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80" yWindow="420" windowWidth="15480" windowHeight="10125" firstSheet="4" activeTab="4"/>
  </bookViews>
  <sheets>
    <sheet name="2012 Q1-Q2" sheetId="12" state="hidden" r:id="rId1"/>
    <sheet name="2012 Q1-Q3" sheetId="15" state="hidden" r:id="rId2"/>
    <sheet name="Recommended Schematic (2)" sheetId="28" state="hidden" r:id="rId3"/>
    <sheet name="Recommended Schematic" sheetId="27" state="hidden" r:id="rId4"/>
    <sheet name="Recommended Scenario" sheetId="26" r:id="rId5"/>
    <sheet name="$33M Spring Up Fall Scatt" sheetId="22" state="hidden" r:id="rId6"/>
    <sheet name="$26MM Prime" sheetId="23" state="hidden" r:id="rId7"/>
    <sheet name="$26MM No Prime" sheetId="21" state="hidden" r:id="rId8"/>
    <sheet name="$26MM 9MM Fall" sheetId="25" state="hidden" r:id="rId9"/>
    <sheet name="2013 Upfront Minimum" sheetId="18" state="hidden" r:id="rId10"/>
    <sheet name="2013 Upfront Maximum" sheetId="19" state="hidden" r:id="rId11"/>
  </sheets>
  <externalReferences>
    <externalReference r:id="rId12"/>
  </externalReferences>
  <definedNames>
    <definedName name="Misc_total" localSheetId="8">'[1]Authorization Form'!#REF!</definedName>
    <definedName name="Misc_total" localSheetId="7">'[1]Authorization Form'!#REF!</definedName>
    <definedName name="Misc_total" localSheetId="6">'[1]Authorization Form'!#REF!</definedName>
    <definedName name="Misc_total" localSheetId="5">'[1]Authorization Form'!#REF!</definedName>
    <definedName name="Misc_total" localSheetId="1">'[1]Authorization Form'!#REF!</definedName>
    <definedName name="Misc_total" localSheetId="10">'[1]Authorization Form'!#REF!</definedName>
    <definedName name="Misc_total" localSheetId="4">'[1]Authorization Form'!#REF!</definedName>
    <definedName name="Misc_total" localSheetId="3">'[1]Authorization Form'!#REF!</definedName>
    <definedName name="Misc_total" localSheetId="2">'[1]Authorization Form'!#REF!</definedName>
    <definedName name="Misc_total">'[1]Authorization Form'!#REF!</definedName>
    <definedName name="Site_Name" localSheetId="8">#REF!</definedName>
    <definedName name="Site_Name" localSheetId="7">#REF!</definedName>
    <definedName name="Site_Name" localSheetId="6">#REF!</definedName>
    <definedName name="Site_Name" localSheetId="5">#REF!</definedName>
    <definedName name="Site_Name" localSheetId="1">#REF!</definedName>
    <definedName name="Site_Name" localSheetId="10">#REF!</definedName>
    <definedName name="Site_Name" localSheetId="4">#REF!</definedName>
    <definedName name="Site_Name" localSheetId="3">#REF!</definedName>
    <definedName name="Site_Name" localSheetId="2">#REF!</definedName>
    <definedName name="Site_Name">#REF!</definedName>
    <definedName name="SiteName" localSheetId="8">#REF!</definedName>
    <definedName name="SiteName" localSheetId="7">#REF!</definedName>
    <definedName name="SiteName" localSheetId="6">#REF!</definedName>
    <definedName name="SiteName" localSheetId="5">#REF!</definedName>
    <definedName name="SiteName" localSheetId="1">#REF!</definedName>
    <definedName name="SiteName" localSheetId="10">#REF!</definedName>
    <definedName name="SiteName" localSheetId="4">#REF!</definedName>
    <definedName name="SiteName" localSheetId="3">#REF!</definedName>
    <definedName name="SiteName" localSheetId="2">#REF!</definedName>
    <definedName name="SiteName">#REF!</definedName>
    <definedName name="tbl" localSheetId="8">#REF!</definedName>
    <definedName name="tbl" localSheetId="7">#REF!</definedName>
    <definedName name="tbl" localSheetId="6">#REF!</definedName>
    <definedName name="tbl" localSheetId="5">#REF!</definedName>
    <definedName name="tbl" localSheetId="1">#REF!</definedName>
    <definedName name="tbl" localSheetId="10">#REF!</definedName>
    <definedName name="tbl" localSheetId="4">#REF!</definedName>
    <definedName name="tbl" localSheetId="3">#REF!</definedName>
    <definedName name="tbl" localSheetId="2">#REF!</definedName>
    <definedName name="tbl">#REF!</definedName>
  </definedNames>
  <calcPr calcId="145621"/>
</workbook>
</file>

<file path=xl/calcChain.xml><?xml version="1.0" encoding="utf-8"?>
<calcChain xmlns="http://schemas.openxmlformats.org/spreadsheetml/2006/main">
  <c r="AP41" i="26" l="1"/>
  <c r="AP40" i="26"/>
  <c r="AC41" i="26"/>
  <c r="AC40" i="26"/>
  <c r="U36" i="26"/>
  <c r="C41" i="26"/>
  <c r="BC51" i="27" l="1"/>
  <c r="BD51" i="27"/>
  <c r="BC36" i="27"/>
  <c r="X36" i="27"/>
  <c r="V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C37" i="28"/>
  <c r="P37" i="28"/>
  <c r="AC37" i="28"/>
  <c r="AQ37" i="28"/>
  <c r="BC37" i="28"/>
  <c r="BD50" i="28"/>
  <c r="C53" i="28"/>
  <c r="P53" i="28"/>
  <c r="AC53" i="28"/>
  <c r="AP53" i="28"/>
  <c r="C54" i="28"/>
  <c r="P54" i="28"/>
  <c r="AC54" i="28"/>
  <c r="AP54" i="28"/>
  <c r="BD54" i="28" l="1"/>
  <c r="BC53" i="28"/>
  <c r="BD37" i="28"/>
  <c r="BD34" i="28"/>
  <c r="BC34" i="28"/>
  <c r="BD31" i="28"/>
  <c r="BC31" i="28"/>
  <c r="BD28" i="28"/>
  <c r="BC28" i="28"/>
  <c r="BD23" i="28"/>
  <c r="BC23" i="28"/>
  <c r="BD20" i="28"/>
  <c r="BC20" i="28"/>
  <c r="BD15" i="28"/>
  <c r="BC15" i="28"/>
  <c r="AZ10" i="28"/>
  <c r="BA10" i="28" s="1"/>
  <c r="BB10" i="28" s="1"/>
  <c r="AR10" i="28"/>
  <c r="AS10" i="28" s="1"/>
  <c r="AT10" i="28" s="1"/>
  <c r="AU10" i="28" s="1"/>
  <c r="AV10" i="28" s="1"/>
  <c r="AW10" i="28" s="1"/>
  <c r="AX10" i="28" s="1"/>
  <c r="AM10" i="28"/>
  <c r="AN10" i="28" s="1"/>
  <c r="AO10" i="28" s="1"/>
  <c r="AP10" i="28" s="1"/>
  <c r="AD10" i="28"/>
  <c r="AE10" i="28" s="1"/>
  <c r="AF10" i="28" s="1"/>
  <c r="AG10" i="28" s="1"/>
  <c r="AH10" i="28" s="1"/>
  <c r="AI10" i="28" s="1"/>
  <c r="AJ10" i="28" s="1"/>
  <c r="AK10" i="28" s="1"/>
  <c r="V10" i="28"/>
  <c r="W10" i="28" s="1"/>
  <c r="X10" i="28" s="1"/>
  <c r="Y10" i="28" s="1"/>
  <c r="Z10" i="28" s="1"/>
  <c r="AA10" i="28" s="1"/>
  <c r="AB10" i="28" s="1"/>
  <c r="M10" i="28"/>
  <c r="N10" i="28" s="1"/>
  <c r="O10" i="28" s="1"/>
  <c r="P10" i="28" s="1"/>
  <c r="Q10" i="28" s="1"/>
  <c r="R10" i="28" s="1"/>
  <c r="S10" i="28" s="1"/>
  <c r="T10" i="28" s="1"/>
  <c r="I10" i="28"/>
  <c r="J10" i="28" s="1"/>
  <c r="K10" i="28" s="1"/>
  <c r="D10" i="28"/>
  <c r="E10" i="28" s="1"/>
  <c r="F10" i="28" s="1"/>
  <c r="G10" i="28" s="1"/>
  <c r="AP53" i="27" l="1"/>
  <c r="BD49" i="27"/>
  <c r="AQ37" i="27"/>
  <c r="AP54" i="27" s="1"/>
  <c r="AC37" i="27"/>
  <c r="AC54" i="27" s="1"/>
  <c r="P37" i="27"/>
  <c r="P54" i="27" s="1"/>
  <c r="C37" i="27"/>
  <c r="C54" i="27" s="1"/>
  <c r="BD34" i="27"/>
  <c r="BC34" i="27"/>
  <c r="BD31" i="27"/>
  <c r="BC31" i="27"/>
  <c r="BD28" i="27"/>
  <c r="BC28" i="27"/>
  <c r="BD23" i="27"/>
  <c r="BC23" i="27"/>
  <c r="BD20" i="27"/>
  <c r="BC20" i="27"/>
  <c r="BD15" i="27"/>
  <c r="BC15" i="27"/>
  <c r="AZ10" i="27"/>
  <c r="BA10" i="27" s="1"/>
  <c r="BB10" i="27" s="1"/>
  <c r="AR10" i="27"/>
  <c r="AS10" i="27" s="1"/>
  <c r="AT10" i="27" s="1"/>
  <c r="AU10" i="27" s="1"/>
  <c r="AV10" i="27" s="1"/>
  <c r="AW10" i="27" s="1"/>
  <c r="AX10" i="27" s="1"/>
  <c r="AM10" i="27"/>
  <c r="AN10" i="27" s="1"/>
  <c r="AO10" i="27" s="1"/>
  <c r="AP10" i="27" s="1"/>
  <c r="AD10" i="27"/>
  <c r="AE10" i="27" s="1"/>
  <c r="AF10" i="27" s="1"/>
  <c r="AG10" i="27" s="1"/>
  <c r="AH10" i="27" s="1"/>
  <c r="AI10" i="27" s="1"/>
  <c r="AJ10" i="27" s="1"/>
  <c r="AK10" i="27" s="1"/>
  <c r="X10" i="27"/>
  <c r="Y10" i="27" s="1"/>
  <c r="Z10" i="27" s="1"/>
  <c r="AA10" i="27" s="1"/>
  <c r="AB10" i="27" s="1"/>
  <c r="W10" i="27"/>
  <c r="V10" i="27"/>
  <c r="O10" i="27"/>
  <c r="P10" i="27" s="1"/>
  <c r="Q10" i="27" s="1"/>
  <c r="R10" i="27" s="1"/>
  <c r="S10" i="27" s="1"/>
  <c r="T10" i="27" s="1"/>
  <c r="N10" i="27"/>
  <c r="M10" i="27"/>
  <c r="J10" i="27"/>
  <c r="K10" i="27" s="1"/>
  <c r="I10" i="27"/>
  <c r="E10" i="27"/>
  <c r="F10" i="27" s="1"/>
  <c r="G10" i="27" s="1"/>
  <c r="D10" i="27"/>
  <c r="AC53" i="27" l="1"/>
  <c r="BC37" i="27"/>
  <c r="P53" i="27"/>
  <c r="BD54" i="27"/>
  <c r="BD37" i="27"/>
  <c r="C53" i="27"/>
  <c r="BC53" i="27" l="1"/>
  <c r="AM36" i="26" l="1"/>
  <c r="AL36" i="26"/>
  <c r="AK36" i="26"/>
  <c r="AJ36" i="26"/>
  <c r="AI36" i="26"/>
  <c r="AQ37" i="26"/>
  <c r="AC37" i="26"/>
  <c r="P37" i="26"/>
  <c r="P41" i="26" s="1"/>
  <c r="C37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BD34" i="26"/>
  <c r="BC34" i="26"/>
  <c r="BD31" i="26"/>
  <c r="BC31" i="26"/>
  <c r="BD28" i="26"/>
  <c r="BC28" i="26"/>
  <c r="BD23" i="26"/>
  <c r="BC23" i="26"/>
  <c r="BD20" i="26"/>
  <c r="BC20" i="26"/>
  <c r="BD15" i="26"/>
  <c r="BC15" i="26"/>
  <c r="BA10" i="26"/>
  <c r="BB10" i="26" s="1"/>
  <c r="AZ10" i="26"/>
  <c r="AR10" i="26"/>
  <c r="AS10" i="26" s="1"/>
  <c r="AT10" i="26" s="1"/>
  <c r="AU10" i="26" s="1"/>
  <c r="AV10" i="26" s="1"/>
  <c r="AW10" i="26" s="1"/>
  <c r="AX10" i="26" s="1"/>
  <c r="AM10" i="26"/>
  <c r="AN10" i="26" s="1"/>
  <c r="AO10" i="26" s="1"/>
  <c r="AP10" i="26" s="1"/>
  <c r="AD10" i="26"/>
  <c r="AE10" i="26" s="1"/>
  <c r="AF10" i="26" s="1"/>
  <c r="AG10" i="26" s="1"/>
  <c r="AH10" i="26" s="1"/>
  <c r="AI10" i="26" s="1"/>
  <c r="AJ10" i="26" s="1"/>
  <c r="AK10" i="26" s="1"/>
  <c r="V10" i="26"/>
  <c r="W10" i="26" s="1"/>
  <c r="X10" i="26" s="1"/>
  <c r="Y10" i="26" s="1"/>
  <c r="Z10" i="26" s="1"/>
  <c r="AA10" i="26" s="1"/>
  <c r="AB10" i="26" s="1"/>
  <c r="M10" i="26"/>
  <c r="N10" i="26" s="1"/>
  <c r="O10" i="26" s="1"/>
  <c r="P10" i="26" s="1"/>
  <c r="Q10" i="26" s="1"/>
  <c r="R10" i="26" s="1"/>
  <c r="S10" i="26" s="1"/>
  <c r="T10" i="26" s="1"/>
  <c r="I10" i="26"/>
  <c r="J10" i="26" s="1"/>
  <c r="K10" i="26" s="1"/>
  <c r="D10" i="26"/>
  <c r="E10" i="26" s="1"/>
  <c r="F10" i="26" s="1"/>
  <c r="G10" i="26" s="1"/>
  <c r="C40" i="26" l="1"/>
  <c r="P40" i="26"/>
  <c r="BC37" i="26"/>
  <c r="BD41" i="26"/>
  <c r="BD37" i="26"/>
  <c r="AO44" i="25"/>
  <c r="BC41" i="25"/>
  <c r="AP37" i="25"/>
  <c r="AO45" i="25" s="1"/>
  <c r="AB37" i="25"/>
  <c r="AB45" i="25" s="1"/>
  <c r="O37" i="25"/>
  <c r="O45" i="25" s="1"/>
  <c r="B37" i="25"/>
  <c r="B45" i="25" s="1"/>
  <c r="AM36" i="25"/>
  <c r="AL36" i="25"/>
  <c r="AK36" i="25"/>
  <c r="AJ36" i="25"/>
  <c r="AI36" i="25"/>
  <c r="AH36" i="25"/>
  <c r="W36" i="25"/>
  <c r="U36" i="25"/>
  <c r="S36" i="25"/>
  <c r="Q36" i="25"/>
  <c r="P36" i="25"/>
  <c r="O36" i="25"/>
  <c r="N36" i="25"/>
  <c r="M36" i="25"/>
  <c r="L36" i="25"/>
  <c r="K36" i="25"/>
  <c r="J36" i="25"/>
  <c r="I36" i="25"/>
  <c r="H36" i="25"/>
  <c r="BC34" i="25"/>
  <c r="BB34" i="25"/>
  <c r="BC31" i="25"/>
  <c r="BB31" i="25"/>
  <c r="BC28" i="25"/>
  <c r="BB28" i="25"/>
  <c r="BC23" i="25"/>
  <c r="BB23" i="25"/>
  <c r="BC20" i="25"/>
  <c r="BB20" i="25"/>
  <c r="BC15" i="25"/>
  <c r="BB15" i="25"/>
  <c r="AY10" i="25"/>
  <c r="AZ10" i="25" s="1"/>
  <c r="BA10" i="25" s="1"/>
  <c r="AS10" i="25"/>
  <c r="AT10" i="25" s="1"/>
  <c r="AU10" i="25" s="1"/>
  <c r="AV10" i="25" s="1"/>
  <c r="AW10" i="25" s="1"/>
  <c r="AR10" i="25"/>
  <c r="AQ10" i="25"/>
  <c r="AN10" i="25"/>
  <c r="AO10" i="25" s="1"/>
  <c r="AM10" i="25"/>
  <c r="AL10" i="25"/>
  <c r="AE10" i="25"/>
  <c r="AF10" i="25" s="1"/>
  <c r="AG10" i="25" s="1"/>
  <c r="AH10" i="25" s="1"/>
  <c r="AI10" i="25" s="1"/>
  <c r="AJ10" i="25" s="1"/>
  <c r="AD10" i="25"/>
  <c r="AC10" i="25"/>
  <c r="V10" i="25"/>
  <c r="W10" i="25" s="1"/>
  <c r="X10" i="25" s="1"/>
  <c r="Y10" i="25" s="1"/>
  <c r="Z10" i="25" s="1"/>
  <c r="AA10" i="25" s="1"/>
  <c r="U10" i="25"/>
  <c r="M10" i="25"/>
  <c r="N10" i="25" s="1"/>
  <c r="O10" i="25" s="1"/>
  <c r="P10" i="25" s="1"/>
  <c r="Q10" i="25" s="1"/>
  <c r="R10" i="25" s="1"/>
  <c r="S10" i="25" s="1"/>
  <c r="L10" i="25"/>
  <c r="H10" i="25"/>
  <c r="I10" i="25" s="1"/>
  <c r="J10" i="25" s="1"/>
  <c r="C10" i="25"/>
  <c r="D10" i="25" s="1"/>
  <c r="E10" i="25" s="1"/>
  <c r="F10" i="25" s="1"/>
  <c r="BC40" i="26" l="1"/>
  <c r="O44" i="25"/>
  <c r="AB44" i="25"/>
  <c r="BB37" i="25"/>
  <c r="BC45" i="25"/>
  <c r="BC37" i="25"/>
  <c r="B44" i="25"/>
  <c r="AO44" i="23"/>
  <c r="AB44" i="23"/>
  <c r="BC41" i="23"/>
  <c r="AP37" i="23"/>
  <c r="AO45" i="23" s="1"/>
  <c r="AB37" i="23"/>
  <c r="AB45" i="23" s="1"/>
  <c r="O37" i="23"/>
  <c r="O45" i="23" s="1"/>
  <c r="B37" i="23"/>
  <c r="W36" i="23"/>
  <c r="U36" i="23"/>
  <c r="S36" i="23"/>
  <c r="Q36" i="23"/>
  <c r="P36" i="23"/>
  <c r="O36" i="23"/>
  <c r="N36" i="23"/>
  <c r="M36" i="23"/>
  <c r="L36" i="23"/>
  <c r="K36" i="23"/>
  <c r="J36" i="23"/>
  <c r="I36" i="23"/>
  <c r="H36" i="23"/>
  <c r="BC34" i="23"/>
  <c r="BB34" i="23"/>
  <c r="BC31" i="23"/>
  <c r="BB31" i="23"/>
  <c r="BC28" i="23"/>
  <c r="BB28" i="23"/>
  <c r="BC23" i="23"/>
  <c r="BB23" i="23"/>
  <c r="BC20" i="23"/>
  <c r="BB20" i="23"/>
  <c r="BC15" i="23"/>
  <c r="BB15" i="23"/>
  <c r="AZ10" i="23"/>
  <c r="BA10" i="23" s="1"/>
  <c r="AY10" i="23"/>
  <c r="AQ10" i="23"/>
  <c r="AR10" i="23" s="1"/>
  <c r="AS10" i="23" s="1"/>
  <c r="AT10" i="23" s="1"/>
  <c r="AU10" i="23" s="1"/>
  <c r="AV10" i="23" s="1"/>
  <c r="AW10" i="23" s="1"/>
  <c r="AL10" i="23"/>
  <c r="AM10" i="23" s="1"/>
  <c r="AN10" i="23" s="1"/>
  <c r="AO10" i="23" s="1"/>
  <c r="AC10" i="23"/>
  <c r="AD10" i="23" s="1"/>
  <c r="AE10" i="23" s="1"/>
  <c r="AF10" i="23" s="1"/>
  <c r="AG10" i="23" s="1"/>
  <c r="AH10" i="23" s="1"/>
  <c r="AI10" i="23" s="1"/>
  <c r="AJ10" i="23" s="1"/>
  <c r="U10" i="23"/>
  <c r="V10" i="23" s="1"/>
  <c r="W10" i="23" s="1"/>
  <c r="X10" i="23" s="1"/>
  <c r="Y10" i="23" s="1"/>
  <c r="Z10" i="23" s="1"/>
  <c r="AA10" i="23" s="1"/>
  <c r="L10" i="23"/>
  <c r="M10" i="23" s="1"/>
  <c r="N10" i="23" s="1"/>
  <c r="O10" i="23" s="1"/>
  <c r="P10" i="23" s="1"/>
  <c r="Q10" i="23" s="1"/>
  <c r="R10" i="23" s="1"/>
  <c r="S10" i="23" s="1"/>
  <c r="H10" i="23"/>
  <c r="I10" i="23" s="1"/>
  <c r="J10" i="23" s="1"/>
  <c r="C10" i="23"/>
  <c r="D10" i="23" s="1"/>
  <c r="E10" i="23" s="1"/>
  <c r="F10" i="23" s="1"/>
  <c r="AB37" i="21"/>
  <c r="H36" i="21"/>
  <c r="BB44" i="25" l="1"/>
  <c r="BC37" i="23"/>
  <c r="BB37" i="23"/>
  <c r="B44" i="23"/>
  <c r="O44" i="23"/>
  <c r="B45" i="23"/>
  <c r="BC45" i="23" s="1"/>
  <c r="AB45" i="22"/>
  <c r="BB44" i="23" l="1"/>
  <c r="AB37" i="22"/>
  <c r="AM36" i="22"/>
  <c r="AK36" i="22"/>
  <c r="AL36" i="22"/>
  <c r="AJ36" i="22"/>
  <c r="AI36" i="22"/>
  <c r="AH36" i="22"/>
  <c r="O45" i="22"/>
  <c r="B45" i="22"/>
  <c r="AO44" i="22"/>
  <c r="BC41" i="22"/>
  <c r="AP37" i="22"/>
  <c r="AO45" i="22" s="1"/>
  <c r="O37" i="22"/>
  <c r="B37" i="22"/>
  <c r="W36" i="22"/>
  <c r="V36" i="22"/>
  <c r="U36" i="22"/>
  <c r="T36" i="22"/>
  <c r="S36" i="22"/>
  <c r="R36" i="22"/>
  <c r="Q36" i="22"/>
  <c r="P36" i="22"/>
  <c r="O36" i="22"/>
  <c r="O44" i="22" s="1"/>
  <c r="N36" i="22"/>
  <c r="M36" i="22"/>
  <c r="L36" i="22"/>
  <c r="K36" i="22"/>
  <c r="J36" i="22"/>
  <c r="I36" i="22"/>
  <c r="H36" i="22"/>
  <c r="BC34" i="22"/>
  <c r="BB34" i="22"/>
  <c r="BC31" i="22"/>
  <c r="BB31" i="22"/>
  <c r="BC28" i="22"/>
  <c r="BB28" i="22"/>
  <c r="BC23" i="22"/>
  <c r="BB23" i="22"/>
  <c r="BC20" i="22"/>
  <c r="BB20" i="22"/>
  <c r="BC15" i="22"/>
  <c r="BB15" i="22"/>
  <c r="AZ10" i="22"/>
  <c r="BA10" i="22" s="1"/>
  <c r="AY10" i="22"/>
  <c r="AQ10" i="22"/>
  <c r="AR10" i="22" s="1"/>
  <c r="AS10" i="22" s="1"/>
  <c r="AT10" i="22" s="1"/>
  <c r="AU10" i="22" s="1"/>
  <c r="AV10" i="22" s="1"/>
  <c r="AW10" i="22" s="1"/>
  <c r="AL10" i="22"/>
  <c r="AM10" i="22" s="1"/>
  <c r="AN10" i="22" s="1"/>
  <c r="AO10" i="22" s="1"/>
  <c r="AC10" i="22"/>
  <c r="AD10" i="22" s="1"/>
  <c r="AE10" i="22" s="1"/>
  <c r="AF10" i="22" s="1"/>
  <c r="AG10" i="22" s="1"/>
  <c r="AH10" i="22" s="1"/>
  <c r="AI10" i="22" s="1"/>
  <c r="AJ10" i="22" s="1"/>
  <c r="U10" i="22"/>
  <c r="V10" i="22" s="1"/>
  <c r="W10" i="22" s="1"/>
  <c r="X10" i="22" s="1"/>
  <c r="Y10" i="22" s="1"/>
  <c r="Z10" i="22" s="1"/>
  <c r="AA10" i="22" s="1"/>
  <c r="L10" i="22"/>
  <c r="M10" i="22" s="1"/>
  <c r="N10" i="22" s="1"/>
  <c r="O10" i="22" s="1"/>
  <c r="P10" i="22" s="1"/>
  <c r="Q10" i="22" s="1"/>
  <c r="R10" i="22" s="1"/>
  <c r="S10" i="22" s="1"/>
  <c r="H10" i="22"/>
  <c r="I10" i="22" s="1"/>
  <c r="J10" i="22" s="1"/>
  <c r="C10" i="22"/>
  <c r="D10" i="22" s="1"/>
  <c r="E10" i="22" s="1"/>
  <c r="F10" i="22" s="1"/>
  <c r="W36" i="21"/>
  <c r="V36" i="21"/>
  <c r="Q36" i="21"/>
  <c r="L36" i="21"/>
  <c r="AB45" i="21"/>
  <c r="AO44" i="21"/>
  <c r="AB44" i="21"/>
  <c r="BC41" i="21"/>
  <c r="AP37" i="21"/>
  <c r="AO45" i="21" s="1"/>
  <c r="O37" i="21"/>
  <c r="O45" i="21" s="1"/>
  <c r="B37" i="21"/>
  <c r="B45" i="21" s="1"/>
  <c r="U36" i="21"/>
  <c r="T36" i="21"/>
  <c r="S36" i="21"/>
  <c r="R36" i="21"/>
  <c r="P36" i="21"/>
  <c r="O36" i="21"/>
  <c r="N36" i="21"/>
  <c r="M36" i="21"/>
  <c r="K36" i="21"/>
  <c r="J36" i="21"/>
  <c r="I36" i="21"/>
  <c r="BC34" i="21"/>
  <c r="BB34" i="21"/>
  <c r="BC31" i="21"/>
  <c r="BB31" i="21"/>
  <c r="BC28" i="21"/>
  <c r="BB28" i="21"/>
  <c r="BC23" i="21"/>
  <c r="BB23" i="21"/>
  <c r="BC20" i="21"/>
  <c r="BB20" i="21"/>
  <c r="BC15" i="21"/>
  <c r="BB15" i="21"/>
  <c r="AY10" i="21"/>
  <c r="AZ10" i="21" s="1"/>
  <c r="BA10" i="21" s="1"/>
  <c r="AQ10" i="21"/>
  <c r="AR10" i="21" s="1"/>
  <c r="AS10" i="21" s="1"/>
  <c r="AT10" i="21" s="1"/>
  <c r="AU10" i="21" s="1"/>
  <c r="AV10" i="21" s="1"/>
  <c r="AW10" i="21" s="1"/>
  <c r="AL10" i="21"/>
  <c r="AM10" i="21" s="1"/>
  <c r="AN10" i="21" s="1"/>
  <c r="AO10" i="21" s="1"/>
  <c r="AC10" i="21"/>
  <c r="AD10" i="21" s="1"/>
  <c r="AE10" i="21" s="1"/>
  <c r="AF10" i="21" s="1"/>
  <c r="AG10" i="21" s="1"/>
  <c r="AH10" i="21" s="1"/>
  <c r="AI10" i="21" s="1"/>
  <c r="AJ10" i="21" s="1"/>
  <c r="U10" i="21"/>
  <c r="V10" i="21" s="1"/>
  <c r="W10" i="21" s="1"/>
  <c r="X10" i="21" s="1"/>
  <c r="Y10" i="21" s="1"/>
  <c r="Z10" i="21" s="1"/>
  <c r="AA10" i="21" s="1"/>
  <c r="L10" i="21"/>
  <c r="M10" i="21" s="1"/>
  <c r="N10" i="21" s="1"/>
  <c r="O10" i="21" s="1"/>
  <c r="P10" i="21" s="1"/>
  <c r="Q10" i="21" s="1"/>
  <c r="R10" i="21" s="1"/>
  <c r="S10" i="21" s="1"/>
  <c r="I10" i="21"/>
  <c r="J10" i="21" s="1"/>
  <c r="H10" i="21"/>
  <c r="D10" i="21"/>
  <c r="E10" i="21" s="1"/>
  <c r="F10" i="21" s="1"/>
  <c r="C10" i="21"/>
  <c r="BC37" i="21" l="1"/>
  <c r="BC37" i="22"/>
  <c r="AB44" i="22"/>
  <c r="BB37" i="22"/>
  <c r="BC45" i="22"/>
  <c r="B44" i="22"/>
  <c r="B44" i="21"/>
  <c r="O44" i="21"/>
  <c r="BC45" i="21"/>
  <c r="BB37" i="21"/>
  <c r="BB44" i="22" l="1"/>
  <c r="BB44" i="21"/>
  <c r="AB37" i="19" l="1"/>
  <c r="AB45" i="19" s="1"/>
  <c r="E36" i="19"/>
  <c r="F36" i="19"/>
  <c r="G36" i="19"/>
  <c r="AG36" i="19"/>
  <c r="AP44" i="19"/>
  <c r="BC41" i="19"/>
  <c r="AP37" i="19"/>
  <c r="AP45" i="19" s="1"/>
  <c r="O37" i="19"/>
  <c r="O45" i="19" s="1"/>
  <c r="B37" i="19"/>
  <c r="AM36" i="19"/>
  <c r="AL36" i="19"/>
  <c r="AK36" i="19"/>
  <c r="AJ36" i="19"/>
  <c r="AI36" i="19"/>
  <c r="AH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B44" i="19" s="1"/>
  <c r="BC34" i="19"/>
  <c r="BB34" i="19"/>
  <c r="BC31" i="19"/>
  <c r="BB31" i="19"/>
  <c r="BC28" i="19"/>
  <c r="BB28" i="19"/>
  <c r="BC23" i="19"/>
  <c r="BB23" i="19"/>
  <c r="BC20" i="19"/>
  <c r="BB20" i="19"/>
  <c r="BC15" i="19"/>
  <c r="BB15" i="19"/>
  <c r="D10" i="19"/>
  <c r="E10" i="19" s="1"/>
  <c r="F10" i="19" s="1"/>
  <c r="G10" i="19" s="1"/>
  <c r="H10" i="19" s="1"/>
  <c r="I10" i="19" s="1"/>
  <c r="J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AB10" i="19" s="1"/>
  <c r="AC10" i="19" s="1"/>
  <c r="AD10" i="19" s="1"/>
  <c r="AE10" i="19" s="1"/>
  <c r="AF10" i="19" s="1"/>
  <c r="AG10" i="19" s="1"/>
  <c r="AH10" i="19" s="1"/>
  <c r="AI10" i="19" s="1"/>
  <c r="AJ10" i="19" s="1"/>
  <c r="AK10" i="19" s="1"/>
  <c r="AL10" i="19" s="1"/>
  <c r="AM10" i="19" s="1"/>
  <c r="AN10" i="19" s="1"/>
  <c r="AO10" i="19" s="1"/>
  <c r="AP10" i="19" s="1"/>
  <c r="AQ10" i="19" s="1"/>
  <c r="AR10" i="19" s="1"/>
  <c r="AS10" i="19" s="1"/>
  <c r="AT10" i="19" s="1"/>
  <c r="AU10" i="19" s="1"/>
  <c r="AV10" i="19" s="1"/>
  <c r="AW10" i="19" s="1"/>
  <c r="AX10" i="19" s="1"/>
  <c r="AY10" i="19" s="1"/>
  <c r="AZ10" i="19" s="1"/>
  <c r="BA10" i="19" s="1"/>
  <c r="C10" i="19"/>
  <c r="BC37" i="19" l="1"/>
  <c r="AB44" i="19"/>
  <c r="O44" i="19"/>
  <c r="BB37" i="19"/>
  <c r="B45" i="19"/>
  <c r="BC45" i="19" s="1"/>
  <c r="BB44" i="19" l="1"/>
  <c r="B37" i="18" l="1"/>
  <c r="AP44" i="18"/>
  <c r="BC41" i="18"/>
  <c r="AP37" i="18"/>
  <c r="AP45" i="18" s="1"/>
  <c r="AB37" i="18"/>
  <c r="AB45" i="18" s="1"/>
  <c r="O37" i="18"/>
  <c r="O45" i="18" s="1"/>
  <c r="AK36" i="18"/>
  <c r="AJ36" i="18"/>
  <c r="AI36" i="18"/>
  <c r="AH36" i="18"/>
  <c r="V36" i="18"/>
  <c r="T36" i="18"/>
  <c r="R36" i="18"/>
  <c r="P36" i="18"/>
  <c r="N36" i="18"/>
  <c r="L36" i="18"/>
  <c r="J36" i="18"/>
  <c r="H36" i="18"/>
  <c r="BC34" i="18"/>
  <c r="BB34" i="18"/>
  <c r="BC31" i="18"/>
  <c r="BB31" i="18"/>
  <c r="BC28" i="18"/>
  <c r="BB28" i="18"/>
  <c r="BC23" i="18"/>
  <c r="BB23" i="18"/>
  <c r="BC20" i="18"/>
  <c r="BB20" i="18"/>
  <c r="BC15" i="18"/>
  <c r="BB15" i="18"/>
  <c r="C10" i="18"/>
  <c r="D10" i="18" s="1"/>
  <c r="E10" i="18" s="1"/>
  <c r="F10" i="18" s="1"/>
  <c r="G10" i="18" s="1"/>
  <c r="H10" i="18" s="1"/>
  <c r="I10" i="18" s="1"/>
  <c r="J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AH10" i="18" s="1"/>
  <c r="AI10" i="18" s="1"/>
  <c r="AJ10" i="18" s="1"/>
  <c r="AK10" i="18" s="1"/>
  <c r="AL10" i="18" s="1"/>
  <c r="AM10" i="18" s="1"/>
  <c r="AN10" i="18" s="1"/>
  <c r="AO10" i="18" s="1"/>
  <c r="AP10" i="18" s="1"/>
  <c r="AQ10" i="18" s="1"/>
  <c r="AR10" i="18" s="1"/>
  <c r="AS10" i="18" s="1"/>
  <c r="AT10" i="18" s="1"/>
  <c r="AU10" i="18" s="1"/>
  <c r="AV10" i="18" s="1"/>
  <c r="AW10" i="18" s="1"/>
  <c r="AX10" i="18" s="1"/>
  <c r="AY10" i="18" s="1"/>
  <c r="AZ10" i="18" s="1"/>
  <c r="BA10" i="18" s="1"/>
  <c r="BC37" i="18" l="1"/>
  <c r="AB44" i="18"/>
  <c r="O44" i="18"/>
  <c r="B44" i="18"/>
  <c r="BB37" i="18"/>
  <c r="B45" i="18"/>
  <c r="BC45" i="18" s="1"/>
  <c r="BB44" i="18" l="1"/>
  <c r="AP44" i="15" l="1"/>
  <c r="AP44" i="12"/>
  <c r="AB44" i="12"/>
  <c r="BC41" i="12"/>
  <c r="K41" i="15"/>
  <c r="G41" i="15"/>
  <c r="B37" i="12"/>
  <c r="K41" i="12"/>
  <c r="G41" i="12"/>
  <c r="BD41" i="12" l="1"/>
  <c r="BD41" i="15"/>
  <c r="AB37" i="15"/>
  <c r="AB45" i="15" s="1"/>
  <c r="AM36" i="15"/>
  <c r="AL36" i="15"/>
  <c r="AK36" i="15"/>
  <c r="AJ36" i="15"/>
  <c r="AI36" i="15"/>
  <c r="AH36" i="15"/>
  <c r="AP37" i="15"/>
  <c r="AP45" i="15" s="1"/>
  <c r="O37" i="15"/>
  <c r="O45" i="15" s="1"/>
  <c r="B37" i="15"/>
  <c r="B45" i="15" s="1"/>
  <c r="W36" i="15"/>
  <c r="V36" i="15"/>
  <c r="U36" i="15"/>
  <c r="T36" i="15"/>
  <c r="S36" i="15"/>
  <c r="R36" i="15"/>
  <c r="Q36" i="15"/>
  <c r="P36" i="15"/>
  <c r="O36" i="15"/>
  <c r="BD34" i="15"/>
  <c r="N33" i="15"/>
  <c r="M33" i="15"/>
  <c r="L33" i="15"/>
  <c r="K33" i="15"/>
  <c r="J33" i="15"/>
  <c r="I33" i="15"/>
  <c r="H33" i="15"/>
  <c r="BD31" i="15"/>
  <c r="N30" i="15"/>
  <c r="N36" i="15" s="1"/>
  <c r="M30" i="15"/>
  <c r="M36" i="15" s="1"/>
  <c r="L30" i="15"/>
  <c r="L36" i="15" s="1"/>
  <c r="K30" i="15"/>
  <c r="K36" i="15" s="1"/>
  <c r="J30" i="15"/>
  <c r="J36" i="15" s="1"/>
  <c r="I30" i="15"/>
  <c r="I36" i="15" s="1"/>
  <c r="H30" i="15"/>
  <c r="BD28" i="15"/>
  <c r="BC28" i="15"/>
  <c r="BD23" i="15"/>
  <c r="BC23" i="15"/>
  <c r="BD20" i="15"/>
  <c r="BC20" i="15"/>
  <c r="BD15" i="15"/>
  <c r="BC15" i="15"/>
  <c r="BD45" i="15" l="1"/>
  <c r="O44" i="15"/>
  <c r="AB44" i="15"/>
  <c r="BC31" i="15"/>
  <c r="BC34" i="15"/>
  <c r="BD37" i="15"/>
  <c r="H36" i="15"/>
  <c r="B44" i="15" s="1"/>
  <c r="O37" i="12"/>
  <c r="O45" i="12" s="1"/>
  <c r="BC44" i="15" l="1"/>
  <c r="BC37" i="15"/>
  <c r="B45" i="12"/>
  <c r="O36" i="12"/>
  <c r="P36" i="12"/>
  <c r="Q36" i="12"/>
  <c r="R36" i="12"/>
  <c r="S36" i="12"/>
  <c r="T36" i="12"/>
  <c r="U36" i="12"/>
  <c r="V36" i="12"/>
  <c r="W36" i="12"/>
  <c r="N33" i="12"/>
  <c r="N30" i="12"/>
  <c r="BC28" i="12"/>
  <c r="BC23" i="12"/>
  <c r="BC20" i="12"/>
  <c r="BC15" i="12"/>
  <c r="BD15" i="12"/>
  <c r="BD20" i="12"/>
  <c r="BD23" i="12"/>
  <c r="BD28" i="12"/>
  <c r="BD31" i="12"/>
  <c r="BD34" i="12"/>
  <c r="AP37" i="12"/>
  <c r="AP45" i="12" s="1"/>
  <c r="AB37" i="12"/>
  <c r="AB45" i="12" s="1"/>
  <c r="K33" i="12"/>
  <c r="M33" i="12"/>
  <c r="L33" i="12"/>
  <c r="J33" i="12"/>
  <c r="I33" i="12"/>
  <c r="H33" i="12"/>
  <c r="K30" i="12"/>
  <c r="K36" i="12" s="1"/>
  <c r="M30" i="12"/>
  <c r="L30" i="12"/>
  <c r="J30" i="12"/>
  <c r="J36" i="12" s="1"/>
  <c r="I30" i="12"/>
  <c r="I36" i="12" s="1"/>
  <c r="H30" i="12"/>
  <c r="O44" i="12" l="1"/>
  <c r="L36" i="12"/>
  <c r="M36" i="12"/>
  <c r="BD45" i="12"/>
  <c r="N36" i="12"/>
  <c r="BD37" i="12"/>
  <c r="BC34" i="12"/>
  <c r="BC31" i="12"/>
  <c r="H36" i="12"/>
  <c r="B44" i="12" s="1"/>
  <c r="BC37" i="12" l="1"/>
  <c r="BC44" i="12"/>
</calcChain>
</file>

<file path=xl/sharedStrings.xml><?xml version="1.0" encoding="utf-8"?>
<sst xmlns="http://schemas.openxmlformats.org/spreadsheetml/2006/main" count="423" uniqueCount="62">
  <si>
    <t>GRPs</t>
  </si>
  <si>
    <t>Cost Net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</si>
  <si>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</si>
  <si>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</si>
  <si>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</si>
  <si>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</si>
  <si>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</si>
  <si>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</si>
  <si>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</si>
  <si>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</si>
  <si>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</si>
  <si>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</si>
  <si>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</si>
  <si>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</si>
  <si>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TV</t>
  </si>
  <si>
    <t>Media Vehicle</t>
  </si>
  <si>
    <t>TOTAL TV</t>
  </si>
  <si>
    <t>Network Early Morning</t>
  </si>
  <si>
    <t>Network Prime</t>
  </si>
  <si>
    <t>Syndication</t>
  </si>
  <si>
    <t>Cable - Cash</t>
  </si>
  <si>
    <t>Cable - DR</t>
  </si>
  <si>
    <t>Target: W25-54</t>
  </si>
  <si>
    <t>Network Daytime Upfront</t>
  </si>
  <si>
    <t>Network Daytime Scatter</t>
  </si>
  <si>
    <t>Syndication Upfront</t>
  </si>
  <si>
    <t>Syndication Scatter</t>
  </si>
  <si>
    <t xml:space="preserve">Network Daytime </t>
  </si>
  <si>
    <t>Date: 3/19/12</t>
  </si>
  <si>
    <t>2012 Nasonex TV Flowchart: Q1-Q2</t>
  </si>
  <si>
    <t>2012 Nasonex TV Flowchart: Q1-Q3</t>
  </si>
  <si>
    <t>Fitness (BOR)</t>
  </si>
  <si>
    <t>Print</t>
  </si>
  <si>
    <t>TOTAL 2012 GRPs</t>
  </si>
  <si>
    <t>TOTAL 2012 Cost</t>
  </si>
  <si>
    <t>Q2 Scatter CPPs</t>
  </si>
  <si>
    <t>Q3 Scatter CPPs</t>
  </si>
  <si>
    <t>Q4 Scatter CPPs</t>
  </si>
  <si>
    <t>Q1 Upfront+Scatter CPPs</t>
  </si>
  <si>
    <t>TOTAL 2013 GRPs</t>
  </si>
  <si>
    <t>TOTAL 2013 Cost</t>
  </si>
  <si>
    <t>Date: 4/6/12</t>
  </si>
  <si>
    <t xml:space="preserve">Q1 </t>
  </si>
  <si>
    <t xml:space="preserve">Q2 </t>
  </si>
  <si>
    <t xml:space="preserve">Q3 </t>
  </si>
  <si>
    <t xml:space="preserve">Q4 </t>
  </si>
  <si>
    <t>2013 Nasonex TV Flowchart: Upfront Q1-Q3 Minimum</t>
  </si>
  <si>
    <t>2013 Nasonex TV Flowchart: Upfront Q1-Q3 Maximum</t>
  </si>
  <si>
    <t>2013 Nasonex TV Flowchart</t>
  </si>
  <si>
    <t>IN-OFFICE</t>
  </si>
  <si>
    <t>DISPLAY</t>
  </si>
  <si>
    <t>EMAIL</t>
  </si>
  <si>
    <t>PAID SEARCH</t>
  </si>
  <si>
    <t>PRINT (BOR)</t>
  </si>
  <si>
    <t>2013 Nasonex Integrated Flowchart</t>
  </si>
  <si>
    <t>2013 Dulera Integrated Flowchart</t>
  </si>
  <si>
    <t>QUALIFIED AUDIENCE PROGRAMS</t>
  </si>
  <si>
    <t>Accent Health, Phressia</t>
  </si>
  <si>
    <t>Site List TBD</t>
  </si>
  <si>
    <t>Real Age</t>
  </si>
  <si>
    <t>Fitness Magazine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</si>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</sst>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"/>
    <numFmt numFmtId="165" formatCode="\$##,###,###"/>
    <numFmt numFmtId="166" formatCode="&quot;$&quot;#,##0"/>
    <numFmt numFmtId="167" formatCode="dd"/>
    <numFmt numFmtId="168" formatCode="_(&quot;$&quot;* #,##0_);_(&quot;$&quot;* \(#,##0\);_(&quot;$&quot;* &quot;-&quot;??_);_(@_)"/>
    <numFmt numFmtId="169" formatCode="&quot;$&quot;#,##0.00"/>
    <numFmt numFmtId="170" formatCode="_(* #,##0_);_(* \(#,##0\);_(* &quot;-&quot;??_);_(@_)"/>
    <numFmt numFmtId="171" formatCode="0.0"/>
  </numFmts>
  <fonts count="35">
    <font>
      <sz val="10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MS Sans Serif"/>
      <family val="2"/>
    </font>
    <font>
      <sz val="9"/>
      <name val="Geneva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6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39997558519241921"/>
        <bgColor indexed="64"/>
      </patternFill>
    </fill>
  </fills>
  <borders count="1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medium">
        <color indexed="64"/>
      </left>
      <right style="hair">
        <color indexed="8"/>
      </right>
      <top/>
      <bottom style="thin">
        <color indexed="64"/>
      </bottom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0">
    <xf numFmtId="0" fontId="0" fillId="0" borderId="0"/>
    <xf numFmtId="0" fontId="12" fillId="0" borderId="0"/>
    <xf numFmtId="4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>
      <alignment horizontal="left"/>
    </xf>
    <xf numFmtId="0" fontId="14" fillId="0" borderId="0">
      <alignment horizontal="left" wrapText="1"/>
    </xf>
    <xf numFmtId="0" fontId="14" fillId="0" borderId="0">
      <alignment horizontal="right" vertical="center"/>
    </xf>
    <xf numFmtId="0" fontId="13" fillId="0" borderId="0">
      <alignment horizontal="center" vertical="center" wrapText="1"/>
    </xf>
    <xf numFmtId="0" fontId="14" fillId="0" borderId="0">
      <alignment horizontal="left" vertical="center" wrapText="1"/>
    </xf>
    <xf numFmtId="0" fontId="13" fillId="0" borderId="0">
      <alignment horizontal="left" vertical="center" wrapText="1"/>
    </xf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8" fillId="6" borderId="0" applyNumberFormat="0" applyBorder="0" applyAlignment="0" applyProtection="0"/>
    <xf numFmtId="0" fontId="19" fillId="23" borderId="25" applyNumberFormat="0" applyAlignment="0" applyProtection="0"/>
    <xf numFmtId="0" fontId="20" fillId="24" borderId="26" applyNumberFormat="0" applyAlignment="0" applyProtection="0"/>
    <xf numFmtId="43" fontId="1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0" borderId="27" applyNumberFormat="0" applyFill="0" applyAlignment="0" applyProtection="0"/>
    <xf numFmtId="0" fontId="24" fillId="0" borderId="28" applyNumberFormat="0" applyFill="0" applyAlignment="0" applyProtection="0"/>
    <xf numFmtId="0" fontId="25" fillId="0" borderId="29" applyNumberFormat="0" applyFill="0" applyAlignment="0" applyProtection="0"/>
    <xf numFmtId="0" fontId="25" fillId="0" borderId="0" applyNumberFormat="0" applyFill="0" applyBorder="0" applyAlignment="0" applyProtection="0"/>
    <xf numFmtId="0" fontId="26" fillId="10" borderId="25" applyNumberFormat="0" applyAlignment="0" applyProtection="0"/>
    <xf numFmtId="0" fontId="27" fillId="0" borderId="30" applyNumberFormat="0" applyFill="0" applyAlignment="0" applyProtection="0"/>
    <xf numFmtId="0" fontId="28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30" fillId="0" borderId="0"/>
    <xf numFmtId="0" fontId="12" fillId="0" borderId="0"/>
    <xf numFmtId="0" fontId="15" fillId="0" borderId="0"/>
    <xf numFmtId="0" fontId="8" fillId="26" borderId="31" applyNumberFormat="0" applyFont="0" applyAlignment="0" applyProtection="0"/>
    <xf numFmtId="0" fontId="31" fillId="23" borderId="32" applyNumberFormat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33" applyNumberFormat="0" applyFill="0" applyAlignment="0" applyProtection="0"/>
    <xf numFmtId="0" fontId="33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343">
    <xf numFmtId="0" fontId="0" fillId="0" borderId="0" xfId="0"/>
    <xf numFmtId="0" fontId="0" fillId="0" borderId="0" xfId="0" applyFont="1"/>
    <xf numFmtId="0" fontId="0" fillId="0" borderId="5" xfId="0" applyFont="1" applyBorder="1"/>
    <xf numFmtId="0" fontId="6" fillId="0" borderId="3" xfId="0" applyNumberFormat="1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/>
    <xf numFmtId="0" fontId="6" fillId="0" borderId="3" xfId="0" applyNumberFormat="1" applyFont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0" fontId="9" fillId="0" borderId="3" xfId="0" applyNumberFormat="1" applyFont="1" applyBorder="1" applyAlignment="1">
      <alignment horizontal="left"/>
    </xf>
    <xf numFmtId="0" fontId="0" fillId="0" borderId="0" xfId="0" applyFont="1" applyBorder="1"/>
    <xf numFmtId="0" fontId="0" fillId="0" borderId="13" xfId="0" applyFont="1" applyBorder="1"/>
    <xf numFmtId="0" fontId="2" fillId="0" borderId="3" xfId="0" applyFont="1" applyBorder="1"/>
    <xf numFmtId="0" fontId="0" fillId="0" borderId="0" xfId="0" applyFont="1" applyAlignment="1">
      <alignment horizontal="center"/>
    </xf>
    <xf numFmtId="0" fontId="7" fillId="0" borderId="3" xfId="0" applyNumberFormat="1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0" fontId="0" fillId="0" borderId="19" xfId="0" applyFont="1" applyBorder="1"/>
    <xf numFmtId="0" fontId="10" fillId="3" borderId="20" xfId="0" applyFont="1" applyFill="1" applyBorder="1"/>
    <xf numFmtId="0" fontId="11" fillId="3" borderId="19" xfId="0" applyNumberFormat="1" applyFont="1" applyFill="1" applyBorder="1" applyAlignment="1">
      <alignment horizontal="left"/>
    </xf>
    <xf numFmtId="0" fontId="0" fillId="3" borderId="21" xfId="0" applyFont="1" applyFill="1" applyBorder="1"/>
    <xf numFmtId="0" fontId="0" fillId="3" borderId="22" xfId="0" applyFont="1" applyFill="1" applyBorder="1" applyAlignment="1">
      <alignment horizontal="center"/>
    </xf>
    <xf numFmtId="0" fontId="0" fillId="3" borderId="0" xfId="0" applyFont="1" applyFill="1" applyBorder="1"/>
    <xf numFmtId="0" fontId="5" fillId="3" borderId="0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>
      <alignment horizontal="center"/>
    </xf>
    <xf numFmtId="0" fontId="5" fillId="3" borderId="18" xfId="0" applyNumberFormat="1" applyFont="1" applyFill="1" applyBorder="1" applyAlignment="1">
      <alignment horizontal="center"/>
    </xf>
    <xf numFmtId="0" fontId="7" fillId="3" borderId="17" xfId="0" applyNumberFormat="1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0" fontId="8" fillId="0" borderId="3" xfId="0" applyNumberFormat="1" applyFont="1" applyBorder="1" applyAlignment="1">
      <alignment horizontal="left" indent="1"/>
    </xf>
    <xf numFmtId="166" fontId="8" fillId="0" borderId="3" xfId="0" applyNumberFormat="1" applyFont="1" applyBorder="1" applyAlignment="1">
      <alignment horizontal="center"/>
    </xf>
    <xf numFmtId="166" fontId="0" fillId="2" borderId="8" xfId="0" applyNumberFormat="1" applyFont="1" applyFill="1" applyBorder="1" applyAlignment="1">
      <alignment horizontal="centerContinuous"/>
    </xf>
    <xf numFmtId="166" fontId="0" fillId="2" borderId="9" xfId="0" applyNumberFormat="1" applyFont="1" applyFill="1" applyBorder="1" applyAlignment="1">
      <alignment horizontal="centerContinuous"/>
    </xf>
    <xf numFmtId="166" fontId="0" fillId="2" borderId="12" xfId="0" applyNumberFormat="1" applyFont="1" applyFill="1" applyBorder="1" applyAlignment="1">
      <alignment horizontal="centerContinuous"/>
    </xf>
    <xf numFmtId="166" fontId="0" fillId="2" borderId="15" xfId="0" applyNumberFormat="1" applyFont="1" applyFill="1" applyBorder="1" applyAlignment="1">
      <alignment horizontal="centerContinuous"/>
    </xf>
    <xf numFmtId="166" fontId="0" fillId="2" borderId="14" xfId="0" applyNumberFormat="1" applyFont="1" applyFill="1" applyBorder="1" applyAlignment="1">
      <alignment horizontal="centerContinuous"/>
    </xf>
    <xf numFmtId="166" fontId="0" fillId="2" borderId="16" xfId="0" applyNumberFormat="1" applyFont="1" applyFill="1" applyBorder="1" applyAlignment="1">
      <alignment horizontal="centerContinuous"/>
    </xf>
    <xf numFmtId="0" fontId="0" fillId="0" borderId="36" xfId="0" applyFont="1" applyBorder="1"/>
    <xf numFmtId="0" fontId="0" fillId="0" borderId="38" xfId="0" applyFont="1" applyBorder="1"/>
    <xf numFmtId="0" fontId="0" fillId="0" borderId="39" xfId="0" applyFont="1" applyBorder="1"/>
    <xf numFmtId="0" fontId="0" fillId="0" borderId="40" xfId="0" applyFont="1" applyBorder="1"/>
    <xf numFmtId="0" fontId="0" fillId="0" borderId="41" xfId="0" applyFont="1" applyBorder="1"/>
    <xf numFmtId="0" fontId="0" fillId="0" borderId="42" xfId="0" applyFont="1" applyBorder="1"/>
    <xf numFmtId="0" fontId="0" fillId="0" borderId="43" xfId="0" applyFont="1" applyBorder="1"/>
    <xf numFmtId="0" fontId="0" fillId="0" borderId="24" xfId="0" applyFont="1" applyBorder="1"/>
    <xf numFmtId="166" fontId="0" fillId="2" borderId="44" xfId="0" applyNumberFormat="1" applyFont="1" applyFill="1" applyBorder="1" applyAlignment="1">
      <alignment horizontal="centerContinuous"/>
    </xf>
    <xf numFmtId="0" fontId="34" fillId="0" borderId="10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45" xfId="0" applyFont="1" applyBorder="1"/>
    <xf numFmtId="165" fontId="0" fillId="2" borderId="8" xfId="0" applyNumberFormat="1" applyFont="1" applyFill="1" applyBorder="1" applyAlignment="1">
      <alignment horizontal="centerContinuous"/>
    </xf>
    <xf numFmtId="0" fontId="0" fillId="2" borderId="9" xfId="0" applyFont="1" applyFill="1" applyBorder="1" applyAlignment="1">
      <alignment horizontal="centerContinuous"/>
    </xf>
    <xf numFmtId="0" fontId="0" fillId="2" borderId="44" xfId="0" applyFont="1" applyFill="1" applyBorder="1" applyAlignment="1">
      <alignment horizontal="centerContinuous"/>
    </xf>
    <xf numFmtId="165" fontId="8" fillId="0" borderId="3" xfId="0" applyNumberFormat="1" applyFont="1" applyBorder="1" applyAlignment="1">
      <alignment horizontal="left" indent="1"/>
    </xf>
    <xf numFmtId="0" fontId="0" fillId="0" borderId="46" xfId="0" applyFont="1" applyBorder="1"/>
    <xf numFmtId="0" fontId="0" fillId="0" borderId="47" xfId="0" applyFont="1" applyBorder="1"/>
    <xf numFmtId="0" fontId="1" fillId="27" borderId="16" xfId="0" applyFont="1" applyFill="1" applyBorder="1" applyAlignment="1">
      <alignment horizontal="center"/>
    </xf>
    <xf numFmtId="0" fontId="0" fillId="2" borderId="48" xfId="0" applyFont="1" applyFill="1" applyBorder="1" applyAlignment="1">
      <alignment horizontal="centerContinuous"/>
    </xf>
    <xf numFmtId="165" fontId="0" fillId="2" borderId="49" xfId="0" applyNumberFormat="1" applyFont="1" applyFill="1" applyBorder="1" applyAlignment="1">
      <alignment horizontal="centerContinuous"/>
    </xf>
    <xf numFmtId="0" fontId="0" fillId="2" borderId="18" xfId="0" applyFont="1" applyFill="1" applyBorder="1" applyAlignment="1">
      <alignment horizontal="centerContinuous"/>
    </xf>
    <xf numFmtId="0" fontId="0" fillId="0" borderId="0" xfId="0" applyFont="1"/>
    <xf numFmtId="0" fontId="0" fillId="0" borderId="5" xfId="0" applyFont="1" applyBorder="1"/>
    <xf numFmtId="0" fontId="0" fillId="0" borderId="6" xfId="0" applyFont="1" applyBorder="1"/>
    <xf numFmtId="0" fontId="0" fillId="0" borderId="13" xfId="0" applyFont="1" applyBorder="1"/>
    <xf numFmtId="3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4" fontId="8" fillId="0" borderId="34" xfId="0" applyNumberFormat="1" applyFont="1" applyBorder="1" applyAlignment="1">
      <alignment horizontal="center"/>
    </xf>
    <xf numFmtId="165" fontId="9" fillId="0" borderId="34" xfId="0" applyNumberFormat="1" applyFont="1" applyBorder="1" applyAlignment="1">
      <alignment horizontal="center"/>
    </xf>
    <xf numFmtId="167" fontId="34" fillId="0" borderId="10" xfId="0" applyNumberFormat="1" applyFont="1" applyBorder="1" applyAlignment="1">
      <alignment horizontal="center"/>
    </xf>
    <xf numFmtId="167" fontId="34" fillId="0" borderId="1" xfId="0" applyNumberFormat="1" applyFont="1" applyBorder="1" applyAlignment="1">
      <alignment horizontal="center"/>
    </xf>
    <xf numFmtId="0" fontId="8" fillId="0" borderId="19" xfId="0" applyNumberFormat="1" applyFont="1" applyBorder="1" applyAlignment="1">
      <alignment horizontal="left" indent="1"/>
    </xf>
    <xf numFmtId="0" fontId="0" fillId="0" borderId="35" xfId="0" applyFont="1" applyBorder="1"/>
    <xf numFmtId="164" fontId="8" fillId="0" borderId="35" xfId="0" applyNumberFormat="1" applyFont="1" applyBorder="1" applyAlignment="1">
      <alignment horizontal="center"/>
    </xf>
    <xf numFmtId="0" fontId="0" fillId="0" borderId="50" xfId="0" applyFont="1" applyBorder="1"/>
    <xf numFmtId="0" fontId="0" fillId="0" borderId="51" xfId="0" applyFont="1" applyBorder="1"/>
    <xf numFmtId="0" fontId="0" fillId="0" borderId="14" xfId="0" applyFont="1" applyBorder="1"/>
    <xf numFmtId="165" fontId="9" fillId="0" borderId="35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left"/>
    </xf>
    <xf numFmtId="0" fontId="2" fillId="2" borderId="35" xfId="0" applyFont="1" applyFill="1" applyBorder="1" applyAlignment="1">
      <alignment horizontal="center"/>
    </xf>
    <xf numFmtId="166" fontId="2" fillId="2" borderId="35" xfId="0" applyNumberFormat="1" applyFont="1" applyFill="1" applyBorder="1" applyAlignment="1">
      <alignment horizontal="center"/>
    </xf>
    <xf numFmtId="0" fontId="9" fillId="0" borderId="35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4" fontId="11" fillId="3" borderId="19" xfId="0" applyNumberFormat="1" applyFont="1" applyFill="1" applyBorder="1" applyAlignment="1">
      <alignment horizontal="left"/>
    </xf>
    <xf numFmtId="0" fontId="1" fillId="4" borderId="12" xfId="0" applyFont="1" applyFill="1" applyBorder="1" applyAlignment="1">
      <alignment horizontal="center"/>
    </xf>
    <xf numFmtId="0" fontId="1" fillId="27" borderId="12" xfId="0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Continuous"/>
    </xf>
    <xf numFmtId="167" fontId="34" fillId="0" borderId="62" xfId="0" applyNumberFormat="1" applyFont="1" applyBorder="1" applyAlignment="1">
      <alignment horizontal="center"/>
    </xf>
    <xf numFmtId="0" fontId="0" fillId="0" borderId="58" xfId="0" applyFont="1" applyBorder="1"/>
    <xf numFmtId="0" fontId="1" fillId="4" borderId="6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65" fontId="0" fillId="2" borderId="16" xfId="0" applyNumberFormat="1" applyFont="1" applyFill="1" applyBorder="1" applyAlignment="1">
      <alignment horizontal="centerContinuous"/>
    </xf>
    <xf numFmtId="0" fontId="0" fillId="2" borderId="12" xfId="0" applyFont="1" applyFill="1" applyBorder="1" applyAlignment="1">
      <alignment horizontal="centerContinuous"/>
    </xf>
    <xf numFmtId="0" fontId="0" fillId="2" borderId="14" xfId="0" applyFont="1" applyFill="1" applyBorder="1" applyAlignment="1">
      <alignment horizontal="centerContinuous"/>
    </xf>
    <xf numFmtId="0" fontId="11" fillId="3" borderId="65" xfId="0" applyNumberFormat="1" applyFont="1" applyFill="1" applyBorder="1" applyAlignment="1">
      <alignment horizontal="left"/>
    </xf>
    <xf numFmtId="0" fontId="6" fillId="0" borderId="69" xfId="0" applyNumberFormat="1" applyFont="1" applyBorder="1" applyAlignment="1">
      <alignment horizontal="left"/>
    </xf>
    <xf numFmtId="0" fontId="7" fillId="0" borderId="70" xfId="0" applyNumberFormat="1" applyFont="1" applyBorder="1" applyAlignment="1">
      <alignment horizontal="center"/>
    </xf>
    <xf numFmtId="0" fontId="9" fillId="0" borderId="69" xfId="0" applyNumberFormat="1" applyFont="1" applyBorder="1" applyAlignment="1">
      <alignment horizontal="left"/>
    </xf>
    <xf numFmtId="0" fontId="8" fillId="0" borderId="69" xfId="0" applyNumberFormat="1" applyFont="1" applyBorder="1" applyAlignment="1">
      <alignment horizontal="left" indent="1"/>
    </xf>
    <xf numFmtId="0" fontId="8" fillId="0" borderId="69" xfId="0" applyNumberFormat="1" applyFont="1" applyBorder="1" applyAlignment="1">
      <alignment horizontal="left"/>
    </xf>
    <xf numFmtId="166" fontId="8" fillId="0" borderId="70" xfId="0" applyNumberFormat="1" applyFont="1" applyBorder="1" applyAlignment="1">
      <alignment horizontal="center"/>
    </xf>
    <xf numFmtId="0" fontId="6" fillId="0" borderId="70" xfId="0" applyNumberFormat="1" applyFont="1" applyBorder="1" applyAlignment="1">
      <alignment horizontal="center"/>
    </xf>
    <xf numFmtId="165" fontId="8" fillId="0" borderId="69" xfId="0" applyNumberFormat="1" applyFont="1" applyBorder="1" applyAlignment="1">
      <alignment horizontal="left" indent="1"/>
    </xf>
    <xf numFmtId="0" fontId="2" fillId="0" borderId="69" xfId="0" applyFont="1" applyBorder="1"/>
    <xf numFmtId="166" fontId="9" fillId="0" borderId="70" xfId="0" applyNumberFormat="1" applyFont="1" applyBorder="1" applyAlignment="1">
      <alignment horizontal="center"/>
    </xf>
    <xf numFmtId="165" fontId="9" fillId="0" borderId="71" xfId="0" applyNumberFormat="1" applyFont="1" applyBorder="1" applyAlignment="1">
      <alignment horizontal="center"/>
    </xf>
    <xf numFmtId="164" fontId="8" fillId="0" borderId="64" xfId="0" applyNumberFormat="1" applyFont="1" applyBorder="1" applyAlignment="1">
      <alignment horizontal="center"/>
    </xf>
    <xf numFmtId="0" fontId="8" fillId="0" borderId="72" xfId="0" applyNumberFormat="1" applyFont="1" applyBorder="1" applyAlignment="1">
      <alignment horizontal="left" indent="1"/>
    </xf>
    <xf numFmtId="0" fontId="0" fillId="0" borderId="73" xfId="0" applyFont="1" applyBorder="1"/>
    <xf numFmtId="165" fontId="9" fillId="0" borderId="73" xfId="0" applyNumberFormat="1" applyFont="1" applyBorder="1" applyAlignment="1">
      <alignment horizontal="center"/>
    </xf>
    <xf numFmtId="44" fontId="0" fillId="0" borderId="72" xfId="0" applyNumberFormat="1" applyFont="1" applyBorder="1"/>
    <xf numFmtId="0" fontId="0" fillId="0" borderId="64" xfId="0" applyFont="1" applyBorder="1"/>
    <xf numFmtId="0" fontId="9" fillId="0" borderId="72" xfId="0" applyNumberFormat="1" applyFont="1" applyBorder="1" applyAlignment="1">
      <alignment horizontal="left"/>
    </xf>
    <xf numFmtId="0" fontId="2" fillId="2" borderId="73" xfId="0" applyFont="1" applyFill="1" applyBorder="1" applyAlignment="1">
      <alignment horizontal="center"/>
    </xf>
    <xf numFmtId="0" fontId="9" fillId="0" borderId="74" xfId="0" applyNumberFormat="1" applyFont="1" applyBorder="1" applyAlignment="1">
      <alignment horizontal="left"/>
    </xf>
    <xf numFmtId="0" fontId="2" fillId="2" borderId="75" xfId="0" applyFont="1" applyFill="1" applyBorder="1" applyAlignment="1">
      <alignment horizontal="center"/>
    </xf>
    <xf numFmtId="166" fontId="2" fillId="2" borderId="79" xfId="0" applyNumberFormat="1" applyFont="1" applyFill="1" applyBorder="1" applyAlignment="1">
      <alignment horizontal="center"/>
    </xf>
    <xf numFmtId="0" fontId="7" fillId="0" borderId="64" xfId="0" applyNumberFormat="1" applyFont="1" applyBorder="1" applyAlignment="1">
      <alignment horizontal="center"/>
    </xf>
    <xf numFmtId="166" fontId="8" fillId="0" borderId="64" xfId="0" applyNumberFormat="1" applyFont="1" applyBorder="1" applyAlignment="1">
      <alignment horizontal="center"/>
    </xf>
    <xf numFmtId="0" fontId="6" fillId="0" borderId="64" xfId="0" applyNumberFormat="1" applyFont="1" applyBorder="1" applyAlignment="1">
      <alignment horizontal="center"/>
    </xf>
    <xf numFmtId="166" fontId="9" fillId="0" borderId="64" xfId="0" applyNumberFormat="1" applyFont="1" applyBorder="1" applyAlignment="1">
      <alignment horizontal="center"/>
    </xf>
    <xf numFmtId="165" fontId="9" fillId="0" borderId="81" xfId="0" applyNumberFormat="1" applyFont="1" applyBorder="1" applyAlignment="1">
      <alignment horizontal="center"/>
    </xf>
    <xf numFmtId="170" fontId="2" fillId="2" borderId="35" xfId="88" applyNumberFormat="1" applyFont="1" applyFill="1" applyBorder="1" applyAlignment="1">
      <alignment horizontal="center"/>
    </xf>
    <xf numFmtId="0" fontId="8" fillId="0" borderId="5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164" fontId="8" fillId="0" borderId="38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7" fontId="34" fillId="0" borderId="83" xfId="0" applyNumberFormat="1" applyFont="1" applyBorder="1" applyAlignment="1">
      <alignment horizontal="center"/>
    </xf>
    <xf numFmtId="166" fontId="0" fillId="2" borderId="82" xfId="0" applyNumberFormat="1" applyFont="1" applyFill="1" applyBorder="1" applyAlignment="1">
      <alignment horizontal="centerContinuous"/>
    </xf>
    <xf numFmtId="0" fontId="0" fillId="0" borderId="81" xfId="0" applyFont="1" applyBorder="1"/>
    <xf numFmtId="0" fontId="0" fillId="0" borderId="74" xfId="0" applyFont="1" applyBorder="1"/>
    <xf numFmtId="0" fontId="0" fillId="0" borderId="84" xfId="0" applyFont="1" applyBorder="1"/>
    <xf numFmtId="0" fontId="0" fillId="0" borderId="85" xfId="0" applyFont="1" applyBorder="1"/>
    <xf numFmtId="0" fontId="6" fillId="0" borderId="45" xfId="0" applyNumberFormat="1" applyFont="1" applyBorder="1" applyAlignment="1">
      <alignment horizontal="center"/>
    </xf>
    <xf numFmtId="0" fontId="8" fillId="0" borderId="45" xfId="0" applyNumberFormat="1" applyFont="1" applyBorder="1" applyAlignment="1">
      <alignment horizontal="center"/>
    </xf>
    <xf numFmtId="3" fontId="8" fillId="0" borderId="45" xfId="0" applyNumberFormat="1" applyFont="1" applyBorder="1" applyAlignment="1">
      <alignment horizontal="center"/>
    </xf>
    <xf numFmtId="164" fontId="8" fillId="0" borderId="58" xfId="0" applyNumberFormat="1" applyFont="1" applyBorder="1" applyAlignment="1">
      <alignment horizontal="center"/>
    </xf>
    <xf numFmtId="0" fontId="2" fillId="3" borderId="60" xfId="0" applyFont="1" applyFill="1" applyBorder="1" applyAlignment="1"/>
    <xf numFmtId="0" fontId="7" fillId="3" borderId="53" xfId="0" applyNumberFormat="1" applyFont="1" applyFill="1" applyBorder="1" applyAlignment="1">
      <alignment horizontal="center"/>
    </xf>
    <xf numFmtId="0" fontId="5" fillId="3" borderId="60" xfId="0" applyNumberFormat="1" applyFont="1" applyFill="1" applyBorder="1" applyAlignment="1">
      <alignment horizontal="center"/>
    </xf>
    <xf numFmtId="1" fontId="8" fillId="0" borderId="4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0" fontId="6" fillId="0" borderId="72" xfId="0" applyNumberFormat="1" applyFont="1" applyBorder="1" applyAlignment="1">
      <alignment horizontal="left"/>
    </xf>
    <xf numFmtId="0" fontId="8" fillId="0" borderId="72" xfId="0" applyNumberFormat="1" applyFont="1" applyBorder="1" applyAlignment="1">
      <alignment horizontal="left"/>
    </xf>
    <xf numFmtId="165" fontId="8" fillId="0" borderId="72" xfId="0" applyNumberFormat="1" applyFont="1" applyBorder="1" applyAlignment="1">
      <alignment horizontal="left" indent="1"/>
    </xf>
    <xf numFmtId="0" fontId="2" fillId="0" borderId="72" xfId="0" applyFont="1" applyBorder="1"/>
    <xf numFmtId="0" fontId="0" fillId="0" borderId="88" xfId="0" applyFont="1" applyBorder="1"/>
    <xf numFmtId="0" fontId="0" fillId="0" borderId="89" xfId="0" applyFont="1" applyBorder="1"/>
    <xf numFmtId="0" fontId="0" fillId="0" borderId="72" xfId="0" applyFont="1" applyBorder="1"/>
    <xf numFmtId="0" fontId="0" fillId="0" borderId="90" xfId="0" applyFont="1" applyBorder="1"/>
    <xf numFmtId="167" fontId="34" fillId="0" borderId="4" xfId="0" applyNumberFormat="1" applyFont="1" applyBorder="1" applyAlignment="1">
      <alignment horizontal="center"/>
    </xf>
    <xf numFmtId="167" fontId="34" fillId="0" borderId="68" xfId="0" applyNumberFormat="1" applyFont="1" applyBorder="1" applyAlignment="1">
      <alignment horizontal="center"/>
    </xf>
    <xf numFmtId="167" fontId="34" fillId="0" borderId="95" xfId="0" applyNumberFormat="1" applyFont="1" applyBorder="1" applyAlignment="1">
      <alignment horizontal="center"/>
    </xf>
    <xf numFmtId="0" fontId="0" fillId="0" borderId="96" xfId="0" applyFont="1" applyBorder="1"/>
    <xf numFmtId="0" fontId="0" fillId="0" borderId="97" xfId="0" applyFont="1" applyBorder="1"/>
    <xf numFmtId="0" fontId="0" fillId="0" borderId="98" xfId="0" applyFont="1" applyBorder="1"/>
    <xf numFmtId="0" fontId="0" fillId="0" borderId="99" xfId="0" applyFont="1" applyBorder="1"/>
    <xf numFmtId="0" fontId="0" fillId="0" borderId="102" xfId="0" applyFont="1" applyBorder="1"/>
    <xf numFmtId="0" fontId="0" fillId="0" borderId="103" xfId="0" applyFont="1" applyBorder="1"/>
    <xf numFmtId="0" fontId="0" fillId="0" borderId="104" xfId="0" applyFont="1" applyBorder="1"/>
    <xf numFmtId="0" fontId="0" fillId="0" borderId="105" xfId="0" applyFont="1" applyBorder="1"/>
    <xf numFmtId="0" fontId="0" fillId="0" borderId="106" xfId="0" applyFont="1" applyBorder="1"/>
    <xf numFmtId="0" fontId="0" fillId="0" borderId="107" xfId="0" applyFont="1" applyBorder="1"/>
    <xf numFmtId="0" fontId="0" fillId="0" borderId="101" xfId="0" applyFont="1" applyBorder="1"/>
    <xf numFmtId="0" fontId="1" fillId="4" borderId="20" xfId="0" applyFont="1" applyFill="1" applyBorder="1" applyAlignment="1">
      <alignment horizontal="center"/>
    </xf>
    <xf numFmtId="0" fontId="0" fillId="0" borderId="108" xfId="0" applyFont="1" applyBorder="1"/>
    <xf numFmtId="0" fontId="1" fillId="4" borderId="100" xfId="0" applyFont="1" applyFill="1" applyBorder="1" applyAlignment="1">
      <alignment horizontal="center"/>
    </xf>
    <xf numFmtId="171" fontId="1" fillId="4" borderId="20" xfId="0" applyNumberFormat="1" applyFont="1" applyFill="1" applyBorder="1" applyAlignment="1">
      <alignment horizontal="center"/>
    </xf>
    <xf numFmtId="171" fontId="1" fillId="4" borderId="16" xfId="0" applyNumberFormat="1" applyFont="1" applyFill="1" applyBorder="1" applyAlignment="1">
      <alignment horizontal="center"/>
    </xf>
    <xf numFmtId="1" fontId="1" fillId="4" borderId="16" xfId="0" applyNumberFormat="1" applyFont="1" applyFill="1" applyBorder="1" applyAlignment="1">
      <alignment horizontal="center"/>
    </xf>
    <xf numFmtId="1" fontId="1" fillId="4" borderId="20" xfId="0" applyNumberFormat="1" applyFont="1" applyFill="1" applyBorder="1" applyAlignment="1">
      <alignment horizontal="center"/>
    </xf>
    <xf numFmtId="0" fontId="1" fillId="29" borderId="20" xfId="0" applyFont="1" applyFill="1" applyBorder="1" applyAlignment="1">
      <alignment horizontal="center"/>
    </xf>
    <xf numFmtId="0" fontId="1" fillId="29" borderId="11" xfId="0" applyFont="1" applyFill="1" applyBorder="1" applyAlignment="1">
      <alignment horizontal="center"/>
    </xf>
    <xf numFmtId="171" fontId="1" fillId="29" borderId="20" xfId="0" applyNumberFormat="1" applyFont="1" applyFill="1" applyBorder="1" applyAlignment="1">
      <alignment horizontal="center"/>
    </xf>
    <xf numFmtId="171" fontId="1" fillId="29" borderId="16" xfId="0" applyNumberFormat="1" applyFont="1" applyFill="1" applyBorder="1" applyAlignment="1">
      <alignment horizontal="center"/>
    </xf>
    <xf numFmtId="0" fontId="1" fillId="29" borderId="23" xfId="0" applyFont="1" applyFill="1" applyBorder="1" applyAlignment="1">
      <alignment horizontal="center"/>
    </xf>
    <xf numFmtId="0" fontId="1" fillId="27" borderId="20" xfId="0" applyFont="1" applyFill="1" applyBorder="1" applyAlignment="1">
      <alignment horizontal="center"/>
    </xf>
    <xf numFmtId="171" fontId="1" fillId="29" borderId="23" xfId="0" applyNumberFormat="1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/>
    </xf>
    <xf numFmtId="166" fontId="0" fillId="2" borderId="18" xfId="0" applyNumberFormat="1" applyFont="1" applyFill="1" applyBorder="1" applyAlignment="1">
      <alignment horizontal="center"/>
    </xf>
    <xf numFmtId="166" fontId="0" fillId="2" borderId="18" xfId="0" applyNumberFormat="1" applyFont="1" applyFill="1" applyBorder="1" applyAlignment="1">
      <alignment horizontal="centerContinuous"/>
    </xf>
    <xf numFmtId="166" fontId="0" fillId="2" borderId="24" xfId="0" applyNumberFormat="1" applyFont="1" applyFill="1" applyBorder="1" applyAlignment="1">
      <alignment horizontal="centerContinuous"/>
    </xf>
    <xf numFmtId="166" fontId="0" fillId="2" borderId="81" xfId="0" applyNumberFormat="1" applyFont="1" applyFill="1" applyBorder="1" applyAlignment="1">
      <alignment horizontal="centerContinuous"/>
    </xf>
    <xf numFmtId="0" fontId="0" fillId="30" borderId="12" xfId="0" applyFont="1" applyFill="1" applyBorder="1"/>
    <xf numFmtId="3" fontId="8" fillId="0" borderId="0" xfId="0" applyNumberFormat="1" applyFont="1" applyBorder="1" applyAlignment="1">
      <alignment horizontal="center"/>
    </xf>
    <xf numFmtId="0" fontId="0" fillId="31" borderId="12" xfId="0" applyFont="1" applyFill="1" applyBorder="1"/>
    <xf numFmtId="0" fontId="0" fillId="33" borderId="16" xfId="0" applyFont="1" applyFill="1" applyBorder="1"/>
    <xf numFmtId="0" fontId="0" fillId="33" borderId="12" xfId="0" applyFont="1" applyFill="1" applyBorder="1"/>
    <xf numFmtId="0" fontId="0" fillId="33" borderId="14" xfId="0" applyFont="1" applyFill="1" applyBorder="1"/>
    <xf numFmtId="0" fontId="0" fillId="34" borderId="12" xfId="0" applyFont="1" applyFill="1" applyBorder="1"/>
    <xf numFmtId="0" fontId="7" fillId="3" borderId="114" xfId="0" applyNumberFormat="1" applyFont="1" applyFill="1" applyBorder="1" applyAlignment="1">
      <alignment horizontal="center"/>
    </xf>
    <xf numFmtId="0" fontId="7" fillId="0" borderId="45" xfId="0" applyNumberFormat="1" applyFont="1" applyBorder="1" applyAlignment="1">
      <alignment horizontal="center"/>
    </xf>
    <xf numFmtId="166" fontId="8" fillId="0" borderId="45" xfId="0" applyNumberFormat="1" applyFont="1" applyBorder="1" applyAlignment="1">
      <alignment horizontal="center"/>
    </xf>
    <xf numFmtId="166" fontId="9" fillId="0" borderId="45" xfId="0" applyNumberFormat="1" applyFont="1" applyBorder="1" applyAlignment="1">
      <alignment horizontal="center"/>
    </xf>
    <xf numFmtId="165" fontId="9" fillId="0" borderId="58" xfId="0" applyNumberFormat="1" applyFont="1" applyBorder="1" applyAlignment="1">
      <alignment horizontal="center"/>
    </xf>
    <xf numFmtId="165" fontId="9" fillId="0" borderId="45" xfId="0" applyNumberFormat="1" applyFont="1" applyBorder="1" applyAlignment="1">
      <alignment horizontal="center"/>
    </xf>
    <xf numFmtId="164" fontId="8" fillId="0" borderId="45" xfId="0" applyNumberFormat="1" applyFont="1" applyBorder="1" applyAlignment="1">
      <alignment horizontal="center"/>
    </xf>
    <xf numFmtId="0" fontId="2" fillId="3" borderId="113" xfId="0" applyFont="1" applyFill="1" applyBorder="1" applyAlignment="1"/>
    <xf numFmtId="0" fontId="10" fillId="3" borderId="65" xfId="0" applyFont="1" applyFill="1" applyBorder="1"/>
    <xf numFmtId="0" fontId="0" fillId="3" borderId="113" xfId="0" applyFont="1" applyFill="1" applyBorder="1"/>
    <xf numFmtId="0" fontId="0" fillId="3" borderId="114" xfId="0" applyFont="1" applyFill="1" applyBorder="1"/>
    <xf numFmtId="14" fontId="11" fillId="3" borderId="72" xfId="0" applyNumberFormat="1" applyFont="1" applyFill="1" applyBorder="1" applyAlignment="1">
      <alignment horizontal="left"/>
    </xf>
    <xf numFmtId="0" fontId="0" fillId="3" borderId="64" xfId="0" applyFont="1" applyFill="1" applyBorder="1"/>
    <xf numFmtId="0" fontId="0" fillId="31" borderId="82" xfId="0" applyFont="1" applyFill="1" applyBorder="1"/>
    <xf numFmtId="0" fontId="0" fillId="34" borderId="82" xfId="0" applyFont="1" applyFill="1" applyBorder="1"/>
    <xf numFmtId="0" fontId="0" fillId="30" borderId="82" xfId="0" applyFont="1" applyFill="1" applyBorder="1"/>
    <xf numFmtId="44" fontId="0" fillId="0" borderId="74" xfId="0" applyNumberFormat="1" applyFont="1" applyBorder="1"/>
    <xf numFmtId="167" fontId="34" fillId="0" borderId="117" xfId="0" applyNumberFormat="1" applyFont="1" applyBorder="1" applyAlignment="1">
      <alignment horizontal="center"/>
    </xf>
    <xf numFmtId="167" fontId="34" fillId="0" borderId="118" xfId="0" applyNumberFormat="1" applyFont="1" applyBorder="1" applyAlignment="1">
      <alignment horizontal="center"/>
    </xf>
    <xf numFmtId="167" fontId="34" fillId="0" borderId="119" xfId="0" applyNumberFormat="1" applyFont="1" applyBorder="1" applyAlignment="1">
      <alignment horizontal="center"/>
    </xf>
    <xf numFmtId="0" fontId="0" fillId="31" borderId="120" xfId="0" applyFont="1" applyFill="1" applyBorder="1"/>
    <xf numFmtId="0" fontId="0" fillId="34" borderId="120" xfId="0" applyFont="1" applyFill="1" applyBorder="1"/>
    <xf numFmtId="0" fontId="0" fillId="30" borderId="120" xfId="0" applyFont="1" applyFill="1" applyBorder="1"/>
    <xf numFmtId="0" fontId="0" fillId="0" borderId="121" xfId="0" applyFont="1" applyBorder="1"/>
    <xf numFmtId="0" fontId="1" fillId="4" borderId="122" xfId="0" applyFont="1" applyFill="1" applyBorder="1" applyAlignment="1">
      <alignment horizontal="center"/>
    </xf>
    <xf numFmtId="166" fontId="0" fillId="2" borderId="24" xfId="0" applyNumberFormat="1" applyFont="1" applyFill="1" applyBorder="1" applyAlignment="1">
      <alignment horizontal="center"/>
    </xf>
    <xf numFmtId="166" fontId="0" fillId="2" borderId="81" xfId="0" applyNumberFormat="1" applyFont="1" applyFill="1" applyBorder="1" applyAlignment="1">
      <alignment horizontal="center"/>
    </xf>
    <xf numFmtId="168" fontId="8" fillId="0" borderId="45" xfId="89" applyNumberFormat="1" applyFont="1" applyBorder="1" applyAlignment="1">
      <alignment horizontal="center"/>
    </xf>
    <xf numFmtId="164" fontId="8" fillId="0" borderId="126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3" fontId="8" fillId="0" borderId="126" xfId="0" applyNumberFormat="1" applyFont="1" applyBorder="1" applyAlignment="1">
      <alignment horizontal="center"/>
    </xf>
    <xf numFmtId="164" fontId="8" fillId="0" borderId="127" xfId="0" applyNumberFormat="1" applyFont="1" applyBorder="1" applyAlignment="1">
      <alignment horizontal="center"/>
    </xf>
    <xf numFmtId="168" fontId="0" fillId="28" borderId="0" xfId="89" applyNumberFormat="1" applyFont="1" applyFill="1" applyBorder="1" applyAlignment="1">
      <alignment horizontal="center"/>
    </xf>
    <xf numFmtId="168" fontId="0" fillId="28" borderId="64" xfId="89" applyNumberFormat="1" applyFont="1" applyFill="1" applyBorder="1" applyAlignment="1">
      <alignment horizontal="center"/>
    </xf>
    <xf numFmtId="164" fontId="8" fillId="0" borderId="67" xfId="0" applyNumberFormat="1" applyFont="1" applyBorder="1" applyAlignment="1">
      <alignment horizontal="center"/>
    </xf>
    <xf numFmtId="168" fontId="0" fillId="0" borderId="58" xfId="0" applyNumberFormat="1" applyFont="1" applyBorder="1"/>
    <xf numFmtId="0" fontId="0" fillId="0" borderId="126" xfId="0" applyFont="1" applyBorder="1" applyAlignment="1">
      <alignment horizontal="center"/>
    </xf>
    <xf numFmtId="1" fontId="0" fillId="0" borderId="67" xfId="0" applyNumberFormat="1" applyFont="1" applyBorder="1" applyAlignment="1">
      <alignment horizontal="center"/>
    </xf>
    <xf numFmtId="0" fontId="2" fillId="3" borderId="54" xfId="0" applyFont="1" applyFill="1" applyBorder="1" applyAlignment="1">
      <alignment horizontal="center"/>
    </xf>
    <xf numFmtId="0" fontId="2" fillId="3" borderId="55" xfId="0" applyFont="1" applyFill="1" applyBorder="1" applyAlignment="1">
      <alignment horizontal="center"/>
    </xf>
    <xf numFmtId="0" fontId="2" fillId="3" borderId="56" xfId="0" applyFont="1" applyFill="1" applyBorder="1" applyAlignment="1">
      <alignment horizontal="center"/>
    </xf>
    <xf numFmtId="166" fontId="0" fillId="2" borderId="35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28" borderId="35" xfId="88" applyNumberFormat="1" applyFont="1" applyFill="1" applyBorder="1" applyAlignment="1">
      <alignment horizontal="center"/>
    </xf>
    <xf numFmtId="169" fontId="0" fillId="28" borderId="35" xfId="89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57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58" xfId="0" applyFont="1" applyFill="1" applyBorder="1" applyAlignment="1">
      <alignment horizontal="center"/>
    </xf>
    <xf numFmtId="0" fontId="4" fillId="3" borderId="22" xfId="0" applyNumberFormat="1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/>
    </xf>
    <xf numFmtId="0" fontId="4" fillId="3" borderId="11" xfId="0" applyNumberFormat="1" applyFont="1" applyFill="1" applyBorder="1" applyAlignment="1">
      <alignment horizontal="center" vertical="center"/>
    </xf>
    <xf numFmtId="0" fontId="4" fillId="3" borderId="23" xfId="0" applyNumberFormat="1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6" fontId="0" fillId="2" borderId="76" xfId="0" applyNumberFormat="1" applyFont="1" applyFill="1" applyBorder="1" applyAlignment="1">
      <alignment horizontal="center"/>
    </xf>
    <xf numFmtId="166" fontId="0" fillId="2" borderId="77" xfId="0" applyNumberFormat="1" applyFont="1" applyFill="1" applyBorder="1" applyAlignment="1">
      <alignment horizontal="center"/>
    </xf>
    <xf numFmtId="166" fontId="0" fillId="2" borderId="78" xfId="0" applyNumberFormat="1" applyFont="1" applyFill="1" applyBorder="1" applyAlignment="1">
      <alignment horizontal="center"/>
    </xf>
    <xf numFmtId="166" fontId="0" fillId="2" borderId="16" xfId="0" applyNumberFormat="1" applyFont="1" applyFill="1" applyBorder="1" applyAlignment="1">
      <alignment horizontal="center"/>
    </xf>
    <xf numFmtId="166" fontId="0" fillId="2" borderId="12" xfId="0" applyNumberFormat="1" applyFont="1" applyFill="1" applyBorder="1" applyAlignment="1">
      <alignment horizontal="center"/>
    </xf>
    <xf numFmtId="166" fontId="0" fillId="2" borderId="14" xfId="0" applyNumberFormat="1" applyFont="1" applyFill="1" applyBorder="1" applyAlignment="1">
      <alignment horizontal="center"/>
    </xf>
    <xf numFmtId="0" fontId="0" fillId="32" borderId="16" xfId="0" applyFont="1" applyFill="1" applyBorder="1" applyAlignment="1">
      <alignment horizontal="center"/>
    </xf>
    <xf numFmtId="0" fontId="0" fillId="32" borderId="12" xfId="0" applyFont="1" applyFill="1" applyBorder="1" applyAlignment="1">
      <alignment horizontal="center"/>
    </xf>
    <xf numFmtId="0" fontId="0" fillId="32" borderId="14" xfId="0" applyFont="1" applyFill="1" applyBorder="1" applyAlignment="1">
      <alignment horizontal="center"/>
    </xf>
    <xf numFmtId="168" fontId="0" fillId="28" borderId="16" xfId="89" applyNumberFormat="1" applyFont="1" applyFill="1" applyBorder="1" applyAlignment="1">
      <alignment horizontal="center"/>
    </xf>
    <xf numFmtId="168" fontId="0" fillId="28" borderId="12" xfId="89" applyNumberFormat="1" applyFont="1" applyFill="1" applyBorder="1" applyAlignment="1">
      <alignment horizontal="center"/>
    </xf>
    <xf numFmtId="168" fontId="0" fillId="28" borderId="14" xfId="89" applyNumberFormat="1" applyFont="1" applyFill="1" applyBorder="1" applyAlignment="1">
      <alignment horizontal="center"/>
    </xf>
    <xf numFmtId="168" fontId="0" fillId="28" borderId="82" xfId="89" applyNumberFormat="1" applyFont="1" applyFill="1" applyBorder="1" applyAlignment="1">
      <alignment horizontal="center"/>
    </xf>
    <xf numFmtId="0" fontId="0" fillId="2" borderId="123" xfId="0" applyFont="1" applyFill="1" applyBorder="1" applyAlignment="1">
      <alignment horizontal="center"/>
    </xf>
    <xf numFmtId="0" fontId="0" fillId="2" borderId="124" xfId="0" applyFont="1" applyFill="1" applyBorder="1" applyAlignment="1">
      <alignment horizontal="center"/>
    </xf>
    <xf numFmtId="0" fontId="0" fillId="2" borderId="12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8" borderId="16" xfId="88" applyNumberFormat="1" applyFont="1" applyFill="1" applyBorder="1" applyAlignment="1">
      <alignment horizontal="center"/>
    </xf>
    <xf numFmtId="0" fontId="0" fillId="28" borderId="12" xfId="88" applyNumberFormat="1" applyFont="1" applyFill="1" applyBorder="1" applyAlignment="1">
      <alignment horizontal="center"/>
    </xf>
    <xf numFmtId="0" fontId="0" fillId="28" borderId="14" xfId="88" applyNumberFormat="1" applyFont="1" applyFill="1" applyBorder="1" applyAlignment="1">
      <alignment horizontal="center"/>
    </xf>
    <xf numFmtId="0" fontId="0" fillId="28" borderId="82" xfId="88" applyNumberFormat="1" applyFont="1" applyFill="1" applyBorder="1" applyAlignment="1">
      <alignment horizontal="center"/>
    </xf>
    <xf numFmtId="165" fontId="0" fillId="2" borderId="120" xfId="0" applyNumberFormat="1" applyFont="1" applyFill="1" applyBorder="1" applyAlignment="1">
      <alignment horizontal="center"/>
    </xf>
    <xf numFmtId="165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65" fontId="0" fillId="2" borderId="16" xfId="0" applyNumberFormat="1" applyFont="1" applyFill="1" applyBorder="1" applyAlignment="1">
      <alignment horizontal="center"/>
    </xf>
    <xf numFmtId="166" fontId="0" fillId="2" borderId="92" xfId="0" applyNumberFormat="1" applyFont="1" applyFill="1" applyBorder="1" applyAlignment="1">
      <alignment horizontal="center"/>
    </xf>
    <xf numFmtId="166" fontId="0" fillId="2" borderId="18" xfId="0" applyNumberFormat="1" applyFont="1" applyFill="1" applyBorder="1" applyAlignment="1">
      <alignment horizontal="center"/>
    </xf>
    <xf numFmtId="166" fontId="0" fillId="2" borderId="80" xfId="0" applyNumberFormat="1" applyFont="1" applyFill="1" applyBorder="1" applyAlignment="1">
      <alignment horizontal="center"/>
    </xf>
    <xf numFmtId="166" fontId="0" fillId="2" borderId="17" xfId="0" applyNumberFormat="1" applyFont="1" applyFill="1" applyBorder="1" applyAlignment="1">
      <alignment horizontal="center"/>
    </xf>
    <xf numFmtId="166" fontId="0" fillId="2" borderId="49" xfId="0" applyNumberFormat="1" applyFont="1" applyFill="1" applyBorder="1" applyAlignment="1">
      <alignment horizontal="center"/>
    </xf>
    <xf numFmtId="0" fontId="4" fillId="3" borderId="100" xfId="0" applyNumberFormat="1" applyFont="1" applyFill="1" applyBorder="1" applyAlignment="1">
      <alignment horizontal="center" vertical="center"/>
    </xf>
    <xf numFmtId="0" fontId="4" fillId="3" borderId="48" xfId="0" applyNumberFormat="1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/>
    </xf>
    <xf numFmtId="0" fontId="3" fillId="3" borderId="115" xfId="0" applyFont="1" applyFill="1" applyBorder="1" applyAlignment="1">
      <alignment horizontal="center"/>
    </xf>
    <xf numFmtId="0" fontId="3" fillId="3" borderId="100" xfId="0" applyFont="1" applyFill="1" applyBorder="1" applyAlignment="1">
      <alignment horizontal="center"/>
    </xf>
    <xf numFmtId="0" fontId="2" fillId="3" borderId="110" xfId="0" applyFont="1" applyFill="1" applyBorder="1" applyAlignment="1">
      <alignment horizontal="center"/>
    </xf>
    <xf numFmtId="0" fontId="2" fillId="3" borderId="111" xfId="0" applyFont="1" applyFill="1" applyBorder="1" applyAlignment="1">
      <alignment horizontal="center"/>
    </xf>
    <xf numFmtId="0" fontId="2" fillId="3" borderId="112" xfId="0" applyFont="1" applyFill="1" applyBorder="1" applyAlignment="1">
      <alignment horizontal="center"/>
    </xf>
    <xf numFmtId="0" fontId="2" fillId="3" borderId="65" xfId="0" applyFont="1" applyFill="1" applyBorder="1" applyAlignment="1">
      <alignment horizontal="center"/>
    </xf>
    <xf numFmtId="0" fontId="2" fillId="3" borderId="113" xfId="0" applyFont="1" applyFill="1" applyBorder="1" applyAlignment="1">
      <alignment horizontal="center"/>
    </xf>
    <xf numFmtId="0" fontId="2" fillId="3" borderId="114" xfId="0" applyFont="1" applyFill="1" applyBorder="1" applyAlignment="1">
      <alignment horizontal="center"/>
    </xf>
    <xf numFmtId="0" fontId="4" fillId="3" borderId="86" xfId="0" applyNumberFormat="1" applyFont="1" applyFill="1" applyBorder="1" applyAlignment="1">
      <alignment horizontal="center" vertical="center"/>
    </xf>
    <xf numFmtId="0" fontId="4" fillId="3" borderId="87" xfId="0" applyNumberFormat="1" applyFont="1" applyFill="1" applyBorder="1" applyAlignment="1">
      <alignment horizontal="center" vertical="center"/>
    </xf>
    <xf numFmtId="0" fontId="3" fillId="3" borderId="116" xfId="0" applyFont="1" applyFill="1" applyBorder="1" applyAlignment="1">
      <alignment horizontal="center"/>
    </xf>
    <xf numFmtId="166" fontId="0" fillId="2" borderId="75" xfId="0" applyNumberFormat="1" applyFont="1" applyFill="1" applyBorder="1" applyAlignment="1">
      <alignment horizontal="center"/>
    </xf>
    <xf numFmtId="0" fontId="0" fillId="2" borderId="75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30" borderId="120" xfId="0" applyFont="1" applyFill="1" applyBorder="1" applyAlignment="1">
      <alignment horizontal="center"/>
    </xf>
    <xf numFmtId="0" fontId="0" fillId="30" borderId="12" xfId="0" applyFont="1" applyFill="1" applyBorder="1" applyAlignment="1">
      <alignment horizontal="center"/>
    </xf>
    <xf numFmtId="0" fontId="0" fillId="30" borderId="82" xfId="0" applyFont="1" applyFill="1" applyBorder="1" applyAlignment="1">
      <alignment horizontal="center"/>
    </xf>
    <xf numFmtId="0" fontId="0" fillId="31" borderId="120" xfId="0" applyFont="1" applyFill="1" applyBorder="1" applyAlignment="1">
      <alignment horizontal="center"/>
    </xf>
    <xf numFmtId="0" fontId="0" fillId="31" borderId="12" xfId="0" applyFont="1" applyFill="1" applyBorder="1" applyAlignment="1">
      <alignment horizontal="center"/>
    </xf>
    <xf numFmtId="0" fontId="0" fillId="31" borderId="82" xfId="0" applyFont="1" applyFill="1" applyBorder="1" applyAlignment="1">
      <alignment horizontal="center"/>
    </xf>
    <xf numFmtId="0" fontId="0" fillId="33" borderId="16" xfId="0" applyFont="1" applyFill="1" applyBorder="1" applyAlignment="1">
      <alignment horizontal="center"/>
    </xf>
    <xf numFmtId="0" fontId="0" fillId="33" borderId="12" xfId="0" applyFont="1" applyFill="1" applyBorder="1" applyAlignment="1">
      <alignment horizontal="center"/>
    </xf>
    <xf numFmtId="0" fontId="0" fillId="33" borderId="14" xfId="0" applyFont="1" applyFill="1" applyBorder="1" applyAlignment="1">
      <alignment horizontal="center"/>
    </xf>
    <xf numFmtId="0" fontId="0" fillId="34" borderId="12" xfId="0" applyFont="1" applyFill="1" applyBorder="1" applyAlignment="1">
      <alignment horizontal="center"/>
    </xf>
    <xf numFmtId="0" fontId="0" fillId="34" borderId="82" xfId="0" applyFont="1" applyFill="1" applyBorder="1" applyAlignment="1">
      <alignment horizontal="center"/>
    </xf>
    <xf numFmtId="166" fontId="0" fillId="2" borderId="93" xfId="0" applyNumberFormat="1" applyFont="1" applyFill="1" applyBorder="1" applyAlignment="1">
      <alignment horizontal="center"/>
    </xf>
    <xf numFmtId="166" fontId="0" fillId="2" borderId="91" xfId="0" applyNumberFormat="1" applyFont="1" applyFill="1" applyBorder="1" applyAlignment="1">
      <alignment horizontal="center"/>
    </xf>
    <xf numFmtId="166" fontId="0" fillId="2" borderId="94" xfId="0" applyNumberFormat="1" applyFont="1" applyFill="1" applyBorder="1" applyAlignment="1">
      <alignment horizontal="center"/>
    </xf>
    <xf numFmtId="166" fontId="0" fillId="2" borderId="8" xfId="0" applyNumberFormat="1" applyFont="1" applyFill="1" applyBorder="1" applyAlignment="1">
      <alignment horizontal="center"/>
    </xf>
    <xf numFmtId="166" fontId="0" fillId="2" borderId="9" xfId="0" applyNumberFormat="1" applyFont="1" applyFill="1" applyBorder="1" applyAlignment="1">
      <alignment horizontal="center"/>
    </xf>
    <xf numFmtId="0" fontId="4" fillId="3" borderId="45" xfId="0" applyNumberFormat="1" applyFont="1" applyFill="1" applyBorder="1" applyAlignment="1">
      <alignment horizontal="center" vertical="center"/>
    </xf>
    <xf numFmtId="0" fontId="4" fillId="3" borderId="64" xfId="0" applyNumberFormat="1" applyFont="1" applyFill="1" applyBorder="1" applyAlignment="1">
      <alignment horizontal="center" vertical="center"/>
    </xf>
    <xf numFmtId="0" fontId="4" fillId="3" borderId="80" xfId="0" applyNumberFormat="1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/>
    </xf>
    <xf numFmtId="0" fontId="2" fillId="3" borderId="52" xfId="0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168" fontId="0" fillId="28" borderId="109" xfId="89" applyNumberFormat="1" applyFont="1" applyFill="1" applyBorder="1" applyAlignment="1">
      <alignment horizontal="center"/>
    </xf>
    <xf numFmtId="0" fontId="0" fillId="28" borderId="109" xfId="88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center"/>
    </xf>
    <xf numFmtId="0" fontId="4" fillId="3" borderId="66" xfId="0" applyNumberFormat="1" applyFont="1" applyFill="1" applyBorder="1" applyAlignment="1">
      <alignment horizontal="center" vertical="center"/>
    </xf>
    <xf numFmtId="0" fontId="4" fillId="3" borderId="67" xfId="0" applyNumberFormat="1" applyFont="1" applyFill="1" applyBorder="1" applyAlignment="1">
      <alignment horizontal="center" vertical="center"/>
    </xf>
    <xf numFmtId="0" fontId="3" fillId="3" borderId="82" xfId="0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17" xfId="0" applyNumberFormat="1" applyFont="1" applyFill="1" applyBorder="1" applyAlignment="1">
      <alignment horizontal="center" vertical="center"/>
    </xf>
    <xf numFmtId="0" fontId="4" fillId="3" borderId="70" xfId="0" applyNumberFormat="1" applyFont="1" applyFill="1" applyBorder="1" applyAlignment="1">
      <alignment horizontal="center" vertical="center"/>
    </xf>
    <xf numFmtId="0" fontId="4" fillId="3" borderId="68" xfId="0" applyNumberFormat="1" applyFont="1" applyFill="1" applyBorder="1" applyAlignment="1">
      <alignment horizontal="center" vertical="center"/>
    </xf>
    <xf numFmtId="168" fontId="0" fillId="28" borderId="35" xfId="89" applyNumberFormat="1" applyFont="1" applyFill="1" applyBorder="1" applyAlignment="1">
      <alignment horizontal="center"/>
    </xf>
    <xf numFmtId="168" fontId="0" fillId="28" borderId="35" xfId="89" applyNumberFormat="1" applyFont="1" applyFill="1" applyBorder="1" applyAlignment="1"/>
    <xf numFmtId="0" fontId="0" fillId="2" borderId="5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8" xfId="0" applyFont="1" applyFill="1" applyBorder="1" applyAlignment="1">
      <alignment horizontal="center"/>
    </xf>
  </cellXfs>
  <cellStyles count="90">
    <cellStyle name="=C:\WINNT\SYSTEM32\COMMAND.COM" xfId="4"/>
    <cellStyle name="20% - Accent1 2" xfId="11"/>
    <cellStyle name="20% - Accent2 2" xfId="12"/>
    <cellStyle name="20% - Accent3 2" xfId="13"/>
    <cellStyle name="20% - Accent4 2" xfId="14"/>
    <cellStyle name="20% - Accent5 2" xfId="15"/>
    <cellStyle name="20% - Accent6 2" xfId="16"/>
    <cellStyle name="40% - Accent1 2" xfId="17"/>
    <cellStyle name="40% - Accent2 2" xfId="18"/>
    <cellStyle name="40% - Accent3 2" xfId="19"/>
    <cellStyle name="40% - Accent4 2" xfId="20"/>
    <cellStyle name="40% - Accent5 2" xfId="21"/>
    <cellStyle name="40% - Accent6 2" xfId="22"/>
    <cellStyle name="60% - Accent1 2" xfId="23"/>
    <cellStyle name="60% - Accent2 2" xfId="24"/>
    <cellStyle name="60% - Accent3 2" xfId="25"/>
    <cellStyle name="60% - Accent4 2" xfId="26"/>
    <cellStyle name="60% - Accent5 2" xfId="27"/>
    <cellStyle name="60% - Accent6 2" xfId="28"/>
    <cellStyle name="Accent1 2" xfId="29"/>
    <cellStyle name="Accent2 2" xfId="30"/>
    <cellStyle name="Accent3 2" xfId="31"/>
    <cellStyle name="Accent4 2" xfId="32"/>
    <cellStyle name="Accent5 2" xfId="33"/>
    <cellStyle name="Accent6 2" xfId="34"/>
    <cellStyle name="Bad 2" xfId="35"/>
    <cellStyle name="bch" xfId="5"/>
    <cellStyle name="bci" xfId="6"/>
    <cellStyle name="Calculation 2" xfId="36"/>
    <cellStyle name="cell" xfId="7"/>
    <cellStyle name="ch" xfId="8"/>
    <cellStyle name="Check Cell 2" xfId="37"/>
    <cellStyle name="Comma" xfId="88" builtinId="3"/>
    <cellStyle name="Comma 2" xfId="3"/>
    <cellStyle name="Comma 3" xfId="38"/>
    <cellStyle name="Comma 3 2" xfId="39"/>
    <cellStyle name="Comma 4" xfId="40"/>
    <cellStyle name="Comma 5" xfId="41"/>
    <cellStyle name="Currency" xfId="89" builtinId="4"/>
    <cellStyle name="Currency 10" xfId="42"/>
    <cellStyle name="Currency 2" xfId="2"/>
    <cellStyle name="Currency 2 2" xfId="43"/>
    <cellStyle name="Currency 3" xfId="44"/>
    <cellStyle name="Currency 3 2" xfId="45"/>
    <cellStyle name="Currency 4" xfId="46"/>
    <cellStyle name="Currency 5" xfId="47"/>
    <cellStyle name="Currency 6" xfId="48"/>
    <cellStyle name="Currency 7" xfId="49"/>
    <cellStyle name="Currency 8" xfId="50"/>
    <cellStyle name="Currency 9" xfId="51"/>
    <cellStyle name="Explanatory Text 2" xfId="52"/>
    <cellStyle name="Good 2" xfId="53"/>
    <cellStyle name="Heading 1 2" xfId="54"/>
    <cellStyle name="Heading 2 2" xfId="55"/>
    <cellStyle name="Heading 3 2" xfId="56"/>
    <cellStyle name="Heading 4 2" xfId="57"/>
    <cellStyle name="Input 2" xfId="58"/>
    <cellStyle name="Linked Cell 2" xfId="59"/>
    <cellStyle name="Neutral 2" xfId="60"/>
    <cellStyle name="Normal" xfId="0" builtinId="0"/>
    <cellStyle name="Normal 2" xfId="1"/>
    <cellStyle name="Normal 2 10" xfId="61"/>
    <cellStyle name="Normal 2 2" xfId="62"/>
    <cellStyle name="Normal 2 3" xfId="63"/>
    <cellStyle name="Normal 2 4" xfId="64"/>
    <cellStyle name="Normal 2 5" xfId="65"/>
    <cellStyle name="Normal 2 6" xfId="66"/>
    <cellStyle name="Normal 2 7" xfId="67"/>
    <cellStyle name="Normal 2 8" xfId="68"/>
    <cellStyle name="Normal 2 9" xfId="69"/>
    <cellStyle name="Normal 2_2010 NuvaRing Plan Rev.2 - 3.17.10" xfId="70"/>
    <cellStyle name="Normal 3" xfId="71"/>
    <cellStyle name="Normal 4" xfId="72"/>
    <cellStyle name="Normal 5" xfId="73"/>
    <cellStyle name="Normal 5 2" xfId="74"/>
    <cellStyle name="Normal 5_2010 NuvaRing Plan Rev.2 - 3.17.10" xfId="75"/>
    <cellStyle name="Normal 6" xfId="76"/>
    <cellStyle name="Normal 7" xfId="77"/>
    <cellStyle name="Normal 8" xfId="78"/>
    <cellStyle name="Note 2" xfId="79"/>
    <cellStyle name="Output 2" xfId="80"/>
    <cellStyle name="Percent 2" xfId="81"/>
    <cellStyle name="Percent 3" xfId="82"/>
    <cellStyle name="Percent 4" xfId="83"/>
    <cellStyle name="rh" xfId="9"/>
    <cellStyle name="srh" xfId="10"/>
    <cellStyle name="Style 1" xfId="84"/>
    <cellStyle name="Title 2" xfId="85"/>
    <cellStyle name="Total 2" xfId="86"/>
    <cellStyle name="Warning Text 2" xfId="8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C000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CCFFCC"/>
      <color rgb="FFFFFF99"/>
      <color rgb="FFCCFFFF"/>
      <color rgb="FFFFFF66"/>
      <color rgb="FFFFCCFF"/>
      <color rgb="FFFF3300"/>
      <color rgb="FFFF7C80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0</xdr:col>
      <xdr:colOff>2034771</xdr:colOff>
      <xdr:row>2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47625" y="66675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53</xdr:col>
      <xdr:colOff>142876</xdr:colOff>
      <xdr:row>1</xdr:row>
      <xdr:rowOff>28575</xdr:rowOff>
    </xdr:from>
    <xdr:to>
      <xdr:col>55</xdr:col>
      <xdr:colOff>726589</xdr:colOff>
      <xdr:row>4</xdr:row>
      <xdr:rowOff>57150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1134726" y="190500"/>
          <a:ext cx="1323340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0</xdr:col>
      <xdr:colOff>2034771</xdr:colOff>
      <xdr:row>2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47625" y="66675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53</xdr:col>
      <xdr:colOff>0</xdr:colOff>
      <xdr:row>1</xdr:row>
      <xdr:rowOff>28575</xdr:rowOff>
    </xdr:from>
    <xdr:to>
      <xdr:col>55</xdr:col>
      <xdr:colOff>244136</xdr:colOff>
      <xdr:row>4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4135100" y="190500"/>
          <a:ext cx="1768136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0</xdr:col>
      <xdr:colOff>2034771</xdr:colOff>
      <xdr:row>2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47625" y="66675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53</xdr:col>
      <xdr:colOff>142876</xdr:colOff>
      <xdr:row>1</xdr:row>
      <xdr:rowOff>28575</xdr:rowOff>
    </xdr:from>
    <xdr:to>
      <xdr:col>55</xdr:col>
      <xdr:colOff>726589</xdr:colOff>
      <xdr:row>4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2296776" y="190500"/>
          <a:ext cx="1323340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8948</xdr:rowOff>
    </xdr:from>
    <xdr:to>
      <xdr:col>1</xdr:col>
      <xdr:colOff>1987146</xdr:colOff>
      <xdr:row>3</xdr:row>
      <xdr:rowOff>27998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0" y="170873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47</xdr:col>
      <xdr:colOff>200025</xdr:colOff>
      <xdr:row>1</xdr:row>
      <xdr:rowOff>47625</xdr:rowOff>
    </xdr:from>
    <xdr:to>
      <xdr:col>53</xdr:col>
      <xdr:colOff>204707</xdr:colOff>
      <xdr:row>4</xdr:row>
      <xdr:rowOff>76200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2801600" y="209550"/>
          <a:ext cx="1319132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8948</xdr:rowOff>
    </xdr:from>
    <xdr:to>
      <xdr:col>1</xdr:col>
      <xdr:colOff>1987146</xdr:colOff>
      <xdr:row>3</xdr:row>
      <xdr:rowOff>27998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0" y="170873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54</xdr:col>
      <xdr:colOff>0</xdr:colOff>
      <xdr:row>1</xdr:row>
      <xdr:rowOff>28575</xdr:rowOff>
    </xdr:from>
    <xdr:to>
      <xdr:col>55</xdr:col>
      <xdr:colOff>642857</xdr:colOff>
      <xdr:row>4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4135100" y="190500"/>
          <a:ext cx="1319132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8948</xdr:rowOff>
    </xdr:from>
    <xdr:to>
      <xdr:col>0</xdr:col>
      <xdr:colOff>1987146</xdr:colOff>
      <xdr:row>3</xdr:row>
      <xdr:rowOff>27998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0" y="170873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53</xdr:col>
      <xdr:colOff>0</xdr:colOff>
      <xdr:row>1</xdr:row>
      <xdr:rowOff>28575</xdr:rowOff>
    </xdr:from>
    <xdr:to>
      <xdr:col>54</xdr:col>
      <xdr:colOff>642857</xdr:colOff>
      <xdr:row>4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4135100" y="190500"/>
          <a:ext cx="1319132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8948</xdr:rowOff>
    </xdr:from>
    <xdr:to>
      <xdr:col>0</xdr:col>
      <xdr:colOff>1987146</xdr:colOff>
      <xdr:row>3</xdr:row>
      <xdr:rowOff>27998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0" y="170873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53</xdr:col>
      <xdr:colOff>0</xdr:colOff>
      <xdr:row>1</xdr:row>
      <xdr:rowOff>28575</xdr:rowOff>
    </xdr:from>
    <xdr:to>
      <xdr:col>54</xdr:col>
      <xdr:colOff>642857</xdr:colOff>
      <xdr:row>4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4135100" y="190500"/>
          <a:ext cx="1319132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8948</xdr:rowOff>
    </xdr:from>
    <xdr:to>
      <xdr:col>0</xdr:col>
      <xdr:colOff>1987146</xdr:colOff>
      <xdr:row>3</xdr:row>
      <xdr:rowOff>27998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0" y="170873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53</xdr:col>
      <xdr:colOff>0</xdr:colOff>
      <xdr:row>1</xdr:row>
      <xdr:rowOff>28575</xdr:rowOff>
    </xdr:from>
    <xdr:to>
      <xdr:col>54</xdr:col>
      <xdr:colOff>642857</xdr:colOff>
      <xdr:row>4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4135100" y="190500"/>
          <a:ext cx="1319132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8948</xdr:rowOff>
    </xdr:from>
    <xdr:to>
      <xdr:col>0</xdr:col>
      <xdr:colOff>1987146</xdr:colOff>
      <xdr:row>3</xdr:row>
      <xdr:rowOff>27998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0" y="170873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53</xdr:col>
      <xdr:colOff>0</xdr:colOff>
      <xdr:row>1</xdr:row>
      <xdr:rowOff>28575</xdr:rowOff>
    </xdr:from>
    <xdr:to>
      <xdr:col>54</xdr:col>
      <xdr:colOff>642857</xdr:colOff>
      <xdr:row>4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4135100" y="190500"/>
          <a:ext cx="1319132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0</xdr:col>
      <xdr:colOff>606021</xdr:colOff>
      <xdr:row>2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83" b="17021"/>
        <a:stretch>
          <a:fillRect/>
        </a:stretch>
      </xdr:blipFill>
      <xdr:spPr bwMode="auto">
        <a:xfrm>
          <a:off x="47625" y="66675"/>
          <a:ext cx="1987146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53</xdr:col>
      <xdr:colOff>0</xdr:colOff>
      <xdr:row>1</xdr:row>
      <xdr:rowOff>28575</xdr:rowOff>
    </xdr:from>
    <xdr:to>
      <xdr:col>54</xdr:col>
      <xdr:colOff>787061</xdr:colOff>
      <xdr:row>4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 l="4024" t="16294" r="5835" b="50097"/>
        <a:stretch>
          <a:fillRect/>
        </a:stretch>
      </xdr:blipFill>
      <xdr:spPr bwMode="auto">
        <a:xfrm>
          <a:off x="14135100" y="190500"/>
          <a:ext cx="1768136" cy="514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PTSHARE/Plan_a/GP/Vanity%20Fair/2004%20Media%20Plan/2004%20Vanity%20Fair%20Media%20Plan%20%20%209.21.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orization Form"/>
      <sheetName val="Flowchart"/>
      <sheetName val="Monthly Budget"/>
      <sheetName val="Close dates (2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BD49"/>
  <sheetViews>
    <sheetView showGridLines="0" zoomScale="86" zoomScaleNormal="86" workbookViewId="0">
      <pane xSplit="1" ySplit="10" topLeftCell="B11" activePane="bottomRight" state="frozen"/>
      <selection pane="topRight" activeCell="B1" sqref="B1"/>
      <selection pane="bottomLeft" activeCell="A12" sqref="A12"/>
      <selection pane="bottomRight" activeCell="H36" sqref="H36:W36"/>
    </sheetView>
  </sheetViews>
  <sheetFormatPr defaultRowHeight="12.75"/>
  <cols>
    <col min="1" max="1" width="41.140625" style="1" customWidth="1"/>
    <col min="2" max="54" width="3.28515625" style="1" customWidth="1"/>
    <col min="55" max="55" width="7.7109375" style="1" customWidth="1"/>
    <col min="56" max="56" width="13.85546875" style="12" bestFit="1" customWidth="1"/>
    <col min="57" max="16384" width="9.140625" style="1"/>
  </cols>
  <sheetData>
    <row r="6" spans="1:56">
      <c r="A6" s="16" t="s">
        <v>29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9"/>
    </row>
    <row r="7" spans="1:56" ht="12.75" customHeight="1" thickBot="1">
      <c r="A7" s="17" t="s">
        <v>28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1"/>
      <c r="BD7" s="22"/>
    </row>
    <row r="8" spans="1:56" ht="13.5" customHeight="1" thickBot="1">
      <c r="A8" s="17" t="s">
        <v>22</v>
      </c>
      <c r="B8" s="231" t="s">
        <v>38</v>
      </c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1" t="s">
        <v>35</v>
      </c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 t="s">
        <v>36</v>
      </c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 t="s">
        <v>37</v>
      </c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3"/>
      <c r="BC8" s="23"/>
      <c r="BD8" s="24"/>
    </row>
    <row r="9" spans="1:56" ht="13.5" customHeight="1">
      <c r="A9" s="248" t="s">
        <v>15</v>
      </c>
      <c r="B9" s="241" t="s">
        <v>2</v>
      </c>
      <c r="C9" s="241"/>
      <c r="D9" s="241"/>
      <c r="E9" s="241"/>
      <c r="F9" s="242"/>
      <c r="G9" s="240" t="s">
        <v>3</v>
      </c>
      <c r="H9" s="241"/>
      <c r="I9" s="241"/>
      <c r="J9" s="242"/>
      <c r="K9" s="240" t="s">
        <v>4</v>
      </c>
      <c r="L9" s="241"/>
      <c r="M9" s="241"/>
      <c r="N9" s="241"/>
      <c r="O9" s="243" t="s">
        <v>5</v>
      </c>
      <c r="P9" s="244"/>
      <c r="Q9" s="244"/>
      <c r="R9" s="244"/>
      <c r="S9" s="245"/>
      <c r="T9" s="247" t="s">
        <v>6</v>
      </c>
      <c r="U9" s="241"/>
      <c r="V9" s="241"/>
      <c r="W9" s="242"/>
      <c r="X9" s="240" t="s">
        <v>7</v>
      </c>
      <c r="Y9" s="241"/>
      <c r="Z9" s="241"/>
      <c r="AA9" s="242"/>
      <c r="AB9" s="240" t="s">
        <v>8</v>
      </c>
      <c r="AC9" s="241"/>
      <c r="AD9" s="241"/>
      <c r="AE9" s="241"/>
      <c r="AF9" s="242"/>
      <c r="AG9" s="240" t="s">
        <v>9</v>
      </c>
      <c r="AH9" s="241"/>
      <c r="AI9" s="241"/>
      <c r="AJ9" s="242"/>
      <c r="AK9" s="240" t="s">
        <v>10</v>
      </c>
      <c r="AL9" s="241"/>
      <c r="AM9" s="241"/>
      <c r="AN9" s="241"/>
      <c r="AO9" s="241"/>
      <c r="AP9" s="243" t="s">
        <v>11</v>
      </c>
      <c r="AQ9" s="244"/>
      <c r="AR9" s="244"/>
      <c r="AS9" s="245"/>
      <c r="AT9" s="241" t="s">
        <v>12</v>
      </c>
      <c r="AU9" s="241"/>
      <c r="AV9" s="241"/>
      <c r="AW9" s="241"/>
      <c r="AX9" s="243" t="s">
        <v>13</v>
      </c>
      <c r="AY9" s="244"/>
      <c r="AZ9" s="244"/>
      <c r="BA9" s="244"/>
      <c r="BB9" s="245"/>
      <c r="BC9" s="246" t="s">
        <v>0</v>
      </c>
      <c r="BD9" s="238" t="s">
        <v>1</v>
      </c>
    </row>
    <row r="10" spans="1:56" ht="13.5" customHeight="1">
      <c r="A10" s="249"/>
      <c r="B10" s="44">
        <v>26</v>
      </c>
      <c r="C10" s="45">
        <v>2</v>
      </c>
      <c r="D10" s="45">
        <v>9</v>
      </c>
      <c r="E10" s="45">
        <v>16</v>
      </c>
      <c r="F10" s="45">
        <v>23</v>
      </c>
      <c r="G10" s="45">
        <v>30</v>
      </c>
      <c r="H10" s="45">
        <v>6</v>
      </c>
      <c r="I10" s="45">
        <v>13</v>
      </c>
      <c r="J10" s="45">
        <v>20</v>
      </c>
      <c r="K10" s="45">
        <v>27</v>
      </c>
      <c r="L10" s="45">
        <v>5</v>
      </c>
      <c r="M10" s="45">
        <v>12</v>
      </c>
      <c r="N10" s="45">
        <v>19</v>
      </c>
      <c r="O10" s="46">
        <v>26</v>
      </c>
      <c r="P10" s="46">
        <v>2</v>
      </c>
      <c r="Q10" s="46">
        <v>9</v>
      </c>
      <c r="R10" s="46">
        <v>16</v>
      </c>
      <c r="S10" s="46">
        <v>23</v>
      </c>
      <c r="T10" s="45">
        <v>30</v>
      </c>
      <c r="U10" s="45">
        <v>7</v>
      </c>
      <c r="V10" s="45">
        <v>14</v>
      </c>
      <c r="W10" s="45">
        <v>21</v>
      </c>
      <c r="X10" s="45">
        <v>28</v>
      </c>
      <c r="Y10" s="45">
        <v>4</v>
      </c>
      <c r="Z10" s="45">
        <v>11</v>
      </c>
      <c r="AA10" s="45">
        <v>18</v>
      </c>
      <c r="AB10" s="45">
        <v>25</v>
      </c>
      <c r="AC10" s="45">
        <v>2</v>
      </c>
      <c r="AD10" s="45">
        <v>9</v>
      </c>
      <c r="AE10" s="45">
        <v>16</v>
      </c>
      <c r="AF10" s="45">
        <v>23</v>
      </c>
      <c r="AG10" s="45">
        <v>30</v>
      </c>
      <c r="AH10" s="45">
        <v>6</v>
      </c>
      <c r="AI10" s="45">
        <v>13</v>
      </c>
      <c r="AJ10" s="45">
        <v>20</v>
      </c>
      <c r="AK10" s="45">
        <v>27</v>
      </c>
      <c r="AL10" s="45">
        <v>3</v>
      </c>
      <c r="AM10" s="45">
        <v>10</v>
      </c>
      <c r="AN10" s="45">
        <v>17</v>
      </c>
      <c r="AO10" s="45">
        <v>24</v>
      </c>
      <c r="AP10" s="46">
        <v>1</v>
      </c>
      <c r="AQ10" s="46">
        <v>8</v>
      </c>
      <c r="AR10" s="46">
        <v>15</v>
      </c>
      <c r="AS10" s="46">
        <v>22</v>
      </c>
      <c r="AT10" s="45">
        <v>29</v>
      </c>
      <c r="AU10" s="45">
        <v>5</v>
      </c>
      <c r="AV10" s="45">
        <v>12</v>
      </c>
      <c r="AW10" s="45">
        <v>19</v>
      </c>
      <c r="AX10" s="46">
        <v>26</v>
      </c>
      <c r="AY10" s="46">
        <v>3</v>
      </c>
      <c r="AZ10" s="46">
        <v>10</v>
      </c>
      <c r="BA10" s="46">
        <v>17</v>
      </c>
      <c r="BB10" s="46">
        <v>24</v>
      </c>
      <c r="BC10" s="239"/>
      <c r="BD10" s="239"/>
    </row>
    <row r="11" spans="1:56" ht="13.5" customHeight="1">
      <c r="A11" s="6"/>
      <c r="B11" s="4"/>
      <c r="C11" s="5"/>
      <c r="D11" s="5"/>
      <c r="E11" s="5"/>
      <c r="F11" s="2"/>
      <c r="G11" s="4"/>
      <c r="H11" s="5"/>
      <c r="I11" s="5"/>
      <c r="J11" s="2"/>
      <c r="K11" s="4"/>
      <c r="L11" s="5"/>
      <c r="M11" s="5"/>
      <c r="N11" s="2"/>
      <c r="O11" s="4"/>
      <c r="P11" s="5"/>
      <c r="Q11" s="5"/>
      <c r="R11" s="9"/>
      <c r="S11" s="38"/>
      <c r="T11" s="10"/>
      <c r="U11" s="5"/>
      <c r="V11" s="5"/>
      <c r="W11" s="2"/>
      <c r="X11" s="4"/>
      <c r="Y11" s="5"/>
      <c r="Z11" s="5"/>
      <c r="AA11" s="2"/>
      <c r="AB11" s="4"/>
      <c r="AC11" s="5"/>
      <c r="AD11" s="5"/>
      <c r="AE11" s="5"/>
      <c r="AF11" s="2"/>
      <c r="AG11" s="4"/>
      <c r="AH11" s="5"/>
      <c r="AI11" s="5"/>
      <c r="AJ11" s="2"/>
      <c r="AK11" s="4"/>
      <c r="AL11" s="5"/>
      <c r="AM11" s="5"/>
      <c r="AN11" s="9"/>
      <c r="AO11" s="38"/>
      <c r="AP11" s="10"/>
      <c r="AQ11" s="5"/>
      <c r="AR11" s="5"/>
      <c r="AS11" s="2"/>
      <c r="AT11" s="4"/>
      <c r="AU11" s="5"/>
      <c r="AV11" s="5"/>
      <c r="AW11" s="2"/>
      <c r="AX11" s="4"/>
      <c r="AY11" s="5"/>
      <c r="AZ11" s="5"/>
      <c r="BA11" s="9"/>
      <c r="BB11" s="35"/>
      <c r="BC11" s="3"/>
      <c r="BD11" s="13"/>
    </row>
    <row r="12" spans="1:56" ht="13.5" customHeight="1">
      <c r="A12" s="6"/>
      <c r="B12" s="4"/>
      <c r="C12" s="5"/>
      <c r="D12" s="5"/>
      <c r="E12" s="5"/>
      <c r="F12" s="2"/>
      <c r="G12" s="4"/>
      <c r="H12" s="5"/>
      <c r="I12" s="5"/>
      <c r="J12" s="2"/>
      <c r="K12" s="4"/>
      <c r="L12" s="5"/>
      <c r="M12" s="5"/>
      <c r="N12" s="2"/>
      <c r="O12" s="4"/>
      <c r="P12" s="5"/>
      <c r="Q12" s="5"/>
      <c r="R12" s="9"/>
      <c r="S12" s="35"/>
      <c r="T12" s="10"/>
      <c r="U12" s="5"/>
      <c r="V12" s="5"/>
      <c r="W12" s="2"/>
      <c r="X12" s="4"/>
      <c r="Y12" s="5"/>
      <c r="Z12" s="5"/>
      <c r="AA12" s="2"/>
      <c r="AB12" s="4"/>
      <c r="AC12" s="5"/>
      <c r="AD12" s="5"/>
      <c r="AE12" s="5"/>
      <c r="AF12" s="2"/>
      <c r="AG12" s="4"/>
      <c r="AH12" s="5"/>
      <c r="AI12" s="5"/>
      <c r="AJ12" s="2"/>
      <c r="AK12" s="4"/>
      <c r="AL12" s="5"/>
      <c r="AM12" s="5"/>
      <c r="AN12" s="9"/>
      <c r="AO12" s="35"/>
      <c r="AP12" s="10"/>
      <c r="AQ12" s="5"/>
      <c r="AR12" s="5"/>
      <c r="AS12" s="2"/>
      <c r="AT12" s="4"/>
      <c r="AU12" s="5"/>
      <c r="AV12" s="5"/>
      <c r="AW12" s="2"/>
      <c r="AX12" s="4"/>
      <c r="AY12" s="5"/>
      <c r="AZ12" s="5"/>
      <c r="BA12" s="9"/>
      <c r="BB12" s="35"/>
      <c r="BC12" s="3"/>
      <c r="BD12" s="13"/>
    </row>
    <row r="13" spans="1:56" ht="13.5" customHeight="1">
      <c r="A13" s="8" t="s">
        <v>14</v>
      </c>
      <c r="B13" s="4"/>
      <c r="C13" s="5"/>
      <c r="D13" s="5"/>
      <c r="E13" s="5"/>
      <c r="F13" s="2"/>
      <c r="G13" s="4"/>
      <c r="H13" s="5"/>
      <c r="I13" s="5"/>
      <c r="J13" s="2"/>
      <c r="K13" s="4"/>
      <c r="L13" s="5"/>
      <c r="M13" s="5"/>
      <c r="N13" s="2"/>
      <c r="O13" s="4"/>
      <c r="P13" s="5"/>
      <c r="Q13" s="5"/>
      <c r="R13" s="9"/>
      <c r="S13" s="35"/>
      <c r="T13" s="10"/>
      <c r="U13" s="5"/>
      <c r="V13" s="5"/>
      <c r="W13" s="2"/>
      <c r="X13" s="4"/>
      <c r="Y13" s="5"/>
      <c r="Z13" s="5"/>
      <c r="AA13" s="2"/>
      <c r="AB13" s="4"/>
      <c r="AC13" s="5"/>
      <c r="AD13" s="5"/>
      <c r="AE13" s="5"/>
      <c r="AF13" s="2"/>
      <c r="AG13" s="4"/>
      <c r="AH13" s="5"/>
      <c r="AI13" s="5"/>
      <c r="AJ13" s="2"/>
      <c r="AK13" s="4"/>
      <c r="AL13" s="5"/>
      <c r="AM13" s="5"/>
      <c r="AN13" s="9"/>
      <c r="AO13" s="35"/>
      <c r="AP13" s="10"/>
      <c r="AQ13" s="5"/>
      <c r="AR13" s="5"/>
      <c r="AS13" s="2"/>
      <c r="AT13" s="4"/>
      <c r="AU13" s="5"/>
      <c r="AV13" s="5"/>
      <c r="AW13" s="2"/>
      <c r="AX13" s="4"/>
      <c r="AY13" s="5"/>
      <c r="AZ13" s="5"/>
      <c r="BA13" s="9"/>
      <c r="BB13" s="35"/>
      <c r="BC13" s="3"/>
      <c r="BD13" s="13"/>
    </row>
    <row r="14" spans="1:56" ht="13.5" customHeight="1">
      <c r="A14" s="27" t="s">
        <v>17</v>
      </c>
      <c r="B14" s="4"/>
      <c r="C14" s="5"/>
      <c r="D14" s="5"/>
      <c r="E14" s="5"/>
      <c r="F14" s="2"/>
      <c r="G14" s="15"/>
      <c r="H14" s="48">
        <v>9</v>
      </c>
      <c r="I14" s="47">
        <v>9</v>
      </c>
      <c r="J14" s="49">
        <v>9</v>
      </c>
      <c r="K14" s="49">
        <v>9</v>
      </c>
      <c r="L14" s="48">
        <v>9</v>
      </c>
      <c r="M14" s="47">
        <v>9</v>
      </c>
      <c r="N14" s="47">
        <v>9</v>
      </c>
      <c r="O14" s="47">
        <v>8</v>
      </c>
      <c r="P14" s="47">
        <v>8</v>
      </c>
      <c r="Q14" s="47">
        <v>8</v>
      </c>
      <c r="R14" s="47">
        <v>8</v>
      </c>
      <c r="S14" s="47">
        <v>8</v>
      </c>
      <c r="T14" s="47">
        <v>8</v>
      </c>
      <c r="U14" s="47">
        <v>8</v>
      </c>
      <c r="V14" s="47">
        <v>8</v>
      </c>
      <c r="W14" s="47">
        <v>8</v>
      </c>
      <c r="X14" s="10"/>
      <c r="Y14" s="5"/>
      <c r="Z14" s="5"/>
      <c r="AA14" s="2"/>
      <c r="AB14" s="4"/>
      <c r="AC14" s="5"/>
      <c r="AD14" s="5"/>
      <c r="AE14" s="5"/>
      <c r="AF14" s="2"/>
      <c r="AG14" s="4"/>
      <c r="AH14" s="5"/>
      <c r="AI14" s="5"/>
      <c r="AJ14" s="2"/>
      <c r="AK14" s="4"/>
      <c r="AL14" s="5"/>
      <c r="AM14" s="5"/>
      <c r="AN14" s="9"/>
      <c r="AO14" s="35"/>
      <c r="AP14" s="10"/>
      <c r="AQ14" s="5"/>
      <c r="AR14" s="5"/>
      <c r="AS14" s="2"/>
      <c r="AT14" s="4"/>
      <c r="AU14" s="5"/>
      <c r="AV14" s="5"/>
      <c r="AW14" s="2"/>
      <c r="AX14" s="4"/>
      <c r="AY14" s="5"/>
      <c r="AZ14" s="5"/>
      <c r="BA14" s="9"/>
      <c r="BB14" s="35"/>
      <c r="BC14" s="3"/>
      <c r="BD14" s="13"/>
    </row>
    <row r="15" spans="1:56" ht="13.5" customHeight="1">
      <c r="A15" s="7"/>
      <c r="B15" s="51">
        <v>1068678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8"/>
      <c r="O15" s="59">
        <v>1486058</v>
      </c>
      <c r="P15" s="60"/>
      <c r="Q15" s="60"/>
      <c r="R15" s="60"/>
      <c r="S15" s="60"/>
      <c r="T15" s="60"/>
      <c r="U15" s="60"/>
      <c r="V15" s="60"/>
      <c r="W15" s="60"/>
      <c r="X15" s="52"/>
      <c r="Y15" s="52"/>
      <c r="Z15" s="52"/>
      <c r="AA15" s="53"/>
      <c r="AB15" s="34">
        <v>0</v>
      </c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3"/>
      <c r="AP15" s="34">
        <v>0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3"/>
      <c r="BB15" s="32"/>
      <c r="BC15" s="25">
        <f>SUM(B14:BB14)</f>
        <v>135</v>
      </c>
      <c r="BD15" s="28">
        <f>SUM(B15:BB15)</f>
        <v>2554736</v>
      </c>
    </row>
    <row r="16" spans="1:56" ht="13.5" customHeight="1">
      <c r="A16" s="7"/>
      <c r="B16" s="4"/>
      <c r="C16" s="5"/>
      <c r="D16" s="5"/>
      <c r="E16" s="5"/>
      <c r="F16" s="2"/>
      <c r="G16" s="4"/>
      <c r="H16" s="5"/>
      <c r="I16" s="5"/>
      <c r="J16" s="2"/>
      <c r="K16" s="4"/>
      <c r="L16" s="5"/>
      <c r="M16" s="5"/>
      <c r="N16" s="50"/>
      <c r="O16" s="4"/>
      <c r="P16" s="5"/>
      <c r="Q16" s="5"/>
      <c r="R16" s="9"/>
      <c r="S16" s="38"/>
      <c r="T16" s="10"/>
      <c r="U16" s="5"/>
      <c r="V16" s="5"/>
      <c r="W16" s="2"/>
      <c r="X16" s="4"/>
      <c r="Y16" s="5"/>
      <c r="Z16" s="5"/>
      <c r="AA16" s="2"/>
      <c r="AB16" s="4"/>
      <c r="AC16" s="5"/>
      <c r="AD16" s="5"/>
      <c r="AE16" s="5"/>
      <c r="AF16" s="2"/>
      <c r="AG16" s="4"/>
      <c r="AH16" s="5"/>
      <c r="AI16" s="5"/>
      <c r="AJ16" s="2"/>
      <c r="AK16" s="4"/>
      <c r="AL16" s="5"/>
      <c r="AM16" s="5"/>
      <c r="AN16" s="9"/>
      <c r="AO16" s="35"/>
      <c r="AP16" s="10"/>
      <c r="AQ16" s="5"/>
      <c r="AR16" s="5"/>
      <c r="AS16" s="2"/>
      <c r="AT16" s="4"/>
      <c r="AU16" s="5"/>
      <c r="AV16" s="5"/>
      <c r="AW16" s="2"/>
      <c r="AX16" s="4"/>
      <c r="AY16" s="5"/>
      <c r="AZ16" s="5"/>
      <c r="BA16" s="9"/>
      <c r="BB16" s="35"/>
      <c r="BC16" s="25"/>
      <c r="BD16" s="3"/>
    </row>
    <row r="17" spans="1:56" ht="13.5" hidden="1" customHeight="1">
      <c r="A17" s="27" t="s">
        <v>23</v>
      </c>
      <c r="B17" s="4"/>
      <c r="C17" s="5"/>
      <c r="D17" s="5"/>
      <c r="E17" s="5"/>
      <c r="F17" s="2"/>
      <c r="G17" s="4"/>
      <c r="H17" s="48">
        <v>8</v>
      </c>
      <c r="I17" s="48">
        <v>8</v>
      </c>
      <c r="J17" s="48">
        <v>8</v>
      </c>
      <c r="K17" s="4"/>
      <c r="L17" s="48">
        <v>8</v>
      </c>
      <c r="M17" s="48">
        <v>8</v>
      </c>
      <c r="N17" s="48">
        <v>8</v>
      </c>
      <c r="O17" s="48">
        <v>8</v>
      </c>
      <c r="P17" s="48">
        <v>8</v>
      </c>
      <c r="Q17" s="5"/>
      <c r="R17" s="48">
        <v>8</v>
      </c>
      <c r="S17" s="48">
        <v>8</v>
      </c>
      <c r="T17" s="48">
        <v>8</v>
      </c>
      <c r="U17" s="48">
        <v>8</v>
      </c>
      <c r="V17" s="48">
        <v>8</v>
      </c>
      <c r="W17" s="48">
        <v>8</v>
      </c>
      <c r="X17" s="4"/>
      <c r="Y17" s="5"/>
      <c r="Z17" s="5"/>
      <c r="AA17" s="2"/>
      <c r="AB17" s="4"/>
      <c r="AC17" s="5"/>
      <c r="AD17" s="5"/>
      <c r="AE17" s="5"/>
      <c r="AF17" s="2"/>
      <c r="AG17" s="4"/>
      <c r="AH17" s="5"/>
      <c r="AI17" s="5"/>
      <c r="AJ17" s="2"/>
      <c r="AK17" s="4"/>
      <c r="AL17" s="5"/>
      <c r="AM17" s="5"/>
      <c r="AN17" s="9"/>
      <c r="AO17" s="35"/>
      <c r="AP17" s="10"/>
      <c r="AQ17" s="5"/>
      <c r="AR17" s="5"/>
      <c r="AS17" s="2"/>
      <c r="AT17" s="4"/>
      <c r="AU17" s="5"/>
      <c r="AV17" s="5"/>
      <c r="AW17" s="2"/>
      <c r="AX17" s="4"/>
      <c r="AY17" s="5"/>
      <c r="AZ17" s="5"/>
      <c r="BA17" s="9"/>
      <c r="BB17" s="35"/>
      <c r="BC17" s="25"/>
      <c r="BD17" s="3"/>
    </row>
    <row r="18" spans="1:56" ht="13.5" hidden="1" customHeight="1">
      <c r="A18" s="27" t="s">
        <v>24</v>
      </c>
      <c r="B18" s="4"/>
      <c r="C18" s="56"/>
      <c r="D18" s="56"/>
      <c r="E18" s="56"/>
      <c r="F18" s="2"/>
      <c r="G18" s="4"/>
      <c r="H18" s="56"/>
      <c r="I18" s="56"/>
      <c r="J18" s="2"/>
      <c r="K18" s="4"/>
      <c r="L18" s="56"/>
      <c r="M18" s="56"/>
      <c r="N18" s="2"/>
      <c r="O18" s="57">
        <v>2</v>
      </c>
      <c r="P18" s="57">
        <v>2</v>
      </c>
      <c r="Q18" s="5"/>
      <c r="R18" s="57">
        <v>2</v>
      </c>
      <c r="S18" s="57">
        <v>2</v>
      </c>
      <c r="T18" s="57">
        <v>2</v>
      </c>
      <c r="U18" s="57">
        <v>2</v>
      </c>
      <c r="V18" s="57">
        <v>2</v>
      </c>
      <c r="W18" s="57">
        <v>2</v>
      </c>
      <c r="X18" s="4"/>
      <c r="Y18" s="5"/>
      <c r="Z18" s="5"/>
      <c r="AA18" s="2"/>
      <c r="AB18" s="4"/>
      <c r="AC18" s="5"/>
      <c r="AD18" s="5"/>
      <c r="AE18" s="5"/>
      <c r="AF18" s="2"/>
      <c r="AG18" s="4"/>
      <c r="AH18" s="5"/>
      <c r="AI18" s="5"/>
      <c r="AJ18" s="2"/>
      <c r="AK18" s="4"/>
      <c r="AL18" s="5"/>
      <c r="AM18" s="5"/>
      <c r="AN18" s="9"/>
      <c r="AO18" s="35"/>
      <c r="AP18" s="10"/>
      <c r="AQ18" s="5"/>
      <c r="AR18" s="5"/>
      <c r="AS18" s="2"/>
      <c r="AT18" s="4"/>
      <c r="AU18" s="5"/>
      <c r="AV18" s="5"/>
      <c r="AW18" s="2"/>
      <c r="AX18" s="4"/>
      <c r="AY18" s="5"/>
      <c r="AZ18" s="5"/>
      <c r="BA18" s="9"/>
      <c r="BB18" s="35"/>
      <c r="BC18" s="25"/>
      <c r="BD18" s="3"/>
    </row>
    <row r="19" spans="1:56" ht="13.5" customHeight="1">
      <c r="A19" s="27" t="s">
        <v>27</v>
      </c>
      <c r="B19" s="4"/>
      <c r="C19" s="5"/>
      <c r="D19" s="5"/>
      <c r="E19" s="5"/>
      <c r="F19" s="2"/>
      <c r="G19" s="4"/>
      <c r="H19" s="48">
        <v>8</v>
      </c>
      <c r="I19" s="48">
        <v>8</v>
      </c>
      <c r="J19" s="48">
        <v>8</v>
      </c>
      <c r="K19" s="48">
        <v>8</v>
      </c>
      <c r="L19" s="48">
        <v>8</v>
      </c>
      <c r="M19" s="48">
        <v>8</v>
      </c>
      <c r="N19" s="48">
        <v>8</v>
      </c>
      <c r="O19" s="48">
        <v>10</v>
      </c>
      <c r="P19" s="48">
        <v>10</v>
      </c>
      <c r="Q19" s="48">
        <v>10</v>
      </c>
      <c r="R19" s="48">
        <v>10</v>
      </c>
      <c r="S19" s="48">
        <v>10</v>
      </c>
      <c r="T19" s="48">
        <v>10</v>
      </c>
      <c r="U19" s="48">
        <v>10</v>
      </c>
      <c r="V19" s="48">
        <v>10</v>
      </c>
      <c r="W19" s="48">
        <v>10</v>
      </c>
      <c r="X19" s="4"/>
      <c r="Y19" s="5"/>
      <c r="Z19" s="5"/>
      <c r="AA19" s="2"/>
      <c r="AB19" s="4"/>
      <c r="AC19" s="5"/>
      <c r="AD19" s="5"/>
      <c r="AE19" s="5"/>
      <c r="AF19" s="2"/>
      <c r="AG19" s="4"/>
      <c r="AH19" s="5"/>
      <c r="AI19" s="5"/>
      <c r="AJ19" s="2"/>
      <c r="AK19" s="4"/>
      <c r="AL19" s="5"/>
      <c r="AM19" s="5"/>
      <c r="AN19" s="9"/>
      <c r="AO19" s="35"/>
      <c r="AP19" s="10"/>
      <c r="AQ19" s="5"/>
      <c r="AR19" s="5"/>
      <c r="AS19" s="2"/>
      <c r="AT19" s="4"/>
      <c r="AU19" s="5"/>
      <c r="AV19" s="5"/>
      <c r="AW19" s="2"/>
      <c r="AX19" s="4"/>
      <c r="AY19" s="5"/>
      <c r="AZ19" s="5"/>
      <c r="BA19" s="9"/>
      <c r="BB19" s="35"/>
      <c r="BC19" s="25"/>
      <c r="BD19" s="3"/>
    </row>
    <row r="20" spans="1:56" ht="13.5" customHeight="1">
      <c r="A20" s="7"/>
      <c r="B20" s="51">
        <v>462692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51">
        <v>940147</v>
      </c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3"/>
      <c r="AB20" s="34">
        <v>0</v>
      </c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3"/>
      <c r="AP20" s="34">
        <v>0</v>
      </c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3"/>
      <c r="BB20" s="32"/>
      <c r="BC20" s="25">
        <f>SUM(B19:BB19)</f>
        <v>146</v>
      </c>
      <c r="BD20" s="28">
        <f>SUM(B20:BB20)</f>
        <v>1402839</v>
      </c>
    </row>
    <row r="21" spans="1:56" ht="13.5" customHeight="1">
      <c r="A21" s="7"/>
      <c r="B21" s="4"/>
      <c r="C21" s="5"/>
      <c r="D21" s="5"/>
      <c r="E21" s="5"/>
      <c r="F21" s="2"/>
      <c r="G21" s="4"/>
      <c r="H21" s="5"/>
      <c r="I21" s="5"/>
      <c r="J21" s="2"/>
      <c r="K21" s="4"/>
      <c r="L21" s="5"/>
      <c r="M21" s="5"/>
      <c r="N21" s="50"/>
      <c r="O21" s="4"/>
      <c r="P21" s="5"/>
      <c r="Q21" s="5"/>
      <c r="R21" s="9"/>
      <c r="S21" s="38"/>
      <c r="T21" s="10"/>
      <c r="U21" s="5"/>
      <c r="V21" s="5"/>
      <c r="W21" s="2"/>
      <c r="X21" s="4"/>
      <c r="Y21" s="5"/>
      <c r="Z21" s="5"/>
      <c r="AA21" s="2"/>
      <c r="AB21" s="4"/>
      <c r="AC21" s="5"/>
      <c r="AD21" s="5"/>
      <c r="AE21" s="5"/>
      <c r="AF21" s="2"/>
      <c r="AG21" s="4"/>
      <c r="AH21" s="5"/>
      <c r="AI21" s="5"/>
      <c r="AJ21" s="2"/>
      <c r="AK21" s="4"/>
      <c r="AL21" s="5"/>
      <c r="AM21" s="5"/>
      <c r="AN21" s="9"/>
      <c r="AO21" s="35"/>
      <c r="AP21" s="10"/>
      <c r="AQ21" s="5"/>
      <c r="AR21" s="5"/>
      <c r="AS21" s="2"/>
      <c r="AT21" s="4"/>
      <c r="AU21" s="5"/>
      <c r="AV21" s="5"/>
      <c r="AW21" s="2"/>
      <c r="AX21" s="4"/>
      <c r="AY21" s="5"/>
      <c r="AZ21" s="5"/>
      <c r="BA21" s="9"/>
      <c r="BB21" s="35"/>
      <c r="BC21" s="25"/>
      <c r="BD21" s="3"/>
    </row>
    <row r="22" spans="1:56" ht="13.5" customHeight="1">
      <c r="A22" s="27" t="s">
        <v>18</v>
      </c>
      <c r="B22" s="4"/>
      <c r="C22" s="5"/>
      <c r="D22" s="5"/>
      <c r="E22" s="5"/>
      <c r="F22" s="2"/>
      <c r="G22" s="4"/>
      <c r="H22" s="48">
        <v>13</v>
      </c>
      <c r="I22" s="48">
        <v>13</v>
      </c>
      <c r="J22" s="48">
        <v>13</v>
      </c>
      <c r="K22" s="48">
        <v>13</v>
      </c>
      <c r="L22" s="48">
        <v>13</v>
      </c>
      <c r="M22" s="48">
        <v>13</v>
      </c>
      <c r="N22" s="48">
        <v>13</v>
      </c>
      <c r="O22" s="4"/>
      <c r="P22" s="5"/>
      <c r="Q22" s="5"/>
      <c r="R22" s="9"/>
      <c r="S22" s="35"/>
      <c r="T22" s="10"/>
      <c r="U22" s="5"/>
      <c r="V22" s="5"/>
      <c r="W22" s="2"/>
      <c r="X22" s="4"/>
      <c r="Y22" s="5"/>
      <c r="Z22" s="5"/>
      <c r="AA22" s="2"/>
      <c r="AB22" s="4"/>
      <c r="AC22" s="5"/>
      <c r="AD22" s="5"/>
      <c r="AE22" s="5"/>
      <c r="AF22" s="2"/>
      <c r="AG22" s="4"/>
      <c r="AH22" s="5"/>
      <c r="AI22" s="5"/>
      <c r="AJ22" s="2"/>
      <c r="AK22" s="4"/>
      <c r="AL22" s="5"/>
      <c r="AM22" s="5"/>
      <c r="AN22" s="9"/>
      <c r="AO22" s="35"/>
      <c r="AP22" s="10"/>
      <c r="AQ22" s="5"/>
      <c r="AR22" s="5"/>
      <c r="AS22" s="2"/>
      <c r="AT22" s="4"/>
      <c r="AU22" s="5"/>
      <c r="AV22" s="5"/>
      <c r="AW22" s="2"/>
      <c r="AX22" s="4"/>
      <c r="AY22" s="5"/>
      <c r="AZ22" s="5"/>
      <c r="BA22" s="9"/>
      <c r="BB22" s="35"/>
      <c r="BC22" s="25"/>
      <c r="BD22" s="3"/>
    </row>
    <row r="23" spans="1:56" ht="13.5" customHeight="1">
      <c r="A23" s="7"/>
      <c r="B23" s="51">
        <v>2999478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29">
        <v>0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3"/>
      <c r="AB23" s="34">
        <v>0</v>
      </c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3"/>
      <c r="AP23" s="34">
        <v>0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3"/>
      <c r="BB23" s="32"/>
      <c r="BC23" s="25">
        <f>SUM(B22:BB22)</f>
        <v>91</v>
      </c>
      <c r="BD23" s="28">
        <f>SUM(B23:BB23)</f>
        <v>2999478</v>
      </c>
    </row>
    <row r="24" spans="1:56" ht="13.5" customHeight="1">
      <c r="A24" s="7"/>
      <c r="B24" s="4"/>
      <c r="C24" s="5"/>
      <c r="D24" s="5"/>
      <c r="E24" s="5"/>
      <c r="F24" s="2"/>
      <c r="G24" s="4"/>
      <c r="H24" s="5"/>
      <c r="I24" s="5"/>
      <c r="J24" s="2"/>
      <c r="K24" s="4"/>
      <c r="L24" s="5"/>
      <c r="M24" s="5"/>
      <c r="N24" s="50"/>
      <c r="O24" s="4"/>
      <c r="P24" s="5"/>
      <c r="Q24" s="5"/>
      <c r="R24" s="9"/>
      <c r="S24" s="38"/>
      <c r="T24" s="10"/>
      <c r="U24" s="5"/>
      <c r="V24" s="5"/>
      <c r="W24" s="2"/>
      <c r="X24" s="4"/>
      <c r="Y24" s="5"/>
      <c r="Z24" s="5"/>
      <c r="AA24" s="2"/>
      <c r="AB24" s="4"/>
      <c r="AC24" s="5"/>
      <c r="AD24" s="5"/>
      <c r="AE24" s="5"/>
      <c r="AF24" s="2"/>
      <c r="AG24" s="4"/>
      <c r="AH24" s="5"/>
      <c r="AI24" s="5"/>
      <c r="AJ24" s="2"/>
      <c r="AK24" s="4"/>
      <c r="AL24" s="5"/>
      <c r="AM24" s="5"/>
      <c r="AN24" s="9"/>
      <c r="AO24" s="35"/>
      <c r="AP24" s="10"/>
      <c r="AQ24" s="5"/>
      <c r="AR24" s="5"/>
      <c r="AS24" s="2"/>
      <c r="AT24" s="4"/>
      <c r="AU24" s="5"/>
      <c r="AV24" s="5"/>
      <c r="AW24" s="2"/>
      <c r="AX24" s="4"/>
      <c r="AY24" s="5"/>
      <c r="AZ24" s="5"/>
      <c r="BA24" s="9"/>
      <c r="BB24" s="35"/>
      <c r="BC24" s="25"/>
      <c r="BD24" s="3"/>
    </row>
    <row r="25" spans="1:56" ht="13.5" hidden="1" customHeight="1">
      <c r="A25" s="27" t="s">
        <v>25</v>
      </c>
      <c r="B25" s="4"/>
      <c r="C25" s="5"/>
      <c r="D25" s="5"/>
      <c r="E25" s="5"/>
      <c r="F25" s="2"/>
      <c r="G25" s="4"/>
      <c r="H25" s="5"/>
      <c r="I25" s="5"/>
      <c r="J25" s="48">
        <v>17</v>
      </c>
      <c r="K25" s="4"/>
      <c r="L25" s="48">
        <v>16</v>
      </c>
      <c r="M25" s="48">
        <v>16</v>
      </c>
      <c r="N25" s="48">
        <v>16</v>
      </c>
      <c r="O25" s="10"/>
      <c r="P25" s="5"/>
      <c r="Q25" s="5"/>
      <c r="R25" s="2"/>
      <c r="S25" s="4"/>
      <c r="T25" s="5"/>
      <c r="U25" s="5"/>
      <c r="V25" s="5"/>
      <c r="W25" s="2"/>
      <c r="X25" s="4"/>
      <c r="Y25" s="5"/>
      <c r="Z25" s="5"/>
      <c r="AA25" s="2"/>
      <c r="AB25" s="4"/>
      <c r="AC25" s="5"/>
      <c r="AD25" s="5"/>
      <c r="AE25" s="5"/>
      <c r="AF25" s="2"/>
      <c r="AG25" s="4"/>
      <c r="AH25" s="5"/>
      <c r="AI25" s="5"/>
      <c r="AJ25" s="2"/>
      <c r="AK25" s="4"/>
      <c r="AL25" s="5"/>
      <c r="AM25" s="5"/>
      <c r="AN25" s="9"/>
      <c r="AO25" s="35"/>
      <c r="AP25" s="10"/>
      <c r="AQ25" s="5"/>
      <c r="AR25" s="5"/>
      <c r="AS25" s="2"/>
      <c r="AT25" s="4"/>
      <c r="AU25" s="5"/>
      <c r="AV25" s="5"/>
      <c r="AW25" s="2"/>
      <c r="AX25" s="4"/>
      <c r="AY25" s="5"/>
      <c r="AZ25" s="5"/>
      <c r="BA25" s="9"/>
      <c r="BB25" s="35"/>
      <c r="BC25" s="25"/>
      <c r="BD25" s="3"/>
    </row>
    <row r="26" spans="1:56" ht="13.5" hidden="1" customHeight="1">
      <c r="A26" s="27" t="s">
        <v>26</v>
      </c>
      <c r="B26" s="4"/>
      <c r="C26" s="56"/>
      <c r="D26" s="56"/>
      <c r="E26" s="56"/>
      <c r="F26" s="2"/>
      <c r="G26" s="4"/>
      <c r="H26" s="56"/>
      <c r="I26" s="56"/>
      <c r="J26" s="2"/>
      <c r="K26" s="4"/>
      <c r="L26" s="56"/>
      <c r="M26" s="56"/>
      <c r="N26" s="2"/>
      <c r="O26" s="57">
        <v>8</v>
      </c>
      <c r="P26" s="57">
        <v>8</v>
      </c>
      <c r="Q26" s="5"/>
      <c r="R26" s="57">
        <v>8</v>
      </c>
      <c r="S26" s="57">
        <v>8</v>
      </c>
      <c r="T26" s="57">
        <v>8</v>
      </c>
      <c r="U26" s="57">
        <v>8</v>
      </c>
      <c r="V26" s="57">
        <v>8</v>
      </c>
      <c r="W26" s="57">
        <v>8</v>
      </c>
      <c r="X26" s="4"/>
      <c r="Y26" s="5"/>
      <c r="Z26" s="5"/>
      <c r="AA26" s="2"/>
      <c r="AB26" s="4"/>
      <c r="AC26" s="5"/>
      <c r="AD26" s="5"/>
      <c r="AE26" s="5"/>
      <c r="AF26" s="2"/>
      <c r="AG26" s="4"/>
      <c r="AH26" s="5"/>
      <c r="AI26" s="5"/>
      <c r="AJ26" s="2"/>
      <c r="AK26" s="4"/>
      <c r="AL26" s="5"/>
      <c r="AM26" s="5"/>
      <c r="AN26" s="9"/>
      <c r="AO26" s="35"/>
      <c r="AP26" s="10"/>
      <c r="AQ26" s="5"/>
      <c r="AR26" s="5"/>
      <c r="AS26" s="2"/>
      <c r="AT26" s="4"/>
      <c r="AU26" s="5"/>
      <c r="AV26" s="5"/>
      <c r="AW26" s="2"/>
      <c r="AX26" s="4"/>
      <c r="AY26" s="5"/>
      <c r="AZ26" s="5"/>
      <c r="BA26" s="9"/>
      <c r="BB26" s="35"/>
      <c r="BC26" s="25"/>
      <c r="BD26" s="3"/>
    </row>
    <row r="27" spans="1:56" ht="13.5" customHeight="1">
      <c r="A27" s="27" t="s">
        <v>19</v>
      </c>
      <c r="B27" s="4"/>
      <c r="C27" s="5"/>
      <c r="D27" s="5"/>
      <c r="E27" s="5"/>
      <c r="F27" s="2"/>
      <c r="G27" s="4"/>
      <c r="H27" s="5"/>
      <c r="I27" s="5"/>
      <c r="J27" s="48">
        <v>17</v>
      </c>
      <c r="K27" s="47">
        <v>16</v>
      </c>
      <c r="L27" s="48">
        <v>16</v>
      </c>
      <c r="M27" s="47">
        <v>16</v>
      </c>
      <c r="N27" s="47">
        <v>16</v>
      </c>
      <c r="O27" s="47">
        <v>8</v>
      </c>
      <c r="P27" s="47">
        <v>8</v>
      </c>
      <c r="Q27" s="47">
        <v>8</v>
      </c>
      <c r="R27" s="47">
        <v>8</v>
      </c>
      <c r="S27" s="47">
        <v>8</v>
      </c>
      <c r="T27" s="47">
        <v>8</v>
      </c>
      <c r="U27" s="47">
        <v>8</v>
      </c>
      <c r="V27" s="47">
        <v>8</v>
      </c>
      <c r="W27" s="47">
        <v>8</v>
      </c>
      <c r="X27" s="4"/>
      <c r="Y27" s="5"/>
      <c r="Z27" s="5"/>
      <c r="AA27" s="2"/>
      <c r="AB27" s="4"/>
      <c r="AC27" s="5"/>
      <c r="AD27" s="5"/>
      <c r="AE27" s="5"/>
      <c r="AF27" s="2"/>
      <c r="AG27" s="4"/>
      <c r="AH27" s="5"/>
      <c r="AI27" s="5"/>
      <c r="AJ27" s="2"/>
      <c r="AK27" s="4"/>
      <c r="AL27" s="5"/>
      <c r="AM27" s="5"/>
      <c r="AN27" s="9"/>
      <c r="AO27" s="35"/>
      <c r="AP27" s="10"/>
      <c r="AQ27" s="5"/>
      <c r="AR27" s="5"/>
      <c r="AS27" s="2"/>
      <c r="AT27" s="4"/>
      <c r="AU27" s="5"/>
      <c r="AV27" s="5"/>
      <c r="AW27" s="2"/>
      <c r="AX27" s="4"/>
      <c r="AY27" s="5"/>
      <c r="AZ27" s="5"/>
      <c r="BA27" s="9"/>
      <c r="BB27" s="35"/>
      <c r="BC27" s="25"/>
      <c r="BD27" s="3"/>
    </row>
    <row r="28" spans="1:56" ht="13.5" customHeight="1">
      <c r="A28" s="7"/>
      <c r="B28" s="51">
        <v>1452569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3"/>
      <c r="O28" s="51">
        <v>1439883</v>
      </c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3"/>
      <c r="AB28" s="34">
        <v>0</v>
      </c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3"/>
      <c r="AP28" s="34">
        <v>0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3"/>
      <c r="BB28" s="32"/>
      <c r="BC28" s="25">
        <f>SUM(B27:BB27)</f>
        <v>153</v>
      </c>
      <c r="BD28" s="28">
        <f>SUM(B28:BB28)</f>
        <v>2892452</v>
      </c>
    </row>
    <row r="29" spans="1:56" ht="13.5" customHeight="1">
      <c r="A29" s="7"/>
      <c r="B29" s="4"/>
      <c r="C29" s="5"/>
      <c r="D29" s="5"/>
      <c r="E29" s="5"/>
      <c r="F29" s="2"/>
      <c r="G29" s="4"/>
      <c r="H29" s="5"/>
      <c r="I29" s="5"/>
      <c r="J29" s="2"/>
      <c r="K29" s="4"/>
      <c r="L29" s="5"/>
      <c r="M29" s="5"/>
      <c r="N29" s="50"/>
      <c r="O29" s="4"/>
      <c r="P29" s="5"/>
      <c r="Q29" s="5"/>
      <c r="R29" s="9"/>
      <c r="S29" s="38"/>
      <c r="T29" s="10"/>
      <c r="U29" s="5"/>
      <c r="V29" s="5"/>
      <c r="W29" s="2"/>
      <c r="X29" s="4"/>
      <c r="Y29" s="5"/>
      <c r="Z29" s="5"/>
      <c r="AA29" s="2"/>
      <c r="AB29" s="4"/>
      <c r="AC29" s="5"/>
      <c r="AD29" s="5"/>
      <c r="AE29" s="5"/>
      <c r="AF29" s="2"/>
      <c r="AG29" s="4"/>
      <c r="AH29" s="5"/>
      <c r="AI29" s="5"/>
      <c r="AJ29" s="2"/>
      <c r="AK29" s="4"/>
      <c r="AL29" s="5"/>
      <c r="AM29" s="5"/>
      <c r="AN29" s="9"/>
      <c r="AO29" s="35"/>
      <c r="AP29" s="10"/>
      <c r="AQ29" s="5"/>
      <c r="AR29" s="5"/>
      <c r="AS29" s="2"/>
      <c r="AT29" s="4"/>
      <c r="AU29" s="5"/>
      <c r="AV29" s="5"/>
      <c r="AW29" s="2"/>
      <c r="AX29" s="4"/>
      <c r="AY29" s="5"/>
      <c r="AZ29" s="5"/>
      <c r="BA29" s="9"/>
      <c r="BB29" s="35"/>
      <c r="BC29" s="25"/>
      <c r="BD29" s="3"/>
    </row>
    <row r="30" spans="1:56" ht="13.5" customHeight="1">
      <c r="A30" s="27" t="s">
        <v>20</v>
      </c>
      <c r="B30" s="4"/>
      <c r="C30" s="5"/>
      <c r="D30" s="5"/>
      <c r="E30" s="5"/>
      <c r="F30" s="2"/>
      <c r="G30" s="4"/>
      <c r="H30" s="48">
        <f>213/6</f>
        <v>35.5</v>
      </c>
      <c r="I30" s="48">
        <f t="shared" ref="I30:N30" si="0">213/6</f>
        <v>35.5</v>
      </c>
      <c r="J30" s="48">
        <f t="shared" si="0"/>
        <v>35.5</v>
      </c>
      <c r="K30" s="48">
        <f t="shared" si="0"/>
        <v>35.5</v>
      </c>
      <c r="L30" s="48">
        <f t="shared" si="0"/>
        <v>35.5</v>
      </c>
      <c r="M30" s="48">
        <f t="shared" si="0"/>
        <v>35.5</v>
      </c>
      <c r="N30" s="48">
        <f t="shared" si="0"/>
        <v>35.5</v>
      </c>
      <c r="O30" s="48">
        <v>28.5</v>
      </c>
      <c r="P30" s="48">
        <v>28.5</v>
      </c>
      <c r="Q30" s="48">
        <v>28.5</v>
      </c>
      <c r="R30" s="48">
        <v>28.5</v>
      </c>
      <c r="S30" s="48">
        <v>28.5</v>
      </c>
      <c r="T30" s="48">
        <v>28.5</v>
      </c>
      <c r="U30" s="48">
        <v>28.5</v>
      </c>
      <c r="V30" s="48">
        <v>28.5</v>
      </c>
      <c r="W30" s="48">
        <v>28.5</v>
      </c>
      <c r="X30" s="4"/>
      <c r="Y30" s="5"/>
      <c r="Z30" s="5"/>
      <c r="AA30" s="2"/>
      <c r="AB30" s="4"/>
      <c r="AC30" s="5"/>
      <c r="AD30" s="5"/>
      <c r="AE30" s="5"/>
      <c r="AF30" s="2"/>
      <c r="AG30" s="4"/>
      <c r="AH30" s="5"/>
      <c r="AI30" s="5"/>
      <c r="AJ30" s="2"/>
      <c r="AK30" s="4"/>
      <c r="AL30" s="5"/>
      <c r="AM30" s="5"/>
      <c r="AN30" s="9"/>
      <c r="AO30" s="35"/>
      <c r="AP30" s="10"/>
      <c r="AQ30" s="5"/>
      <c r="AR30" s="5"/>
      <c r="AS30" s="2"/>
      <c r="AT30" s="4"/>
      <c r="AU30" s="5"/>
      <c r="AV30" s="5"/>
      <c r="AW30" s="2"/>
      <c r="AX30" s="4"/>
      <c r="AY30" s="5"/>
      <c r="AZ30" s="5"/>
      <c r="BA30" s="9"/>
      <c r="BB30" s="35"/>
      <c r="BC30" s="25"/>
      <c r="BD30" s="3"/>
    </row>
    <row r="31" spans="1:56" ht="13.5" customHeight="1">
      <c r="A31" s="27"/>
      <c r="B31" s="51">
        <v>3098807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51">
        <v>3964676</v>
      </c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3"/>
      <c r="AB31" s="34">
        <v>0</v>
      </c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3"/>
      <c r="AP31" s="34">
        <v>0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3"/>
      <c r="BB31" s="32"/>
      <c r="BC31" s="25">
        <f>SUM(B30:BB30)</f>
        <v>505</v>
      </c>
      <c r="BD31" s="28">
        <f>SUM(B31:BB31)</f>
        <v>7063483</v>
      </c>
    </row>
    <row r="32" spans="1:56" ht="13.5" customHeight="1">
      <c r="A32" s="27"/>
      <c r="B32" s="4"/>
      <c r="C32" s="5"/>
      <c r="D32" s="5"/>
      <c r="E32" s="5"/>
      <c r="F32" s="2"/>
      <c r="G32" s="4"/>
      <c r="H32" s="5"/>
      <c r="I32" s="5"/>
      <c r="J32" s="2"/>
      <c r="K32" s="4"/>
      <c r="L32" s="5"/>
      <c r="M32" s="5"/>
      <c r="N32" s="50"/>
      <c r="O32" s="4"/>
      <c r="P32" s="5"/>
      <c r="Q32" s="5"/>
      <c r="R32" s="9"/>
      <c r="S32" s="38"/>
      <c r="T32" s="10"/>
      <c r="U32" s="5"/>
      <c r="V32" s="5"/>
      <c r="W32" s="2"/>
      <c r="X32" s="4"/>
      <c r="Y32" s="5"/>
      <c r="Z32" s="5"/>
      <c r="AA32" s="2"/>
      <c r="AB32" s="4"/>
      <c r="AC32" s="5"/>
      <c r="AD32" s="5"/>
      <c r="AE32" s="5"/>
      <c r="AF32" s="2"/>
      <c r="AG32" s="4"/>
      <c r="AH32" s="5"/>
      <c r="AI32" s="5"/>
      <c r="AJ32" s="2"/>
      <c r="AK32" s="4"/>
      <c r="AL32" s="5"/>
      <c r="AM32" s="5"/>
      <c r="AN32" s="9"/>
      <c r="AO32" s="35"/>
      <c r="AP32" s="10"/>
      <c r="AQ32" s="5"/>
      <c r="AR32" s="5"/>
      <c r="AS32" s="2"/>
      <c r="AT32" s="4"/>
      <c r="AU32" s="5"/>
      <c r="AV32" s="5"/>
      <c r="AW32" s="2"/>
      <c r="AX32" s="4"/>
      <c r="AY32" s="5"/>
      <c r="AZ32" s="5"/>
      <c r="BA32" s="9"/>
      <c r="BB32" s="35"/>
      <c r="BC32" s="25"/>
      <c r="BD32" s="3"/>
    </row>
    <row r="33" spans="1:56" ht="13.5" customHeight="1">
      <c r="A33" s="27" t="s">
        <v>21</v>
      </c>
      <c r="B33" s="4"/>
      <c r="C33" s="5"/>
      <c r="D33" s="5"/>
      <c r="E33" s="5"/>
      <c r="F33" s="2"/>
      <c r="G33" s="4"/>
      <c r="H33" s="48">
        <f>339/6</f>
        <v>56.5</v>
      </c>
      <c r="I33" s="48">
        <f t="shared" ref="I33:N33" si="1">339/6</f>
        <v>56.5</v>
      </c>
      <c r="J33" s="48">
        <f t="shared" si="1"/>
        <v>56.5</v>
      </c>
      <c r="K33" s="48">
        <f t="shared" si="1"/>
        <v>56.5</v>
      </c>
      <c r="L33" s="48">
        <f t="shared" si="1"/>
        <v>56.5</v>
      </c>
      <c r="M33" s="48">
        <f t="shared" si="1"/>
        <v>56.5</v>
      </c>
      <c r="N33" s="48">
        <f t="shared" si="1"/>
        <v>56.5</v>
      </c>
      <c r="O33" s="48">
        <v>45.5</v>
      </c>
      <c r="P33" s="48">
        <v>45.5</v>
      </c>
      <c r="Q33" s="48">
        <v>45.5</v>
      </c>
      <c r="R33" s="48">
        <v>45.5</v>
      </c>
      <c r="S33" s="48">
        <v>45.5</v>
      </c>
      <c r="T33" s="48">
        <v>45.5</v>
      </c>
      <c r="U33" s="48">
        <v>45.5</v>
      </c>
      <c r="V33" s="48">
        <v>45.5</v>
      </c>
      <c r="W33" s="48">
        <v>45.5</v>
      </c>
      <c r="X33" s="4"/>
      <c r="Y33" s="5"/>
      <c r="Z33" s="5"/>
      <c r="AA33" s="2"/>
      <c r="AB33" s="4"/>
      <c r="AC33" s="5"/>
      <c r="AD33" s="5"/>
      <c r="AE33" s="5"/>
      <c r="AF33" s="2"/>
      <c r="AG33" s="4"/>
      <c r="AH33" s="5"/>
      <c r="AI33" s="5"/>
      <c r="AJ33" s="2"/>
      <c r="AK33" s="4"/>
      <c r="AL33" s="5"/>
      <c r="AM33" s="5"/>
      <c r="AN33" s="9"/>
      <c r="AO33" s="35"/>
      <c r="AP33" s="10"/>
      <c r="AQ33" s="5"/>
      <c r="AR33" s="5"/>
      <c r="AS33" s="2"/>
      <c r="AT33" s="4"/>
      <c r="AU33" s="5"/>
      <c r="AV33" s="5"/>
      <c r="AW33" s="2"/>
      <c r="AX33" s="4"/>
      <c r="AY33" s="5"/>
      <c r="AZ33" s="5"/>
      <c r="BA33" s="9"/>
      <c r="BB33" s="35"/>
      <c r="BC33" s="25"/>
      <c r="BD33" s="3"/>
    </row>
    <row r="34" spans="1:56" ht="13.5" customHeight="1">
      <c r="A34" s="27"/>
      <c r="B34" s="51">
        <v>2645113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3"/>
      <c r="O34" s="51">
        <v>2947325</v>
      </c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34">
        <v>0</v>
      </c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3"/>
      <c r="AP34" s="34">
        <v>0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3"/>
      <c r="BB34" s="32"/>
      <c r="BC34" s="25">
        <f>SUM(B33:BB33)</f>
        <v>805</v>
      </c>
      <c r="BD34" s="28">
        <f>SUM(B34:BB34)</f>
        <v>5592438</v>
      </c>
    </row>
    <row r="35" spans="1:56" ht="13.5" customHeight="1">
      <c r="A35" s="54"/>
      <c r="B35" s="4"/>
      <c r="C35" s="5"/>
      <c r="D35" s="5"/>
      <c r="E35" s="5"/>
      <c r="F35" s="2"/>
      <c r="G35" s="4"/>
      <c r="H35" s="5"/>
      <c r="I35" s="5"/>
      <c r="J35" s="2"/>
      <c r="K35" s="4"/>
      <c r="L35" s="5"/>
      <c r="M35" s="5"/>
      <c r="N35" s="50"/>
      <c r="O35" s="4"/>
      <c r="P35" s="5"/>
      <c r="Q35" s="5"/>
      <c r="R35" s="9"/>
      <c r="S35" s="38"/>
      <c r="T35" s="10"/>
      <c r="U35" s="5"/>
      <c r="V35" s="5"/>
      <c r="W35" s="2"/>
      <c r="X35" s="4"/>
      <c r="Y35" s="5"/>
      <c r="Z35" s="5"/>
      <c r="AA35" s="2"/>
      <c r="AB35" s="4"/>
      <c r="AC35" s="5"/>
      <c r="AD35" s="5"/>
      <c r="AE35" s="5"/>
      <c r="AF35" s="2"/>
      <c r="AG35" s="4"/>
      <c r="AH35" s="5"/>
      <c r="AI35" s="5"/>
      <c r="AJ35" s="2"/>
      <c r="AK35" s="4"/>
      <c r="AL35" s="5"/>
      <c r="AM35" s="5"/>
      <c r="AN35" s="9"/>
      <c r="AO35" s="35"/>
      <c r="AP35" s="10"/>
      <c r="AQ35" s="5"/>
      <c r="AR35" s="5"/>
      <c r="AS35" s="2"/>
      <c r="AT35" s="4"/>
      <c r="AU35" s="5"/>
      <c r="AV35" s="5"/>
      <c r="AW35" s="2"/>
      <c r="AX35" s="4"/>
      <c r="AY35" s="5"/>
      <c r="AZ35" s="5"/>
      <c r="BA35" s="9"/>
      <c r="BB35" s="35"/>
      <c r="BC35" s="25"/>
      <c r="BD35" s="13"/>
    </row>
    <row r="36" spans="1:56" ht="13.5" customHeight="1">
      <c r="A36" s="27"/>
      <c r="B36" s="41"/>
      <c r="C36" s="40"/>
      <c r="D36" s="40"/>
      <c r="E36" s="40"/>
      <c r="F36" s="36"/>
      <c r="G36" s="55"/>
      <c r="H36" s="47">
        <f t="shared" ref="H36:W36" si="2">SUM(H14,H19,H22,H27,H30,H33)</f>
        <v>122</v>
      </c>
      <c r="I36" s="47">
        <f t="shared" si="2"/>
        <v>122</v>
      </c>
      <c r="J36" s="47">
        <f t="shared" si="2"/>
        <v>139</v>
      </c>
      <c r="K36" s="47">
        <f t="shared" si="2"/>
        <v>138</v>
      </c>
      <c r="L36" s="47">
        <f t="shared" si="2"/>
        <v>138</v>
      </c>
      <c r="M36" s="47">
        <f t="shared" si="2"/>
        <v>138</v>
      </c>
      <c r="N36" s="47">
        <f t="shared" si="2"/>
        <v>138</v>
      </c>
      <c r="O36" s="47">
        <f t="shared" si="2"/>
        <v>100</v>
      </c>
      <c r="P36" s="47">
        <f t="shared" si="2"/>
        <v>100</v>
      </c>
      <c r="Q36" s="47">
        <f t="shared" si="2"/>
        <v>100</v>
      </c>
      <c r="R36" s="47">
        <f t="shared" si="2"/>
        <v>100</v>
      </c>
      <c r="S36" s="47">
        <f t="shared" si="2"/>
        <v>100</v>
      </c>
      <c r="T36" s="47">
        <f t="shared" si="2"/>
        <v>100</v>
      </c>
      <c r="U36" s="47">
        <f t="shared" si="2"/>
        <v>100</v>
      </c>
      <c r="V36" s="47">
        <f t="shared" si="2"/>
        <v>100</v>
      </c>
      <c r="W36" s="47">
        <f t="shared" si="2"/>
        <v>100</v>
      </c>
      <c r="X36" s="4"/>
      <c r="Y36" s="5"/>
      <c r="Z36" s="5"/>
      <c r="AA36" s="2"/>
      <c r="AB36" s="4"/>
      <c r="AC36" s="5"/>
      <c r="AD36" s="5"/>
      <c r="AE36" s="5"/>
      <c r="AF36" s="2"/>
      <c r="AG36" s="4"/>
      <c r="AH36" s="5"/>
      <c r="AI36" s="5"/>
      <c r="AJ36" s="2"/>
      <c r="AK36" s="4"/>
      <c r="AL36" s="5"/>
      <c r="AM36" s="5"/>
      <c r="AN36" s="9"/>
      <c r="AO36" s="35"/>
      <c r="AP36" s="10"/>
      <c r="AQ36" s="5"/>
      <c r="AR36" s="5"/>
      <c r="AS36" s="2"/>
      <c r="AT36" s="4"/>
      <c r="AU36" s="5"/>
      <c r="AV36" s="5"/>
      <c r="AW36" s="2"/>
      <c r="AX36" s="4"/>
      <c r="AY36" s="5"/>
      <c r="AZ36" s="5"/>
      <c r="BA36" s="9"/>
      <c r="BB36" s="35"/>
      <c r="BC36" s="25"/>
      <c r="BD36" s="13"/>
    </row>
    <row r="37" spans="1:56" ht="13.5" customHeight="1">
      <c r="A37" s="11" t="s">
        <v>16</v>
      </c>
      <c r="B37" s="29">
        <f>B34+B31+B28+B23+B20+B15</f>
        <v>11727337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29">
        <f>O34+O31+O28+O23+O20+O15</f>
        <v>10778089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3"/>
      <c r="AB37" s="29">
        <f>AB34+AB31+AB28+AB23+AB20+AB15</f>
        <v>0</v>
      </c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43"/>
      <c r="AP37" s="29">
        <f>AP34+AP31+AP28+AP23+AP20+AP15</f>
        <v>0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2"/>
      <c r="BB37" s="33"/>
      <c r="BC37" s="26">
        <f>SUM(B36:BB36)</f>
        <v>1835</v>
      </c>
      <c r="BD37" s="14">
        <f>SUM(B37:BB37)</f>
        <v>22505426</v>
      </c>
    </row>
    <row r="38" spans="1:56" ht="13.5" customHeight="1">
      <c r="A38" s="27"/>
      <c r="B38" s="41"/>
      <c r="C38" s="40"/>
      <c r="D38" s="40"/>
      <c r="E38" s="40"/>
      <c r="F38" s="36"/>
      <c r="G38" s="41"/>
      <c r="H38" s="40"/>
      <c r="I38" s="40"/>
      <c r="J38" s="36"/>
      <c r="K38" s="41"/>
      <c r="L38" s="40"/>
      <c r="M38" s="40"/>
      <c r="N38" s="36"/>
      <c r="O38" s="41"/>
      <c r="P38" s="40"/>
      <c r="Q38" s="40"/>
      <c r="R38" s="42"/>
      <c r="S38" s="37"/>
      <c r="T38" s="39"/>
      <c r="U38" s="40"/>
      <c r="V38" s="40"/>
      <c r="W38" s="36"/>
      <c r="X38" s="41"/>
      <c r="Y38" s="40"/>
      <c r="Z38" s="40"/>
      <c r="AA38" s="36"/>
      <c r="AB38" s="41"/>
      <c r="AC38" s="40"/>
      <c r="AD38" s="40"/>
      <c r="AE38" s="40"/>
      <c r="AF38" s="36"/>
      <c r="AG38" s="41"/>
      <c r="AH38" s="40"/>
      <c r="AI38" s="40"/>
      <c r="AJ38" s="36"/>
      <c r="AK38" s="41"/>
      <c r="AL38" s="40"/>
      <c r="AM38" s="40"/>
      <c r="AN38" s="42"/>
      <c r="AO38" s="37"/>
      <c r="AP38" s="39"/>
      <c r="AQ38" s="40"/>
      <c r="AR38" s="40"/>
      <c r="AS38" s="36"/>
      <c r="AT38" s="41"/>
      <c r="AU38" s="40"/>
      <c r="AV38" s="40"/>
      <c r="AW38" s="36"/>
      <c r="AX38" s="41"/>
      <c r="AY38" s="40"/>
      <c r="AZ38" s="40"/>
      <c r="BA38" s="42"/>
      <c r="BB38" s="37"/>
      <c r="BC38" s="69"/>
      <c r="BD38" s="70"/>
    </row>
    <row r="39" spans="1:56" s="61" customFormat="1" ht="13.5" customHeight="1">
      <c r="A39" s="8" t="s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67"/>
      <c r="BD39" s="68"/>
    </row>
    <row r="40" spans="1:56" s="61" customFormat="1" ht="13.5" customHeight="1">
      <c r="A40" s="73" t="s">
        <v>31</v>
      </c>
      <c r="B40" s="76"/>
      <c r="C40" s="77"/>
      <c r="D40" s="77"/>
      <c r="E40" s="77"/>
      <c r="F40" s="78"/>
      <c r="G40" s="236">
        <v>6</v>
      </c>
      <c r="H40" s="236"/>
      <c r="I40" s="236"/>
      <c r="J40" s="236"/>
      <c r="K40" s="236">
        <v>6</v>
      </c>
      <c r="L40" s="236"/>
      <c r="M40" s="236"/>
      <c r="N40" s="236"/>
      <c r="O40" s="236">
        <v>6</v>
      </c>
      <c r="P40" s="236"/>
      <c r="Q40" s="236"/>
      <c r="R40" s="236"/>
      <c r="S40" s="236"/>
      <c r="T40" s="236">
        <v>6</v>
      </c>
      <c r="U40" s="236"/>
      <c r="V40" s="236"/>
      <c r="W40" s="236"/>
      <c r="X40" s="236">
        <v>6</v>
      </c>
      <c r="Y40" s="236"/>
      <c r="Z40" s="236"/>
      <c r="AA40" s="236"/>
      <c r="AB40" s="236">
        <v>6</v>
      </c>
      <c r="AC40" s="236"/>
      <c r="AD40" s="236"/>
      <c r="AE40" s="236"/>
      <c r="AF40" s="236"/>
      <c r="AG40" s="236"/>
      <c r="AH40" s="236"/>
      <c r="AI40" s="236"/>
      <c r="AJ40" s="236"/>
      <c r="AK40" s="236">
        <v>6</v>
      </c>
      <c r="AL40" s="236"/>
      <c r="AM40" s="236"/>
      <c r="AN40" s="236"/>
      <c r="AO40" s="236"/>
      <c r="AP40" s="236">
        <v>6</v>
      </c>
      <c r="AQ40" s="236"/>
      <c r="AR40" s="236"/>
      <c r="AS40" s="236"/>
      <c r="AT40" s="236">
        <v>6</v>
      </c>
      <c r="AU40" s="236"/>
      <c r="AV40" s="236"/>
      <c r="AW40" s="236"/>
      <c r="AX40" s="236"/>
      <c r="AY40" s="236"/>
      <c r="AZ40" s="236"/>
      <c r="BA40" s="236"/>
      <c r="BB40" s="236"/>
      <c r="BC40" s="75"/>
      <c r="BD40" s="74"/>
    </row>
    <row r="41" spans="1:56" s="61" customFormat="1" ht="13.5" customHeight="1">
      <c r="A41" s="73"/>
      <c r="B41" s="76"/>
      <c r="C41" s="77"/>
      <c r="D41" s="77"/>
      <c r="E41" s="77"/>
      <c r="F41" s="78"/>
      <c r="G41" s="237">
        <f>55438</f>
        <v>55438</v>
      </c>
      <c r="H41" s="237"/>
      <c r="I41" s="237"/>
      <c r="J41" s="237"/>
      <c r="K41" s="237">
        <f>55438</f>
        <v>55438</v>
      </c>
      <c r="L41" s="237"/>
      <c r="M41" s="237"/>
      <c r="N41" s="237"/>
      <c r="O41" s="237">
        <v>55438</v>
      </c>
      <c r="P41" s="237"/>
      <c r="Q41" s="237"/>
      <c r="R41" s="237"/>
      <c r="S41" s="237"/>
      <c r="T41" s="237">
        <v>55438</v>
      </c>
      <c r="U41" s="237"/>
      <c r="V41" s="237"/>
      <c r="W41" s="237"/>
      <c r="X41" s="237">
        <v>55438</v>
      </c>
      <c r="Y41" s="237"/>
      <c r="Z41" s="237"/>
      <c r="AA41" s="237"/>
      <c r="AB41" s="237">
        <v>55438</v>
      </c>
      <c r="AC41" s="237"/>
      <c r="AD41" s="237"/>
      <c r="AE41" s="237"/>
      <c r="AF41" s="237"/>
      <c r="AG41" s="237"/>
      <c r="AH41" s="237"/>
      <c r="AI41" s="237"/>
      <c r="AJ41" s="237"/>
      <c r="AK41" s="237">
        <v>55438</v>
      </c>
      <c r="AL41" s="237"/>
      <c r="AM41" s="237"/>
      <c r="AN41" s="237"/>
      <c r="AO41" s="237"/>
      <c r="AP41" s="237">
        <v>55438</v>
      </c>
      <c r="AQ41" s="237"/>
      <c r="AR41" s="237"/>
      <c r="AS41" s="237"/>
      <c r="AT41" s="237">
        <v>55438</v>
      </c>
      <c r="AU41" s="237"/>
      <c r="AV41" s="237"/>
      <c r="AW41" s="237"/>
      <c r="AX41" s="237"/>
      <c r="AY41" s="237"/>
      <c r="AZ41" s="237"/>
      <c r="BA41" s="237"/>
      <c r="BB41" s="237"/>
      <c r="BC41" s="83">
        <f>SUM(B40:BB40)</f>
        <v>54</v>
      </c>
      <c r="BD41" s="79">
        <f>SUM(B41:BB41)</f>
        <v>498942</v>
      </c>
    </row>
    <row r="43" spans="1:56" s="61" customFormat="1">
      <c r="BD43" s="12"/>
    </row>
    <row r="44" spans="1:56">
      <c r="A44" s="80" t="s">
        <v>33</v>
      </c>
      <c r="B44" s="235">
        <f>SUM(B36:N36)+SUM(B40:N40)</f>
        <v>947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>
        <f>SUM(O36:AA36)+SUM(O40:AA40)</f>
        <v>918</v>
      </c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>
        <f>SUM(AB36:AO36,AB40:AO40)</f>
        <v>12</v>
      </c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>
        <f>SUM(AP36:BB36,AO40:BB40)</f>
        <v>12</v>
      </c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81">
        <f>SUM(B44:BB44)</f>
        <v>1889</v>
      </c>
      <c r="BD44" s="81"/>
    </row>
    <row r="45" spans="1:56" s="61" customFormat="1">
      <c r="A45" s="80" t="s">
        <v>34</v>
      </c>
      <c r="B45" s="234">
        <f>SUM(B37,B41:N41)</f>
        <v>11838213</v>
      </c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4">
        <f>SUM(O37,O41:AA41)</f>
        <v>10944403</v>
      </c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4">
        <f>SUM(AB37,AB41:AO41)</f>
        <v>110876</v>
      </c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4">
        <f>SUM(AP37,AP41:BB41)</f>
        <v>110876</v>
      </c>
      <c r="AQ45" s="235"/>
      <c r="AR45" s="235"/>
      <c r="AS45" s="235"/>
      <c r="AT45" s="235"/>
      <c r="AU45" s="235"/>
      <c r="AV45" s="235"/>
      <c r="AW45" s="235"/>
      <c r="AX45" s="235"/>
      <c r="AY45" s="235"/>
      <c r="AZ45" s="235"/>
      <c r="BA45" s="235"/>
      <c r="BB45" s="235"/>
      <c r="BC45" s="81"/>
      <c r="BD45" s="82">
        <f>SUM(B45:BB45)</f>
        <v>23004368</v>
      </c>
    </row>
    <row r="48" spans="1:56">
      <c r="BD48" s="85"/>
    </row>
    <row r="49" spans="56:56">
      <c r="BD49" s="85"/>
    </row>
  </sheetData>
  <mergeCells count="45">
    <mergeCell ref="O9:S9"/>
    <mergeCell ref="T9:W9"/>
    <mergeCell ref="A9:A10"/>
    <mergeCell ref="B9:F9"/>
    <mergeCell ref="G9:J9"/>
    <mergeCell ref="K9:N9"/>
    <mergeCell ref="BD9:BD10"/>
    <mergeCell ref="X9:AA9"/>
    <mergeCell ref="AB9:AF9"/>
    <mergeCell ref="AG9:AJ9"/>
    <mergeCell ref="AT9:AW9"/>
    <mergeCell ref="AK9:AO9"/>
    <mergeCell ref="AP9:AS9"/>
    <mergeCell ref="AX9:BB9"/>
    <mergeCell ref="BC9:BC10"/>
    <mergeCell ref="B44:N44"/>
    <mergeCell ref="O44:AA44"/>
    <mergeCell ref="AB44:AO44"/>
    <mergeCell ref="AP44:BB44"/>
    <mergeCell ref="G41:J41"/>
    <mergeCell ref="K41:N41"/>
    <mergeCell ref="O41:S41"/>
    <mergeCell ref="T41:W41"/>
    <mergeCell ref="X41:AA41"/>
    <mergeCell ref="AT40:BB40"/>
    <mergeCell ref="AB41:AJ41"/>
    <mergeCell ref="AK41:AO41"/>
    <mergeCell ref="AP41:AS41"/>
    <mergeCell ref="AT41:BB41"/>
    <mergeCell ref="B8:N8"/>
    <mergeCell ref="O8:AA8"/>
    <mergeCell ref="AB8:AO8"/>
    <mergeCell ref="AP8:BB8"/>
    <mergeCell ref="B45:N45"/>
    <mergeCell ref="O45:AA45"/>
    <mergeCell ref="AB45:AO45"/>
    <mergeCell ref="AP45:BB45"/>
    <mergeCell ref="G40:J40"/>
    <mergeCell ref="K40:N40"/>
    <mergeCell ref="O40:S40"/>
    <mergeCell ref="T40:W40"/>
    <mergeCell ref="X40:AA40"/>
    <mergeCell ref="AB40:AJ40"/>
    <mergeCell ref="AK40:AO40"/>
    <mergeCell ref="AP40:AS40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D45"/>
  <sheetViews>
    <sheetView showGridLines="0" topLeftCell="Y1" zoomScale="90" zoomScaleNormal="90" workbookViewId="0">
      <selection activeCell="BC45" sqref="A6:BC45"/>
    </sheetView>
  </sheetViews>
  <sheetFormatPr defaultRowHeight="12.75"/>
  <cols>
    <col min="1" max="1" width="41.140625" style="61" customWidth="1"/>
    <col min="2" max="53" width="3.28515625" style="61" customWidth="1"/>
    <col min="54" max="54" width="10.140625" style="61" customWidth="1"/>
    <col min="55" max="55" width="12.7109375" style="12" customWidth="1"/>
    <col min="56" max="16384" width="9.140625" style="61"/>
  </cols>
  <sheetData>
    <row r="6" spans="1:55">
      <c r="A6" s="16" t="s">
        <v>46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</row>
    <row r="7" spans="1:55" ht="12.75" customHeight="1" thickBot="1">
      <c r="A7" s="17" t="s">
        <v>41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22"/>
    </row>
    <row r="8" spans="1:55" ht="13.5" customHeight="1" thickBot="1">
      <c r="A8" s="97" t="s">
        <v>22</v>
      </c>
      <c r="B8" s="231" t="s">
        <v>42</v>
      </c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1" t="s">
        <v>43</v>
      </c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 t="s">
        <v>44</v>
      </c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330"/>
      <c r="AP8" s="325" t="s">
        <v>45</v>
      </c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7"/>
      <c r="BB8" s="142"/>
      <c r="BC8" s="141"/>
    </row>
    <row r="9" spans="1:55" ht="13.5" customHeight="1">
      <c r="A9" s="331" t="s">
        <v>15</v>
      </c>
      <c r="B9" s="251" t="s">
        <v>2</v>
      </c>
      <c r="C9" s="251"/>
      <c r="D9" s="251"/>
      <c r="E9" s="251"/>
      <c r="F9" s="252"/>
      <c r="G9" s="256" t="s">
        <v>3</v>
      </c>
      <c r="H9" s="251"/>
      <c r="I9" s="251"/>
      <c r="J9" s="252"/>
      <c r="K9" s="256" t="s">
        <v>4</v>
      </c>
      <c r="L9" s="251"/>
      <c r="M9" s="251"/>
      <c r="N9" s="251"/>
      <c r="O9" s="253" t="s">
        <v>5</v>
      </c>
      <c r="P9" s="254"/>
      <c r="Q9" s="254"/>
      <c r="R9" s="254"/>
      <c r="S9" s="255"/>
      <c r="T9" s="250" t="s">
        <v>6</v>
      </c>
      <c r="U9" s="251"/>
      <c r="V9" s="251"/>
      <c r="W9" s="252"/>
      <c r="X9" s="256" t="s">
        <v>7</v>
      </c>
      <c r="Y9" s="251"/>
      <c r="Z9" s="251"/>
      <c r="AA9" s="252"/>
      <c r="AB9" s="256" t="s">
        <v>8</v>
      </c>
      <c r="AC9" s="251"/>
      <c r="AD9" s="251"/>
      <c r="AE9" s="251"/>
      <c r="AF9" s="252"/>
      <c r="AG9" s="256" t="s">
        <v>9</v>
      </c>
      <c r="AH9" s="251"/>
      <c r="AI9" s="251"/>
      <c r="AJ9" s="252"/>
      <c r="AK9" s="256" t="s">
        <v>10</v>
      </c>
      <c r="AL9" s="251"/>
      <c r="AM9" s="251"/>
      <c r="AN9" s="251"/>
      <c r="AO9" s="251"/>
      <c r="AP9" s="253" t="s">
        <v>11</v>
      </c>
      <c r="AQ9" s="254"/>
      <c r="AR9" s="254"/>
      <c r="AS9" s="255"/>
      <c r="AT9" s="251" t="s">
        <v>12</v>
      </c>
      <c r="AU9" s="251"/>
      <c r="AV9" s="251"/>
      <c r="AW9" s="251"/>
      <c r="AX9" s="253" t="s">
        <v>13</v>
      </c>
      <c r="AY9" s="254"/>
      <c r="AZ9" s="254"/>
      <c r="BA9" s="333"/>
      <c r="BB9" s="334" t="s">
        <v>0</v>
      </c>
      <c r="BC9" s="336" t="s">
        <v>1</v>
      </c>
    </row>
    <row r="10" spans="1:55" ht="13.5" customHeight="1">
      <c r="A10" s="332"/>
      <c r="B10" s="71">
        <v>28</v>
      </c>
      <c r="C10" s="72">
        <f>B10+7</f>
        <v>35</v>
      </c>
      <c r="D10" s="72">
        <f>C10+7</f>
        <v>42</v>
      </c>
      <c r="E10" s="72">
        <f t="shared" ref="E10:BA10" si="0">D10+7</f>
        <v>49</v>
      </c>
      <c r="F10" s="72">
        <f t="shared" si="0"/>
        <v>56</v>
      </c>
      <c r="G10" s="72">
        <f t="shared" si="0"/>
        <v>63</v>
      </c>
      <c r="H10" s="72">
        <f t="shared" si="0"/>
        <v>70</v>
      </c>
      <c r="I10" s="72">
        <f t="shared" si="0"/>
        <v>77</v>
      </c>
      <c r="J10" s="72">
        <f t="shared" si="0"/>
        <v>84</v>
      </c>
      <c r="K10" s="72">
        <v>40971</v>
      </c>
      <c r="L10" s="72">
        <f t="shared" si="0"/>
        <v>40978</v>
      </c>
      <c r="M10" s="72">
        <f t="shared" si="0"/>
        <v>40985</v>
      </c>
      <c r="N10" s="90">
        <f t="shared" si="0"/>
        <v>40992</v>
      </c>
      <c r="O10" s="71">
        <f t="shared" si="0"/>
        <v>40999</v>
      </c>
      <c r="P10" s="72">
        <f t="shared" si="0"/>
        <v>41006</v>
      </c>
      <c r="Q10" s="72">
        <f t="shared" si="0"/>
        <v>41013</v>
      </c>
      <c r="R10" s="72">
        <f t="shared" si="0"/>
        <v>41020</v>
      </c>
      <c r="S10" s="72">
        <f t="shared" si="0"/>
        <v>41027</v>
      </c>
      <c r="T10" s="72">
        <f t="shared" si="0"/>
        <v>41034</v>
      </c>
      <c r="U10" s="72">
        <f t="shared" si="0"/>
        <v>41041</v>
      </c>
      <c r="V10" s="72">
        <f t="shared" si="0"/>
        <v>41048</v>
      </c>
      <c r="W10" s="72">
        <f t="shared" si="0"/>
        <v>41055</v>
      </c>
      <c r="X10" s="72">
        <f t="shared" si="0"/>
        <v>41062</v>
      </c>
      <c r="Y10" s="72">
        <f t="shared" si="0"/>
        <v>41069</v>
      </c>
      <c r="Z10" s="72">
        <f t="shared" si="0"/>
        <v>41076</v>
      </c>
      <c r="AA10" s="72">
        <f t="shared" si="0"/>
        <v>41083</v>
      </c>
      <c r="AB10" s="72">
        <f t="shared" si="0"/>
        <v>41090</v>
      </c>
      <c r="AC10" s="72">
        <f t="shared" si="0"/>
        <v>41097</v>
      </c>
      <c r="AD10" s="72">
        <f t="shared" si="0"/>
        <v>41104</v>
      </c>
      <c r="AE10" s="72">
        <f t="shared" si="0"/>
        <v>41111</v>
      </c>
      <c r="AF10" s="72">
        <f t="shared" si="0"/>
        <v>41118</v>
      </c>
      <c r="AG10" s="72">
        <f t="shared" si="0"/>
        <v>41125</v>
      </c>
      <c r="AH10" s="72">
        <f t="shared" si="0"/>
        <v>41132</v>
      </c>
      <c r="AI10" s="72">
        <f t="shared" si="0"/>
        <v>41139</v>
      </c>
      <c r="AJ10" s="72">
        <f t="shared" si="0"/>
        <v>41146</v>
      </c>
      <c r="AK10" s="72">
        <f t="shared" si="0"/>
        <v>41153</v>
      </c>
      <c r="AL10" s="72">
        <f t="shared" si="0"/>
        <v>41160</v>
      </c>
      <c r="AM10" s="72">
        <f t="shared" si="0"/>
        <v>41167</v>
      </c>
      <c r="AN10" s="72">
        <f t="shared" si="0"/>
        <v>41174</v>
      </c>
      <c r="AO10" s="72">
        <f t="shared" si="0"/>
        <v>41181</v>
      </c>
      <c r="AP10" s="72">
        <f t="shared" si="0"/>
        <v>41188</v>
      </c>
      <c r="AQ10" s="72">
        <f t="shared" si="0"/>
        <v>41195</v>
      </c>
      <c r="AR10" s="72">
        <f t="shared" si="0"/>
        <v>41202</v>
      </c>
      <c r="AS10" s="72">
        <f t="shared" si="0"/>
        <v>41209</v>
      </c>
      <c r="AT10" s="72">
        <f t="shared" si="0"/>
        <v>41216</v>
      </c>
      <c r="AU10" s="72">
        <f t="shared" si="0"/>
        <v>41223</v>
      </c>
      <c r="AV10" s="72">
        <f t="shared" si="0"/>
        <v>41230</v>
      </c>
      <c r="AW10" s="72">
        <f t="shared" si="0"/>
        <v>41237</v>
      </c>
      <c r="AX10" s="72">
        <f t="shared" si="0"/>
        <v>41244</v>
      </c>
      <c r="AY10" s="72">
        <f t="shared" si="0"/>
        <v>41251</v>
      </c>
      <c r="AZ10" s="72">
        <f t="shared" si="0"/>
        <v>41258</v>
      </c>
      <c r="BA10" s="130">
        <f t="shared" si="0"/>
        <v>41265</v>
      </c>
      <c r="BB10" s="335"/>
      <c r="BC10" s="337"/>
    </row>
    <row r="11" spans="1:55" ht="13.5" customHeight="1">
      <c r="A11" s="98"/>
      <c r="B11" s="63"/>
      <c r="C11" s="56"/>
      <c r="D11" s="56"/>
      <c r="E11" s="56"/>
      <c r="F11" s="62"/>
      <c r="G11" s="63"/>
      <c r="H11" s="56"/>
      <c r="I11" s="56"/>
      <c r="J11" s="62"/>
      <c r="K11" s="63"/>
      <c r="L11" s="56"/>
      <c r="M11" s="56"/>
      <c r="N11" s="50"/>
      <c r="O11" s="64"/>
      <c r="P11" s="56"/>
      <c r="Q11" s="56"/>
      <c r="R11" s="9"/>
      <c r="S11" s="38"/>
      <c r="T11" s="64"/>
      <c r="U11" s="56"/>
      <c r="V11" s="56"/>
      <c r="W11" s="62"/>
      <c r="X11" s="63"/>
      <c r="Y11" s="56"/>
      <c r="Z11" s="56"/>
      <c r="AA11" s="62"/>
      <c r="AB11" s="63"/>
      <c r="AC11" s="56"/>
      <c r="AD11" s="56"/>
      <c r="AE11" s="56"/>
      <c r="AF11" s="62"/>
      <c r="AG11" s="63"/>
      <c r="AH11" s="56"/>
      <c r="AI11" s="56"/>
      <c r="AJ11" s="62"/>
      <c r="AK11" s="63"/>
      <c r="AL11" s="56"/>
      <c r="AM11" s="56"/>
      <c r="AN11" s="9"/>
      <c r="AO11" s="38"/>
      <c r="AP11" s="64"/>
      <c r="AQ11" s="56"/>
      <c r="AR11" s="56"/>
      <c r="AS11" s="62"/>
      <c r="AT11" s="63"/>
      <c r="AU11" s="56"/>
      <c r="AV11" s="56"/>
      <c r="AW11" s="62"/>
      <c r="AX11" s="63"/>
      <c r="AY11" s="56"/>
      <c r="AZ11" s="56"/>
      <c r="BA11" s="114"/>
      <c r="BB11" s="84"/>
      <c r="BC11" s="99"/>
    </row>
    <row r="12" spans="1:55" ht="13.5" customHeight="1">
      <c r="A12" s="98"/>
      <c r="B12" s="63"/>
      <c r="C12" s="56"/>
      <c r="D12" s="56"/>
      <c r="E12" s="56"/>
      <c r="F12" s="62"/>
      <c r="G12" s="63"/>
      <c r="H12" s="56"/>
      <c r="I12" s="56"/>
      <c r="J12" s="62"/>
      <c r="K12" s="63"/>
      <c r="L12" s="56"/>
      <c r="M12" s="56"/>
      <c r="N12" s="50"/>
      <c r="O12" s="64"/>
      <c r="P12" s="56"/>
      <c r="Q12" s="56"/>
      <c r="R12" s="9"/>
      <c r="S12" s="35"/>
      <c r="T12" s="64"/>
      <c r="U12" s="56"/>
      <c r="V12" s="56"/>
      <c r="W12" s="62"/>
      <c r="X12" s="63"/>
      <c r="Y12" s="56"/>
      <c r="Z12" s="56"/>
      <c r="AA12" s="62"/>
      <c r="AB12" s="63"/>
      <c r="AC12" s="56"/>
      <c r="AD12" s="56"/>
      <c r="AE12" s="56"/>
      <c r="AF12" s="62"/>
      <c r="AG12" s="63"/>
      <c r="AH12" s="56"/>
      <c r="AI12" s="56"/>
      <c r="AJ12" s="62"/>
      <c r="AK12" s="63"/>
      <c r="AL12" s="56"/>
      <c r="AM12" s="56"/>
      <c r="AN12" s="9"/>
      <c r="AO12" s="35"/>
      <c r="AP12" s="64"/>
      <c r="AQ12" s="56"/>
      <c r="AR12" s="56"/>
      <c r="AS12" s="62"/>
      <c r="AT12" s="63"/>
      <c r="AU12" s="56"/>
      <c r="AV12" s="56"/>
      <c r="AW12" s="62"/>
      <c r="AX12" s="63"/>
      <c r="AY12" s="56"/>
      <c r="AZ12" s="56"/>
      <c r="BA12" s="114"/>
      <c r="BB12" s="84"/>
      <c r="BC12" s="99"/>
    </row>
    <row r="13" spans="1:55" ht="13.5" customHeight="1">
      <c r="A13" s="100" t="s">
        <v>14</v>
      </c>
      <c r="B13" s="63"/>
      <c r="C13" s="56"/>
      <c r="D13" s="56"/>
      <c r="E13" s="56"/>
      <c r="F13" s="62"/>
      <c r="G13" s="63"/>
      <c r="H13" s="56"/>
      <c r="I13" s="56"/>
      <c r="J13" s="62"/>
      <c r="K13" s="63"/>
      <c r="L13" s="56"/>
      <c r="M13" s="56"/>
      <c r="N13" s="50"/>
      <c r="O13" s="64"/>
      <c r="P13" s="56"/>
      <c r="Q13" s="56"/>
      <c r="R13" s="9"/>
      <c r="S13" s="35"/>
      <c r="T13" s="64"/>
      <c r="U13" s="56"/>
      <c r="V13" s="56"/>
      <c r="W13" s="62"/>
      <c r="X13" s="63"/>
      <c r="Y13" s="56"/>
      <c r="Z13" s="56"/>
      <c r="AA13" s="62"/>
      <c r="AB13" s="63"/>
      <c r="AC13" s="56"/>
      <c r="AD13" s="56"/>
      <c r="AE13" s="56"/>
      <c r="AF13" s="62"/>
      <c r="AG13" s="63"/>
      <c r="AH13" s="56"/>
      <c r="AI13" s="56"/>
      <c r="AJ13" s="62"/>
      <c r="AK13" s="63"/>
      <c r="AL13" s="56"/>
      <c r="AM13" s="56"/>
      <c r="AN13" s="9"/>
      <c r="AO13" s="35"/>
      <c r="AP13" s="64"/>
      <c r="AQ13" s="56"/>
      <c r="AR13" s="56"/>
      <c r="AS13" s="62"/>
      <c r="AT13" s="63"/>
      <c r="AU13" s="56"/>
      <c r="AV13" s="56"/>
      <c r="AW13" s="62"/>
      <c r="AX13" s="63"/>
      <c r="AY13" s="56"/>
      <c r="AZ13" s="56"/>
      <c r="BA13" s="114"/>
      <c r="BB13" s="84"/>
      <c r="BC13" s="99"/>
    </row>
    <row r="14" spans="1:55" ht="13.5" customHeight="1">
      <c r="A14" s="101" t="s">
        <v>17</v>
      </c>
      <c r="B14" s="63"/>
      <c r="C14" s="56"/>
      <c r="D14" s="56"/>
      <c r="E14" s="56"/>
      <c r="F14" s="62"/>
      <c r="G14" s="15"/>
      <c r="H14" s="48">
        <v>8</v>
      </c>
      <c r="I14" s="56"/>
      <c r="J14" s="49">
        <v>8</v>
      </c>
      <c r="K14" s="56"/>
      <c r="L14" s="48">
        <v>8</v>
      </c>
      <c r="M14" s="56"/>
      <c r="N14" s="47">
        <v>8</v>
      </c>
      <c r="O14" s="64"/>
      <c r="P14" s="93">
        <v>8</v>
      </c>
      <c r="Q14" s="56"/>
      <c r="R14" s="93">
        <v>8</v>
      </c>
      <c r="S14" s="56"/>
      <c r="T14" s="93">
        <v>8</v>
      </c>
      <c r="U14" s="56"/>
      <c r="V14" s="93">
        <v>8</v>
      </c>
      <c r="W14" s="62"/>
      <c r="X14" s="64"/>
      <c r="Y14" s="56"/>
      <c r="Z14" s="56"/>
      <c r="AA14" s="62"/>
      <c r="AB14" s="63"/>
      <c r="AC14" s="56"/>
      <c r="AD14" s="56"/>
      <c r="AE14" s="56"/>
      <c r="AF14" s="62"/>
      <c r="AG14" s="63"/>
      <c r="AH14" s="47">
        <v>8</v>
      </c>
      <c r="AI14" s="47">
        <v>8</v>
      </c>
      <c r="AJ14" s="47">
        <v>8</v>
      </c>
      <c r="AK14" s="47">
        <v>8</v>
      </c>
      <c r="AL14" s="63"/>
      <c r="AM14" s="56"/>
      <c r="AN14" s="9"/>
      <c r="AO14" s="35"/>
      <c r="AP14" s="64"/>
      <c r="AQ14" s="56"/>
      <c r="AR14" s="56"/>
      <c r="AS14" s="62"/>
      <c r="AT14" s="63"/>
      <c r="AU14" s="56"/>
      <c r="AV14" s="56"/>
      <c r="AW14" s="62"/>
      <c r="AX14" s="63"/>
      <c r="AY14" s="56"/>
      <c r="AZ14" s="56"/>
      <c r="BA14" s="114"/>
      <c r="BB14" s="84"/>
      <c r="BC14" s="99"/>
    </row>
    <row r="15" spans="1:55" ht="13.5" customHeight="1">
      <c r="A15" s="102"/>
      <c r="B15" s="51">
        <v>555168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8"/>
      <c r="O15" s="94">
        <v>647872</v>
      </c>
      <c r="P15" s="95"/>
      <c r="Q15" s="95"/>
      <c r="R15" s="95"/>
      <c r="S15" s="95"/>
      <c r="T15" s="95"/>
      <c r="U15" s="95"/>
      <c r="V15" s="95"/>
      <c r="W15" s="96"/>
      <c r="X15" s="52"/>
      <c r="Y15" s="52"/>
      <c r="Z15" s="52"/>
      <c r="AA15" s="53"/>
      <c r="AB15" s="34">
        <v>554464.65599999996</v>
      </c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3"/>
      <c r="AP15" s="34">
        <v>0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31"/>
      <c r="BB15" s="126">
        <f>SUM(B14:BA14)</f>
        <v>96</v>
      </c>
      <c r="BC15" s="103">
        <f>SUM(B15:BA15)</f>
        <v>1757504.656</v>
      </c>
    </row>
    <row r="16" spans="1:55" ht="13.5" customHeight="1">
      <c r="A16" s="102"/>
      <c r="B16" s="63"/>
      <c r="C16" s="56"/>
      <c r="D16" s="56"/>
      <c r="E16" s="56"/>
      <c r="F16" s="62"/>
      <c r="G16" s="63"/>
      <c r="H16" s="56"/>
      <c r="I16" s="56"/>
      <c r="J16" s="62"/>
      <c r="K16" s="63"/>
      <c r="L16" s="56"/>
      <c r="M16" s="56"/>
      <c r="N16" s="50"/>
      <c r="O16" s="64"/>
      <c r="P16" s="56"/>
      <c r="Q16" s="56"/>
      <c r="R16" s="9"/>
      <c r="S16" s="35"/>
      <c r="T16" s="64"/>
      <c r="U16" s="56"/>
      <c r="V16" s="56"/>
      <c r="W16" s="62"/>
      <c r="X16" s="63"/>
      <c r="Y16" s="56"/>
      <c r="Z16" s="56"/>
      <c r="AA16" s="62"/>
      <c r="AB16" s="63"/>
      <c r="AC16" s="56"/>
      <c r="AD16" s="56"/>
      <c r="AE16" s="56"/>
      <c r="AF16" s="62"/>
      <c r="AG16" s="63"/>
      <c r="AH16" s="56"/>
      <c r="AI16" s="56"/>
      <c r="AJ16" s="62"/>
      <c r="AK16" s="63"/>
      <c r="AL16" s="56"/>
      <c r="AM16" s="56"/>
      <c r="AN16" s="9"/>
      <c r="AO16" s="35"/>
      <c r="AP16" s="64"/>
      <c r="AQ16" s="56"/>
      <c r="AR16" s="56"/>
      <c r="AS16" s="62"/>
      <c r="AT16" s="63"/>
      <c r="AU16" s="56"/>
      <c r="AV16" s="56"/>
      <c r="AW16" s="62"/>
      <c r="AX16" s="63"/>
      <c r="AY16" s="56"/>
      <c r="AZ16" s="56"/>
      <c r="BA16" s="114"/>
      <c r="BB16" s="126"/>
      <c r="BC16" s="104"/>
    </row>
    <row r="17" spans="1:55" ht="13.5" hidden="1" customHeight="1">
      <c r="A17" s="101" t="s">
        <v>23</v>
      </c>
      <c r="B17" s="63"/>
      <c r="C17" s="56"/>
      <c r="D17" s="56"/>
      <c r="E17" s="56"/>
      <c r="F17" s="62"/>
      <c r="G17" s="63"/>
      <c r="H17" s="48">
        <v>8</v>
      </c>
      <c r="I17" s="48">
        <v>8</v>
      </c>
      <c r="J17" s="48">
        <v>8</v>
      </c>
      <c r="K17" s="63"/>
      <c r="L17" s="48">
        <v>8</v>
      </c>
      <c r="M17" s="48">
        <v>8</v>
      </c>
      <c r="N17" s="47">
        <v>8</v>
      </c>
      <c r="O17" s="87">
        <v>8</v>
      </c>
      <c r="P17" s="48">
        <v>8</v>
      </c>
      <c r="Q17" s="56"/>
      <c r="R17" s="48">
        <v>8</v>
      </c>
      <c r="S17" s="48">
        <v>8</v>
      </c>
      <c r="T17" s="48">
        <v>8</v>
      </c>
      <c r="U17" s="48">
        <v>8</v>
      </c>
      <c r="V17" s="48">
        <v>8</v>
      </c>
      <c r="W17" s="48">
        <v>8</v>
      </c>
      <c r="X17" s="63"/>
      <c r="Y17" s="56"/>
      <c r="Z17" s="56"/>
      <c r="AA17" s="62"/>
      <c r="AB17" s="63"/>
      <c r="AC17" s="56"/>
      <c r="AD17" s="56"/>
      <c r="AE17" s="56"/>
      <c r="AF17" s="62"/>
      <c r="AG17" s="63"/>
      <c r="AH17" s="56"/>
      <c r="AI17" s="56"/>
      <c r="AJ17" s="62"/>
      <c r="AK17" s="63"/>
      <c r="AL17" s="56"/>
      <c r="AM17" s="56"/>
      <c r="AN17" s="9"/>
      <c r="AO17" s="35"/>
      <c r="AP17" s="64"/>
      <c r="AQ17" s="56"/>
      <c r="AR17" s="56"/>
      <c r="AS17" s="62"/>
      <c r="AT17" s="63"/>
      <c r="AU17" s="56"/>
      <c r="AV17" s="56"/>
      <c r="AW17" s="62"/>
      <c r="AX17" s="63"/>
      <c r="AY17" s="56"/>
      <c r="AZ17" s="56"/>
      <c r="BA17" s="114"/>
      <c r="BB17" s="126"/>
      <c r="BC17" s="104"/>
    </row>
    <row r="18" spans="1:55" ht="13.5" hidden="1" customHeight="1">
      <c r="A18" s="101" t="s">
        <v>24</v>
      </c>
      <c r="B18" s="63"/>
      <c r="C18" s="56"/>
      <c r="D18" s="56"/>
      <c r="E18" s="56"/>
      <c r="F18" s="62"/>
      <c r="G18" s="63"/>
      <c r="H18" s="56"/>
      <c r="I18" s="56"/>
      <c r="J18" s="62"/>
      <c r="K18" s="63"/>
      <c r="L18" s="56"/>
      <c r="M18" s="56"/>
      <c r="N18" s="50"/>
      <c r="O18" s="88">
        <v>2</v>
      </c>
      <c r="P18" s="57">
        <v>2</v>
      </c>
      <c r="Q18" s="56"/>
      <c r="R18" s="57">
        <v>2</v>
      </c>
      <c r="S18" s="57">
        <v>2</v>
      </c>
      <c r="T18" s="57">
        <v>2</v>
      </c>
      <c r="U18" s="57">
        <v>2</v>
      </c>
      <c r="V18" s="57">
        <v>2</v>
      </c>
      <c r="W18" s="57">
        <v>2</v>
      </c>
      <c r="X18" s="63"/>
      <c r="Y18" s="56"/>
      <c r="Z18" s="56"/>
      <c r="AA18" s="62"/>
      <c r="AB18" s="63"/>
      <c r="AC18" s="56"/>
      <c r="AD18" s="56"/>
      <c r="AE18" s="56"/>
      <c r="AF18" s="62"/>
      <c r="AG18" s="63"/>
      <c r="AH18" s="56"/>
      <c r="AI18" s="56"/>
      <c r="AJ18" s="62"/>
      <c r="AK18" s="63"/>
      <c r="AL18" s="56"/>
      <c r="AM18" s="56"/>
      <c r="AN18" s="9"/>
      <c r="AO18" s="35"/>
      <c r="AP18" s="64"/>
      <c r="AQ18" s="56"/>
      <c r="AR18" s="56"/>
      <c r="AS18" s="62"/>
      <c r="AT18" s="63"/>
      <c r="AU18" s="56"/>
      <c r="AV18" s="56"/>
      <c r="AW18" s="62"/>
      <c r="AX18" s="63"/>
      <c r="AY18" s="56"/>
      <c r="AZ18" s="56"/>
      <c r="BA18" s="114"/>
      <c r="BB18" s="126"/>
      <c r="BC18" s="104"/>
    </row>
    <row r="19" spans="1:55" ht="13.5" customHeight="1">
      <c r="A19" s="101" t="s">
        <v>27</v>
      </c>
      <c r="B19" s="63"/>
      <c r="C19" s="56"/>
      <c r="D19" s="56"/>
      <c r="E19" s="56"/>
      <c r="F19" s="62"/>
      <c r="G19" s="63"/>
      <c r="H19" s="48">
        <v>10</v>
      </c>
      <c r="I19" s="56"/>
      <c r="J19" s="92">
        <v>10</v>
      </c>
      <c r="K19" s="64"/>
      <c r="L19" s="48">
        <v>10</v>
      </c>
      <c r="M19" s="56"/>
      <c r="N19" s="47">
        <v>10</v>
      </c>
      <c r="O19" s="64"/>
      <c r="P19" s="48">
        <v>10</v>
      </c>
      <c r="Q19" s="56"/>
      <c r="R19" s="48">
        <v>10</v>
      </c>
      <c r="S19" s="56"/>
      <c r="T19" s="48">
        <v>10</v>
      </c>
      <c r="U19" s="56"/>
      <c r="V19" s="48">
        <v>10</v>
      </c>
      <c r="W19" s="56"/>
      <c r="X19" s="63"/>
      <c r="Y19" s="56"/>
      <c r="Z19" s="56"/>
      <c r="AA19" s="62"/>
      <c r="AB19" s="63"/>
      <c r="AC19" s="56"/>
      <c r="AD19" s="56"/>
      <c r="AE19" s="56"/>
      <c r="AF19" s="62"/>
      <c r="AG19" s="63"/>
      <c r="AH19" s="47">
        <v>10</v>
      </c>
      <c r="AI19" s="47">
        <v>10</v>
      </c>
      <c r="AJ19" s="47">
        <v>10</v>
      </c>
      <c r="AK19" s="47">
        <v>10</v>
      </c>
      <c r="AL19" s="63"/>
      <c r="AM19" s="56"/>
      <c r="AN19" s="9"/>
      <c r="AO19" s="35"/>
      <c r="AP19" s="64"/>
      <c r="AQ19" s="56"/>
      <c r="AR19" s="56"/>
      <c r="AS19" s="62"/>
      <c r="AT19" s="63"/>
      <c r="AU19" s="56"/>
      <c r="AV19" s="56"/>
      <c r="AW19" s="62"/>
      <c r="AX19" s="63"/>
      <c r="AY19" s="56"/>
      <c r="AZ19" s="56"/>
      <c r="BA19" s="114"/>
      <c r="BB19" s="126"/>
      <c r="BC19" s="104"/>
    </row>
    <row r="20" spans="1:55" ht="13.5" customHeight="1">
      <c r="A20" s="102"/>
      <c r="B20" s="51">
        <v>348640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89">
        <v>406440</v>
      </c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3"/>
      <c r="AB20" s="34">
        <v>434977.47000000003</v>
      </c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3"/>
      <c r="AP20" s="34">
        <v>0</v>
      </c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31"/>
      <c r="BB20" s="126">
        <f>SUM(B19:BA19)</f>
        <v>120</v>
      </c>
      <c r="BC20" s="103">
        <f>SUM(B20:BA20)</f>
        <v>1190057.47</v>
      </c>
    </row>
    <row r="21" spans="1:55" ht="13.5" customHeight="1">
      <c r="A21" s="102"/>
      <c r="B21" s="63"/>
      <c r="C21" s="56"/>
      <c r="D21" s="56"/>
      <c r="E21" s="56"/>
      <c r="F21" s="62"/>
      <c r="G21" s="63"/>
      <c r="H21" s="56"/>
      <c r="I21" s="56"/>
      <c r="J21" s="62"/>
      <c r="K21" s="63"/>
      <c r="L21" s="56"/>
      <c r="M21" s="56"/>
      <c r="N21" s="50"/>
      <c r="O21" s="64"/>
      <c r="P21" s="56"/>
      <c r="Q21" s="56"/>
      <c r="R21" s="9"/>
      <c r="S21" s="38"/>
      <c r="T21" s="64"/>
      <c r="U21" s="56"/>
      <c r="V21" s="56"/>
      <c r="W21" s="62"/>
      <c r="X21" s="63"/>
      <c r="Y21" s="56"/>
      <c r="Z21" s="56"/>
      <c r="AA21" s="62"/>
      <c r="AB21" s="63"/>
      <c r="AC21" s="56"/>
      <c r="AD21" s="56"/>
      <c r="AE21" s="56"/>
      <c r="AF21" s="62"/>
      <c r="AG21" s="63"/>
      <c r="AH21" s="56"/>
      <c r="AI21" s="56"/>
      <c r="AJ21" s="62"/>
      <c r="AK21" s="63"/>
      <c r="AL21" s="56"/>
      <c r="AM21" s="56"/>
      <c r="AN21" s="9"/>
      <c r="AO21" s="35"/>
      <c r="AP21" s="64"/>
      <c r="AQ21" s="56"/>
      <c r="AR21" s="56"/>
      <c r="AS21" s="62"/>
      <c r="AT21" s="63"/>
      <c r="AU21" s="56"/>
      <c r="AV21" s="56"/>
      <c r="AW21" s="62"/>
      <c r="AX21" s="63"/>
      <c r="AY21" s="56"/>
      <c r="AZ21" s="56"/>
      <c r="BA21" s="114"/>
      <c r="BB21" s="126"/>
      <c r="BC21" s="104"/>
    </row>
    <row r="22" spans="1:55" ht="13.5" customHeight="1">
      <c r="A22" s="101" t="s">
        <v>18</v>
      </c>
      <c r="B22" s="63"/>
      <c r="C22" s="56"/>
      <c r="D22" s="56"/>
      <c r="E22" s="56"/>
      <c r="F22" s="62"/>
      <c r="G22" s="63"/>
      <c r="H22" s="56"/>
      <c r="I22" s="56"/>
      <c r="J22" s="62"/>
      <c r="K22" s="63"/>
      <c r="L22" s="56"/>
      <c r="M22" s="56"/>
      <c r="N22" s="50"/>
      <c r="O22" s="64"/>
      <c r="P22" s="56"/>
      <c r="Q22" s="56"/>
      <c r="R22" s="9"/>
      <c r="S22" s="35"/>
      <c r="T22" s="64"/>
      <c r="U22" s="56"/>
      <c r="V22" s="56"/>
      <c r="W22" s="62"/>
      <c r="X22" s="63"/>
      <c r="Y22" s="56"/>
      <c r="Z22" s="56"/>
      <c r="AA22" s="62"/>
      <c r="AB22" s="63"/>
      <c r="AC22" s="56"/>
      <c r="AD22" s="56"/>
      <c r="AE22" s="56"/>
      <c r="AF22" s="62"/>
      <c r="AG22" s="63"/>
      <c r="AH22" s="56"/>
      <c r="AI22" s="56"/>
      <c r="AJ22" s="62"/>
      <c r="AK22" s="63"/>
      <c r="AL22" s="56"/>
      <c r="AM22" s="56"/>
      <c r="AN22" s="9"/>
      <c r="AO22" s="35"/>
      <c r="AP22" s="64"/>
      <c r="AQ22" s="56"/>
      <c r="AR22" s="56"/>
      <c r="AS22" s="62"/>
      <c r="AT22" s="63"/>
      <c r="AU22" s="56"/>
      <c r="AV22" s="56"/>
      <c r="AW22" s="62"/>
      <c r="AX22" s="63"/>
      <c r="AY22" s="56"/>
      <c r="AZ22" s="56"/>
      <c r="BA22" s="114"/>
      <c r="BB22" s="126"/>
      <c r="BC22" s="104"/>
    </row>
    <row r="23" spans="1:55" ht="13.5" customHeight="1">
      <c r="A23" s="102"/>
      <c r="B23" s="51">
        <v>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30">
        <v>0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3"/>
      <c r="AB23" s="34">
        <v>0</v>
      </c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3"/>
      <c r="AP23" s="34">
        <v>0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31"/>
      <c r="BB23" s="126">
        <f>SUM(B22:BA22)</f>
        <v>0</v>
      </c>
      <c r="BC23" s="103">
        <f>SUM(B23:BA23)</f>
        <v>0</v>
      </c>
    </row>
    <row r="24" spans="1:55" ht="13.5" customHeight="1">
      <c r="A24" s="102"/>
      <c r="B24" s="63"/>
      <c r="C24" s="56"/>
      <c r="D24" s="56"/>
      <c r="E24" s="56"/>
      <c r="F24" s="62"/>
      <c r="G24" s="63"/>
      <c r="H24" s="56"/>
      <c r="I24" s="56"/>
      <c r="J24" s="62"/>
      <c r="K24" s="63"/>
      <c r="L24" s="56"/>
      <c r="M24" s="56"/>
      <c r="N24" s="50"/>
      <c r="O24" s="64"/>
      <c r="P24" s="56"/>
      <c r="Q24" s="56"/>
      <c r="R24" s="9"/>
      <c r="S24" s="38"/>
      <c r="T24" s="64"/>
      <c r="U24" s="56"/>
      <c r="V24" s="56"/>
      <c r="W24" s="62"/>
      <c r="X24" s="63"/>
      <c r="Y24" s="56"/>
      <c r="Z24" s="56"/>
      <c r="AA24" s="62"/>
      <c r="AB24" s="63"/>
      <c r="AC24" s="56"/>
      <c r="AD24" s="56"/>
      <c r="AE24" s="56"/>
      <c r="AF24" s="62"/>
      <c r="AG24" s="63"/>
      <c r="AH24" s="56"/>
      <c r="AI24" s="56"/>
      <c r="AJ24" s="62"/>
      <c r="AK24" s="63"/>
      <c r="AL24" s="56"/>
      <c r="AM24" s="56"/>
      <c r="AN24" s="9"/>
      <c r="AO24" s="35"/>
      <c r="AP24" s="64"/>
      <c r="AQ24" s="56"/>
      <c r="AR24" s="56"/>
      <c r="AS24" s="62"/>
      <c r="AT24" s="63"/>
      <c r="AU24" s="56"/>
      <c r="AV24" s="56"/>
      <c r="AW24" s="62"/>
      <c r="AX24" s="63"/>
      <c r="AY24" s="56"/>
      <c r="AZ24" s="56"/>
      <c r="BA24" s="114"/>
      <c r="BB24" s="126"/>
      <c r="BC24" s="104"/>
    </row>
    <row r="25" spans="1:55" ht="13.5" hidden="1" customHeight="1">
      <c r="A25" s="101" t="s">
        <v>25</v>
      </c>
      <c r="B25" s="63"/>
      <c r="C25" s="56"/>
      <c r="D25" s="56"/>
      <c r="E25" s="56"/>
      <c r="F25" s="62"/>
      <c r="G25" s="63"/>
      <c r="H25" s="48">
        <v>8</v>
      </c>
      <c r="I25" s="56"/>
      <c r="J25" s="48">
        <v>17</v>
      </c>
      <c r="K25" s="63"/>
      <c r="L25" s="48">
        <v>16</v>
      </c>
      <c r="M25" s="48">
        <v>16</v>
      </c>
      <c r="N25" s="47">
        <v>16</v>
      </c>
      <c r="O25" s="64"/>
      <c r="P25" s="56"/>
      <c r="Q25" s="56"/>
      <c r="R25" s="62"/>
      <c r="S25" s="63"/>
      <c r="T25" s="56"/>
      <c r="U25" s="56"/>
      <c r="V25" s="56"/>
      <c r="W25" s="62"/>
      <c r="X25" s="63"/>
      <c r="Y25" s="56"/>
      <c r="Z25" s="56"/>
      <c r="AA25" s="62"/>
      <c r="AB25" s="63"/>
      <c r="AC25" s="56"/>
      <c r="AD25" s="56"/>
      <c r="AE25" s="56"/>
      <c r="AF25" s="62"/>
      <c r="AG25" s="63"/>
      <c r="AH25" s="56"/>
      <c r="AI25" s="56"/>
      <c r="AJ25" s="62"/>
      <c r="AK25" s="63"/>
      <c r="AL25" s="56"/>
      <c r="AM25" s="56"/>
      <c r="AN25" s="9"/>
      <c r="AO25" s="35"/>
      <c r="AP25" s="64"/>
      <c r="AQ25" s="56"/>
      <c r="AR25" s="56"/>
      <c r="AS25" s="62"/>
      <c r="AT25" s="63"/>
      <c r="AU25" s="56"/>
      <c r="AV25" s="56"/>
      <c r="AW25" s="62"/>
      <c r="AX25" s="63"/>
      <c r="AY25" s="56"/>
      <c r="AZ25" s="56"/>
      <c r="BA25" s="114"/>
      <c r="BB25" s="126"/>
      <c r="BC25" s="104"/>
    </row>
    <row r="26" spans="1:55" ht="13.5" hidden="1" customHeight="1">
      <c r="A26" s="101" t="s">
        <v>26</v>
      </c>
      <c r="B26" s="63"/>
      <c r="C26" s="56"/>
      <c r="D26" s="56"/>
      <c r="E26" s="56"/>
      <c r="F26" s="62"/>
      <c r="G26" s="63"/>
      <c r="H26" s="48">
        <v>8</v>
      </c>
      <c r="I26" s="56"/>
      <c r="J26" s="62"/>
      <c r="K26" s="63"/>
      <c r="L26" s="56"/>
      <c r="M26" s="56"/>
      <c r="N26" s="50"/>
      <c r="O26" s="88">
        <v>8</v>
      </c>
      <c r="P26" s="57">
        <v>8</v>
      </c>
      <c r="Q26" s="56"/>
      <c r="R26" s="57">
        <v>8</v>
      </c>
      <c r="S26" s="57">
        <v>8</v>
      </c>
      <c r="T26" s="57">
        <v>8</v>
      </c>
      <c r="U26" s="57">
        <v>8</v>
      </c>
      <c r="V26" s="57">
        <v>8</v>
      </c>
      <c r="W26" s="57">
        <v>8</v>
      </c>
      <c r="X26" s="63"/>
      <c r="Y26" s="56"/>
      <c r="Z26" s="56"/>
      <c r="AA26" s="62"/>
      <c r="AB26" s="63"/>
      <c r="AC26" s="56"/>
      <c r="AD26" s="56"/>
      <c r="AE26" s="56"/>
      <c r="AF26" s="62"/>
      <c r="AG26" s="63"/>
      <c r="AH26" s="56"/>
      <c r="AI26" s="56"/>
      <c r="AJ26" s="62"/>
      <c r="AK26" s="63"/>
      <c r="AL26" s="56"/>
      <c r="AM26" s="56"/>
      <c r="AN26" s="9"/>
      <c r="AO26" s="35"/>
      <c r="AP26" s="64"/>
      <c r="AQ26" s="56"/>
      <c r="AR26" s="56"/>
      <c r="AS26" s="62"/>
      <c r="AT26" s="63"/>
      <c r="AU26" s="56"/>
      <c r="AV26" s="56"/>
      <c r="AW26" s="62"/>
      <c r="AX26" s="63"/>
      <c r="AY26" s="56"/>
      <c r="AZ26" s="56"/>
      <c r="BA26" s="114"/>
      <c r="BB26" s="126"/>
      <c r="BC26" s="104"/>
    </row>
    <row r="27" spans="1:55" ht="13.5" customHeight="1">
      <c r="A27" s="101" t="s">
        <v>19</v>
      </c>
      <c r="B27" s="63"/>
      <c r="C27" s="56"/>
      <c r="D27" s="56"/>
      <c r="E27" s="56"/>
      <c r="F27" s="62"/>
      <c r="G27" s="63"/>
      <c r="H27" s="48">
        <v>8</v>
      </c>
      <c r="I27" s="56"/>
      <c r="J27" s="92">
        <v>8</v>
      </c>
      <c r="K27" s="64"/>
      <c r="L27" s="48">
        <v>8</v>
      </c>
      <c r="M27" s="56"/>
      <c r="N27" s="47">
        <v>8</v>
      </c>
      <c r="O27" s="64"/>
      <c r="P27" s="47">
        <v>8</v>
      </c>
      <c r="Q27" s="56"/>
      <c r="R27" s="47">
        <v>8</v>
      </c>
      <c r="S27" s="56"/>
      <c r="T27" s="47">
        <v>8</v>
      </c>
      <c r="U27" s="56"/>
      <c r="V27" s="47">
        <v>8</v>
      </c>
      <c r="W27" s="56"/>
      <c r="X27" s="63"/>
      <c r="Y27" s="56"/>
      <c r="Z27" s="56"/>
      <c r="AA27" s="62"/>
      <c r="AB27" s="63"/>
      <c r="AC27" s="56"/>
      <c r="AD27" s="56"/>
      <c r="AE27" s="56"/>
      <c r="AF27" s="62"/>
      <c r="AG27" s="63"/>
      <c r="AH27" s="47">
        <v>8</v>
      </c>
      <c r="AI27" s="47">
        <v>8</v>
      </c>
      <c r="AJ27" s="47">
        <v>8</v>
      </c>
      <c r="AK27" s="47">
        <v>8</v>
      </c>
      <c r="AL27" s="63"/>
      <c r="AM27" s="56"/>
      <c r="AN27" s="9"/>
      <c r="AO27" s="35"/>
      <c r="AP27" s="64"/>
      <c r="AQ27" s="56"/>
      <c r="AR27" s="56"/>
      <c r="AS27" s="62"/>
      <c r="AT27" s="63"/>
      <c r="AU27" s="56"/>
      <c r="AV27" s="56"/>
      <c r="AW27" s="62"/>
      <c r="AX27" s="63"/>
      <c r="AY27" s="56"/>
      <c r="AZ27" s="56"/>
      <c r="BA27" s="114"/>
      <c r="BB27" s="126"/>
      <c r="BC27" s="104"/>
    </row>
    <row r="28" spans="1:55" ht="13.5" customHeight="1">
      <c r="A28" s="102"/>
      <c r="B28" s="51">
        <v>631360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3"/>
      <c r="O28" s="89">
        <v>574329.36</v>
      </c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3"/>
      <c r="AB28" s="34">
        <v>657153.36</v>
      </c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3"/>
      <c r="AP28" s="34">
        <v>0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31"/>
      <c r="BB28" s="126">
        <f>SUM(B27:BA27)</f>
        <v>96</v>
      </c>
      <c r="BC28" s="103">
        <f>SUM(B28:BA28)</f>
        <v>1862842.7199999997</v>
      </c>
    </row>
    <row r="29" spans="1:55" ht="13.5" customHeight="1">
      <c r="A29" s="102"/>
      <c r="B29" s="63"/>
      <c r="C29" s="56"/>
      <c r="D29" s="56"/>
      <c r="E29" s="56"/>
      <c r="F29" s="62"/>
      <c r="G29" s="63"/>
      <c r="H29" s="56"/>
      <c r="I29" s="56"/>
      <c r="J29" s="62"/>
      <c r="K29" s="63"/>
      <c r="L29" s="56"/>
      <c r="M29" s="56"/>
      <c r="N29" s="50"/>
      <c r="O29" s="64"/>
      <c r="P29" s="56"/>
      <c r="Q29" s="56"/>
      <c r="R29" s="9"/>
      <c r="S29" s="38"/>
      <c r="T29" s="64"/>
      <c r="U29" s="56"/>
      <c r="V29" s="56"/>
      <c r="W29" s="62"/>
      <c r="X29" s="63"/>
      <c r="Y29" s="56"/>
      <c r="Z29" s="56"/>
      <c r="AA29" s="62"/>
      <c r="AB29" s="63"/>
      <c r="AC29" s="56"/>
      <c r="AD29" s="56"/>
      <c r="AE29" s="56"/>
      <c r="AF29" s="62"/>
      <c r="AG29" s="63"/>
      <c r="AH29" s="56"/>
      <c r="AI29" s="56"/>
      <c r="AJ29" s="62"/>
      <c r="AK29" s="63"/>
      <c r="AL29" s="56"/>
      <c r="AM29" s="56"/>
      <c r="AN29" s="9"/>
      <c r="AO29" s="35"/>
      <c r="AP29" s="64"/>
      <c r="AQ29" s="56"/>
      <c r="AR29" s="56"/>
      <c r="AS29" s="62"/>
      <c r="AT29" s="63"/>
      <c r="AU29" s="56"/>
      <c r="AV29" s="56"/>
      <c r="AW29" s="62"/>
      <c r="AX29" s="63"/>
      <c r="AY29" s="56"/>
      <c r="AZ29" s="56"/>
      <c r="BA29" s="114"/>
      <c r="BB29" s="126"/>
      <c r="BC29" s="104"/>
    </row>
    <row r="30" spans="1:55" ht="13.5" customHeight="1">
      <c r="A30" s="101" t="s">
        <v>20</v>
      </c>
      <c r="B30" s="63"/>
      <c r="C30" s="56"/>
      <c r="D30" s="56"/>
      <c r="E30" s="56"/>
      <c r="F30" s="62"/>
      <c r="G30" s="63"/>
      <c r="H30" s="48">
        <v>28.5</v>
      </c>
      <c r="I30" s="56"/>
      <c r="J30" s="92">
        <v>28.5</v>
      </c>
      <c r="K30" s="64"/>
      <c r="L30" s="48">
        <v>28.5</v>
      </c>
      <c r="M30" s="56"/>
      <c r="N30" s="47">
        <v>28.5</v>
      </c>
      <c r="O30" s="64"/>
      <c r="P30" s="48">
        <v>28.5</v>
      </c>
      <c r="Q30" s="56"/>
      <c r="R30" s="48">
        <v>28.5</v>
      </c>
      <c r="S30" s="56"/>
      <c r="T30" s="48">
        <v>28.5</v>
      </c>
      <c r="U30" s="56"/>
      <c r="V30" s="48">
        <v>28.5</v>
      </c>
      <c r="W30" s="56"/>
      <c r="X30" s="63"/>
      <c r="Y30" s="56"/>
      <c r="Z30" s="56"/>
      <c r="AA30" s="62"/>
      <c r="AB30" s="63"/>
      <c r="AC30" s="56"/>
      <c r="AD30" s="56"/>
      <c r="AE30" s="56"/>
      <c r="AF30" s="62"/>
      <c r="AG30" s="63"/>
      <c r="AH30" s="47">
        <v>28.5</v>
      </c>
      <c r="AI30" s="47">
        <v>28.5</v>
      </c>
      <c r="AJ30" s="47">
        <v>28.5</v>
      </c>
      <c r="AK30" s="47">
        <v>28.5</v>
      </c>
      <c r="AL30" s="63"/>
      <c r="AM30" s="56"/>
      <c r="AN30" s="9"/>
      <c r="AO30" s="35"/>
      <c r="AP30" s="64"/>
      <c r="AQ30" s="56"/>
      <c r="AR30" s="56"/>
      <c r="AS30" s="62"/>
      <c r="AT30" s="63"/>
      <c r="AU30" s="56"/>
      <c r="AV30" s="56"/>
      <c r="AW30" s="62"/>
      <c r="AX30" s="63"/>
      <c r="AY30" s="56"/>
      <c r="AZ30" s="56"/>
      <c r="BA30" s="114"/>
      <c r="BB30" s="126"/>
      <c r="BC30" s="104"/>
    </row>
    <row r="31" spans="1:55" ht="13.5" customHeight="1">
      <c r="A31" s="101"/>
      <c r="B31" s="51">
        <v>1482114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89">
        <v>1761984</v>
      </c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3"/>
      <c r="AB31" s="34">
        <v>1365316.155</v>
      </c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3"/>
      <c r="AP31" s="34">
        <v>0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31"/>
      <c r="BB31" s="126">
        <f>SUM(B30:BA30)</f>
        <v>342</v>
      </c>
      <c r="BC31" s="103">
        <f>SUM(B31:BA31)</f>
        <v>4609414.1550000003</v>
      </c>
    </row>
    <row r="32" spans="1:55" ht="13.5" customHeight="1">
      <c r="A32" s="101"/>
      <c r="B32" s="63"/>
      <c r="C32" s="56"/>
      <c r="D32" s="56"/>
      <c r="E32" s="56"/>
      <c r="F32" s="62"/>
      <c r="G32" s="63"/>
      <c r="H32" s="56"/>
      <c r="I32" s="56"/>
      <c r="J32" s="62"/>
      <c r="K32" s="63"/>
      <c r="L32" s="56"/>
      <c r="M32" s="56"/>
      <c r="N32" s="50"/>
      <c r="O32" s="64"/>
      <c r="P32" s="56"/>
      <c r="Q32" s="56"/>
      <c r="R32" s="9"/>
      <c r="S32" s="38"/>
      <c r="T32" s="64"/>
      <c r="U32" s="56"/>
      <c r="V32" s="56"/>
      <c r="W32" s="62"/>
      <c r="X32" s="63"/>
      <c r="Y32" s="56"/>
      <c r="Z32" s="56"/>
      <c r="AA32" s="62"/>
      <c r="AB32" s="63"/>
      <c r="AC32" s="56"/>
      <c r="AD32" s="56"/>
      <c r="AE32" s="56"/>
      <c r="AF32" s="62"/>
      <c r="AG32" s="63"/>
      <c r="AH32" s="56"/>
      <c r="AI32" s="56"/>
      <c r="AJ32" s="62"/>
      <c r="AK32" s="63"/>
      <c r="AL32" s="56"/>
      <c r="AM32" s="56"/>
      <c r="AN32" s="9"/>
      <c r="AO32" s="35"/>
      <c r="AP32" s="64"/>
      <c r="AQ32" s="56"/>
      <c r="AR32" s="56"/>
      <c r="AS32" s="62"/>
      <c r="AT32" s="63"/>
      <c r="AU32" s="56"/>
      <c r="AV32" s="56"/>
      <c r="AW32" s="62"/>
      <c r="AX32" s="63"/>
      <c r="AY32" s="56"/>
      <c r="AZ32" s="56"/>
      <c r="BA32" s="114"/>
      <c r="BB32" s="126"/>
      <c r="BC32" s="104"/>
    </row>
    <row r="33" spans="1:56" ht="13.5" customHeight="1">
      <c r="A33" s="101" t="s">
        <v>21</v>
      </c>
      <c r="B33" s="63"/>
      <c r="C33" s="56"/>
      <c r="D33" s="56"/>
      <c r="E33" s="56"/>
      <c r="F33" s="62"/>
      <c r="G33" s="63"/>
      <c r="H33" s="48">
        <v>45.5</v>
      </c>
      <c r="I33" s="56"/>
      <c r="J33" s="92">
        <v>45.5</v>
      </c>
      <c r="K33" s="64"/>
      <c r="L33" s="48">
        <v>45.5</v>
      </c>
      <c r="M33" s="56"/>
      <c r="N33" s="47">
        <v>45.5</v>
      </c>
      <c r="O33" s="64"/>
      <c r="P33" s="48">
        <v>45.5</v>
      </c>
      <c r="Q33" s="56"/>
      <c r="R33" s="48">
        <v>45.5</v>
      </c>
      <c r="S33" s="56"/>
      <c r="T33" s="48">
        <v>45.5</v>
      </c>
      <c r="U33" s="56"/>
      <c r="V33" s="48">
        <v>45.5</v>
      </c>
      <c r="W33" s="56"/>
      <c r="X33" s="63"/>
      <c r="Y33" s="56"/>
      <c r="Z33" s="56"/>
      <c r="AA33" s="62"/>
      <c r="AB33" s="63"/>
      <c r="AC33" s="56"/>
      <c r="AD33" s="56"/>
      <c r="AE33" s="56"/>
      <c r="AF33" s="62"/>
      <c r="AG33" s="63"/>
      <c r="AH33" s="47">
        <v>45.5</v>
      </c>
      <c r="AI33" s="47">
        <v>45.5</v>
      </c>
      <c r="AJ33" s="47">
        <v>45.5</v>
      </c>
      <c r="AK33" s="47">
        <v>45.5</v>
      </c>
      <c r="AL33" s="63"/>
      <c r="AM33" s="56"/>
      <c r="AN33" s="9"/>
      <c r="AO33" s="35"/>
      <c r="AP33" s="64"/>
      <c r="AQ33" s="56"/>
      <c r="AR33" s="56"/>
      <c r="AS33" s="62"/>
      <c r="AT33" s="63"/>
      <c r="AU33" s="56"/>
      <c r="AV33" s="56"/>
      <c r="AW33" s="62"/>
      <c r="AX33" s="63"/>
      <c r="AY33" s="56"/>
      <c r="AZ33" s="56"/>
      <c r="BA33" s="114"/>
      <c r="BB33" s="126"/>
      <c r="BC33" s="104"/>
    </row>
    <row r="34" spans="1:56" ht="13.5" customHeight="1">
      <c r="A34" s="101"/>
      <c r="B34" s="51">
        <v>1294282.08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3"/>
      <c r="O34" s="89">
        <v>1423710.2880000002</v>
      </c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34">
        <v>1352524.7736000002</v>
      </c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3"/>
      <c r="AP34" s="34">
        <v>0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31"/>
      <c r="BB34" s="126">
        <f>SUM(B33:BA33)</f>
        <v>546</v>
      </c>
      <c r="BC34" s="103">
        <f>SUM(B34:BA34)</f>
        <v>4070517.1416000007</v>
      </c>
    </row>
    <row r="35" spans="1:56" ht="13.5" customHeight="1">
      <c r="A35" s="105"/>
      <c r="B35" s="63"/>
      <c r="C35" s="56"/>
      <c r="D35" s="56"/>
      <c r="E35" s="56"/>
      <c r="F35" s="62"/>
      <c r="G35" s="63"/>
      <c r="H35" s="56"/>
      <c r="I35" s="56"/>
      <c r="J35" s="62"/>
      <c r="K35" s="63"/>
      <c r="L35" s="56"/>
      <c r="M35" s="56"/>
      <c r="N35" s="50"/>
      <c r="O35" s="64"/>
      <c r="P35" s="56"/>
      <c r="Q35" s="56"/>
      <c r="R35" s="9"/>
      <c r="S35" s="38"/>
      <c r="T35" s="64"/>
      <c r="U35" s="56"/>
      <c r="V35" s="56"/>
      <c r="W35" s="62"/>
      <c r="X35" s="63"/>
      <c r="Y35" s="56"/>
      <c r="Z35" s="56"/>
      <c r="AA35" s="62"/>
      <c r="AB35" s="63"/>
      <c r="AC35" s="56"/>
      <c r="AD35" s="56"/>
      <c r="AE35" s="56"/>
      <c r="AF35" s="62"/>
      <c r="AG35" s="63"/>
      <c r="AH35" s="56"/>
      <c r="AI35" s="56"/>
      <c r="AJ35" s="62"/>
      <c r="AK35" s="63"/>
      <c r="AL35" s="56"/>
      <c r="AM35" s="56"/>
      <c r="AN35" s="9"/>
      <c r="AO35" s="35"/>
      <c r="AP35" s="64"/>
      <c r="AQ35" s="56"/>
      <c r="AR35" s="56"/>
      <c r="AS35" s="62"/>
      <c r="AT35" s="63"/>
      <c r="AU35" s="56"/>
      <c r="AV35" s="56"/>
      <c r="AW35" s="62"/>
      <c r="AX35" s="63"/>
      <c r="AY35" s="56"/>
      <c r="AZ35" s="56"/>
      <c r="BA35" s="114"/>
      <c r="BB35" s="126"/>
      <c r="BC35" s="99"/>
    </row>
    <row r="36" spans="1:56" ht="13.5" customHeight="1">
      <c r="A36" s="101"/>
      <c r="B36" s="41"/>
      <c r="C36" s="40"/>
      <c r="D36" s="40"/>
      <c r="E36" s="40"/>
      <c r="F36" s="36"/>
      <c r="G36" s="55"/>
      <c r="H36" s="47">
        <f t="shared" ref="H36:V36" si="1">SUM(H14,H19,H22,H27,H30,H33)</f>
        <v>100</v>
      </c>
      <c r="I36" s="56"/>
      <c r="J36" s="47">
        <f t="shared" si="1"/>
        <v>100</v>
      </c>
      <c r="K36" s="56"/>
      <c r="L36" s="47">
        <f t="shared" si="1"/>
        <v>100</v>
      </c>
      <c r="M36" s="56"/>
      <c r="N36" s="47">
        <f t="shared" si="1"/>
        <v>100</v>
      </c>
      <c r="O36" s="64"/>
      <c r="P36" s="47">
        <f t="shared" si="1"/>
        <v>100</v>
      </c>
      <c r="Q36" s="56"/>
      <c r="R36" s="47">
        <f t="shared" si="1"/>
        <v>100</v>
      </c>
      <c r="S36" s="56"/>
      <c r="T36" s="47">
        <f t="shared" si="1"/>
        <v>100</v>
      </c>
      <c r="U36" s="56"/>
      <c r="V36" s="47">
        <f t="shared" si="1"/>
        <v>100</v>
      </c>
      <c r="W36" s="62"/>
      <c r="X36" s="56"/>
      <c r="Y36" s="56"/>
      <c r="Z36" s="56"/>
      <c r="AA36" s="62"/>
      <c r="AB36" s="63"/>
      <c r="AC36" s="56"/>
      <c r="AD36" s="56"/>
      <c r="AE36" s="56"/>
      <c r="AF36" s="62"/>
      <c r="AG36" s="63"/>
      <c r="AH36" s="47">
        <f t="shared" ref="AH36:AK36" si="2">SUM(AH14,AH19,AH22,AH27,AH30,AH33)</f>
        <v>100</v>
      </c>
      <c r="AI36" s="47">
        <f t="shared" si="2"/>
        <v>100</v>
      </c>
      <c r="AJ36" s="47">
        <f t="shared" si="2"/>
        <v>100</v>
      </c>
      <c r="AK36" s="47">
        <f t="shared" si="2"/>
        <v>100</v>
      </c>
      <c r="AL36" s="63"/>
      <c r="AM36" s="56"/>
      <c r="AN36" s="9"/>
      <c r="AO36" s="35"/>
      <c r="AP36" s="64"/>
      <c r="AQ36" s="56"/>
      <c r="AR36" s="56"/>
      <c r="AS36" s="62"/>
      <c r="AT36" s="63"/>
      <c r="AU36" s="56"/>
      <c r="AV36" s="56"/>
      <c r="AW36" s="62"/>
      <c r="AX36" s="63"/>
      <c r="AY36" s="56"/>
      <c r="AZ36" s="56"/>
      <c r="BA36" s="114"/>
      <c r="BB36" s="126"/>
      <c r="BC36" s="99"/>
    </row>
    <row r="37" spans="1:56" ht="13.5" customHeight="1">
      <c r="A37" s="106" t="s">
        <v>16</v>
      </c>
      <c r="B37" s="29">
        <f>B34+B31+B28+B23+B20+B15</f>
        <v>4311564.08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43"/>
      <c r="O37" s="30">
        <f>O34+O31+O28+O23+O20+O15</f>
        <v>4814335.648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3"/>
      <c r="AB37" s="29">
        <f>AB34+AB31+AB28+AB23+AB20+AB15</f>
        <v>4364436.4145999998</v>
      </c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43"/>
      <c r="AP37" s="29">
        <f>AP34+AP31+AP28+AP23+AP20+AP15</f>
        <v>0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31"/>
      <c r="BB37" s="127">
        <f>SUM(B36:BA36)</f>
        <v>1200</v>
      </c>
      <c r="BC37" s="107">
        <f>SUM(B37:BA37)</f>
        <v>13490336.1426</v>
      </c>
    </row>
    <row r="38" spans="1:56" ht="13.5" customHeight="1">
      <c r="A38" s="101"/>
      <c r="B38" s="41"/>
      <c r="C38" s="40"/>
      <c r="D38" s="40"/>
      <c r="E38" s="40"/>
      <c r="F38" s="36"/>
      <c r="G38" s="41"/>
      <c r="H38" s="40"/>
      <c r="I38" s="40"/>
      <c r="J38" s="36"/>
      <c r="K38" s="41"/>
      <c r="L38" s="40"/>
      <c r="M38" s="40"/>
      <c r="N38" s="91"/>
      <c r="O38" s="39"/>
      <c r="P38" s="40"/>
      <c r="Q38" s="40"/>
      <c r="R38" s="42"/>
      <c r="S38" s="37"/>
      <c r="T38" s="39"/>
      <c r="U38" s="40"/>
      <c r="V38" s="40"/>
      <c r="W38" s="36"/>
      <c r="X38" s="41"/>
      <c r="Y38" s="40"/>
      <c r="Z38" s="40"/>
      <c r="AA38" s="36"/>
      <c r="AB38" s="41"/>
      <c r="AC38" s="40"/>
      <c r="AD38" s="40"/>
      <c r="AE38" s="40"/>
      <c r="AF38" s="36"/>
      <c r="AG38" s="41"/>
      <c r="AH38" s="40"/>
      <c r="AI38" s="40"/>
      <c r="AJ38" s="36"/>
      <c r="AK38" s="41"/>
      <c r="AL38" s="40"/>
      <c r="AM38" s="40"/>
      <c r="AN38" s="42"/>
      <c r="AO38" s="37"/>
      <c r="AP38" s="39"/>
      <c r="AQ38" s="40"/>
      <c r="AR38" s="40"/>
      <c r="AS38" s="36"/>
      <c r="AT38" s="41"/>
      <c r="AU38" s="40"/>
      <c r="AV38" s="40"/>
      <c r="AW38" s="36"/>
      <c r="AX38" s="41"/>
      <c r="AY38" s="40"/>
      <c r="AZ38" s="40"/>
      <c r="BA38" s="132"/>
      <c r="BB38" s="128"/>
      <c r="BC38" s="108"/>
    </row>
    <row r="39" spans="1:56" ht="13.5" customHeight="1">
      <c r="A39" s="100" t="s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114"/>
      <c r="BB39" s="9"/>
      <c r="BC39" s="109"/>
      <c r="BD39" s="68"/>
    </row>
    <row r="40" spans="1:56" ht="13.5" customHeight="1">
      <c r="A40" s="110" t="s">
        <v>31</v>
      </c>
      <c r="B40" s="76"/>
      <c r="C40" s="77"/>
      <c r="D40" s="77"/>
      <c r="E40" s="77"/>
      <c r="F40" s="78"/>
      <c r="G40" s="236">
        <v>6</v>
      </c>
      <c r="H40" s="236"/>
      <c r="I40" s="236"/>
      <c r="J40" s="236"/>
      <c r="K40" s="236">
        <v>6</v>
      </c>
      <c r="L40" s="236"/>
      <c r="M40" s="236"/>
      <c r="N40" s="236"/>
      <c r="O40" s="236">
        <v>6</v>
      </c>
      <c r="P40" s="236"/>
      <c r="Q40" s="236"/>
      <c r="R40" s="236"/>
      <c r="S40" s="236"/>
      <c r="T40" s="236">
        <v>6</v>
      </c>
      <c r="U40" s="236"/>
      <c r="V40" s="236"/>
      <c r="W40" s="236"/>
      <c r="X40" s="236">
        <v>6</v>
      </c>
      <c r="Y40" s="236"/>
      <c r="Z40" s="236"/>
      <c r="AA40" s="236"/>
      <c r="AB40" s="236">
        <v>6</v>
      </c>
      <c r="AC40" s="236"/>
      <c r="AD40" s="236"/>
      <c r="AE40" s="236"/>
      <c r="AF40" s="236"/>
      <c r="AG40" s="236"/>
      <c r="AH40" s="236"/>
      <c r="AI40" s="236"/>
      <c r="AJ40" s="236"/>
      <c r="AK40" s="236">
        <v>6</v>
      </c>
      <c r="AL40" s="236"/>
      <c r="AM40" s="236"/>
      <c r="AN40" s="236"/>
      <c r="AO40" s="236"/>
      <c r="AP40" s="236">
        <v>6</v>
      </c>
      <c r="AQ40" s="236"/>
      <c r="AR40" s="236"/>
      <c r="AS40" s="236"/>
      <c r="AT40" s="276">
        <v>6</v>
      </c>
      <c r="AU40" s="277"/>
      <c r="AV40" s="277"/>
      <c r="AW40" s="277"/>
      <c r="AX40" s="277"/>
      <c r="AY40" s="277"/>
      <c r="AZ40" s="277"/>
      <c r="BA40" s="279"/>
      <c r="BB40" s="129"/>
      <c r="BC40" s="111"/>
    </row>
    <row r="41" spans="1:56" ht="13.5" customHeight="1">
      <c r="A41" s="110"/>
      <c r="B41" s="76"/>
      <c r="C41" s="77"/>
      <c r="D41" s="77"/>
      <c r="E41" s="77"/>
      <c r="F41" s="78"/>
      <c r="G41" s="338">
        <v>58209.9</v>
      </c>
      <c r="H41" s="338"/>
      <c r="I41" s="338"/>
      <c r="J41" s="338"/>
      <c r="K41" s="338">
        <v>58209.9</v>
      </c>
      <c r="L41" s="338"/>
      <c r="M41" s="338"/>
      <c r="N41" s="338"/>
      <c r="O41" s="338">
        <v>58209.9</v>
      </c>
      <c r="P41" s="338"/>
      <c r="Q41" s="338"/>
      <c r="R41" s="338"/>
      <c r="S41" s="338"/>
      <c r="T41" s="338">
        <v>58209.9</v>
      </c>
      <c r="U41" s="338"/>
      <c r="V41" s="338"/>
      <c r="W41" s="338"/>
      <c r="X41" s="338">
        <v>58209.9</v>
      </c>
      <c r="Y41" s="338"/>
      <c r="Z41" s="338"/>
      <c r="AA41" s="338"/>
      <c r="AB41" s="339">
        <v>58209.9</v>
      </c>
      <c r="AC41" s="339"/>
      <c r="AD41" s="339"/>
      <c r="AE41" s="339"/>
      <c r="AF41" s="339"/>
      <c r="AG41" s="339"/>
      <c r="AH41" s="339"/>
      <c r="AI41" s="339"/>
      <c r="AJ41" s="339"/>
      <c r="AK41" s="338">
        <v>58209.9</v>
      </c>
      <c r="AL41" s="338"/>
      <c r="AM41" s="338"/>
      <c r="AN41" s="338"/>
      <c r="AO41" s="338"/>
      <c r="AP41" s="338">
        <v>58209.9</v>
      </c>
      <c r="AQ41" s="338"/>
      <c r="AR41" s="338"/>
      <c r="AS41" s="338"/>
      <c r="AT41" s="266">
        <v>58209.9</v>
      </c>
      <c r="AU41" s="267"/>
      <c r="AV41" s="267"/>
      <c r="AW41" s="267"/>
      <c r="AX41" s="267"/>
      <c r="AY41" s="267"/>
      <c r="AZ41" s="267"/>
      <c r="BA41" s="269"/>
      <c r="BB41" s="129">
        <v>54</v>
      </c>
      <c r="BC41" s="112">
        <f>SUM(B41:BA41)</f>
        <v>523889.10000000009</v>
      </c>
    </row>
    <row r="42" spans="1:56">
      <c r="A42" s="11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114"/>
      <c r="BB42" s="9"/>
      <c r="BC42" s="114"/>
      <c r="BD42" s="12"/>
    </row>
    <row r="43" spans="1:56" ht="13.5" thickBot="1">
      <c r="A43" s="133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5"/>
      <c r="BB43" s="9"/>
      <c r="BC43" s="114"/>
      <c r="BD43" s="12"/>
    </row>
    <row r="44" spans="1:56">
      <c r="A44" s="115" t="s">
        <v>39</v>
      </c>
      <c r="B44" s="305">
        <f>SUM(B36:N36)+SUM(B40:N40)</f>
        <v>412</v>
      </c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>
        <f>SUM(O36:AA36)+SUM(O40:AA40)</f>
        <v>418</v>
      </c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  <c r="AA44" s="305"/>
      <c r="AB44" s="305">
        <f>SUM(AB36:AO36,AB40:AO40)</f>
        <v>412</v>
      </c>
      <c r="AC44" s="305"/>
      <c r="AD44" s="305"/>
      <c r="AE44" s="305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40">
        <f>SUM(AP36:BB36,AO40:BA40)</f>
        <v>12</v>
      </c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2"/>
      <c r="BB44" s="125">
        <f>SUM(B44:BA44)</f>
        <v>1254</v>
      </c>
      <c r="BC44" s="116"/>
    </row>
    <row r="45" spans="1:56" ht="13.5" thickBot="1">
      <c r="A45" s="117" t="s">
        <v>40</v>
      </c>
      <c r="B45" s="303">
        <f>SUM(B37,B41:N41)</f>
        <v>4427983.8800000008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3">
        <f>SUM(O37,O41:AA41)</f>
        <v>4988965.3480000012</v>
      </c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303">
        <f>SUM(AB37,AB41:AO41)</f>
        <v>4480856.2146000005</v>
      </c>
      <c r="AC45" s="304"/>
      <c r="AD45" s="304"/>
      <c r="AE45" s="304"/>
      <c r="AF45" s="304"/>
      <c r="AG45" s="304"/>
      <c r="AH45" s="304"/>
      <c r="AI45" s="304"/>
      <c r="AJ45" s="304"/>
      <c r="AK45" s="304"/>
      <c r="AL45" s="304"/>
      <c r="AM45" s="304"/>
      <c r="AN45" s="304"/>
      <c r="AO45" s="304"/>
      <c r="AP45" s="257">
        <f>SUM(AP37,AP41:BB41)</f>
        <v>116473.8</v>
      </c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9"/>
      <c r="BB45" s="118"/>
      <c r="BC45" s="119">
        <f>SUM(B45:BA45)</f>
        <v>14014279.242600003</v>
      </c>
    </row>
  </sheetData>
  <mergeCells count="45">
    <mergeCell ref="O44:AA44"/>
    <mergeCell ref="AB44:AO44"/>
    <mergeCell ref="AP44:BA44"/>
    <mergeCell ref="B45:N45"/>
    <mergeCell ref="O45:AA45"/>
    <mergeCell ref="AB45:AO45"/>
    <mergeCell ref="AP45:BA45"/>
    <mergeCell ref="B44:N44"/>
    <mergeCell ref="AT40:BA40"/>
    <mergeCell ref="G41:J41"/>
    <mergeCell ref="K41:N41"/>
    <mergeCell ref="O41:S41"/>
    <mergeCell ref="T41:W41"/>
    <mergeCell ref="X41:AA41"/>
    <mergeCell ref="AB41:AJ41"/>
    <mergeCell ref="AK41:AO41"/>
    <mergeCell ref="AP41:AS41"/>
    <mergeCell ref="AT41:BA41"/>
    <mergeCell ref="BB9:BB10"/>
    <mergeCell ref="BC9:BC10"/>
    <mergeCell ref="G40:J40"/>
    <mergeCell ref="K40:N40"/>
    <mergeCell ref="O40:S40"/>
    <mergeCell ref="T40:W40"/>
    <mergeCell ref="X40:AA40"/>
    <mergeCell ref="AB40:AJ40"/>
    <mergeCell ref="AK40:AO40"/>
    <mergeCell ref="X9:AA9"/>
    <mergeCell ref="AB9:AF9"/>
    <mergeCell ref="AG9:AJ9"/>
    <mergeCell ref="AK9:AO9"/>
    <mergeCell ref="AP9:AS9"/>
    <mergeCell ref="AT9:AW9"/>
    <mergeCell ref="AP40:AS40"/>
    <mergeCell ref="B8:N8"/>
    <mergeCell ref="O8:AA8"/>
    <mergeCell ref="AB8:AO8"/>
    <mergeCell ref="AP8:BA8"/>
    <mergeCell ref="A9:A10"/>
    <mergeCell ref="B9:F9"/>
    <mergeCell ref="G9:J9"/>
    <mergeCell ref="K9:N9"/>
    <mergeCell ref="O9:S9"/>
    <mergeCell ref="T9:W9"/>
    <mergeCell ref="AX9:BA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BD45"/>
  <sheetViews>
    <sheetView showGridLines="0" zoomScale="86" zoomScaleNormal="86" workbookViewId="0">
      <pane xSplit="1" ySplit="10" topLeftCell="I11" activePane="bottomRight" state="frozen"/>
      <selection activeCell="O22" sqref="O22"/>
      <selection pane="topRight" activeCell="O22" sqref="O22"/>
      <selection pane="bottomLeft" activeCell="O22" sqref="O22"/>
      <selection pane="bottomRight" activeCell="A6" sqref="A6:BC45"/>
    </sheetView>
  </sheetViews>
  <sheetFormatPr defaultRowHeight="12.75"/>
  <cols>
    <col min="1" max="1" width="41.140625" style="61" customWidth="1"/>
    <col min="2" max="53" width="3.28515625" style="61" customWidth="1"/>
    <col min="54" max="54" width="10.140625" style="61" customWidth="1"/>
    <col min="55" max="55" width="12.7109375" style="12" customWidth="1"/>
    <col min="56" max="16384" width="9.140625" style="61"/>
  </cols>
  <sheetData>
    <row r="6" spans="1:55">
      <c r="A6" s="16" t="s">
        <v>47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</row>
    <row r="7" spans="1:55" ht="12.75" customHeight="1" thickBot="1">
      <c r="A7" s="17" t="s">
        <v>41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22"/>
    </row>
    <row r="8" spans="1:55" ht="13.5" customHeight="1" thickBot="1">
      <c r="A8" s="97" t="s">
        <v>22</v>
      </c>
      <c r="B8" s="231" t="s">
        <v>42</v>
      </c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1" t="s">
        <v>43</v>
      </c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 t="s">
        <v>44</v>
      </c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330"/>
      <c r="AP8" s="325" t="s">
        <v>45</v>
      </c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7"/>
      <c r="BB8" s="142"/>
      <c r="BC8" s="141"/>
    </row>
    <row r="9" spans="1:55" ht="13.5" customHeight="1">
      <c r="A9" s="331" t="s">
        <v>15</v>
      </c>
      <c r="B9" s="251" t="s">
        <v>2</v>
      </c>
      <c r="C9" s="251"/>
      <c r="D9" s="251"/>
      <c r="E9" s="251"/>
      <c r="F9" s="252"/>
      <c r="G9" s="256" t="s">
        <v>3</v>
      </c>
      <c r="H9" s="251"/>
      <c r="I9" s="251"/>
      <c r="J9" s="252"/>
      <c r="K9" s="256" t="s">
        <v>4</v>
      </c>
      <c r="L9" s="251"/>
      <c r="M9" s="251"/>
      <c r="N9" s="251"/>
      <c r="O9" s="253" t="s">
        <v>5</v>
      </c>
      <c r="P9" s="254"/>
      <c r="Q9" s="254"/>
      <c r="R9" s="254"/>
      <c r="S9" s="255"/>
      <c r="T9" s="250" t="s">
        <v>6</v>
      </c>
      <c r="U9" s="251"/>
      <c r="V9" s="251"/>
      <c r="W9" s="252"/>
      <c r="X9" s="256" t="s">
        <v>7</v>
      </c>
      <c r="Y9" s="251"/>
      <c r="Z9" s="251"/>
      <c r="AA9" s="252"/>
      <c r="AB9" s="256" t="s">
        <v>8</v>
      </c>
      <c r="AC9" s="251"/>
      <c r="AD9" s="251"/>
      <c r="AE9" s="251"/>
      <c r="AF9" s="252"/>
      <c r="AG9" s="256" t="s">
        <v>9</v>
      </c>
      <c r="AH9" s="251"/>
      <c r="AI9" s="251"/>
      <c r="AJ9" s="252"/>
      <c r="AK9" s="256" t="s">
        <v>10</v>
      </c>
      <c r="AL9" s="251"/>
      <c r="AM9" s="251"/>
      <c r="AN9" s="251"/>
      <c r="AO9" s="251"/>
      <c r="AP9" s="253" t="s">
        <v>11</v>
      </c>
      <c r="AQ9" s="254"/>
      <c r="AR9" s="254"/>
      <c r="AS9" s="255"/>
      <c r="AT9" s="251" t="s">
        <v>12</v>
      </c>
      <c r="AU9" s="251"/>
      <c r="AV9" s="251"/>
      <c r="AW9" s="251"/>
      <c r="AX9" s="253" t="s">
        <v>13</v>
      </c>
      <c r="AY9" s="254"/>
      <c r="AZ9" s="254"/>
      <c r="BA9" s="333"/>
      <c r="BB9" s="334" t="s">
        <v>0</v>
      </c>
      <c r="BC9" s="336" t="s">
        <v>1</v>
      </c>
    </row>
    <row r="10" spans="1:55" ht="13.5" customHeight="1">
      <c r="A10" s="332"/>
      <c r="B10" s="71">
        <v>28</v>
      </c>
      <c r="C10" s="72">
        <f>B10+7</f>
        <v>35</v>
      </c>
      <c r="D10" s="72">
        <f>C10+7</f>
        <v>42</v>
      </c>
      <c r="E10" s="72">
        <f t="shared" ref="E10:BA10" si="0">D10+7</f>
        <v>49</v>
      </c>
      <c r="F10" s="72">
        <f t="shared" si="0"/>
        <v>56</v>
      </c>
      <c r="G10" s="72">
        <f t="shared" si="0"/>
        <v>63</v>
      </c>
      <c r="H10" s="72">
        <f t="shared" si="0"/>
        <v>70</v>
      </c>
      <c r="I10" s="72">
        <f t="shared" si="0"/>
        <v>77</v>
      </c>
      <c r="J10" s="72">
        <f t="shared" si="0"/>
        <v>84</v>
      </c>
      <c r="K10" s="72">
        <v>40971</v>
      </c>
      <c r="L10" s="72">
        <f t="shared" si="0"/>
        <v>40978</v>
      </c>
      <c r="M10" s="72">
        <f t="shared" si="0"/>
        <v>40985</v>
      </c>
      <c r="N10" s="72">
        <f t="shared" si="0"/>
        <v>40992</v>
      </c>
      <c r="O10" s="72">
        <f t="shared" si="0"/>
        <v>40999</v>
      </c>
      <c r="P10" s="72">
        <f t="shared" si="0"/>
        <v>41006</v>
      </c>
      <c r="Q10" s="72">
        <f t="shared" si="0"/>
        <v>41013</v>
      </c>
      <c r="R10" s="72">
        <f t="shared" si="0"/>
        <v>41020</v>
      </c>
      <c r="S10" s="72">
        <f t="shared" si="0"/>
        <v>41027</v>
      </c>
      <c r="T10" s="72">
        <f t="shared" si="0"/>
        <v>41034</v>
      </c>
      <c r="U10" s="72">
        <f t="shared" si="0"/>
        <v>41041</v>
      </c>
      <c r="V10" s="72">
        <f t="shared" si="0"/>
        <v>41048</v>
      </c>
      <c r="W10" s="72">
        <f t="shared" si="0"/>
        <v>41055</v>
      </c>
      <c r="X10" s="72">
        <f t="shared" si="0"/>
        <v>41062</v>
      </c>
      <c r="Y10" s="72">
        <f t="shared" si="0"/>
        <v>41069</v>
      </c>
      <c r="Z10" s="72">
        <f t="shared" si="0"/>
        <v>41076</v>
      </c>
      <c r="AA10" s="72">
        <f t="shared" si="0"/>
        <v>41083</v>
      </c>
      <c r="AB10" s="72">
        <f t="shared" si="0"/>
        <v>41090</v>
      </c>
      <c r="AC10" s="72">
        <f t="shared" si="0"/>
        <v>41097</v>
      </c>
      <c r="AD10" s="72">
        <f t="shared" si="0"/>
        <v>41104</v>
      </c>
      <c r="AE10" s="72">
        <f t="shared" si="0"/>
        <v>41111</v>
      </c>
      <c r="AF10" s="72">
        <f t="shared" si="0"/>
        <v>41118</v>
      </c>
      <c r="AG10" s="72">
        <f t="shared" si="0"/>
        <v>41125</v>
      </c>
      <c r="AH10" s="72">
        <f t="shared" si="0"/>
        <v>41132</v>
      </c>
      <c r="AI10" s="72">
        <f t="shared" si="0"/>
        <v>41139</v>
      </c>
      <c r="AJ10" s="72">
        <f t="shared" si="0"/>
        <v>41146</v>
      </c>
      <c r="AK10" s="72">
        <f t="shared" si="0"/>
        <v>41153</v>
      </c>
      <c r="AL10" s="72">
        <f t="shared" si="0"/>
        <v>41160</v>
      </c>
      <c r="AM10" s="72">
        <f t="shared" si="0"/>
        <v>41167</v>
      </c>
      <c r="AN10" s="72">
        <f t="shared" si="0"/>
        <v>41174</v>
      </c>
      <c r="AO10" s="72">
        <f t="shared" si="0"/>
        <v>41181</v>
      </c>
      <c r="AP10" s="72">
        <f t="shared" si="0"/>
        <v>41188</v>
      </c>
      <c r="AQ10" s="72">
        <f t="shared" si="0"/>
        <v>41195</v>
      </c>
      <c r="AR10" s="72">
        <f t="shared" si="0"/>
        <v>41202</v>
      </c>
      <c r="AS10" s="72">
        <f t="shared" si="0"/>
        <v>41209</v>
      </c>
      <c r="AT10" s="72">
        <f t="shared" si="0"/>
        <v>41216</v>
      </c>
      <c r="AU10" s="72">
        <f t="shared" si="0"/>
        <v>41223</v>
      </c>
      <c r="AV10" s="72">
        <f t="shared" si="0"/>
        <v>41230</v>
      </c>
      <c r="AW10" s="72">
        <f t="shared" si="0"/>
        <v>41237</v>
      </c>
      <c r="AX10" s="72">
        <f t="shared" si="0"/>
        <v>41244</v>
      </c>
      <c r="AY10" s="72">
        <f t="shared" si="0"/>
        <v>41251</v>
      </c>
      <c r="AZ10" s="72">
        <f t="shared" si="0"/>
        <v>41258</v>
      </c>
      <c r="BA10" s="130">
        <f t="shared" si="0"/>
        <v>41265</v>
      </c>
      <c r="BB10" s="335"/>
      <c r="BC10" s="337"/>
    </row>
    <row r="11" spans="1:55" ht="13.5" customHeight="1">
      <c r="A11" s="98"/>
      <c r="B11" s="63"/>
      <c r="C11" s="56"/>
      <c r="D11" s="56"/>
      <c r="E11" s="56"/>
      <c r="F11" s="62"/>
      <c r="G11" s="63"/>
      <c r="H11" s="56"/>
      <c r="I11" s="56"/>
      <c r="J11" s="62"/>
      <c r="K11" s="63"/>
      <c r="L11" s="56"/>
      <c r="M11" s="56"/>
      <c r="N11" s="62"/>
      <c r="O11" s="63"/>
      <c r="P11" s="56"/>
      <c r="Q11" s="56"/>
      <c r="R11" s="9"/>
      <c r="S11" s="38"/>
      <c r="T11" s="64"/>
      <c r="U11" s="56"/>
      <c r="V11" s="56"/>
      <c r="W11" s="62"/>
      <c r="X11" s="63"/>
      <c r="Y11" s="56"/>
      <c r="Z11" s="56"/>
      <c r="AA11" s="62"/>
      <c r="AB11" s="63"/>
      <c r="AC11" s="56"/>
      <c r="AD11" s="56"/>
      <c r="AE11" s="56"/>
      <c r="AF11" s="62"/>
      <c r="AG11" s="63"/>
      <c r="AH11" s="56"/>
      <c r="AI11" s="56"/>
      <c r="AJ11" s="62"/>
      <c r="AK11" s="63"/>
      <c r="AL11" s="56"/>
      <c r="AM11" s="56"/>
      <c r="AN11" s="9"/>
      <c r="AO11" s="38"/>
      <c r="AP11" s="64"/>
      <c r="AQ11" s="56"/>
      <c r="AR11" s="56"/>
      <c r="AS11" s="62"/>
      <c r="AT11" s="63"/>
      <c r="AU11" s="56"/>
      <c r="AV11" s="56"/>
      <c r="AW11" s="62"/>
      <c r="AX11" s="63"/>
      <c r="AY11" s="56"/>
      <c r="AZ11" s="56"/>
      <c r="BA11" s="114"/>
      <c r="BB11" s="84"/>
      <c r="BC11" s="99"/>
    </row>
    <row r="12" spans="1:55" ht="13.5" customHeight="1">
      <c r="A12" s="98"/>
      <c r="B12" s="63"/>
      <c r="C12" s="56"/>
      <c r="D12" s="56"/>
      <c r="E12" s="56"/>
      <c r="F12" s="62"/>
      <c r="G12" s="63"/>
      <c r="H12" s="56"/>
      <c r="I12" s="56"/>
      <c r="J12" s="62"/>
      <c r="K12" s="63"/>
      <c r="L12" s="56"/>
      <c r="M12" s="56"/>
      <c r="N12" s="62"/>
      <c r="O12" s="63"/>
      <c r="P12" s="56"/>
      <c r="Q12" s="56"/>
      <c r="R12" s="9"/>
      <c r="S12" s="35"/>
      <c r="T12" s="64"/>
      <c r="U12" s="56"/>
      <c r="V12" s="56"/>
      <c r="W12" s="62"/>
      <c r="X12" s="63"/>
      <c r="Y12" s="56"/>
      <c r="Z12" s="56"/>
      <c r="AA12" s="62"/>
      <c r="AB12" s="63"/>
      <c r="AC12" s="56"/>
      <c r="AD12" s="56"/>
      <c r="AE12" s="56"/>
      <c r="AF12" s="62"/>
      <c r="AG12" s="63"/>
      <c r="AH12" s="56"/>
      <c r="AI12" s="56"/>
      <c r="AJ12" s="62"/>
      <c r="AK12" s="63"/>
      <c r="AL12" s="56"/>
      <c r="AM12" s="56"/>
      <c r="AN12" s="9"/>
      <c r="AO12" s="35"/>
      <c r="AP12" s="64"/>
      <c r="AQ12" s="56"/>
      <c r="AR12" s="56"/>
      <c r="AS12" s="62"/>
      <c r="AT12" s="63"/>
      <c r="AU12" s="56"/>
      <c r="AV12" s="56"/>
      <c r="AW12" s="62"/>
      <c r="AX12" s="63"/>
      <c r="AY12" s="56"/>
      <c r="AZ12" s="56"/>
      <c r="BA12" s="114"/>
      <c r="BB12" s="84"/>
      <c r="BC12" s="99"/>
    </row>
    <row r="13" spans="1:55" ht="13.5" customHeight="1">
      <c r="A13" s="100" t="s">
        <v>14</v>
      </c>
      <c r="B13" s="63"/>
      <c r="C13" s="56"/>
      <c r="D13" s="56"/>
      <c r="E13" s="56"/>
      <c r="F13" s="62"/>
      <c r="G13" s="63"/>
      <c r="H13" s="56"/>
      <c r="I13" s="56"/>
      <c r="J13" s="62"/>
      <c r="K13" s="63"/>
      <c r="L13" s="56"/>
      <c r="M13" s="56"/>
      <c r="N13" s="62"/>
      <c r="O13" s="63"/>
      <c r="P13" s="56"/>
      <c r="Q13" s="56"/>
      <c r="R13" s="9"/>
      <c r="S13" s="35"/>
      <c r="T13" s="64"/>
      <c r="U13" s="56"/>
      <c r="V13" s="56"/>
      <c r="W13" s="62"/>
      <c r="X13" s="63"/>
      <c r="Y13" s="56"/>
      <c r="Z13" s="56"/>
      <c r="AA13" s="62"/>
      <c r="AB13" s="63"/>
      <c r="AC13" s="56"/>
      <c r="AD13" s="56"/>
      <c r="AE13" s="56"/>
      <c r="AF13" s="62"/>
      <c r="AG13" s="63"/>
      <c r="AH13" s="56"/>
      <c r="AI13" s="56"/>
      <c r="AJ13" s="62"/>
      <c r="AK13" s="63"/>
      <c r="AL13" s="56"/>
      <c r="AM13" s="56"/>
      <c r="AN13" s="9"/>
      <c r="AO13" s="35"/>
      <c r="AP13" s="64"/>
      <c r="AQ13" s="56"/>
      <c r="AR13" s="56"/>
      <c r="AS13" s="62"/>
      <c r="AT13" s="63"/>
      <c r="AU13" s="56"/>
      <c r="AV13" s="56"/>
      <c r="AW13" s="62"/>
      <c r="AX13" s="63"/>
      <c r="AY13" s="56"/>
      <c r="AZ13" s="56"/>
      <c r="BA13" s="114"/>
      <c r="BB13" s="84"/>
      <c r="BC13" s="99"/>
    </row>
    <row r="14" spans="1:55" ht="13.5" customHeight="1">
      <c r="A14" s="101" t="s">
        <v>17</v>
      </c>
      <c r="B14" s="63"/>
      <c r="C14" s="56"/>
      <c r="D14" s="56"/>
      <c r="E14" s="48">
        <v>9</v>
      </c>
      <c r="F14" s="48">
        <v>9</v>
      </c>
      <c r="G14" s="48">
        <v>9</v>
      </c>
      <c r="H14" s="48">
        <v>9</v>
      </c>
      <c r="I14" s="47">
        <v>9</v>
      </c>
      <c r="J14" s="49">
        <v>9</v>
      </c>
      <c r="K14" s="49">
        <v>9</v>
      </c>
      <c r="L14" s="48">
        <v>9</v>
      </c>
      <c r="M14" s="47">
        <v>9</v>
      </c>
      <c r="N14" s="47">
        <v>9</v>
      </c>
      <c r="O14" s="47">
        <v>8</v>
      </c>
      <c r="P14" s="47">
        <v>8</v>
      </c>
      <c r="Q14" s="47">
        <v>8</v>
      </c>
      <c r="R14" s="47">
        <v>8</v>
      </c>
      <c r="S14" s="47">
        <v>8</v>
      </c>
      <c r="T14" s="47">
        <v>8</v>
      </c>
      <c r="U14" s="47">
        <v>8</v>
      </c>
      <c r="V14" s="47">
        <v>8</v>
      </c>
      <c r="W14" s="47">
        <v>8</v>
      </c>
      <c r="X14" s="64"/>
      <c r="Y14" s="56"/>
      <c r="Z14" s="56"/>
      <c r="AA14" s="62"/>
      <c r="AB14" s="63"/>
      <c r="AC14" s="56"/>
      <c r="AD14" s="56"/>
      <c r="AE14" s="56"/>
      <c r="AF14" s="62"/>
      <c r="AG14" s="47">
        <v>10</v>
      </c>
      <c r="AH14" s="47">
        <v>10</v>
      </c>
      <c r="AI14" s="47">
        <v>10</v>
      </c>
      <c r="AJ14" s="47">
        <v>10</v>
      </c>
      <c r="AK14" s="47">
        <v>10</v>
      </c>
      <c r="AL14" s="47">
        <v>10</v>
      </c>
      <c r="AM14" s="47">
        <v>10</v>
      </c>
      <c r="AN14" s="9"/>
      <c r="AO14" s="35"/>
      <c r="AP14" s="64"/>
      <c r="AQ14" s="56"/>
      <c r="AR14" s="56"/>
      <c r="AS14" s="62"/>
      <c r="AT14" s="63"/>
      <c r="AU14" s="56"/>
      <c r="AV14" s="56"/>
      <c r="AW14" s="62"/>
      <c r="AX14" s="63"/>
      <c r="AY14" s="56"/>
      <c r="AZ14" s="56"/>
      <c r="BA14" s="114"/>
      <c r="BB14" s="84"/>
      <c r="BC14" s="99"/>
    </row>
    <row r="15" spans="1:55" ht="13.5" customHeight="1">
      <c r="A15" s="102"/>
      <c r="B15" s="51">
        <v>1561410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8"/>
      <c r="O15" s="59">
        <v>1457712</v>
      </c>
      <c r="P15" s="60"/>
      <c r="Q15" s="60"/>
      <c r="R15" s="60"/>
      <c r="S15" s="60"/>
      <c r="T15" s="60"/>
      <c r="U15" s="60"/>
      <c r="V15" s="60"/>
      <c r="W15" s="60"/>
      <c r="X15" s="52"/>
      <c r="Y15" s="52"/>
      <c r="Z15" s="52"/>
      <c r="AA15" s="53"/>
      <c r="AB15" s="34">
        <v>1212891.4349999998</v>
      </c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3"/>
      <c r="AP15" s="34">
        <v>0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31"/>
      <c r="BB15" s="126">
        <f>SUM(B14:BA14)</f>
        <v>232</v>
      </c>
      <c r="BC15" s="103">
        <f>SUM(B15:BA15)</f>
        <v>4232013.4349999996</v>
      </c>
    </row>
    <row r="16" spans="1:55" ht="13.5" customHeight="1">
      <c r="A16" s="102"/>
      <c r="B16" s="63"/>
      <c r="C16" s="56"/>
      <c r="D16" s="56"/>
      <c r="E16" s="56"/>
      <c r="F16" s="62"/>
      <c r="G16" s="63"/>
      <c r="H16" s="56"/>
      <c r="I16" s="56"/>
      <c r="J16" s="62"/>
      <c r="K16" s="63"/>
      <c r="L16" s="56"/>
      <c r="M16" s="56"/>
      <c r="N16" s="50"/>
      <c r="O16" s="63"/>
      <c r="P16" s="56"/>
      <c r="Q16" s="56"/>
      <c r="R16" s="9"/>
      <c r="S16" s="38"/>
      <c r="T16" s="64"/>
      <c r="U16" s="56"/>
      <c r="V16" s="56"/>
      <c r="W16" s="62"/>
      <c r="X16" s="63"/>
      <c r="Y16" s="56"/>
      <c r="Z16" s="56"/>
      <c r="AA16" s="62"/>
      <c r="AB16" s="63"/>
      <c r="AC16" s="56"/>
      <c r="AD16" s="56"/>
      <c r="AE16" s="56"/>
      <c r="AF16" s="62"/>
      <c r="AG16" s="63"/>
      <c r="AH16" s="56"/>
      <c r="AI16" s="56"/>
      <c r="AJ16" s="62"/>
      <c r="AK16" s="63"/>
      <c r="AL16" s="56"/>
      <c r="AM16" s="56"/>
      <c r="AN16" s="9"/>
      <c r="AO16" s="35"/>
      <c r="AP16" s="64"/>
      <c r="AQ16" s="56"/>
      <c r="AR16" s="56"/>
      <c r="AS16" s="62"/>
      <c r="AT16" s="63"/>
      <c r="AU16" s="56"/>
      <c r="AV16" s="56"/>
      <c r="AW16" s="62"/>
      <c r="AX16" s="63"/>
      <c r="AY16" s="56"/>
      <c r="AZ16" s="56"/>
      <c r="BA16" s="114"/>
      <c r="BB16" s="126"/>
      <c r="BC16" s="104"/>
    </row>
    <row r="17" spans="1:55" ht="13.5" hidden="1" customHeight="1">
      <c r="A17" s="101" t="s">
        <v>23</v>
      </c>
      <c r="B17" s="63"/>
      <c r="C17" s="56"/>
      <c r="D17" s="56"/>
      <c r="E17" s="56"/>
      <c r="F17" s="62"/>
      <c r="G17" s="63"/>
      <c r="H17" s="48">
        <v>8</v>
      </c>
      <c r="I17" s="48">
        <v>8</v>
      </c>
      <c r="J17" s="48">
        <v>8</v>
      </c>
      <c r="K17" s="63"/>
      <c r="L17" s="48">
        <v>8</v>
      </c>
      <c r="M17" s="48">
        <v>8</v>
      </c>
      <c r="N17" s="48">
        <v>8</v>
      </c>
      <c r="O17" s="48">
        <v>8</v>
      </c>
      <c r="P17" s="48">
        <v>8</v>
      </c>
      <c r="Q17" s="56"/>
      <c r="R17" s="48">
        <v>8</v>
      </c>
      <c r="S17" s="48">
        <v>8</v>
      </c>
      <c r="T17" s="48">
        <v>8</v>
      </c>
      <c r="U17" s="48">
        <v>8</v>
      </c>
      <c r="V17" s="48">
        <v>8</v>
      </c>
      <c r="W17" s="48">
        <v>8</v>
      </c>
      <c r="X17" s="63"/>
      <c r="Y17" s="56"/>
      <c r="Z17" s="56"/>
      <c r="AA17" s="62"/>
      <c r="AB17" s="63"/>
      <c r="AC17" s="56"/>
      <c r="AD17" s="56"/>
      <c r="AE17" s="56"/>
      <c r="AF17" s="62"/>
      <c r="AG17" s="63"/>
      <c r="AH17" s="56"/>
      <c r="AI17" s="56"/>
      <c r="AJ17" s="62"/>
      <c r="AK17" s="63"/>
      <c r="AL17" s="56"/>
      <c r="AM17" s="56"/>
      <c r="AN17" s="9"/>
      <c r="AO17" s="35"/>
      <c r="AP17" s="64"/>
      <c r="AQ17" s="56"/>
      <c r="AR17" s="56"/>
      <c r="AS17" s="62"/>
      <c r="AT17" s="63"/>
      <c r="AU17" s="56"/>
      <c r="AV17" s="56"/>
      <c r="AW17" s="62"/>
      <c r="AX17" s="63"/>
      <c r="AY17" s="56"/>
      <c r="AZ17" s="56"/>
      <c r="BA17" s="114"/>
      <c r="BB17" s="126"/>
      <c r="BC17" s="104"/>
    </row>
    <row r="18" spans="1:55" ht="13.5" hidden="1" customHeight="1">
      <c r="A18" s="101" t="s">
        <v>24</v>
      </c>
      <c r="B18" s="63"/>
      <c r="C18" s="56"/>
      <c r="D18" s="56"/>
      <c r="E18" s="56"/>
      <c r="F18" s="62"/>
      <c r="G18" s="63"/>
      <c r="H18" s="56"/>
      <c r="I18" s="56"/>
      <c r="J18" s="62"/>
      <c r="K18" s="63"/>
      <c r="L18" s="56"/>
      <c r="M18" s="56"/>
      <c r="N18" s="62"/>
      <c r="O18" s="57">
        <v>2</v>
      </c>
      <c r="P18" s="57">
        <v>2</v>
      </c>
      <c r="Q18" s="56"/>
      <c r="R18" s="57">
        <v>2</v>
      </c>
      <c r="S18" s="57">
        <v>2</v>
      </c>
      <c r="T18" s="57">
        <v>2</v>
      </c>
      <c r="U18" s="57">
        <v>2</v>
      </c>
      <c r="V18" s="57">
        <v>2</v>
      </c>
      <c r="W18" s="57">
        <v>2</v>
      </c>
      <c r="X18" s="63"/>
      <c r="Y18" s="56"/>
      <c r="Z18" s="56"/>
      <c r="AA18" s="62"/>
      <c r="AB18" s="63"/>
      <c r="AC18" s="56"/>
      <c r="AD18" s="56"/>
      <c r="AE18" s="56"/>
      <c r="AF18" s="62"/>
      <c r="AG18" s="63"/>
      <c r="AH18" s="56"/>
      <c r="AI18" s="56"/>
      <c r="AJ18" s="62"/>
      <c r="AK18" s="63"/>
      <c r="AL18" s="56"/>
      <c r="AM18" s="56"/>
      <c r="AN18" s="9"/>
      <c r="AO18" s="35"/>
      <c r="AP18" s="64"/>
      <c r="AQ18" s="56"/>
      <c r="AR18" s="56"/>
      <c r="AS18" s="62"/>
      <c r="AT18" s="63"/>
      <c r="AU18" s="56"/>
      <c r="AV18" s="56"/>
      <c r="AW18" s="62"/>
      <c r="AX18" s="63"/>
      <c r="AY18" s="56"/>
      <c r="AZ18" s="56"/>
      <c r="BA18" s="114"/>
      <c r="BB18" s="126"/>
      <c r="BC18" s="104"/>
    </row>
    <row r="19" spans="1:55" ht="13.5" customHeight="1">
      <c r="A19" s="101" t="s">
        <v>27</v>
      </c>
      <c r="B19" s="63"/>
      <c r="C19" s="56"/>
      <c r="D19" s="56"/>
      <c r="E19" s="48">
        <v>8</v>
      </c>
      <c r="F19" s="48">
        <v>8</v>
      </c>
      <c r="G19" s="48">
        <v>8</v>
      </c>
      <c r="H19" s="48">
        <v>8</v>
      </c>
      <c r="I19" s="48">
        <v>8</v>
      </c>
      <c r="J19" s="48">
        <v>8</v>
      </c>
      <c r="K19" s="48">
        <v>8</v>
      </c>
      <c r="L19" s="48">
        <v>8</v>
      </c>
      <c r="M19" s="48">
        <v>8</v>
      </c>
      <c r="N19" s="48">
        <v>8</v>
      </c>
      <c r="O19" s="48">
        <v>10</v>
      </c>
      <c r="P19" s="48">
        <v>10</v>
      </c>
      <c r="Q19" s="48">
        <v>10</v>
      </c>
      <c r="R19" s="48">
        <v>10</v>
      </c>
      <c r="S19" s="48">
        <v>10</v>
      </c>
      <c r="T19" s="48">
        <v>10</v>
      </c>
      <c r="U19" s="48">
        <v>10</v>
      </c>
      <c r="V19" s="48">
        <v>10</v>
      </c>
      <c r="W19" s="48">
        <v>10</v>
      </c>
      <c r="X19" s="63"/>
      <c r="Y19" s="56"/>
      <c r="Z19" s="56"/>
      <c r="AA19" s="62"/>
      <c r="AB19" s="63"/>
      <c r="AC19" s="56"/>
      <c r="AD19" s="56"/>
      <c r="AE19" s="56"/>
      <c r="AF19" s="62"/>
      <c r="AG19" s="47">
        <v>11.5</v>
      </c>
      <c r="AH19" s="47">
        <v>11.5</v>
      </c>
      <c r="AI19" s="47">
        <v>11.5</v>
      </c>
      <c r="AJ19" s="47">
        <v>11.5</v>
      </c>
      <c r="AK19" s="47">
        <v>11.5</v>
      </c>
      <c r="AL19" s="47">
        <v>11.5</v>
      </c>
      <c r="AM19" s="47">
        <v>11.5</v>
      </c>
      <c r="AN19" s="9"/>
      <c r="AO19" s="35"/>
      <c r="AP19" s="64"/>
      <c r="AQ19" s="56"/>
      <c r="AR19" s="56"/>
      <c r="AS19" s="62"/>
      <c r="AT19" s="63"/>
      <c r="AU19" s="56"/>
      <c r="AV19" s="56"/>
      <c r="AW19" s="62"/>
      <c r="AX19" s="63"/>
      <c r="AY19" s="56"/>
      <c r="AZ19" s="56"/>
      <c r="BA19" s="114"/>
      <c r="BB19" s="126"/>
      <c r="BC19" s="104"/>
    </row>
    <row r="20" spans="1:55" ht="13.5" customHeight="1">
      <c r="A20" s="102"/>
      <c r="B20" s="51">
        <v>697280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51">
        <v>914490</v>
      </c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3"/>
      <c r="AB20" s="34">
        <v>875392.15837500012</v>
      </c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3"/>
      <c r="AP20" s="34">
        <v>0</v>
      </c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31"/>
      <c r="BB20" s="144">
        <f>SUM(B19:BA19)</f>
        <v>250.5</v>
      </c>
      <c r="BC20" s="103">
        <f>SUM(B20:BA20)</f>
        <v>2487162.1583750001</v>
      </c>
    </row>
    <row r="21" spans="1:55" ht="13.5" customHeight="1">
      <c r="A21" s="102"/>
      <c r="B21" s="63"/>
      <c r="C21" s="56"/>
      <c r="D21" s="56"/>
      <c r="E21" s="56"/>
      <c r="F21" s="62"/>
      <c r="G21" s="63"/>
      <c r="H21" s="56"/>
      <c r="I21" s="56"/>
      <c r="J21" s="62"/>
      <c r="K21" s="63"/>
      <c r="L21" s="56"/>
      <c r="M21" s="56"/>
      <c r="N21" s="50"/>
      <c r="O21" s="63"/>
      <c r="P21" s="56"/>
      <c r="Q21" s="56"/>
      <c r="R21" s="9"/>
      <c r="S21" s="38"/>
      <c r="T21" s="64"/>
      <c r="U21" s="56"/>
      <c r="V21" s="56"/>
      <c r="W21" s="62"/>
      <c r="X21" s="63"/>
      <c r="Y21" s="56"/>
      <c r="Z21" s="56"/>
      <c r="AA21" s="62"/>
      <c r="AB21" s="63"/>
      <c r="AC21" s="56"/>
      <c r="AD21" s="56"/>
      <c r="AE21" s="56"/>
      <c r="AF21" s="62"/>
      <c r="AG21" s="63"/>
      <c r="AH21" s="56"/>
      <c r="AI21" s="56"/>
      <c r="AJ21" s="62"/>
      <c r="AK21" s="63"/>
      <c r="AL21" s="56"/>
      <c r="AM21" s="56"/>
      <c r="AN21" s="9"/>
      <c r="AO21" s="35"/>
      <c r="AP21" s="64"/>
      <c r="AQ21" s="56"/>
      <c r="AR21" s="56"/>
      <c r="AS21" s="62"/>
      <c r="AT21" s="63"/>
      <c r="AU21" s="56"/>
      <c r="AV21" s="56"/>
      <c r="AW21" s="62"/>
      <c r="AX21" s="63"/>
      <c r="AY21" s="56"/>
      <c r="AZ21" s="56"/>
      <c r="BA21" s="114"/>
      <c r="BB21" s="126"/>
      <c r="BC21" s="104"/>
    </row>
    <row r="22" spans="1:55" ht="13.5" customHeight="1">
      <c r="A22" s="101" t="s">
        <v>18</v>
      </c>
      <c r="B22" s="63"/>
      <c r="C22" s="56"/>
      <c r="D22" s="56"/>
      <c r="E22" s="48">
        <v>15</v>
      </c>
      <c r="F22" s="48">
        <v>15</v>
      </c>
      <c r="G22" s="48">
        <v>15</v>
      </c>
      <c r="H22" s="48">
        <v>15</v>
      </c>
      <c r="I22" s="48">
        <v>15</v>
      </c>
      <c r="J22" s="48">
        <v>15</v>
      </c>
      <c r="K22" s="48">
        <v>15</v>
      </c>
      <c r="L22" s="48">
        <v>15</v>
      </c>
      <c r="M22" s="48">
        <v>15</v>
      </c>
      <c r="N22" s="48">
        <v>15</v>
      </c>
      <c r="O22" s="48">
        <v>13</v>
      </c>
      <c r="P22" s="48">
        <v>13</v>
      </c>
      <c r="Q22" s="48">
        <v>13</v>
      </c>
      <c r="R22" s="48">
        <v>13</v>
      </c>
      <c r="S22" s="48">
        <v>13</v>
      </c>
      <c r="T22" s="48">
        <v>13</v>
      </c>
      <c r="U22" s="48">
        <v>13</v>
      </c>
      <c r="V22" s="48">
        <v>13</v>
      </c>
      <c r="W22" s="48">
        <v>13</v>
      </c>
      <c r="X22" s="63"/>
      <c r="Y22" s="56"/>
      <c r="Z22" s="56"/>
      <c r="AA22" s="62"/>
      <c r="AB22" s="63"/>
      <c r="AC22" s="56"/>
      <c r="AD22" s="56"/>
      <c r="AE22" s="56"/>
      <c r="AF22" s="62"/>
      <c r="AG22" s="47">
        <v>12</v>
      </c>
      <c r="AH22" s="47">
        <v>12</v>
      </c>
      <c r="AI22" s="47">
        <v>12</v>
      </c>
      <c r="AJ22" s="47">
        <v>12</v>
      </c>
      <c r="AK22" s="47">
        <v>12</v>
      </c>
      <c r="AL22" s="47">
        <v>12</v>
      </c>
      <c r="AM22" s="47">
        <v>12</v>
      </c>
      <c r="AN22" s="9"/>
      <c r="AO22" s="35"/>
      <c r="AP22" s="64"/>
      <c r="AQ22" s="56"/>
      <c r="AR22" s="56"/>
      <c r="AS22" s="62"/>
      <c r="AT22" s="63"/>
      <c r="AU22" s="56"/>
      <c r="AV22" s="56"/>
      <c r="AW22" s="62"/>
      <c r="AX22" s="63"/>
      <c r="AY22" s="56"/>
      <c r="AZ22" s="56"/>
      <c r="BA22" s="114"/>
      <c r="BB22" s="126"/>
      <c r="BC22" s="104"/>
    </row>
    <row r="23" spans="1:55" ht="13.5" customHeight="1">
      <c r="A23" s="102"/>
      <c r="B23" s="51">
        <v>5115450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29">
        <v>5682573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3"/>
      <c r="AB23" s="34">
        <v>3549303.1034999997</v>
      </c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3"/>
      <c r="AP23" s="34">
        <v>0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31"/>
      <c r="BB23" s="126">
        <f>SUM(B22:BA22)</f>
        <v>351</v>
      </c>
      <c r="BC23" s="103">
        <f>SUM(B23:BA23)</f>
        <v>14347326.103499999</v>
      </c>
    </row>
    <row r="24" spans="1:55" ht="13.5" customHeight="1">
      <c r="A24" s="102"/>
      <c r="B24" s="63"/>
      <c r="C24" s="56"/>
      <c r="D24" s="56"/>
      <c r="E24" s="56"/>
      <c r="F24" s="62"/>
      <c r="G24" s="63"/>
      <c r="H24" s="56"/>
      <c r="I24" s="56"/>
      <c r="J24" s="62"/>
      <c r="K24" s="63"/>
      <c r="L24" s="56"/>
      <c r="M24" s="56"/>
      <c r="N24" s="50"/>
      <c r="O24" s="63"/>
      <c r="P24" s="56"/>
      <c r="Q24" s="56"/>
      <c r="R24" s="9"/>
      <c r="S24" s="38"/>
      <c r="T24" s="64"/>
      <c r="U24" s="56"/>
      <c r="V24" s="56"/>
      <c r="W24" s="62"/>
      <c r="X24" s="63"/>
      <c r="Y24" s="56"/>
      <c r="Z24" s="56"/>
      <c r="AA24" s="62"/>
      <c r="AB24" s="63"/>
      <c r="AC24" s="56"/>
      <c r="AD24" s="56"/>
      <c r="AE24" s="56"/>
      <c r="AF24" s="62"/>
      <c r="AG24" s="63"/>
      <c r="AH24" s="56"/>
      <c r="AI24" s="56"/>
      <c r="AJ24" s="62"/>
      <c r="AK24" s="63"/>
      <c r="AL24" s="56"/>
      <c r="AM24" s="56"/>
      <c r="AN24" s="9"/>
      <c r="AO24" s="35"/>
      <c r="AP24" s="64"/>
      <c r="AQ24" s="56"/>
      <c r="AR24" s="56"/>
      <c r="AS24" s="62"/>
      <c r="AT24" s="63"/>
      <c r="AU24" s="56"/>
      <c r="AV24" s="56"/>
      <c r="AW24" s="62"/>
      <c r="AX24" s="63"/>
      <c r="AY24" s="56"/>
      <c r="AZ24" s="56"/>
      <c r="BA24" s="114"/>
      <c r="BB24" s="126"/>
      <c r="BC24" s="104"/>
    </row>
    <row r="25" spans="1:55" ht="13.5" hidden="1" customHeight="1">
      <c r="A25" s="101" t="s">
        <v>25</v>
      </c>
      <c r="B25" s="63"/>
      <c r="C25" s="56"/>
      <c r="D25" s="56"/>
      <c r="E25" s="56"/>
      <c r="F25" s="62"/>
      <c r="G25" s="63"/>
      <c r="H25" s="56"/>
      <c r="I25" s="56"/>
      <c r="J25" s="48">
        <v>17</v>
      </c>
      <c r="K25" s="63"/>
      <c r="L25" s="48">
        <v>16</v>
      </c>
      <c r="M25" s="48">
        <v>16</v>
      </c>
      <c r="N25" s="48">
        <v>16</v>
      </c>
      <c r="O25" s="64"/>
      <c r="P25" s="56"/>
      <c r="Q25" s="56"/>
      <c r="R25" s="62"/>
      <c r="S25" s="63"/>
      <c r="T25" s="56"/>
      <c r="U25" s="56"/>
      <c r="V25" s="56"/>
      <c r="W25" s="62"/>
      <c r="X25" s="63"/>
      <c r="Y25" s="56"/>
      <c r="Z25" s="56"/>
      <c r="AA25" s="62"/>
      <c r="AB25" s="63"/>
      <c r="AC25" s="56"/>
      <c r="AD25" s="56"/>
      <c r="AE25" s="56"/>
      <c r="AF25" s="62"/>
      <c r="AG25" s="63"/>
      <c r="AH25" s="56"/>
      <c r="AI25" s="56"/>
      <c r="AJ25" s="62"/>
      <c r="AK25" s="63"/>
      <c r="AL25" s="56"/>
      <c r="AM25" s="56"/>
      <c r="AN25" s="9"/>
      <c r="AO25" s="35"/>
      <c r="AP25" s="64"/>
      <c r="AQ25" s="56"/>
      <c r="AR25" s="56"/>
      <c r="AS25" s="62"/>
      <c r="AT25" s="63"/>
      <c r="AU25" s="56"/>
      <c r="AV25" s="56"/>
      <c r="AW25" s="62"/>
      <c r="AX25" s="63"/>
      <c r="AY25" s="56"/>
      <c r="AZ25" s="56"/>
      <c r="BA25" s="114"/>
      <c r="BB25" s="126"/>
      <c r="BC25" s="104"/>
    </row>
    <row r="26" spans="1:55" ht="13.5" hidden="1" customHeight="1">
      <c r="A26" s="101" t="s">
        <v>26</v>
      </c>
      <c r="B26" s="63"/>
      <c r="C26" s="56"/>
      <c r="D26" s="56"/>
      <c r="E26" s="56"/>
      <c r="F26" s="62"/>
      <c r="G26" s="63"/>
      <c r="H26" s="56"/>
      <c r="I26" s="56"/>
      <c r="J26" s="62"/>
      <c r="K26" s="63"/>
      <c r="L26" s="56"/>
      <c r="M26" s="56"/>
      <c r="N26" s="62"/>
      <c r="O26" s="57">
        <v>8</v>
      </c>
      <c r="P26" s="57">
        <v>8</v>
      </c>
      <c r="Q26" s="56"/>
      <c r="R26" s="57">
        <v>8</v>
      </c>
      <c r="S26" s="57">
        <v>8</v>
      </c>
      <c r="T26" s="57">
        <v>8</v>
      </c>
      <c r="U26" s="57">
        <v>8</v>
      </c>
      <c r="V26" s="57">
        <v>8</v>
      </c>
      <c r="W26" s="57">
        <v>8</v>
      </c>
      <c r="X26" s="63"/>
      <c r="Y26" s="56"/>
      <c r="Z26" s="56"/>
      <c r="AA26" s="62"/>
      <c r="AB26" s="63"/>
      <c r="AC26" s="56"/>
      <c r="AD26" s="56"/>
      <c r="AE26" s="56"/>
      <c r="AF26" s="62"/>
      <c r="AG26" s="63"/>
      <c r="AH26" s="56"/>
      <c r="AI26" s="56"/>
      <c r="AJ26" s="62"/>
      <c r="AK26" s="63"/>
      <c r="AL26" s="56"/>
      <c r="AM26" s="56"/>
      <c r="AN26" s="9"/>
      <c r="AO26" s="35"/>
      <c r="AP26" s="64"/>
      <c r="AQ26" s="56"/>
      <c r="AR26" s="56"/>
      <c r="AS26" s="62"/>
      <c r="AT26" s="63"/>
      <c r="AU26" s="56"/>
      <c r="AV26" s="56"/>
      <c r="AW26" s="62"/>
      <c r="AX26" s="63"/>
      <c r="AY26" s="56"/>
      <c r="AZ26" s="56"/>
      <c r="BA26" s="114"/>
      <c r="BB26" s="126"/>
      <c r="BC26" s="104"/>
    </row>
    <row r="27" spans="1:55" ht="13.5" customHeight="1">
      <c r="A27" s="101" t="s">
        <v>19</v>
      </c>
      <c r="B27" s="63"/>
      <c r="C27" s="56"/>
      <c r="D27" s="56"/>
      <c r="E27" s="47">
        <v>16</v>
      </c>
      <c r="F27" s="47">
        <v>16</v>
      </c>
      <c r="G27" s="47">
        <v>16</v>
      </c>
      <c r="H27" s="47">
        <v>16</v>
      </c>
      <c r="I27" s="47">
        <v>16</v>
      </c>
      <c r="J27" s="47">
        <v>16</v>
      </c>
      <c r="K27" s="47">
        <v>16</v>
      </c>
      <c r="L27" s="48">
        <v>16</v>
      </c>
      <c r="M27" s="47">
        <v>16</v>
      </c>
      <c r="N27" s="47">
        <v>16</v>
      </c>
      <c r="O27" s="47">
        <v>9</v>
      </c>
      <c r="P27" s="47">
        <v>9</v>
      </c>
      <c r="Q27" s="47">
        <v>9</v>
      </c>
      <c r="R27" s="47">
        <v>9</v>
      </c>
      <c r="S27" s="47">
        <v>9</v>
      </c>
      <c r="T27" s="47">
        <v>9</v>
      </c>
      <c r="U27" s="47">
        <v>9</v>
      </c>
      <c r="V27" s="47">
        <v>9</v>
      </c>
      <c r="W27" s="47">
        <v>9</v>
      </c>
      <c r="X27" s="63"/>
      <c r="Y27" s="56"/>
      <c r="Z27" s="56"/>
      <c r="AA27" s="62"/>
      <c r="AB27" s="63"/>
      <c r="AC27" s="56"/>
      <c r="AD27" s="56"/>
      <c r="AE27" s="56"/>
      <c r="AF27" s="62"/>
      <c r="AG27" s="47">
        <v>12</v>
      </c>
      <c r="AH27" s="47">
        <v>12</v>
      </c>
      <c r="AI27" s="47">
        <v>12</v>
      </c>
      <c r="AJ27" s="47">
        <v>12</v>
      </c>
      <c r="AK27" s="47">
        <v>12</v>
      </c>
      <c r="AL27" s="47">
        <v>12</v>
      </c>
      <c r="AM27" s="47">
        <v>12</v>
      </c>
      <c r="AN27" s="9"/>
      <c r="AO27" s="35"/>
      <c r="AP27" s="64"/>
      <c r="AQ27" s="56"/>
      <c r="AR27" s="56"/>
      <c r="AS27" s="62"/>
      <c r="AT27" s="63"/>
      <c r="AU27" s="56"/>
      <c r="AV27" s="56"/>
      <c r="AW27" s="62"/>
      <c r="AX27" s="63"/>
      <c r="AY27" s="56"/>
      <c r="AZ27" s="56"/>
      <c r="BA27" s="114"/>
      <c r="BB27" s="126"/>
      <c r="BC27" s="104"/>
    </row>
    <row r="28" spans="1:55" ht="13.5" customHeight="1">
      <c r="A28" s="102"/>
      <c r="B28" s="51">
        <v>3156800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3"/>
      <c r="O28" s="51">
        <v>1453771.1924999999</v>
      </c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3"/>
      <c r="AB28" s="34">
        <v>1725027.57</v>
      </c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3"/>
      <c r="AP28" s="34">
        <v>0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31"/>
      <c r="BB28" s="126">
        <f>SUM(B27:BA27)</f>
        <v>325</v>
      </c>
      <c r="BC28" s="103">
        <f>SUM(B28:BA28)</f>
        <v>6335598.7625000002</v>
      </c>
    </row>
    <row r="29" spans="1:55" ht="13.5" customHeight="1">
      <c r="A29" s="102"/>
      <c r="B29" s="63"/>
      <c r="C29" s="56"/>
      <c r="D29" s="56"/>
      <c r="E29" s="56"/>
      <c r="F29" s="62"/>
      <c r="G29" s="63"/>
      <c r="H29" s="56"/>
      <c r="I29" s="56"/>
      <c r="J29" s="62"/>
      <c r="K29" s="63"/>
      <c r="L29" s="56"/>
      <c r="M29" s="56"/>
      <c r="N29" s="50"/>
      <c r="O29" s="63"/>
      <c r="P29" s="56"/>
      <c r="Q29" s="56"/>
      <c r="R29" s="9"/>
      <c r="S29" s="38"/>
      <c r="T29" s="64"/>
      <c r="U29" s="56"/>
      <c r="V29" s="56"/>
      <c r="W29" s="62"/>
      <c r="X29" s="63"/>
      <c r="Y29" s="56"/>
      <c r="Z29" s="56"/>
      <c r="AA29" s="62"/>
      <c r="AB29" s="63"/>
      <c r="AC29" s="56"/>
      <c r="AD29" s="56"/>
      <c r="AE29" s="56"/>
      <c r="AF29" s="62"/>
      <c r="AG29" s="63"/>
      <c r="AH29" s="56"/>
      <c r="AI29" s="56"/>
      <c r="AJ29" s="62"/>
      <c r="AK29" s="63"/>
      <c r="AL29" s="56"/>
      <c r="AM29" s="56"/>
      <c r="AN29" s="9"/>
      <c r="AO29" s="35"/>
      <c r="AP29" s="64"/>
      <c r="AQ29" s="56"/>
      <c r="AR29" s="56"/>
      <c r="AS29" s="62"/>
      <c r="AT29" s="63"/>
      <c r="AU29" s="56"/>
      <c r="AV29" s="56"/>
      <c r="AW29" s="62"/>
      <c r="AX29" s="63"/>
      <c r="AY29" s="56"/>
      <c r="AZ29" s="56"/>
      <c r="BA29" s="114"/>
      <c r="BB29" s="126"/>
      <c r="BC29" s="104"/>
    </row>
    <row r="30" spans="1:55" ht="13.5" customHeight="1">
      <c r="A30" s="101" t="s">
        <v>20</v>
      </c>
      <c r="B30" s="63"/>
      <c r="C30" s="56"/>
      <c r="D30" s="56"/>
      <c r="E30" s="48">
        <v>42</v>
      </c>
      <c r="F30" s="48">
        <v>42</v>
      </c>
      <c r="G30" s="48">
        <v>42</v>
      </c>
      <c r="H30" s="48">
        <v>42</v>
      </c>
      <c r="I30" s="48">
        <v>42</v>
      </c>
      <c r="J30" s="48">
        <v>42</v>
      </c>
      <c r="K30" s="48">
        <v>42</v>
      </c>
      <c r="L30" s="48">
        <v>42</v>
      </c>
      <c r="M30" s="48">
        <v>42</v>
      </c>
      <c r="N30" s="48">
        <v>42</v>
      </c>
      <c r="O30" s="48">
        <v>31</v>
      </c>
      <c r="P30" s="48">
        <v>31</v>
      </c>
      <c r="Q30" s="48">
        <v>31</v>
      </c>
      <c r="R30" s="48">
        <v>31</v>
      </c>
      <c r="S30" s="48">
        <v>31</v>
      </c>
      <c r="T30" s="48">
        <v>31</v>
      </c>
      <c r="U30" s="48">
        <v>31</v>
      </c>
      <c r="V30" s="48">
        <v>31</v>
      </c>
      <c r="W30" s="48">
        <v>31</v>
      </c>
      <c r="X30" s="63"/>
      <c r="Y30" s="56"/>
      <c r="Z30" s="56"/>
      <c r="AA30" s="62"/>
      <c r="AB30" s="63"/>
      <c r="AC30" s="56"/>
      <c r="AD30" s="56"/>
      <c r="AE30" s="56"/>
      <c r="AF30" s="62"/>
      <c r="AG30" s="47">
        <v>42</v>
      </c>
      <c r="AH30" s="47">
        <v>42</v>
      </c>
      <c r="AI30" s="47">
        <v>42</v>
      </c>
      <c r="AJ30" s="47">
        <v>42</v>
      </c>
      <c r="AK30" s="47">
        <v>42</v>
      </c>
      <c r="AL30" s="47">
        <v>42</v>
      </c>
      <c r="AM30" s="47">
        <v>42</v>
      </c>
      <c r="AN30" s="9"/>
      <c r="AO30" s="35"/>
      <c r="AP30" s="64"/>
      <c r="AQ30" s="56"/>
      <c r="AR30" s="56"/>
      <c r="AS30" s="62"/>
      <c r="AT30" s="63"/>
      <c r="AU30" s="56"/>
      <c r="AV30" s="56"/>
      <c r="AW30" s="62"/>
      <c r="AX30" s="63"/>
      <c r="AY30" s="56"/>
      <c r="AZ30" s="56"/>
      <c r="BA30" s="114"/>
      <c r="BB30" s="126"/>
      <c r="BC30" s="104"/>
    </row>
    <row r="31" spans="1:55" ht="13.5" customHeight="1">
      <c r="A31" s="101"/>
      <c r="B31" s="51">
        <v>5460420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51">
        <v>4312224</v>
      </c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3"/>
      <c r="AB31" s="34">
        <v>3521078.5050000004</v>
      </c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3"/>
      <c r="AP31" s="34">
        <v>0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31"/>
      <c r="BB31" s="144">
        <f>SUM(B30:BA30)</f>
        <v>993</v>
      </c>
      <c r="BC31" s="103">
        <f>SUM(B31:BA31)</f>
        <v>13293722.505000001</v>
      </c>
    </row>
    <row r="32" spans="1:55" ht="13.5" customHeight="1">
      <c r="A32" s="101"/>
      <c r="B32" s="63"/>
      <c r="C32" s="56"/>
      <c r="D32" s="56"/>
      <c r="E32" s="56"/>
      <c r="F32" s="62"/>
      <c r="G32" s="63"/>
      <c r="H32" s="56"/>
      <c r="I32" s="56"/>
      <c r="J32" s="62"/>
      <c r="K32" s="63"/>
      <c r="L32" s="56"/>
      <c r="M32" s="56"/>
      <c r="N32" s="50"/>
      <c r="O32" s="63"/>
      <c r="P32" s="56"/>
      <c r="Q32" s="56"/>
      <c r="R32" s="9"/>
      <c r="S32" s="38"/>
      <c r="T32" s="64"/>
      <c r="U32" s="56"/>
      <c r="V32" s="56"/>
      <c r="W32" s="62"/>
      <c r="X32" s="63"/>
      <c r="Y32" s="56"/>
      <c r="Z32" s="56"/>
      <c r="AA32" s="62"/>
      <c r="AB32" s="63"/>
      <c r="AC32" s="56"/>
      <c r="AD32" s="56"/>
      <c r="AE32" s="56"/>
      <c r="AF32" s="62"/>
      <c r="AG32" s="63"/>
      <c r="AH32" s="56"/>
      <c r="AI32" s="56"/>
      <c r="AJ32" s="62"/>
      <c r="AK32" s="63"/>
      <c r="AL32" s="56"/>
      <c r="AM32" s="56"/>
      <c r="AN32" s="9"/>
      <c r="AO32" s="35"/>
      <c r="AP32" s="64"/>
      <c r="AQ32" s="56"/>
      <c r="AR32" s="56"/>
      <c r="AS32" s="62"/>
      <c r="AT32" s="63"/>
      <c r="AU32" s="56"/>
      <c r="AV32" s="56"/>
      <c r="AW32" s="62"/>
      <c r="AX32" s="63"/>
      <c r="AY32" s="56"/>
      <c r="AZ32" s="56"/>
      <c r="BA32" s="114"/>
      <c r="BB32" s="126"/>
      <c r="BC32" s="104"/>
    </row>
    <row r="33" spans="1:56" ht="13.5" customHeight="1">
      <c r="A33" s="101" t="s">
        <v>21</v>
      </c>
      <c r="B33" s="63"/>
      <c r="C33" s="56"/>
      <c r="D33" s="56"/>
      <c r="E33" s="48">
        <v>50</v>
      </c>
      <c r="F33" s="48">
        <v>50</v>
      </c>
      <c r="G33" s="48">
        <v>50</v>
      </c>
      <c r="H33" s="48">
        <v>50</v>
      </c>
      <c r="I33" s="48">
        <v>50</v>
      </c>
      <c r="J33" s="48">
        <v>50</v>
      </c>
      <c r="K33" s="48">
        <v>50</v>
      </c>
      <c r="L33" s="48">
        <v>50</v>
      </c>
      <c r="M33" s="48">
        <v>50</v>
      </c>
      <c r="N33" s="48">
        <v>50</v>
      </c>
      <c r="O33" s="48">
        <v>49</v>
      </c>
      <c r="P33" s="48">
        <v>49</v>
      </c>
      <c r="Q33" s="48">
        <v>49</v>
      </c>
      <c r="R33" s="48">
        <v>49</v>
      </c>
      <c r="S33" s="48">
        <v>49</v>
      </c>
      <c r="T33" s="48">
        <v>49</v>
      </c>
      <c r="U33" s="48">
        <v>49</v>
      </c>
      <c r="V33" s="48">
        <v>49</v>
      </c>
      <c r="W33" s="48">
        <v>49</v>
      </c>
      <c r="X33" s="63"/>
      <c r="Y33" s="56"/>
      <c r="Z33" s="56"/>
      <c r="AA33" s="62"/>
      <c r="AB33" s="63"/>
      <c r="AC33" s="56"/>
      <c r="AD33" s="56"/>
      <c r="AE33" s="56"/>
      <c r="AF33" s="62"/>
      <c r="AG33" s="47">
        <v>50</v>
      </c>
      <c r="AH33" s="47">
        <v>50</v>
      </c>
      <c r="AI33" s="47">
        <v>50</v>
      </c>
      <c r="AJ33" s="47">
        <v>50</v>
      </c>
      <c r="AK33" s="47">
        <v>50</v>
      </c>
      <c r="AL33" s="47">
        <v>50</v>
      </c>
      <c r="AM33" s="47">
        <v>50</v>
      </c>
      <c r="AN33" s="9"/>
      <c r="AO33" s="35"/>
      <c r="AP33" s="64"/>
      <c r="AQ33" s="56"/>
      <c r="AR33" s="56"/>
      <c r="AS33" s="62"/>
      <c r="AT33" s="63"/>
      <c r="AU33" s="56"/>
      <c r="AV33" s="56"/>
      <c r="AW33" s="62"/>
      <c r="AX33" s="63"/>
      <c r="AY33" s="56"/>
      <c r="AZ33" s="56"/>
      <c r="BA33" s="114"/>
      <c r="BB33" s="126"/>
      <c r="BC33" s="104"/>
    </row>
    <row r="34" spans="1:56" ht="13.5" customHeight="1">
      <c r="A34" s="101"/>
      <c r="B34" s="51">
        <v>3555720.0000000005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3"/>
      <c r="O34" s="51">
        <v>3449759.5440000002</v>
      </c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34">
        <v>2601009.1800000002</v>
      </c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3"/>
      <c r="AP34" s="34">
        <v>0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31"/>
      <c r="BB34" s="144">
        <f>SUM(B33:BA33)</f>
        <v>1291</v>
      </c>
      <c r="BC34" s="103">
        <f>SUM(B34:BA34)</f>
        <v>9606488.7240000013</v>
      </c>
    </row>
    <row r="35" spans="1:56" ht="13.5" customHeight="1">
      <c r="A35" s="105"/>
      <c r="B35" s="63"/>
      <c r="C35" s="56"/>
      <c r="D35" s="56"/>
      <c r="E35" s="56"/>
      <c r="F35" s="62"/>
      <c r="G35" s="63"/>
      <c r="H35" s="56"/>
      <c r="I35" s="56"/>
      <c r="J35" s="62"/>
      <c r="K35" s="63"/>
      <c r="L35" s="56"/>
      <c r="M35" s="56"/>
      <c r="N35" s="50"/>
      <c r="O35" s="63"/>
      <c r="P35" s="56"/>
      <c r="Q35" s="56"/>
      <c r="R35" s="9"/>
      <c r="S35" s="38"/>
      <c r="T35" s="64"/>
      <c r="U35" s="56"/>
      <c r="V35" s="56"/>
      <c r="W35" s="62"/>
      <c r="X35" s="63"/>
      <c r="Y35" s="56"/>
      <c r="Z35" s="56"/>
      <c r="AA35" s="62"/>
      <c r="AB35" s="63"/>
      <c r="AC35" s="56"/>
      <c r="AD35" s="56"/>
      <c r="AE35" s="56"/>
      <c r="AF35" s="62"/>
      <c r="AG35" s="63"/>
      <c r="AH35" s="56"/>
      <c r="AI35" s="56"/>
      <c r="AJ35" s="62"/>
      <c r="AK35" s="63"/>
      <c r="AL35" s="56"/>
      <c r="AM35" s="56"/>
      <c r="AN35" s="9"/>
      <c r="AO35" s="35"/>
      <c r="AP35" s="64"/>
      <c r="AQ35" s="56"/>
      <c r="AR35" s="56"/>
      <c r="AS35" s="62"/>
      <c r="AT35" s="63"/>
      <c r="AU35" s="56"/>
      <c r="AV35" s="56"/>
      <c r="AW35" s="62"/>
      <c r="AX35" s="63"/>
      <c r="AY35" s="56"/>
      <c r="AZ35" s="56"/>
      <c r="BA35" s="114"/>
      <c r="BB35" s="126"/>
      <c r="BC35" s="99"/>
    </row>
    <row r="36" spans="1:56" ht="13.5" customHeight="1">
      <c r="A36" s="101"/>
      <c r="B36" s="41"/>
      <c r="C36" s="40"/>
      <c r="D36" s="40"/>
      <c r="E36" s="47">
        <f t="shared" ref="E36:W36" si="1">SUM(E14,E19,E22,E27,E30,E33)</f>
        <v>140</v>
      </c>
      <c r="F36" s="47">
        <f t="shared" si="1"/>
        <v>140</v>
      </c>
      <c r="G36" s="47">
        <f t="shared" si="1"/>
        <v>140</v>
      </c>
      <c r="H36" s="47">
        <f t="shared" si="1"/>
        <v>140</v>
      </c>
      <c r="I36" s="47">
        <f t="shared" si="1"/>
        <v>140</v>
      </c>
      <c r="J36" s="47">
        <f t="shared" si="1"/>
        <v>140</v>
      </c>
      <c r="K36" s="47">
        <f t="shared" si="1"/>
        <v>140</v>
      </c>
      <c r="L36" s="47">
        <f t="shared" si="1"/>
        <v>140</v>
      </c>
      <c r="M36" s="47">
        <f t="shared" si="1"/>
        <v>140</v>
      </c>
      <c r="N36" s="47">
        <f t="shared" si="1"/>
        <v>140</v>
      </c>
      <c r="O36" s="47">
        <f t="shared" si="1"/>
        <v>120</v>
      </c>
      <c r="P36" s="47">
        <f t="shared" si="1"/>
        <v>120</v>
      </c>
      <c r="Q36" s="47">
        <f t="shared" si="1"/>
        <v>120</v>
      </c>
      <c r="R36" s="47">
        <f t="shared" si="1"/>
        <v>120</v>
      </c>
      <c r="S36" s="47">
        <f t="shared" si="1"/>
        <v>120</v>
      </c>
      <c r="T36" s="47">
        <f t="shared" si="1"/>
        <v>120</v>
      </c>
      <c r="U36" s="47">
        <f t="shared" si="1"/>
        <v>120</v>
      </c>
      <c r="V36" s="47">
        <f t="shared" si="1"/>
        <v>120</v>
      </c>
      <c r="W36" s="47">
        <f t="shared" si="1"/>
        <v>120</v>
      </c>
      <c r="X36" s="63"/>
      <c r="Y36" s="56"/>
      <c r="Z36" s="56"/>
      <c r="AA36" s="62"/>
      <c r="AB36" s="63"/>
      <c r="AC36" s="56"/>
      <c r="AD36" s="56"/>
      <c r="AE36" s="56"/>
      <c r="AF36" s="62"/>
      <c r="AG36" s="47">
        <f t="shared" ref="AG36:AM36" si="2">SUM(AG14,AG19,AG22,AG27,AG30,AG33)</f>
        <v>137.5</v>
      </c>
      <c r="AH36" s="47">
        <f t="shared" si="2"/>
        <v>137.5</v>
      </c>
      <c r="AI36" s="47">
        <f t="shared" si="2"/>
        <v>137.5</v>
      </c>
      <c r="AJ36" s="47">
        <f t="shared" si="2"/>
        <v>137.5</v>
      </c>
      <c r="AK36" s="47">
        <f t="shared" si="2"/>
        <v>137.5</v>
      </c>
      <c r="AL36" s="47">
        <f t="shared" si="2"/>
        <v>137.5</v>
      </c>
      <c r="AM36" s="47">
        <f t="shared" si="2"/>
        <v>137.5</v>
      </c>
      <c r="AN36" s="9"/>
      <c r="AO36" s="35"/>
      <c r="AP36" s="64"/>
      <c r="AQ36" s="56"/>
      <c r="AR36" s="56"/>
      <c r="AS36" s="62"/>
      <c r="AT36" s="63"/>
      <c r="AU36" s="56"/>
      <c r="AV36" s="56"/>
      <c r="AW36" s="62"/>
      <c r="AX36" s="63"/>
      <c r="AY36" s="56"/>
      <c r="AZ36" s="56"/>
      <c r="BA36" s="114"/>
      <c r="BB36" s="126"/>
      <c r="BC36" s="99"/>
    </row>
    <row r="37" spans="1:56" ht="13.5" customHeight="1">
      <c r="A37" s="106" t="s">
        <v>16</v>
      </c>
      <c r="B37" s="29">
        <f>B34+B31+B28+B23+B20+B15</f>
        <v>19547080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29">
        <f>O34+O31+O28+O23+O20+O15</f>
        <v>17270529.736499999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3"/>
      <c r="AB37" s="29">
        <f>AB34+AB31+AB28+AB23+AB20+AB15</f>
        <v>13484701.951875001</v>
      </c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43"/>
      <c r="AP37" s="29">
        <f>AP34+AP31+AP28+AP23+AP20+AP15</f>
        <v>0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31"/>
      <c r="BB37" s="127">
        <f>SUM(B36:BA36)</f>
        <v>3442.5</v>
      </c>
      <c r="BC37" s="107">
        <f>SUM(B37:BA37)</f>
        <v>50302311.688374996</v>
      </c>
    </row>
    <row r="38" spans="1:56" ht="13.5" customHeight="1">
      <c r="A38" s="101"/>
      <c r="B38" s="41"/>
      <c r="C38" s="40"/>
      <c r="D38" s="40"/>
      <c r="E38" s="40"/>
      <c r="F38" s="36"/>
      <c r="G38" s="41"/>
      <c r="H38" s="40"/>
      <c r="I38" s="40"/>
      <c r="J38" s="36"/>
      <c r="K38" s="41"/>
      <c r="L38" s="40"/>
      <c r="M38" s="40"/>
      <c r="N38" s="36"/>
      <c r="O38" s="41"/>
      <c r="P38" s="40"/>
      <c r="Q38" s="40"/>
      <c r="R38" s="42"/>
      <c r="S38" s="37"/>
      <c r="T38" s="39"/>
      <c r="U38" s="40"/>
      <c r="V38" s="40"/>
      <c r="W38" s="36"/>
      <c r="X38" s="41"/>
      <c r="Y38" s="40"/>
      <c r="Z38" s="40"/>
      <c r="AA38" s="36"/>
      <c r="AB38" s="41"/>
      <c r="AC38" s="40"/>
      <c r="AD38" s="40"/>
      <c r="AE38" s="40"/>
      <c r="AF38" s="36"/>
      <c r="AG38" s="41"/>
      <c r="AH38" s="40"/>
      <c r="AI38" s="40"/>
      <c r="AJ38" s="36"/>
      <c r="AK38" s="41"/>
      <c r="AL38" s="40"/>
      <c r="AM38" s="40"/>
      <c r="AN38" s="42"/>
      <c r="AO38" s="37"/>
      <c r="AP38" s="39"/>
      <c r="AQ38" s="40"/>
      <c r="AR38" s="40"/>
      <c r="AS38" s="36"/>
      <c r="AT38" s="41"/>
      <c r="AU38" s="40"/>
      <c r="AV38" s="40"/>
      <c r="AW38" s="36"/>
      <c r="AX38" s="41"/>
      <c r="AY38" s="40"/>
      <c r="AZ38" s="40"/>
      <c r="BA38" s="132"/>
      <c r="BB38" s="128"/>
      <c r="BC38" s="108"/>
    </row>
    <row r="39" spans="1:56" ht="13.5" customHeight="1">
      <c r="A39" s="100" t="s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114"/>
      <c r="BB39" s="9"/>
      <c r="BC39" s="109"/>
      <c r="BD39" s="68"/>
    </row>
    <row r="40" spans="1:56" ht="13.5" customHeight="1">
      <c r="A40" s="110" t="s">
        <v>31</v>
      </c>
      <c r="B40" s="236">
        <v>6</v>
      </c>
      <c r="C40" s="236"/>
      <c r="D40" s="236"/>
      <c r="E40" s="236"/>
      <c r="F40" s="236"/>
      <c r="G40" s="236">
        <v>6</v>
      </c>
      <c r="H40" s="236"/>
      <c r="I40" s="236"/>
      <c r="J40" s="236"/>
      <c r="K40" s="236">
        <v>6</v>
      </c>
      <c r="L40" s="236"/>
      <c r="M40" s="236"/>
      <c r="N40" s="236"/>
      <c r="O40" s="236">
        <v>6</v>
      </c>
      <c r="P40" s="236"/>
      <c r="Q40" s="236"/>
      <c r="R40" s="236"/>
      <c r="S40" s="236"/>
      <c r="T40" s="236">
        <v>6</v>
      </c>
      <c r="U40" s="236"/>
      <c r="V40" s="236"/>
      <c r="W40" s="236"/>
      <c r="X40" s="236">
        <v>6</v>
      </c>
      <c r="Y40" s="236"/>
      <c r="Z40" s="236"/>
      <c r="AA40" s="236"/>
      <c r="AB40" s="236">
        <v>6</v>
      </c>
      <c r="AC40" s="236"/>
      <c r="AD40" s="236"/>
      <c r="AE40" s="236"/>
      <c r="AF40" s="236"/>
      <c r="AG40" s="236"/>
      <c r="AH40" s="236"/>
      <c r="AI40" s="236"/>
      <c r="AJ40" s="236"/>
      <c r="AK40" s="236">
        <v>6</v>
      </c>
      <c r="AL40" s="236"/>
      <c r="AM40" s="236"/>
      <c r="AN40" s="236"/>
      <c r="AO40" s="236"/>
      <c r="AP40" s="236">
        <v>6</v>
      </c>
      <c r="AQ40" s="236"/>
      <c r="AR40" s="236"/>
      <c r="AS40" s="236"/>
      <c r="AT40" s="276">
        <v>6</v>
      </c>
      <c r="AU40" s="277"/>
      <c r="AV40" s="277"/>
      <c r="AW40" s="277"/>
      <c r="AX40" s="277"/>
      <c r="AY40" s="277"/>
      <c r="AZ40" s="277"/>
      <c r="BA40" s="279"/>
      <c r="BB40" s="129"/>
      <c r="BC40" s="111"/>
    </row>
    <row r="41" spans="1:56" ht="13.5" customHeight="1">
      <c r="A41" s="110"/>
      <c r="B41" s="338">
        <v>58209.9</v>
      </c>
      <c r="C41" s="338"/>
      <c r="D41" s="338"/>
      <c r="E41" s="338"/>
      <c r="F41" s="338"/>
      <c r="G41" s="338">
        <v>58209.9</v>
      </c>
      <c r="H41" s="338"/>
      <c r="I41" s="338"/>
      <c r="J41" s="338"/>
      <c r="K41" s="338">
        <v>58209.9</v>
      </c>
      <c r="L41" s="338"/>
      <c r="M41" s="338"/>
      <c r="N41" s="338"/>
      <c r="O41" s="338">
        <v>58209.9</v>
      </c>
      <c r="P41" s="338"/>
      <c r="Q41" s="338"/>
      <c r="R41" s="338"/>
      <c r="S41" s="338"/>
      <c r="T41" s="338">
        <v>58209.9</v>
      </c>
      <c r="U41" s="338"/>
      <c r="V41" s="338"/>
      <c r="W41" s="338"/>
      <c r="X41" s="338">
        <v>58209.9</v>
      </c>
      <c r="Y41" s="338"/>
      <c r="Z41" s="338"/>
      <c r="AA41" s="338"/>
      <c r="AB41" s="339">
        <v>58209.9</v>
      </c>
      <c r="AC41" s="339"/>
      <c r="AD41" s="339"/>
      <c r="AE41" s="339"/>
      <c r="AF41" s="339"/>
      <c r="AG41" s="339"/>
      <c r="AH41" s="339"/>
      <c r="AI41" s="339"/>
      <c r="AJ41" s="339"/>
      <c r="AK41" s="338">
        <v>58209.9</v>
      </c>
      <c r="AL41" s="338"/>
      <c r="AM41" s="338"/>
      <c r="AN41" s="338"/>
      <c r="AO41" s="338"/>
      <c r="AP41" s="338">
        <v>58209.9</v>
      </c>
      <c r="AQ41" s="338"/>
      <c r="AR41" s="338"/>
      <c r="AS41" s="338"/>
      <c r="AT41" s="266">
        <v>58209.9</v>
      </c>
      <c r="AU41" s="267"/>
      <c r="AV41" s="267"/>
      <c r="AW41" s="267"/>
      <c r="AX41" s="267"/>
      <c r="AY41" s="267"/>
      <c r="AZ41" s="267"/>
      <c r="BA41" s="269"/>
      <c r="BB41" s="129">
        <v>60</v>
      </c>
      <c r="BC41" s="112">
        <f>SUM(B41:BA41)</f>
        <v>582099.00000000012</v>
      </c>
    </row>
    <row r="42" spans="1:56">
      <c r="A42" s="11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114"/>
      <c r="BB42" s="9"/>
      <c r="BC42" s="114"/>
      <c r="BD42" s="12"/>
    </row>
    <row r="43" spans="1:56" ht="13.5" thickBot="1">
      <c r="A43" s="133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5"/>
      <c r="BB43" s="9"/>
      <c r="BC43" s="114"/>
      <c r="BD43" s="12"/>
    </row>
    <row r="44" spans="1:56">
      <c r="A44" s="115" t="s">
        <v>39</v>
      </c>
      <c r="B44" s="305">
        <f>SUM(B36:N36)+SUM(B40:N40)</f>
        <v>1418</v>
      </c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>
        <f>SUM(O36:AA36)+SUM(O40:AA40)</f>
        <v>1098</v>
      </c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  <c r="AA44" s="305"/>
      <c r="AB44" s="305">
        <f>SUM(AB36:AO36,AB40:AO40)</f>
        <v>974.5</v>
      </c>
      <c r="AC44" s="305"/>
      <c r="AD44" s="305"/>
      <c r="AE44" s="305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40">
        <f>SUM(AP36:BB36,AO40:BA40)</f>
        <v>12</v>
      </c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2"/>
      <c r="BB44" s="125">
        <f>SUM(B44:BA44)</f>
        <v>3502.5</v>
      </c>
      <c r="BC44" s="116"/>
    </row>
    <row r="45" spans="1:56" ht="13.5" thickBot="1">
      <c r="A45" s="117" t="s">
        <v>40</v>
      </c>
      <c r="B45" s="303">
        <f>SUM(B37,B41:N41)</f>
        <v>19721709.699999996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3">
        <f>SUM(O37,O41:AA41)</f>
        <v>17445159.436499994</v>
      </c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303">
        <f>SUM(AB37,AB41:AO41)</f>
        <v>13601121.751875002</v>
      </c>
      <c r="AC45" s="304"/>
      <c r="AD45" s="304"/>
      <c r="AE45" s="304"/>
      <c r="AF45" s="304"/>
      <c r="AG45" s="304"/>
      <c r="AH45" s="304"/>
      <c r="AI45" s="304"/>
      <c r="AJ45" s="304"/>
      <c r="AK45" s="304"/>
      <c r="AL45" s="304"/>
      <c r="AM45" s="304"/>
      <c r="AN45" s="304"/>
      <c r="AO45" s="304"/>
      <c r="AP45" s="257">
        <f>SUM(AP37,AP41:BB41)</f>
        <v>116479.8</v>
      </c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9"/>
      <c r="BB45" s="118"/>
      <c r="BC45" s="119">
        <f>SUM(B45:BA45)</f>
        <v>50884470.688374981</v>
      </c>
    </row>
  </sheetData>
  <mergeCells count="47">
    <mergeCell ref="AT41:BA41"/>
    <mergeCell ref="B44:N44"/>
    <mergeCell ref="O44:AA44"/>
    <mergeCell ref="AB44:AO44"/>
    <mergeCell ref="AP44:BA44"/>
    <mergeCell ref="B45:N45"/>
    <mergeCell ref="O45:AA45"/>
    <mergeCell ref="AB45:AO45"/>
    <mergeCell ref="AP45:BA45"/>
    <mergeCell ref="AP40:AS40"/>
    <mergeCell ref="AT40:BA40"/>
    <mergeCell ref="G41:J41"/>
    <mergeCell ref="K41:N41"/>
    <mergeCell ref="O41:S41"/>
    <mergeCell ref="T41:W41"/>
    <mergeCell ref="X41:AA41"/>
    <mergeCell ref="AB41:AJ41"/>
    <mergeCell ref="AK41:AO41"/>
    <mergeCell ref="AP41:AS41"/>
    <mergeCell ref="B40:F40"/>
    <mergeCell ref="B41:F41"/>
    <mergeCell ref="BB9:BB10"/>
    <mergeCell ref="BC9:BC10"/>
    <mergeCell ref="G40:J40"/>
    <mergeCell ref="K40:N40"/>
    <mergeCell ref="O40:S40"/>
    <mergeCell ref="T40:W40"/>
    <mergeCell ref="X40:AA40"/>
    <mergeCell ref="AB40:AJ40"/>
    <mergeCell ref="AK40:AO40"/>
    <mergeCell ref="X9:AA9"/>
    <mergeCell ref="AB9:AF9"/>
    <mergeCell ref="AG9:AJ9"/>
    <mergeCell ref="AK9:AO9"/>
    <mergeCell ref="AP9:AS9"/>
    <mergeCell ref="AT9:AW9"/>
    <mergeCell ref="B8:N8"/>
    <mergeCell ref="O8:AA8"/>
    <mergeCell ref="AB8:AO8"/>
    <mergeCell ref="AP8:BA8"/>
    <mergeCell ref="A9:A10"/>
    <mergeCell ref="B9:F9"/>
    <mergeCell ref="G9:J9"/>
    <mergeCell ref="K9:N9"/>
    <mergeCell ref="O9:S9"/>
    <mergeCell ref="T9:W9"/>
    <mergeCell ref="AX9:BA9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BD45"/>
  <sheetViews>
    <sheetView showGridLines="0" zoomScale="86" zoomScaleNormal="86" workbookViewId="0">
      <pane xSplit="1" ySplit="10" topLeftCell="B11" activePane="bottomRight" state="frozen"/>
      <selection activeCell="B8" sqref="B8:BB8"/>
      <selection pane="topRight" activeCell="B8" sqref="B8:BB8"/>
      <selection pane="bottomLeft" activeCell="B8" sqref="B8:BB8"/>
      <selection pane="bottomRight" activeCell="K28" sqref="K28"/>
    </sheetView>
  </sheetViews>
  <sheetFormatPr defaultRowHeight="12.75"/>
  <cols>
    <col min="1" max="1" width="41.140625" style="61" customWidth="1"/>
    <col min="2" max="54" width="3.28515625" style="61" customWidth="1"/>
    <col min="55" max="55" width="7.7109375" style="61" customWidth="1"/>
    <col min="56" max="56" width="12.7109375" style="12" customWidth="1"/>
    <col min="57" max="16384" width="9.140625" style="61"/>
  </cols>
  <sheetData>
    <row r="6" spans="1:56">
      <c r="A6" s="16" t="s">
        <v>30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9"/>
    </row>
    <row r="7" spans="1:56" ht="12.75" customHeight="1" thickBot="1">
      <c r="A7" s="17" t="s">
        <v>28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1"/>
      <c r="BD7" s="22"/>
    </row>
    <row r="8" spans="1:56" ht="13.5" customHeight="1" thickBot="1">
      <c r="A8" s="17" t="s">
        <v>22</v>
      </c>
      <c r="B8" s="231" t="s">
        <v>38</v>
      </c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1" t="s">
        <v>35</v>
      </c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 t="s">
        <v>36</v>
      </c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 t="s">
        <v>37</v>
      </c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3"/>
      <c r="BC8" s="23"/>
      <c r="BD8" s="24"/>
    </row>
    <row r="9" spans="1:56" ht="13.5" customHeight="1">
      <c r="A9" s="248" t="s">
        <v>15</v>
      </c>
      <c r="B9" s="251" t="s">
        <v>2</v>
      </c>
      <c r="C9" s="251"/>
      <c r="D9" s="251"/>
      <c r="E9" s="251"/>
      <c r="F9" s="252"/>
      <c r="G9" s="256" t="s">
        <v>3</v>
      </c>
      <c r="H9" s="251"/>
      <c r="I9" s="251"/>
      <c r="J9" s="252"/>
      <c r="K9" s="256" t="s">
        <v>4</v>
      </c>
      <c r="L9" s="251"/>
      <c r="M9" s="251"/>
      <c r="N9" s="251"/>
      <c r="O9" s="253" t="s">
        <v>5</v>
      </c>
      <c r="P9" s="254"/>
      <c r="Q9" s="254"/>
      <c r="R9" s="254"/>
      <c r="S9" s="255"/>
      <c r="T9" s="250" t="s">
        <v>6</v>
      </c>
      <c r="U9" s="251"/>
      <c r="V9" s="251"/>
      <c r="W9" s="252"/>
      <c r="X9" s="256" t="s">
        <v>7</v>
      </c>
      <c r="Y9" s="251"/>
      <c r="Z9" s="251"/>
      <c r="AA9" s="252"/>
      <c r="AB9" s="256" t="s">
        <v>8</v>
      </c>
      <c r="AC9" s="251"/>
      <c r="AD9" s="251"/>
      <c r="AE9" s="251"/>
      <c r="AF9" s="252"/>
      <c r="AG9" s="256" t="s">
        <v>9</v>
      </c>
      <c r="AH9" s="251"/>
      <c r="AI9" s="251"/>
      <c r="AJ9" s="252"/>
      <c r="AK9" s="256" t="s">
        <v>10</v>
      </c>
      <c r="AL9" s="251"/>
      <c r="AM9" s="251"/>
      <c r="AN9" s="251"/>
      <c r="AO9" s="251"/>
      <c r="AP9" s="253" t="s">
        <v>11</v>
      </c>
      <c r="AQ9" s="254"/>
      <c r="AR9" s="254"/>
      <c r="AS9" s="255"/>
      <c r="AT9" s="251" t="s">
        <v>12</v>
      </c>
      <c r="AU9" s="251"/>
      <c r="AV9" s="251"/>
      <c r="AW9" s="251"/>
      <c r="AX9" s="253" t="s">
        <v>13</v>
      </c>
      <c r="AY9" s="254"/>
      <c r="AZ9" s="254"/>
      <c r="BA9" s="254"/>
      <c r="BB9" s="255"/>
      <c r="BC9" s="246" t="s">
        <v>0</v>
      </c>
      <c r="BD9" s="238" t="s">
        <v>1</v>
      </c>
    </row>
    <row r="10" spans="1:56" ht="13.5" customHeight="1">
      <c r="A10" s="249"/>
      <c r="B10" s="44">
        <v>26</v>
      </c>
      <c r="C10" s="45">
        <v>2</v>
      </c>
      <c r="D10" s="45">
        <v>9</v>
      </c>
      <c r="E10" s="45">
        <v>16</v>
      </c>
      <c r="F10" s="45">
        <v>23</v>
      </c>
      <c r="G10" s="45">
        <v>30</v>
      </c>
      <c r="H10" s="45">
        <v>6</v>
      </c>
      <c r="I10" s="45">
        <v>13</v>
      </c>
      <c r="J10" s="45">
        <v>20</v>
      </c>
      <c r="K10" s="45">
        <v>27</v>
      </c>
      <c r="L10" s="45">
        <v>5</v>
      </c>
      <c r="M10" s="45">
        <v>12</v>
      </c>
      <c r="N10" s="45">
        <v>19</v>
      </c>
      <c r="O10" s="46">
        <v>26</v>
      </c>
      <c r="P10" s="46">
        <v>2</v>
      </c>
      <c r="Q10" s="46">
        <v>9</v>
      </c>
      <c r="R10" s="46">
        <v>16</v>
      </c>
      <c r="S10" s="46">
        <v>23</v>
      </c>
      <c r="T10" s="45">
        <v>30</v>
      </c>
      <c r="U10" s="45">
        <v>7</v>
      </c>
      <c r="V10" s="45">
        <v>14</v>
      </c>
      <c r="W10" s="45">
        <v>21</v>
      </c>
      <c r="X10" s="45">
        <v>28</v>
      </c>
      <c r="Y10" s="45">
        <v>4</v>
      </c>
      <c r="Z10" s="45">
        <v>11</v>
      </c>
      <c r="AA10" s="45">
        <v>18</v>
      </c>
      <c r="AB10" s="45">
        <v>25</v>
      </c>
      <c r="AC10" s="45">
        <v>2</v>
      </c>
      <c r="AD10" s="45">
        <v>9</v>
      </c>
      <c r="AE10" s="45">
        <v>16</v>
      </c>
      <c r="AF10" s="45">
        <v>23</v>
      </c>
      <c r="AG10" s="45">
        <v>30</v>
      </c>
      <c r="AH10" s="45">
        <v>6</v>
      </c>
      <c r="AI10" s="45">
        <v>13</v>
      </c>
      <c r="AJ10" s="45">
        <v>20</v>
      </c>
      <c r="AK10" s="45">
        <v>27</v>
      </c>
      <c r="AL10" s="45">
        <v>3</v>
      </c>
      <c r="AM10" s="45">
        <v>10</v>
      </c>
      <c r="AN10" s="45">
        <v>17</v>
      </c>
      <c r="AO10" s="45">
        <v>24</v>
      </c>
      <c r="AP10" s="46">
        <v>1</v>
      </c>
      <c r="AQ10" s="46">
        <v>8</v>
      </c>
      <c r="AR10" s="46">
        <v>15</v>
      </c>
      <c r="AS10" s="46">
        <v>22</v>
      </c>
      <c r="AT10" s="45">
        <v>29</v>
      </c>
      <c r="AU10" s="45">
        <v>5</v>
      </c>
      <c r="AV10" s="45">
        <v>12</v>
      </c>
      <c r="AW10" s="45">
        <v>19</v>
      </c>
      <c r="AX10" s="46">
        <v>26</v>
      </c>
      <c r="AY10" s="46">
        <v>3</v>
      </c>
      <c r="AZ10" s="46">
        <v>10</v>
      </c>
      <c r="BA10" s="46">
        <v>17</v>
      </c>
      <c r="BB10" s="46">
        <v>24</v>
      </c>
      <c r="BC10" s="239"/>
      <c r="BD10" s="239"/>
    </row>
    <row r="11" spans="1:56" ht="13.5" customHeight="1">
      <c r="A11" s="6"/>
      <c r="B11" s="63"/>
      <c r="C11" s="5"/>
      <c r="D11" s="5"/>
      <c r="E11" s="5"/>
      <c r="F11" s="62"/>
      <c r="G11" s="63"/>
      <c r="H11" s="5"/>
      <c r="I11" s="5"/>
      <c r="J11" s="62"/>
      <c r="K11" s="63"/>
      <c r="L11" s="5"/>
      <c r="M11" s="5"/>
      <c r="N11" s="62"/>
      <c r="O11" s="63"/>
      <c r="P11" s="5"/>
      <c r="Q11" s="5"/>
      <c r="R11" s="9"/>
      <c r="S11" s="38"/>
      <c r="T11" s="64"/>
      <c r="U11" s="5"/>
      <c r="V11" s="5"/>
      <c r="W11" s="62"/>
      <c r="X11" s="63"/>
      <c r="Y11" s="5"/>
      <c r="Z11" s="5"/>
      <c r="AA11" s="62"/>
      <c r="AB11" s="63"/>
      <c r="AC11" s="5"/>
      <c r="AD11" s="5"/>
      <c r="AE11" s="5"/>
      <c r="AF11" s="62"/>
      <c r="AG11" s="63"/>
      <c r="AH11" s="5"/>
      <c r="AI11" s="5"/>
      <c r="AJ11" s="62"/>
      <c r="AK11" s="63"/>
      <c r="AL11" s="5"/>
      <c r="AM11" s="5"/>
      <c r="AN11" s="9"/>
      <c r="AO11" s="38"/>
      <c r="AP11" s="64"/>
      <c r="AQ11" s="5"/>
      <c r="AR11" s="5"/>
      <c r="AS11" s="62"/>
      <c r="AT11" s="63"/>
      <c r="AU11" s="5"/>
      <c r="AV11" s="5"/>
      <c r="AW11" s="62"/>
      <c r="AX11" s="63"/>
      <c r="AY11" s="5"/>
      <c r="AZ11" s="5"/>
      <c r="BA11" s="9"/>
      <c r="BB11" s="35"/>
      <c r="BC11" s="3"/>
      <c r="BD11" s="13"/>
    </row>
    <row r="12" spans="1:56" ht="13.5" customHeight="1">
      <c r="A12" s="6"/>
      <c r="B12" s="63"/>
      <c r="C12" s="5"/>
      <c r="D12" s="5"/>
      <c r="E12" s="5"/>
      <c r="F12" s="62"/>
      <c r="G12" s="63"/>
      <c r="H12" s="5"/>
      <c r="I12" s="5"/>
      <c r="J12" s="62"/>
      <c r="K12" s="63"/>
      <c r="L12" s="5"/>
      <c r="M12" s="5"/>
      <c r="N12" s="62"/>
      <c r="O12" s="63"/>
      <c r="P12" s="5"/>
      <c r="Q12" s="5"/>
      <c r="R12" s="9"/>
      <c r="S12" s="35"/>
      <c r="T12" s="64"/>
      <c r="U12" s="5"/>
      <c r="V12" s="5"/>
      <c r="W12" s="62"/>
      <c r="X12" s="63"/>
      <c r="Y12" s="5"/>
      <c r="Z12" s="5"/>
      <c r="AA12" s="62"/>
      <c r="AB12" s="63"/>
      <c r="AC12" s="5"/>
      <c r="AD12" s="5"/>
      <c r="AE12" s="5"/>
      <c r="AF12" s="62"/>
      <c r="AG12" s="63"/>
      <c r="AH12" s="5"/>
      <c r="AI12" s="5"/>
      <c r="AJ12" s="62"/>
      <c r="AK12" s="63"/>
      <c r="AL12" s="5"/>
      <c r="AM12" s="5"/>
      <c r="AN12" s="9"/>
      <c r="AO12" s="35"/>
      <c r="AP12" s="64"/>
      <c r="AQ12" s="5"/>
      <c r="AR12" s="5"/>
      <c r="AS12" s="62"/>
      <c r="AT12" s="63"/>
      <c r="AU12" s="5"/>
      <c r="AV12" s="5"/>
      <c r="AW12" s="62"/>
      <c r="AX12" s="63"/>
      <c r="AY12" s="5"/>
      <c r="AZ12" s="5"/>
      <c r="BA12" s="9"/>
      <c r="BB12" s="35"/>
      <c r="BC12" s="3"/>
      <c r="BD12" s="13"/>
    </row>
    <row r="13" spans="1:56" ht="13.5" customHeight="1">
      <c r="A13" s="8" t="s">
        <v>14</v>
      </c>
      <c r="B13" s="63"/>
      <c r="C13" s="5"/>
      <c r="D13" s="5"/>
      <c r="E13" s="5"/>
      <c r="F13" s="62"/>
      <c r="G13" s="63"/>
      <c r="H13" s="5"/>
      <c r="I13" s="5"/>
      <c r="J13" s="62"/>
      <c r="K13" s="63"/>
      <c r="L13" s="5"/>
      <c r="M13" s="5"/>
      <c r="N13" s="62"/>
      <c r="O13" s="63"/>
      <c r="P13" s="5"/>
      <c r="Q13" s="5"/>
      <c r="R13" s="9"/>
      <c r="S13" s="35"/>
      <c r="T13" s="64"/>
      <c r="U13" s="5"/>
      <c r="V13" s="5"/>
      <c r="W13" s="62"/>
      <c r="X13" s="63"/>
      <c r="Y13" s="5"/>
      <c r="Z13" s="5"/>
      <c r="AA13" s="62"/>
      <c r="AB13" s="63"/>
      <c r="AC13" s="5"/>
      <c r="AD13" s="5"/>
      <c r="AE13" s="5"/>
      <c r="AF13" s="62"/>
      <c r="AG13" s="63"/>
      <c r="AH13" s="5"/>
      <c r="AI13" s="5"/>
      <c r="AJ13" s="62"/>
      <c r="AK13" s="63"/>
      <c r="AL13" s="5"/>
      <c r="AM13" s="5"/>
      <c r="AN13" s="9"/>
      <c r="AO13" s="35"/>
      <c r="AP13" s="64"/>
      <c r="AQ13" s="5"/>
      <c r="AR13" s="5"/>
      <c r="AS13" s="62"/>
      <c r="AT13" s="63"/>
      <c r="AU13" s="5"/>
      <c r="AV13" s="5"/>
      <c r="AW13" s="62"/>
      <c r="AX13" s="63"/>
      <c r="AY13" s="5"/>
      <c r="AZ13" s="5"/>
      <c r="BA13" s="9"/>
      <c r="BB13" s="35"/>
      <c r="BC13" s="3"/>
      <c r="BD13" s="13"/>
    </row>
    <row r="14" spans="1:56" ht="13.5" customHeight="1">
      <c r="A14" s="27" t="s">
        <v>17</v>
      </c>
      <c r="B14" s="63"/>
      <c r="C14" s="5"/>
      <c r="D14" s="5"/>
      <c r="E14" s="5"/>
      <c r="F14" s="62"/>
      <c r="G14" s="15"/>
      <c r="H14" s="48">
        <v>9</v>
      </c>
      <c r="I14" s="47">
        <v>9</v>
      </c>
      <c r="J14" s="49">
        <v>9</v>
      </c>
      <c r="K14" s="49">
        <v>9</v>
      </c>
      <c r="L14" s="48">
        <v>9</v>
      </c>
      <c r="M14" s="47">
        <v>9</v>
      </c>
      <c r="N14" s="47">
        <v>9</v>
      </c>
      <c r="O14" s="47">
        <v>8</v>
      </c>
      <c r="P14" s="47">
        <v>8</v>
      </c>
      <c r="Q14" s="47">
        <v>8</v>
      </c>
      <c r="R14" s="47">
        <v>8</v>
      </c>
      <c r="S14" s="47">
        <v>8</v>
      </c>
      <c r="T14" s="47">
        <v>8</v>
      </c>
      <c r="U14" s="47">
        <v>8</v>
      </c>
      <c r="V14" s="47">
        <v>8</v>
      </c>
      <c r="W14" s="47">
        <v>8</v>
      </c>
      <c r="X14" s="64"/>
      <c r="Y14" s="5"/>
      <c r="Z14" s="5"/>
      <c r="AA14" s="62"/>
      <c r="AB14" s="63"/>
      <c r="AC14" s="5"/>
      <c r="AD14" s="5"/>
      <c r="AE14" s="5"/>
      <c r="AF14" s="62"/>
      <c r="AG14" s="63"/>
      <c r="AH14" s="47">
        <v>10</v>
      </c>
      <c r="AI14" s="47">
        <v>10</v>
      </c>
      <c r="AJ14" s="47">
        <v>10</v>
      </c>
      <c r="AK14" s="47">
        <v>10</v>
      </c>
      <c r="AL14" s="47">
        <v>10</v>
      </c>
      <c r="AM14" s="47">
        <v>10</v>
      </c>
      <c r="AN14" s="9"/>
      <c r="AO14" s="35"/>
      <c r="AP14" s="64"/>
      <c r="AQ14" s="5"/>
      <c r="AR14" s="5"/>
      <c r="AS14" s="62"/>
      <c r="AT14" s="63"/>
      <c r="AU14" s="5"/>
      <c r="AV14" s="5"/>
      <c r="AW14" s="62"/>
      <c r="AX14" s="63"/>
      <c r="AY14" s="5"/>
      <c r="AZ14" s="5"/>
      <c r="BA14" s="9"/>
      <c r="BB14" s="35"/>
      <c r="BC14" s="3"/>
      <c r="BD14" s="13"/>
    </row>
    <row r="15" spans="1:56" ht="13.5" customHeight="1">
      <c r="A15" s="7"/>
      <c r="B15" s="51">
        <v>1068678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8"/>
      <c r="O15" s="59">
        <v>1486058</v>
      </c>
      <c r="P15" s="60"/>
      <c r="Q15" s="60"/>
      <c r="R15" s="60"/>
      <c r="S15" s="60"/>
      <c r="T15" s="60"/>
      <c r="U15" s="60"/>
      <c r="V15" s="60"/>
      <c r="W15" s="60"/>
      <c r="X15" s="52"/>
      <c r="Y15" s="52"/>
      <c r="Z15" s="52"/>
      <c r="AA15" s="53"/>
      <c r="AB15" s="34">
        <v>1059808.0499999998</v>
      </c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3"/>
      <c r="AP15" s="34">
        <v>0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3"/>
      <c r="BB15" s="32"/>
      <c r="BC15" s="25">
        <f>SUM(B14:BB14)</f>
        <v>195</v>
      </c>
      <c r="BD15" s="66">
        <f>SUM(B15:BB15)</f>
        <v>3614544.05</v>
      </c>
    </row>
    <row r="16" spans="1:56" ht="13.5" customHeight="1">
      <c r="A16" s="7"/>
      <c r="B16" s="63"/>
      <c r="C16" s="5"/>
      <c r="D16" s="5"/>
      <c r="E16" s="5"/>
      <c r="F16" s="62"/>
      <c r="G16" s="63"/>
      <c r="H16" s="5"/>
      <c r="I16" s="5"/>
      <c r="J16" s="62"/>
      <c r="K16" s="63"/>
      <c r="L16" s="5"/>
      <c r="M16" s="5"/>
      <c r="N16" s="50"/>
      <c r="O16" s="63"/>
      <c r="P16" s="5"/>
      <c r="Q16" s="5"/>
      <c r="R16" s="9"/>
      <c r="S16" s="38"/>
      <c r="T16" s="64"/>
      <c r="U16" s="5"/>
      <c r="V16" s="5"/>
      <c r="W16" s="62"/>
      <c r="X16" s="63"/>
      <c r="Y16" s="5"/>
      <c r="Z16" s="5"/>
      <c r="AA16" s="62"/>
      <c r="AB16" s="63"/>
      <c r="AC16" s="5"/>
      <c r="AD16" s="5"/>
      <c r="AE16" s="5"/>
      <c r="AF16" s="62"/>
      <c r="AG16" s="63"/>
      <c r="AH16" s="5"/>
      <c r="AI16" s="5"/>
      <c r="AJ16" s="62"/>
      <c r="AK16" s="63"/>
      <c r="AL16" s="5"/>
      <c r="AM16" s="5"/>
      <c r="AN16" s="9"/>
      <c r="AO16" s="35"/>
      <c r="AP16" s="64"/>
      <c r="AQ16" s="5"/>
      <c r="AR16" s="5"/>
      <c r="AS16" s="62"/>
      <c r="AT16" s="63"/>
      <c r="AU16" s="5"/>
      <c r="AV16" s="5"/>
      <c r="AW16" s="62"/>
      <c r="AX16" s="63"/>
      <c r="AY16" s="5"/>
      <c r="AZ16" s="5"/>
      <c r="BA16" s="9"/>
      <c r="BB16" s="35"/>
      <c r="BC16" s="25"/>
      <c r="BD16" s="3"/>
    </row>
    <row r="17" spans="1:56" ht="13.5" hidden="1" customHeight="1">
      <c r="A17" s="27" t="s">
        <v>23</v>
      </c>
      <c r="B17" s="63"/>
      <c r="C17" s="5"/>
      <c r="D17" s="5"/>
      <c r="E17" s="5"/>
      <c r="F17" s="62"/>
      <c r="G17" s="63"/>
      <c r="H17" s="48">
        <v>8</v>
      </c>
      <c r="I17" s="48">
        <v>8</v>
      </c>
      <c r="J17" s="48">
        <v>8</v>
      </c>
      <c r="K17" s="63"/>
      <c r="L17" s="48">
        <v>8</v>
      </c>
      <c r="M17" s="48">
        <v>8</v>
      </c>
      <c r="N17" s="48">
        <v>8</v>
      </c>
      <c r="O17" s="48">
        <v>8</v>
      </c>
      <c r="P17" s="48">
        <v>8</v>
      </c>
      <c r="Q17" s="5"/>
      <c r="R17" s="48">
        <v>8</v>
      </c>
      <c r="S17" s="48">
        <v>8</v>
      </c>
      <c r="T17" s="48">
        <v>8</v>
      </c>
      <c r="U17" s="48">
        <v>8</v>
      </c>
      <c r="V17" s="48">
        <v>8</v>
      </c>
      <c r="W17" s="48">
        <v>8</v>
      </c>
      <c r="X17" s="63"/>
      <c r="Y17" s="5"/>
      <c r="Z17" s="5"/>
      <c r="AA17" s="62"/>
      <c r="AB17" s="63"/>
      <c r="AC17" s="5"/>
      <c r="AD17" s="5"/>
      <c r="AE17" s="5"/>
      <c r="AF17" s="62"/>
      <c r="AG17" s="63"/>
      <c r="AH17" s="5"/>
      <c r="AI17" s="5"/>
      <c r="AJ17" s="62"/>
      <c r="AK17" s="63"/>
      <c r="AL17" s="5"/>
      <c r="AM17" s="5"/>
      <c r="AN17" s="9"/>
      <c r="AO17" s="35"/>
      <c r="AP17" s="64"/>
      <c r="AQ17" s="5"/>
      <c r="AR17" s="5"/>
      <c r="AS17" s="62"/>
      <c r="AT17" s="63"/>
      <c r="AU17" s="5"/>
      <c r="AV17" s="5"/>
      <c r="AW17" s="62"/>
      <c r="AX17" s="63"/>
      <c r="AY17" s="5"/>
      <c r="AZ17" s="5"/>
      <c r="BA17" s="9"/>
      <c r="BB17" s="35"/>
      <c r="BC17" s="25"/>
      <c r="BD17" s="3"/>
    </row>
    <row r="18" spans="1:56" ht="13.5" hidden="1" customHeight="1">
      <c r="A18" s="27" t="s">
        <v>24</v>
      </c>
      <c r="B18" s="63"/>
      <c r="C18" s="56"/>
      <c r="D18" s="56"/>
      <c r="E18" s="56"/>
      <c r="F18" s="62"/>
      <c r="G18" s="63"/>
      <c r="H18" s="56"/>
      <c r="I18" s="56"/>
      <c r="J18" s="62"/>
      <c r="K18" s="63"/>
      <c r="L18" s="56"/>
      <c r="M18" s="56"/>
      <c r="N18" s="62"/>
      <c r="O18" s="57">
        <v>2</v>
      </c>
      <c r="P18" s="57">
        <v>2</v>
      </c>
      <c r="Q18" s="5"/>
      <c r="R18" s="57">
        <v>2</v>
      </c>
      <c r="S18" s="57">
        <v>2</v>
      </c>
      <c r="T18" s="57">
        <v>2</v>
      </c>
      <c r="U18" s="57">
        <v>2</v>
      </c>
      <c r="V18" s="57">
        <v>2</v>
      </c>
      <c r="W18" s="57">
        <v>2</v>
      </c>
      <c r="X18" s="63"/>
      <c r="Y18" s="5"/>
      <c r="Z18" s="5"/>
      <c r="AA18" s="62"/>
      <c r="AB18" s="63"/>
      <c r="AC18" s="5"/>
      <c r="AD18" s="5"/>
      <c r="AE18" s="5"/>
      <c r="AF18" s="62"/>
      <c r="AG18" s="63"/>
      <c r="AH18" s="5"/>
      <c r="AI18" s="5"/>
      <c r="AJ18" s="62"/>
      <c r="AK18" s="63"/>
      <c r="AL18" s="5"/>
      <c r="AM18" s="5"/>
      <c r="AN18" s="9"/>
      <c r="AO18" s="35"/>
      <c r="AP18" s="64"/>
      <c r="AQ18" s="5"/>
      <c r="AR18" s="5"/>
      <c r="AS18" s="62"/>
      <c r="AT18" s="63"/>
      <c r="AU18" s="5"/>
      <c r="AV18" s="5"/>
      <c r="AW18" s="62"/>
      <c r="AX18" s="63"/>
      <c r="AY18" s="5"/>
      <c r="AZ18" s="5"/>
      <c r="BA18" s="9"/>
      <c r="BB18" s="35"/>
      <c r="BC18" s="25"/>
      <c r="BD18" s="3"/>
    </row>
    <row r="19" spans="1:56" ht="13.5" customHeight="1">
      <c r="A19" s="27" t="s">
        <v>27</v>
      </c>
      <c r="B19" s="63"/>
      <c r="C19" s="5"/>
      <c r="D19" s="5"/>
      <c r="E19" s="5"/>
      <c r="F19" s="62"/>
      <c r="G19" s="63"/>
      <c r="H19" s="48">
        <v>8</v>
      </c>
      <c r="I19" s="48">
        <v>8</v>
      </c>
      <c r="J19" s="48">
        <v>8</v>
      </c>
      <c r="K19" s="48">
        <v>8</v>
      </c>
      <c r="L19" s="48">
        <v>8</v>
      </c>
      <c r="M19" s="48">
        <v>8</v>
      </c>
      <c r="N19" s="48">
        <v>8</v>
      </c>
      <c r="O19" s="48">
        <v>10</v>
      </c>
      <c r="P19" s="48">
        <v>10</v>
      </c>
      <c r="Q19" s="48">
        <v>10</v>
      </c>
      <c r="R19" s="48">
        <v>10</v>
      </c>
      <c r="S19" s="48">
        <v>10</v>
      </c>
      <c r="T19" s="48">
        <v>10</v>
      </c>
      <c r="U19" s="48">
        <v>10</v>
      </c>
      <c r="V19" s="48">
        <v>10</v>
      </c>
      <c r="W19" s="48">
        <v>10</v>
      </c>
      <c r="X19" s="63"/>
      <c r="Y19" s="5"/>
      <c r="Z19" s="5"/>
      <c r="AA19" s="62"/>
      <c r="AB19" s="63"/>
      <c r="AC19" s="5"/>
      <c r="AD19" s="5"/>
      <c r="AE19" s="5"/>
      <c r="AF19" s="62"/>
      <c r="AG19" s="63"/>
      <c r="AH19" s="47">
        <v>13</v>
      </c>
      <c r="AI19" s="47">
        <v>13</v>
      </c>
      <c r="AJ19" s="47">
        <v>13</v>
      </c>
      <c r="AK19" s="47">
        <v>13</v>
      </c>
      <c r="AL19" s="47">
        <v>13</v>
      </c>
      <c r="AM19" s="47">
        <v>13</v>
      </c>
      <c r="AN19" s="9"/>
      <c r="AO19" s="35"/>
      <c r="AP19" s="64"/>
      <c r="AQ19" s="5"/>
      <c r="AR19" s="5"/>
      <c r="AS19" s="62"/>
      <c r="AT19" s="63"/>
      <c r="AU19" s="5"/>
      <c r="AV19" s="5"/>
      <c r="AW19" s="62"/>
      <c r="AX19" s="63"/>
      <c r="AY19" s="5"/>
      <c r="AZ19" s="5"/>
      <c r="BA19" s="9"/>
      <c r="BB19" s="35"/>
      <c r="BC19" s="25"/>
      <c r="BD19" s="3"/>
    </row>
    <row r="20" spans="1:56" ht="13.5" customHeight="1">
      <c r="A20" s="7"/>
      <c r="B20" s="51">
        <v>462692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51">
        <v>940147</v>
      </c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3"/>
      <c r="AB20" s="34">
        <v>838449.5625</v>
      </c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3"/>
      <c r="AP20" s="34">
        <v>0</v>
      </c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3"/>
      <c r="BB20" s="32"/>
      <c r="BC20" s="25">
        <f>SUM(B19:BB19)</f>
        <v>224</v>
      </c>
      <c r="BD20" s="66">
        <f>SUM(B20:BB20)</f>
        <v>2241288.5625</v>
      </c>
    </row>
    <row r="21" spans="1:56" ht="13.5" customHeight="1">
      <c r="A21" s="7"/>
      <c r="B21" s="63"/>
      <c r="C21" s="5"/>
      <c r="D21" s="5"/>
      <c r="E21" s="5"/>
      <c r="F21" s="62"/>
      <c r="G21" s="63"/>
      <c r="H21" s="5"/>
      <c r="I21" s="5"/>
      <c r="J21" s="62"/>
      <c r="K21" s="63"/>
      <c r="L21" s="5"/>
      <c r="M21" s="5"/>
      <c r="N21" s="50"/>
      <c r="O21" s="63"/>
      <c r="P21" s="5"/>
      <c r="Q21" s="5"/>
      <c r="R21" s="9"/>
      <c r="S21" s="38"/>
      <c r="T21" s="64"/>
      <c r="U21" s="5"/>
      <c r="V21" s="5"/>
      <c r="W21" s="62"/>
      <c r="X21" s="63"/>
      <c r="Y21" s="5"/>
      <c r="Z21" s="5"/>
      <c r="AA21" s="62"/>
      <c r="AB21" s="63"/>
      <c r="AC21" s="5"/>
      <c r="AD21" s="5"/>
      <c r="AE21" s="5"/>
      <c r="AF21" s="62"/>
      <c r="AG21" s="63"/>
      <c r="AH21" s="5"/>
      <c r="AI21" s="5"/>
      <c r="AJ21" s="62"/>
      <c r="AK21" s="63"/>
      <c r="AL21" s="5"/>
      <c r="AM21" s="5"/>
      <c r="AN21" s="9"/>
      <c r="AO21" s="35"/>
      <c r="AP21" s="64"/>
      <c r="AQ21" s="5"/>
      <c r="AR21" s="5"/>
      <c r="AS21" s="62"/>
      <c r="AT21" s="63"/>
      <c r="AU21" s="5"/>
      <c r="AV21" s="5"/>
      <c r="AW21" s="62"/>
      <c r="AX21" s="63"/>
      <c r="AY21" s="5"/>
      <c r="AZ21" s="5"/>
      <c r="BA21" s="9"/>
      <c r="BB21" s="35"/>
      <c r="BC21" s="25"/>
      <c r="BD21" s="3"/>
    </row>
    <row r="22" spans="1:56" ht="13.5" customHeight="1">
      <c r="A22" s="27" t="s">
        <v>18</v>
      </c>
      <c r="B22" s="63"/>
      <c r="C22" s="5"/>
      <c r="D22" s="5"/>
      <c r="E22" s="5"/>
      <c r="F22" s="62"/>
      <c r="G22" s="63"/>
      <c r="H22" s="48">
        <v>13</v>
      </c>
      <c r="I22" s="48">
        <v>13</v>
      </c>
      <c r="J22" s="48">
        <v>13</v>
      </c>
      <c r="K22" s="48">
        <v>13</v>
      </c>
      <c r="L22" s="48">
        <v>13</v>
      </c>
      <c r="M22" s="48">
        <v>13</v>
      </c>
      <c r="N22" s="48">
        <v>13</v>
      </c>
      <c r="O22" s="63"/>
      <c r="P22" s="5"/>
      <c r="Q22" s="5"/>
      <c r="R22" s="9"/>
      <c r="S22" s="35"/>
      <c r="T22" s="64"/>
      <c r="U22" s="5"/>
      <c r="V22" s="5"/>
      <c r="W22" s="62"/>
      <c r="X22" s="63"/>
      <c r="Y22" s="5"/>
      <c r="Z22" s="5"/>
      <c r="AA22" s="62"/>
      <c r="AB22" s="63"/>
      <c r="AC22" s="5"/>
      <c r="AD22" s="5"/>
      <c r="AE22" s="5"/>
      <c r="AF22" s="62"/>
      <c r="AG22" s="63"/>
      <c r="AH22" s="5"/>
      <c r="AI22" s="5"/>
      <c r="AJ22" s="62"/>
      <c r="AK22" s="63"/>
      <c r="AL22" s="5"/>
      <c r="AM22" s="5"/>
      <c r="AN22" s="9"/>
      <c r="AO22" s="35"/>
      <c r="AP22" s="64"/>
      <c r="AQ22" s="5"/>
      <c r="AR22" s="5"/>
      <c r="AS22" s="62"/>
      <c r="AT22" s="63"/>
      <c r="AU22" s="5"/>
      <c r="AV22" s="5"/>
      <c r="AW22" s="62"/>
      <c r="AX22" s="63"/>
      <c r="AY22" s="5"/>
      <c r="AZ22" s="5"/>
      <c r="BA22" s="9"/>
      <c r="BB22" s="35"/>
      <c r="BC22" s="25"/>
      <c r="BD22" s="3"/>
    </row>
    <row r="23" spans="1:56" ht="13.5" customHeight="1">
      <c r="A23" s="7"/>
      <c r="B23" s="51">
        <v>2999478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29">
        <v>0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3"/>
      <c r="AB23" s="34">
        <v>0</v>
      </c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3"/>
      <c r="AP23" s="34">
        <v>0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3"/>
      <c r="BB23" s="32"/>
      <c r="BC23" s="25">
        <f>SUM(B22:BB22)</f>
        <v>91</v>
      </c>
      <c r="BD23" s="66">
        <f>SUM(B23:BB23)</f>
        <v>2999478</v>
      </c>
    </row>
    <row r="24" spans="1:56" ht="13.5" customHeight="1">
      <c r="A24" s="7"/>
      <c r="B24" s="63"/>
      <c r="C24" s="5"/>
      <c r="D24" s="5"/>
      <c r="E24" s="5"/>
      <c r="F24" s="62"/>
      <c r="G24" s="63"/>
      <c r="H24" s="5"/>
      <c r="I24" s="5"/>
      <c r="J24" s="62"/>
      <c r="K24" s="63"/>
      <c r="L24" s="5"/>
      <c r="M24" s="5"/>
      <c r="N24" s="50"/>
      <c r="O24" s="63"/>
      <c r="P24" s="5"/>
      <c r="Q24" s="5"/>
      <c r="R24" s="9"/>
      <c r="S24" s="38"/>
      <c r="T24" s="64"/>
      <c r="U24" s="5"/>
      <c r="V24" s="5"/>
      <c r="W24" s="62"/>
      <c r="X24" s="63"/>
      <c r="Y24" s="5"/>
      <c r="Z24" s="5"/>
      <c r="AA24" s="62"/>
      <c r="AB24" s="63"/>
      <c r="AC24" s="5"/>
      <c r="AD24" s="5"/>
      <c r="AE24" s="5"/>
      <c r="AF24" s="62"/>
      <c r="AG24" s="63"/>
      <c r="AH24" s="5"/>
      <c r="AI24" s="5"/>
      <c r="AJ24" s="62"/>
      <c r="AK24" s="63"/>
      <c r="AL24" s="5"/>
      <c r="AM24" s="5"/>
      <c r="AN24" s="9"/>
      <c r="AO24" s="35"/>
      <c r="AP24" s="64"/>
      <c r="AQ24" s="5"/>
      <c r="AR24" s="5"/>
      <c r="AS24" s="62"/>
      <c r="AT24" s="63"/>
      <c r="AU24" s="5"/>
      <c r="AV24" s="5"/>
      <c r="AW24" s="62"/>
      <c r="AX24" s="63"/>
      <c r="AY24" s="5"/>
      <c r="AZ24" s="5"/>
      <c r="BA24" s="9"/>
      <c r="BB24" s="35"/>
      <c r="BC24" s="25"/>
      <c r="BD24" s="3"/>
    </row>
    <row r="25" spans="1:56" ht="13.5" hidden="1" customHeight="1">
      <c r="A25" s="27" t="s">
        <v>25</v>
      </c>
      <c r="B25" s="63"/>
      <c r="C25" s="5"/>
      <c r="D25" s="5"/>
      <c r="E25" s="5"/>
      <c r="F25" s="62"/>
      <c r="G25" s="63"/>
      <c r="H25" s="5"/>
      <c r="I25" s="5"/>
      <c r="J25" s="48">
        <v>17</v>
      </c>
      <c r="K25" s="63"/>
      <c r="L25" s="48">
        <v>16</v>
      </c>
      <c r="M25" s="48">
        <v>16</v>
      </c>
      <c r="N25" s="48">
        <v>16</v>
      </c>
      <c r="O25" s="64"/>
      <c r="P25" s="5"/>
      <c r="Q25" s="5"/>
      <c r="R25" s="62"/>
      <c r="S25" s="63"/>
      <c r="T25" s="5"/>
      <c r="U25" s="5"/>
      <c r="V25" s="5"/>
      <c r="W25" s="62"/>
      <c r="X25" s="63"/>
      <c r="Y25" s="5"/>
      <c r="Z25" s="5"/>
      <c r="AA25" s="62"/>
      <c r="AB25" s="63"/>
      <c r="AC25" s="5"/>
      <c r="AD25" s="5"/>
      <c r="AE25" s="5"/>
      <c r="AF25" s="62"/>
      <c r="AG25" s="63"/>
      <c r="AH25" s="5"/>
      <c r="AI25" s="5"/>
      <c r="AJ25" s="62"/>
      <c r="AK25" s="63"/>
      <c r="AL25" s="5"/>
      <c r="AM25" s="5"/>
      <c r="AN25" s="9"/>
      <c r="AO25" s="35"/>
      <c r="AP25" s="64"/>
      <c r="AQ25" s="5"/>
      <c r="AR25" s="5"/>
      <c r="AS25" s="62"/>
      <c r="AT25" s="63"/>
      <c r="AU25" s="5"/>
      <c r="AV25" s="5"/>
      <c r="AW25" s="62"/>
      <c r="AX25" s="63"/>
      <c r="AY25" s="5"/>
      <c r="AZ25" s="5"/>
      <c r="BA25" s="9"/>
      <c r="BB25" s="35"/>
      <c r="BC25" s="25"/>
      <c r="BD25" s="3"/>
    </row>
    <row r="26" spans="1:56" ht="13.5" hidden="1" customHeight="1">
      <c r="A26" s="27" t="s">
        <v>26</v>
      </c>
      <c r="B26" s="63"/>
      <c r="C26" s="56"/>
      <c r="D26" s="56"/>
      <c r="E26" s="56"/>
      <c r="F26" s="62"/>
      <c r="G26" s="63"/>
      <c r="H26" s="56"/>
      <c r="I26" s="56"/>
      <c r="J26" s="62"/>
      <c r="K26" s="63"/>
      <c r="L26" s="56"/>
      <c r="M26" s="56"/>
      <c r="N26" s="62"/>
      <c r="O26" s="57">
        <v>8</v>
      </c>
      <c r="P26" s="57">
        <v>8</v>
      </c>
      <c r="Q26" s="5"/>
      <c r="R26" s="57">
        <v>8</v>
      </c>
      <c r="S26" s="57">
        <v>8</v>
      </c>
      <c r="T26" s="57">
        <v>8</v>
      </c>
      <c r="U26" s="57">
        <v>8</v>
      </c>
      <c r="V26" s="57">
        <v>8</v>
      </c>
      <c r="W26" s="57">
        <v>8</v>
      </c>
      <c r="X26" s="63"/>
      <c r="Y26" s="5"/>
      <c r="Z26" s="5"/>
      <c r="AA26" s="62"/>
      <c r="AB26" s="63"/>
      <c r="AC26" s="5"/>
      <c r="AD26" s="5"/>
      <c r="AE26" s="5"/>
      <c r="AF26" s="62"/>
      <c r="AG26" s="63"/>
      <c r="AH26" s="5"/>
      <c r="AI26" s="5"/>
      <c r="AJ26" s="62"/>
      <c r="AK26" s="63"/>
      <c r="AL26" s="5"/>
      <c r="AM26" s="5"/>
      <c r="AN26" s="9"/>
      <c r="AO26" s="35"/>
      <c r="AP26" s="64"/>
      <c r="AQ26" s="5"/>
      <c r="AR26" s="5"/>
      <c r="AS26" s="62"/>
      <c r="AT26" s="63"/>
      <c r="AU26" s="5"/>
      <c r="AV26" s="5"/>
      <c r="AW26" s="62"/>
      <c r="AX26" s="63"/>
      <c r="AY26" s="5"/>
      <c r="AZ26" s="5"/>
      <c r="BA26" s="9"/>
      <c r="BB26" s="35"/>
      <c r="BC26" s="25"/>
      <c r="BD26" s="3"/>
    </row>
    <row r="27" spans="1:56" ht="13.5" customHeight="1">
      <c r="A27" s="27" t="s">
        <v>19</v>
      </c>
      <c r="B27" s="63"/>
      <c r="C27" s="5"/>
      <c r="D27" s="5"/>
      <c r="E27" s="5"/>
      <c r="F27" s="62"/>
      <c r="G27" s="63"/>
      <c r="H27" s="5"/>
      <c r="I27" s="5"/>
      <c r="J27" s="48">
        <v>17</v>
      </c>
      <c r="K27" s="47">
        <v>16</v>
      </c>
      <c r="L27" s="48">
        <v>16</v>
      </c>
      <c r="M27" s="47">
        <v>16</v>
      </c>
      <c r="N27" s="47">
        <v>16</v>
      </c>
      <c r="O27" s="47">
        <v>8</v>
      </c>
      <c r="P27" s="47">
        <v>8</v>
      </c>
      <c r="Q27" s="47">
        <v>8</v>
      </c>
      <c r="R27" s="47">
        <v>8</v>
      </c>
      <c r="S27" s="47">
        <v>8</v>
      </c>
      <c r="T27" s="47">
        <v>8</v>
      </c>
      <c r="U27" s="47">
        <v>8</v>
      </c>
      <c r="V27" s="47">
        <v>8</v>
      </c>
      <c r="W27" s="47">
        <v>8</v>
      </c>
      <c r="X27" s="63"/>
      <c r="Y27" s="5"/>
      <c r="Z27" s="5"/>
      <c r="AA27" s="62"/>
      <c r="AB27" s="63"/>
      <c r="AC27" s="5"/>
      <c r="AD27" s="5"/>
      <c r="AE27" s="5"/>
      <c r="AF27" s="62"/>
      <c r="AG27" s="63"/>
      <c r="AH27" s="47">
        <v>10</v>
      </c>
      <c r="AI27" s="47">
        <v>10</v>
      </c>
      <c r="AJ27" s="47">
        <v>10</v>
      </c>
      <c r="AK27" s="47">
        <v>10</v>
      </c>
      <c r="AL27" s="47">
        <v>10</v>
      </c>
      <c r="AM27" s="47">
        <v>10</v>
      </c>
      <c r="AN27" s="9"/>
      <c r="AO27" s="35"/>
      <c r="AP27" s="64"/>
      <c r="AQ27" s="5"/>
      <c r="AR27" s="5"/>
      <c r="AS27" s="62"/>
      <c r="AT27" s="63"/>
      <c r="AU27" s="5"/>
      <c r="AV27" s="5"/>
      <c r="AW27" s="62"/>
      <c r="AX27" s="63"/>
      <c r="AY27" s="5"/>
      <c r="AZ27" s="5"/>
      <c r="BA27" s="9"/>
      <c r="BB27" s="35"/>
      <c r="BC27" s="25"/>
      <c r="BD27" s="3"/>
    </row>
    <row r="28" spans="1:56" ht="13.5" customHeight="1">
      <c r="A28" s="7"/>
      <c r="B28" s="51">
        <v>1452569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3"/>
      <c r="O28" s="51">
        <v>1439883</v>
      </c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3"/>
      <c r="AB28" s="34">
        <v>1197290.0249999999</v>
      </c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3"/>
      <c r="AP28" s="34">
        <v>0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3"/>
      <c r="BB28" s="32"/>
      <c r="BC28" s="25">
        <f>SUM(B27:BB27)</f>
        <v>213</v>
      </c>
      <c r="BD28" s="66">
        <f>SUM(B28:BB28)</f>
        <v>4089742.0249999999</v>
      </c>
    </row>
    <row r="29" spans="1:56" ht="13.5" customHeight="1">
      <c r="A29" s="7"/>
      <c r="B29" s="63"/>
      <c r="C29" s="5"/>
      <c r="D29" s="5"/>
      <c r="E29" s="5"/>
      <c r="F29" s="62"/>
      <c r="G29" s="63"/>
      <c r="H29" s="5"/>
      <c r="I29" s="5"/>
      <c r="J29" s="62"/>
      <c r="K29" s="63"/>
      <c r="L29" s="5"/>
      <c r="M29" s="5"/>
      <c r="N29" s="50"/>
      <c r="O29" s="63"/>
      <c r="P29" s="5"/>
      <c r="Q29" s="5"/>
      <c r="R29" s="9"/>
      <c r="S29" s="38"/>
      <c r="T29" s="64"/>
      <c r="U29" s="5"/>
      <c r="V29" s="5"/>
      <c r="W29" s="62"/>
      <c r="X29" s="63"/>
      <c r="Y29" s="5"/>
      <c r="Z29" s="5"/>
      <c r="AA29" s="62"/>
      <c r="AB29" s="63"/>
      <c r="AC29" s="5"/>
      <c r="AD29" s="5"/>
      <c r="AE29" s="5"/>
      <c r="AF29" s="62"/>
      <c r="AG29" s="63"/>
      <c r="AH29" s="5"/>
      <c r="AI29" s="5"/>
      <c r="AJ29" s="62"/>
      <c r="AK29" s="63"/>
      <c r="AL29" s="5"/>
      <c r="AM29" s="5"/>
      <c r="AN29" s="9"/>
      <c r="AO29" s="35"/>
      <c r="AP29" s="64"/>
      <c r="AQ29" s="5"/>
      <c r="AR29" s="5"/>
      <c r="AS29" s="62"/>
      <c r="AT29" s="63"/>
      <c r="AU29" s="5"/>
      <c r="AV29" s="5"/>
      <c r="AW29" s="62"/>
      <c r="AX29" s="63"/>
      <c r="AY29" s="5"/>
      <c r="AZ29" s="5"/>
      <c r="BA29" s="9"/>
      <c r="BB29" s="35"/>
      <c r="BC29" s="25"/>
      <c r="BD29" s="3"/>
    </row>
    <row r="30" spans="1:56" ht="13.5" customHeight="1">
      <c r="A30" s="27" t="s">
        <v>20</v>
      </c>
      <c r="B30" s="63"/>
      <c r="C30" s="5"/>
      <c r="D30" s="5"/>
      <c r="E30" s="5"/>
      <c r="F30" s="62"/>
      <c r="G30" s="63"/>
      <c r="H30" s="48">
        <f>213/6</f>
        <v>35.5</v>
      </c>
      <c r="I30" s="48">
        <f t="shared" ref="I30:N30" si="0">213/6</f>
        <v>35.5</v>
      </c>
      <c r="J30" s="48">
        <f t="shared" si="0"/>
        <v>35.5</v>
      </c>
      <c r="K30" s="48">
        <f t="shared" si="0"/>
        <v>35.5</v>
      </c>
      <c r="L30" s="48">
        <f t="shared" si="0"/>
        <v>35.5</v>
      </c>
      <c r="M30" s="48">
        <f t="shared" si="0"/>
        <v>35.5</v>
      </c>
      <c r="N30" s="48">
        <f t="shared" si="0"/>
        <v>35.5</v>
      </c>
      <c r="O30" s="48">
        <v>28.5</v>
      </c>
      <c r="P30" s="48">
        <v>28.5</v>
      </c>
      <c r="Q30" s="48">
        <v>28.5</v>
      </c>
      <c r="R30" s="48">
        <v>28.5</v>
      </c>
      <c r="S30" s="48">
        <v>28.5</v>
      </c>
      <c r="T30" s="48">
        <v>28.5</v>
      </c>
      <c r="U30" s="48">
        <v>28.5</v>
      </c>
      <c r="V30" s="48">
        <v>28.5</v>
      </c>
      <c r="W30" s="48">
        <v>28.5</v>
      </c>
      <c r="X30" s="63"/>
      <c r="Y30" s="5"/>
      <c r="Z30" s="5"/>
      <c r="AA30" s="62"/>
      <c r="AB30" s="63"/>
      <c r="AC30" s="5"/>
      <c r="AD30" s="5"/>
      <c r="AE30" s="5"/>
      <c r="AF30" s="62"/>
      <c r="AG30" s="63"/>
      <c r="AH30" s="47">
        <v>42</v>
      </c>
      <c r="AI30" s="47">
        <v>42</v>
      </c>
      <c r="AJ30" s="47">
        <v>42</v>
      </c>
      <c r="AK30" s="47">
        <v>42</v>
      </c>
      <c r="AL30" s="47">
        <v>42</v>
      </c>
      <c r="AM30" s="47">
        <v>42</v>
      </c>
      <c r="AN30" s="9"/>
      <c r="AO30" s="35"/>
      <c r="AP30" s="64"/>
      <c r="AQ30" s="5"/>
      <c r="AR30" s="5"/>
      <c r="AS30" s="62"/>
      <c r="AT30" s="63"/>
      <c r="AU30" s="5"/>
      <c r="AV30" s="5"/>
      <c r="AW30" s="62"/>
      <c r="AX30" s="63"/>
      <c r="AY30" s="5"/>
      <c r="AZ30" s="5"/>
      <c r="BA30" s="9"/>
      <c r="BB30" s="35"/>
      <c r="BC30" s="25"/>
      <c r="BD30" s="3"/>
    </row>
    <row r="31" spans="1:56" ht="13.5" customHeight="1">
      <c r="A31" s="27"/>
      <c r="B31" s="51">
        <v>3098807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51">
        <v>3964676</v>
      </c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3"/>
      <c r="AB31" s="34">
        <v>3018067.29</v>
      </c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3"/>
      <c r="AP31" s="34">
        <v>0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3"/>
      <c r="BB31" s="32"/>
      <c r="BC31" s="25">
        <f>SUM(B30:BB30)</f>
        <v>757</v>
      </c>
      <c r="BD31" s="66">
        <f>SUM(B31:BB31)</f>
        <v>10081550.289999999</v>
      </c>
    </row>
    <row r="32" spans="1:56" ht="13.5" customHeight="1">
      <c r="A32" s="27"/>
      <c r="B32" s="63"/>
      <c r="C32" s="5"/>
      <c r="D32" s="5"/>
      <c r="E32" s="5"/>
      <c r="F32" s="62"/>
      <c r="G32" s="63"/>
      <c r="H32" s="5"/>
      <c r="I32" s="5"/>
      <c r="J32" s="62"/>
      <c r="K32" s="63"/>
      <c r="L32" s="5"/>
      <c r="M32" s="5"/>
      <c r="N32" s="50"/>
      <c r="O32" s="63"/>
      <c r="P32" s="5"/>
      <c r="Q32" s="5"/>
      <c r="R32" s="9"/>
      <c r="S32" s="38"/>
      <c r="T32" s="64"/>
      <c r="U32" s="5"/>
      <c r="V32" s="5"/>
      <c r="W32" s="62"/>
      <c r="X32" s="63"/>
      <c r="Y32" s="5"/>
      <c r="Z32" s="5"/>
      <c r="AA32" s="62"/>
      <c r="AB32" s="63"/>
      <c r="AC32" s="5"/>
      <c r="AD32" s="5"/>
      <c r="AE32" s="5"/>
      <c r="AF32" s="62"/>
      <c r="AG32" s="63"/>
      <c r="AH32" s="5"/>
      <c r="AI32" s="5"/>
      <c r="AJ32" s="62"/>
      <c r="AK32" s="63"/>
      <c r="AL32" s="5"/>
      <c r="AM32" s="5"/>
      <c r="AN32" s="9"/>
      <c r="AO32" s="35"/>
      <c r="AP32" s="64"/>
      <c r="AQ32" s="5"/>
      <c r="AR32" s="5"/>
      <c r="AS32" s="62"/>
      <c r="AT32" s="63"/>
      <c r="AU32" s="5"/>
      <c r="AV32" s="5"/>
      <c r="AW32" s="62"/>
      <c r="AX32" s="63"/>
      <c r="AY32" s="5"/>
      <c r="AZ32" s="5"/>
      <c r="BA32" s="9"/>
      <c r="BB32" s="35"/>
      <c r="BC32" s="25"/>
      <c r="BD32" s="3"/>
    </row>
    <row r="33" spans="1:56" ht="13.5" customHeight="1">
      <c r="A33" s="27" t="s">
        <v>21</v>
      </c>
      <c r="B33" s="63"/>
      <c r="C33" s="5"/>
      <c r="D33" s="5"/>
      <c r="E33" s="5"/>
      <c r="F33" s="62"/>
      <c r="G33" s="63"/>
      <c r="H33" s="48">
        <f>339/6</f>
        <v>56.5</v>
      </c>
      <c r="I33" s="48">
        <f t="shared" ref="I33:N33" si="1">339/6</f>
        <v>56.5</v>
      </c>
      <c r="J33" s="48">
        <f t="shared" si="1"/>
        <v>56.5</v>
      </c>
      <c r="K33" s="48">
        <f t="shared" si="1"/>
        <v>56.5</v>
      </c>
      <c r="L33" s="48">
        <f t="shared" si="1"/>
        <v>56.5</v>
      </c>
      <c r="M33" s="48">
        <f t="shared" si="1"/>
        <v>56.5</v>
      </c>
      <c r="N33" s="48">
        <f t="shared" si="1"/>
        <v>56.5</v>
      </c>
      <c r="O33" s="48">
        <v>45.5</v>
      </c>
      <c r="P33" s="48">
        <v>45.5</v>
      </c>
      <c r="Q33" s="48">
        <v>45.5</v>
      </c>
      <c r="R33" s="48">
        <v>45.5</v>
      </c>
      <c r="S33" s="48">
        <v>45.5</v>
      </c>
      <c r="T33" s="48">
        <v>45.5</v>
      </c>
      <c r="U33" s="48">
        <v>45.5</v>
      </c>
      <c r="V33" s="48">
        <v>45.5</v>
      </c>
      <c r="W33" s="48">
        <v>45.5</v>
      </c>
      <c r="X33" s="63"/>
      <c r="Y33" s="5"/>
      <c r="Z33" s="5"/>
      <c r="AA33" s="62"/>
      <c r="AB33" s="63"/>
      <c r="AC33" s="5"/>
      <c r="AD33" s="5"/>
      <c r="AE33" s="5"/>
      <c r="AF33" s="62"/>
      <c r="AG33" s="63"/>
      <c r="AH33" s="47">
        <v>50</v>
      </c>
      <c r="AI33" s="47">
        <v>50</v>
      </c>
      <c r="AJ33" s="47">
        <v>50</v>
      </c>
      <c r="AK33" s="47">
        <v>50</v>
      </c>
      <c r="AL33" s="47">
        <v>50</v>
      </c>
      <c r="AM33" s="47">
        <v>50</v>
      </c>
      <c r="AN33" s="9"/>
      <c r="AO33" s="35"/>
      <c r="AP33" s="64"/>
      <c r="AQ33" s="5"/>
      <c r="AR33" s="5"/>
      <c r="AS33" s="62"/>
      <c r="AT33" s="63"/>
      <c r="AU33" s="5"/>
      <c r="AV33" s="5"/>
      <c r="AW33" s="62"/>
      <c r="AX33" s="63"/>
      <c r="AY33" s="5"/>
      <c r="AZ33" s="5"/>
      <c r="BA33" s="9"/>
      <c r="BB33" s="35"/>
      <c r="BC33" s="25"/>
      <c r="BD33" s="3"/>
    </row>
    <row r="34" spans="1:56" ht="13.5" customHeight="1">
      <c r="A34" s="27"/>
      <c r="B34" s="51">
        <v>2645113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3"/>
      <c r="O34" s="51">
        <v>2947325</v>
      </c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34">
        <v>2292877.1249999995</v>
      </c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3"/>
      <c r="AP34" s="34">
        <v>0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3"/>
      <c r="BB34" s="32"/>
      <c r="BC34" s="25">
        <f>SUM(B33:BB33)</f>
        <v>1105</v>
      </c>
      <c r="BD34" s="66">
        <f>SUM(B34:BB34)</f>
        <v>7885315.125</v>
      </c>
    </row>
    <row r="35" spans="1:56" ht="13.5" customHeight="1">
      <c r="A35" s="54"/>
      <c r="B35" s="63"/>
      <c r="C35" s="5"/>
      <c r="D35" s="5"/>
      <c r="E35" s="5"/>
      <c r="F35" s="62"/>
      <c r="G35" s="63"/>
      <c r="H35" s="5"/>
      <c r="I35" s="5"/>
      <c r="J35" s="62"/>
      <c r="K35" s="63"/>
      <c r="L35" s="5"/>
      <c r="M35" s="5"/>
      <c r="N35" s="50"/>
      <c r="O35" s="63"/>
      <c r="P35" s="5"/>
      <c r="Q35" s="5"/>
      <c r="R35" s="9"/>
      <c r="S35" s="38"/>
      <c r="T35" s="64"/>
      <c r="U35" s="5"/>
      <c r="V35" s="5"/>
      <c r="W35" s="62"/>
      <c r="X35" s="63"/>
      <c r="Y35" s="5"/>
      <c r="Z35" s="5"/>
      <c r="AA35" s="62"/>
      <c r="AB35" s="63"/>
      <c r="AC35" s="5"/>
      <c r="AD35" s="5"/>
      <c r="AE35" s="5"/>
      <c r="AF35" s="62"/>
      <c r="AG35" s="63"/>
      <c r="AH35" s="5"/>
      <c r="AI35" s="5"/>
      <c r="AJ35" s="62"/>
      <c r="AK35" s="63"/>
      <c r="AL35" s="5"/>
      <c r="AM35" s="5"/>
      <c r="AN35" s="9"/>
      <c r="AO35" s="35"/>
      <c r="AP35" s="64"/>
      <c r="AQ35" s="5"/>
      <c r="AR35" s="5"/>
      <c r="AS35" s="62"/>
      <c r="AT35" s="63"/>
      <c r="AU35" s="5"/>
      <c r="AV35" s="5"/>
      <c r="AW35" s="62"/>
      <c r="AX35" s="63"/>
      <c r="AY35" s="5"/>
      <c r="AZ35" s="5"/>
      <c r="BA35" s="9"/>
      <c r="BB35" s="35"/>
      <c r="BC35" s="25"/>
      <c r="BD35" s="13"/>
    </row>
    <row r="36" spans="1:56" ht="13.5" customHeight="1">
      <c r="A36" s="27"/>
      <c r="B36" s="41"/>
      <c r="C36" s="40"/>
      <c r="D36" s="40"/>
      <c r="E36" s="40"/>
      <c r="F36" s="36"/>
      <c r="G36" s="55"/>
      <c r="H36" s="47">
        <f t="shared" ref="H36:W36" si="2">SUM(H14,H19,H22,H27,H30,H33)</f>
        <v>122</v>
      </c>
      <c r="I36" s="47">
        <f t="shared" si="2"/>
        <v>122</v>
      </c>
      <c r="J36" s="47">
        <f t="shared" si="2"/>
        <v>139</v>
      </c>
      <c r="K36" s="47">
        <f t="shared" si="2"/>
        <v>138</v>
      </c>
      <c r="L36" s="47">
        <f t="shared" si="2"/>
        <v>138</v>
      </c>
      <c r="M36" s="47">
        <f t="shared" si="2"/>
        <v>138</v>
      </c>
      <c r="N36" s="47">
        <f t="shared" si="2"/>
        <v>138</v>
      </c>
      <c r="O36" s="47">
        <f t="shared" si="2"/>
        <v>100</v>
      </c>
      <c r="P36" s="47">
        <f t="shared" si="2"/>
        <v>100</v>
      </c>
      <c r="Q36" s="47">
        <f t="shared" si="2"/>
        <v>100</v>
      </c>
      <c r="R36" s="47">
        <f t="shared" si="2"/>
        <v>100</v>
      </c>
      <c r="S36" s="47">
        <f t="shared" si="2"/>
        <v>100</v>
      </c>
      <c r="T36" s="47">
        <f t="shared" si="2"/>
        <v>100</v>
      </c>
      <c r="U36" s="47">
        <f t="shared" si="2"/>
        <v>100</v>
      </c>
      <c r="V36" s="47">
        <f t="shared" si="2"/>
        <v>100</v>
      </c>
      <c r="W36" s="47">
        <f t="shared" si="2"/>
        <v>100</v>
      </c>
      <c r="X36" s="63"/>
      <c r="Y36" s="5"/>
      <c r="Z36" s="5"/>
      <c r="AA36" s="62"/>
      <c r="AB36" s="63"/>
      <c r="AC36" s="5"/>
      <c r="AD36" s="5"/>
      <c r="AE36" s="5"/>
      <c r="AF36" s="62"/>
      <c r="AG36" s="63"/>
      <c r="AH36" s="47">
        <f t="shared" ref="AH36:AM36" si="3">SUM(AH14,AH19,AH22,AH27,AH30,AH33)</f>
        <v>125</v>
      </c>
      <c r="AI36" s="47">
        <f t="shared" si="3"/>
        <v>125</v>
      </c>
      <c r="AJ36" s="47">
        <f t="shared" si="3"/>
        <v>125</v>
      </c>
      <c r="AK36" s="47">
        <f t="shared" si="3"/>
        <v>125</v>
      </c>
      <c r="AL36" s="47">
        <f t="shared" si="3"/>
        <v>125</v>
      </c>
      <c r="AM36" s="47">
        <f t="shared" si="3"/>
        <v>125</v>
      </c>
      <c r="AN36" s="9"/>
      <c r="AO36" s="35"/>
      <c r="AP36" s="64"/>
      <c r="AQ36" s="5"/>
      <c r="AR36" s="5"/>
      <c r="AS36" s="62"/>
      <c r="AT36" s="63"/>
      <c r="AU36" s="5"/>
      <c r="AV36" s="5"/>
      <c r="AW36" s="62"/>
      <c r="AX36" s="63"/>
      <c r="AY36" s="5"/>
      <c r="AZ36" s="5"/>
      <c r="BA36" s="9"/>
      <c r="BB36" s="35"/>
      <c r="BC36" s="25"/>
      <c r="BD36" s="13"/>
    </row>
    <row r="37" spans="1:56" ht="13.5" customHeight="1">
      <c r="A37" s="11" t="s">
        <v>16</v>
      </c>
      <c r="B37" s="29">
        <f>B34+B31+B28+B23+B20+B15</f>
        <v>11727337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29">
        <f>O34+O31+O28+O23+O20+O15</f>
        <v>10778089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3"/>
      <c r="AB37" s="29">
        <f>AB34+AB31+AB28+AB23+AB20+AB15</f>
        <v>8406492.0524999984</v>
      </c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43"/>
      <c r="AP37" s="29">
        <f>AP34+AP31+AP28+AP23+AP20+AP15</f>
        <v>0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2"/>
      <c r="BB37" s="33"/>
      <c r="BC37" s="65">
        <f>SUM(B36:BB36)</f>
        <v>2585</v>
      </c>
      <c r="BD37" s="14">
        <f>SUM(B37:BB37)</f>
        <v>30911918.052499998</v>
      </c>
    </row>
    <row r="38" spans="1:56" ht="13.5" customHeight="1">
      <c r="A38" s="27"/>
      <c r="B38" s="41"/>
      <c r="C38" s="40"/>
      <c r="D38" s="40"/>
      <c r="E38" s="40"/>
      <c r="F38" s="36"/>
      <c r="G38" s="41"/>
      <c r="H38" s="40"/>
      <c r="I38" s="40"/>
      <c r="J38" s="36"/>
      <c r="K38" s="41"/>
      <c r="L38" s="40"/>
      <c r="M38" s="40"/>
      <c r="N38" s="36"/>
      <c r="O38" s="41"/>
      <c r="P38" s="40"/>
      <c r="Q38" s="40"/>
      <c r="R38" s="42"/>
      <c r="S38" s="37"/>
      <c r="T38" s="39"/>
      <c r="U38" s="40"/>
      <c r="V38" s="40"/>
      <c r="W38" s="36"/>
      <c r="X38" s="41"/>
      <c r="Y38" s="40"/>
      <c r="Z38" s="40"/>
      <c r="AA38" s="36"/>
      <c r="AB38" s="41"/>
      <c r="AC38" s="40"/>
      <c r="AD38" s="40"/>
      <c r="AE38" s="40"/>
      <c r="AF38" s="36"/>
      <c r="AG38" s="41"/>
      <c r="AH38" s="40"/>
      <c r="AI38" s="40"/>
      <c r="AJ38" s="36"/>
      <c r="AK38" s="41"/>
      <c r="AL38" s="40"/>
      <c r="AM38" s="40"/>
      <c r="AN38" s="42"/>
      <c r="AO38" s="37"/>
      <c r="AP38" s="39"/>
      <c r="AQ38" s="40"/>
      <c r="AR38" s="40"/>
      <c r="AS38" s="36"/>
      <c r="AT38" s="41"/>
      <c r="AU38" s="40"/>
      <c r="AV38" s="40"/>
      <c r="AW38" s="36"/>
      <c r="AX38" s="41"/>
      <c r="AY38" s="40"/>
      <c r="AZ38" s="40"/>
      <c r="BA38" s="42"/>
      <c r="BB38" s="37"/>
      <c r="BC38" s="69"/>
      <c r="BD38" s="70"/>
    </row>
    <row r="39" spans="1:56" ht="13.5" customHeight="1">
      <c r="A39" s="8" t="s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67"/>
      <c r="BD39" s="68"/>
    </row>
    <row r="40" spans="1:56" ht="13.5" customHeight="1">
      <c r="A40" s="73" t="s">
        <v>31</v>
      </c>
      <c r="B40" s="76"/>
      <c r="C40" s="77"/>
      <c r="D40" s="77"/>
      <c r="E40" s="77"/>
      <c r="F40" s="78"/>
      <c r="G40" s="236">
        <v>6</v>
      </c>
      <c r="H40" s="236"/>
      <c r="I40" s="236"/>
      <c r="J40" s="236"/>
      <c r="K40" s="236">
        <v>6</v>
      </c>
      <c r="L40" s="236"/>
      <c r="M40" s="236"/>
      <c r="N40" s="236"/>
      <c r="O40" s="236">
        <v>6</v>
      </c>
      <c r="P40" s="236"/>
      <c r="Q40" s="236"/>
      <c r="R40" s="236"/>
      <c r="S40" s="236"/>
      <c r="T40" s="236">
        <v>6</v>
      </c>
      <c r="U40" s="236"/>
      <c r="V40" s="236"/>
      <c r="W40" s="236"/>
      <c r="X40" s="236">
        <v>6</v>
      </c>
      <c r="Y40" s="236"/>
      <c r="Z40" s="236"/>
      <c r="AA40" s="236"/>
      <c r="AB40" s="236">
        <v>6</v>
      </c>
      <c r="AC40" s="236"/>
      <c r="AD40" s="236"/>
      <c r="AE40" s="236"/>
      <c r="AF40" s="236"/>
      <c r="AG40" s="236"/>
      <c r="AH40" s="236"/>
      <c r="AI40" s="236"/>
      <c r="AJ40" s="236"/>
      <c r="AK40" s="236">
        <v>6</v>
      </c>
      <c r="AL40" s="236"/>
      <c r="AM40" s="236"/>
      <c r="AN40" s="236"/>
      <c r="AO40" s="236"/>
      <c r="AP40" s="236">
        <v>6</v>
      </c>
      <c r="AQ40" s="236"/>
      <c r="AR40" s="236"/>
      <c r="AS40" s="236"/>
      <c r="AT40" s="236">
        <v>6</v>
      </c>
      <c r="AU40" s="236"/>
      <c r="AV40" s="236"/>
      <c r="AW40" s="236"/>
      <c r="AX40" s="236"/>
      <c r="AY40" s="236"/>
      <c r="AZ40" s="236"/>
      <c r="BA40" s="236"/>
      <c r="BB40" s="236"/>
      <c r="BC40" s="75"/>
      <c r="BD40" s="74"/>
    </row>
    <row r="41" spans="1:56" ht="13.5" customHeight="1">
      <c r="A41" s="73"/>
      <c r="B41" s="76"/>
      <c r="C41" s="77"/>
      <c r="D41" s="77"/>
      <c r="E41" s="77"/>
      <c r="F41" s="78"/>
      <c r="G41" s="237">
        <f>55438</f>
        <v>55438</v>
      </c>
      <c r="H41" s="237"/>
      <c r="I41" s="237"/>
      <c r="J41" s="237"/>
      <c r="K41" s="237">
        <f>55438</f>
        <v>55438</v>
      </c>
      <c r="L41" s="237"/>
      <c r="M41" s="237"/>
      <c r="N41" s="237"/>
      <c r="O41" s="237">
        <v>55438</v>
      </c>
      <c r="P41" s="237"/>
      <c r="Q41" s="237"/>
      <c r="R41" s="237"/>
      <c r="S41" s="237"/>
      <c r="T41" s="237">
        <v>55438</v>
      </c>
      <c r="U41" s="237"/>
      <c r="V41" s="237"/>
      <c r="W41" s="237"/>
      <c r="X41" s="237">
        <v>55438</v>
      </c>
      <c r="Y41" s="237"/>
      <c r="Z41" s="237"/>
      <c r="AA41" s="237"/>
      <c r="AB41" s="237">
        <v>55438</v>
      </c>
      <c r="AC41" s="237"/>
      <c r="AD41" s="237"/>
      <c r="AE41" s="237"/>
      <c r="AF41" s="237"/>
      <c r="AG41" s="237"/>
      <c r="AH41" s="237"/>
      <c r="AI41" s="237"/>
      <c r="AJ41" s="237"/>
      <c r="AK41" s="237">
        <v>55438</v>
      </c>
      <c r="AL41" s="237"/>
      <c r="AM41" s="237"/>
      <c r="AN41" s="237"/>
      <c r="AO41" s="237"/>
      <c r="AP41" s="237">
        <v>55438</v>
      </c>
      <c r="AQ41" s="237"/>
      <c r="AR41" s="237"/>
      <c r="AS41" s="237"/>
      <c r="AT41" s="237">
        <v>55438</v>
      </c>
      <c r="AU41" s="237"/>
      <c r="AV41" s="237"/>
      <c r="AW41" s="237"/>
      <c r="AX41" s="237"/>
      <c r="AY41" s="237"/>
      <c r="AZ41" s="237"/>
      <c r="BA41" s="237"/>
      <c r="BB41" s="237"/>
      <c r="BC41" s="75">
        <v>54</v>
      </c>
      <c r="BD41" s="79">
        <f>SUM(B41:BB41)</f>
        <v>498942</v>
      </c>
    </row>
    <row r="44" spans="1:56">
      <c r="A44" s="80" t="s">
        <v>33</v>
      </c>
      <c r="B44" s="235">
        <f>SUM(B36:N36)+SUM(B40:N40)</f>
        <v>947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>
        <f>SUM(O36:AA36)+SUM(O40:AA40)</f>
        <v>918</v>
      </c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>
        <f>SUM(AB36:AO36,AB40:AO40)</f>
        <v>762</v>
      </c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>
        <f>SUM(AP36:BB36,AO40:BB40)</f>
        <v>12</v>
      </c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81">
        <f>SUM(B44:BB44)</f>
        <v>2639</v>
      </c>
      <c r="BD44" s="81"/>
    </row>
    <row r="45" spans="1:56">
      <c r="A45" s="80" t="s">
        <v>34</v>
      </c>
      <c r="B45" s="234">
        <f>SUM(B37,B41:N41)</f>
        <v>11838213</v>
      </c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4">
        <f>SUM(O37,O41:AA41)</f>
        <v>10944403</v>
      </c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4">
        <f>SUM(AB37,AB41:AO41)</f>
        <v>8517368.0524999984</v>
      </c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4">
        <f>SUM(AP37,AP41:BB41)</f>
        <v>110876</v>
      </c>
      <c r="AQ45" s="235"/>
      <c r="AR45" s="235"/>
      <c r="AS45" s="235"/>
      <c r="AT45" s="235"/>
      <c r="AU45" s="235"/>
      <c r="AV45" s="235"/>
      <c r="AW45" s="235"/>
      <c r="AX45" s="235"/>
      <c r="AY45" s="235"/>
      <c r="AZ45" s="235"/>
      <c r="BA45" s="235"/>
      <c r="BB45" s="235"/>
      <c r="BC45" s="81"/>
      <c r="BD45" s="82">
        <f>SUM(B45:BB45)</f>
        <v>31410860.052499998</v>
      </c>
    </row>
  </sheetData>
  <mergeCells count="45">
    <mergeCell ref="BC9:BC10"/>
    <mergeCell ref="BD9:BD10"/>
    <mergeCell ref="X9:AA9"/>
    <mergeCell ref="AB9:AF9"/>
    <mergeCell ref="AG9:AJ9"/>
    <mergeCell ref="AK9:AO9"/>
    <mergeCell ref="AP9:AS9"/>
    <mergeCell ref="AT9:AW9"/>
    <mergeCell ref="A9:A10"/>
    <mergeCell ref="B9:F9"/>
    <mergeCell ref="G9:J9"/>
    <mergeCell ref="K9:N9"/>
    <mergeCell ref="O9:S9"/>
    <mergeCell ref="G41:J41"/>
    <mergeCell ref="K41:N41"/>
    <mergeCell ref="O41:S41"/>
    <mergeCell ref="T41:W41"/>
    <mergeCell ref="G40:J40"/>
    <mergeCell ref="K40:N40"/>
    <mergeCell ref="O40:S40"/>
    <mergeCell ref="T40:W40"/>
    <mergeCell ref="X41:AA41"/>
    <mergeCell ref="AB41:AJ41"/>
    <mergeCell ref="AK41:AO41"/>
    <mergeCell ref="AP41:AS41"/>
    <mergeCell ref="AT41:BB41"/>
    <mergeCell ref="B44:N44"/>
    <mergeCell ref="O44:AA44"/>
    <mergeCell ref="AB44:AO44"/>
    <mergeCell ref="AP44:BB44"/>
    <mergeCell ref="B45:N45"/>
    <mergeCell ref="O45:AA45"/>
    <mergeCell ref="AB45:AO45"/>
    <mergeCell ref="AP45:BB45"/>
    <mergeCell ref="B8:N8"/>
    <mergeCell ref="O8:AA8"/>
    <mergeCell ref="AB8:AO8"/>
    <mergeCell ref="AP8:BB8"/>
    <mergeCell ref="X40:AA40"/>
    <mergeCell ref="AB40:AJ40"/>
    <mergeCell ref="AK40:AO40"/>
    <mergeCell ref="AP40:AS40"/>
    <mergeCell ref="AT40:BB40"/>
    <mergeCell ref="T9:W9"/>
    <mergeCell ref="AX9:BB9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5:BE54"/>
  <sheetViews>
    <sheetView showGridLines="0" zoomScaleNormal="100" workbookViewId="0">
      <pane xSplit="2" ySplit="10" topLeftCell="C11" activePane="bottomRight" state="frozen"/>
      <selection activeCell="O22" sqref="O22"/>
      <selection pane="topRight" activeCell="O22" sqref="O22"/>
      <selection pane="bottomLeft" activeCell="O22" sqref="O22"/>
      <selection pane="bottomRight" activeCell="B42" sqref="B42"/>
    </sheetView>
  </sheetViews>
  <sheetFormatPr defaultRowHeight="12.75"/>
  <cols>
    <col min="1" max="1" width="2" style="61" customWidth="1"/>
    <col min="2" max="2" width="41.140625" style="61" customWidth="1"/>
    <col min="3" max="54" width="3.28515625" style="61" customWidth="1"/>
    <col min="55" max="55" width="10.140625" style="61" hidden="1" customWidth="1"/>
    <col min="56" max="56" width="16" style="12" hidden="1" customWidth="1"/>
    <col min="57" max="16384" width="9.140625" style="61"/>
  </cols>
  <sheetData>
    <row r="5" spans="2:56" ht="13.5" thickBot="1"/>
    <row r="6" spans="2:56">
      <c r="B6" s="201" t="s">
        <v>55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3"/>
      <c r="BC6" s="18"/>
      <c r="BD6" s="19"/>
    </row>
    <row r="7" spans="2:56" ht="12.75" customHeight="1" thickBot="1">
      <c r="B7" s="20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5"/>
      <c r="BC7" s="21"/>
      <c r="BD7" s="22"/>
    </row>
    <row r="8" spans="2:56" ht="13.5" customHeight="1">
      <c r="B8" s="97" t="s">
        <v>22</v>
      </c>
      <c r="C8" s="294" t="s">
        <v>42</v>
      </c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6"/>
      <c r="P8" s="294" t="s">
        <v>43</v>
      </c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6"/>
      <c r="AC8" s="297" t="s">
        <v>44</v>
      </c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9"/>
      <c r="AP8" s="297" t="s">
        <v>45</v>
      </c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9"/>
      <c r="BC8" s="200"/>
      <c r="BD8" s="193"/>
    </row>
    <row r="9" spans="2:56" ht="13.5" customHeight="1" thickBot="1">
      <c r="B9" s="300" t="s">
        <v>15</v>
      </c>
      <c r="C9" s="291" t="s">
        <v>2</v>
      </c>
      <c r="D9" s="292"/>
      <c r="E9" s="292"/>
      <c r="F9" s="293"/>
      <c r="G9" s="291" t="s">
        <v>3</v>
      </c>
      <c r="H9" s="292"/>
      <c r="I9" s="292"/>
      <c r="J9" s="293"/>
      <c r="K9" s="291" t="s">
        <v>4</v>
      </c>
      <c r="L9" s="292"/>
      <c r="M9" s="292"/>
      <c r="N9" s="292"/>
      <c r="O9" s="293"/>
      <c r="P9" s="291" t="s">
        <v>5</v>
      </c>
      <c r="Q9" s="292"/>
      <c r="R9" s="292"/>
      <c r="S9" s="293"/>
      <c r="T9" s="291" t="s">
        <v>6</v>
      </c>
      <c r="U9" s="292"/>
      <c r="V9" s="292"/>
      <c r="W9" s="293"/>
      <c r="X9" s="291" t="s">
        <v>7</v>
      </c>
      <c r="Y9" s="292"/>
      <c r="Z9" s="292"/>
      <c r="AA9" s="292"/>
      <c r="AB9" s="293"/>
      <c r="AC9" s="291" t="s">
        <v>8</v>
      </c>
      <c r="AD9" s="292"/>
      <c r="AE9" s="292"/>
      <c r="AF9" s="293"/>
      <c r="AG9" s="291" t="s">
        <v>9</v>
      </c>
      <c r="AH9" s="292"/>
      <c r="AI9" s="292"/>
      <c r="AJ9" s="293"/>
      <c r="AK9" s="291" t="s">
        <v>10</v>
      </c>
      <c r="AL9" s="292"/>
      <c r="AM9" s="292"/>
      <c r="AN9" s="292"/>
      <c r="AO9" s="293"/>
      <c r="AP9" s="291" t="s">
        <v>11</v>
      </c>
      <c r="AQ9" s="292"/>
      <c r="AR9" s="292"/>
      <c r="AS9" s="293"/>
      <c r="AT9" s="291" t="s">
        <v>12</v>
      </c>
      <c r="AU9" s="292"/>
      <c r="AV9" s="292"/>
      <c r="AW9" s="293"/>
      <c r="AX9" s="291" t="s">
        <v>13</v>
      </c>
      <c r="AY9" s="292"/>
      <c r="AZ9" s="292"/>
      <c r="BA9" s="292"/>
      <c r="BB9" s="302"/>
      <c r="BC9" s="289" t="s">
        <v>0</v>
      </c>
      <c r="BD9" s="289" t="s">
        <v>1</v>
      </c>
    </row>
    <row r="10" spans="2:56" ht="13.5" customHeight="1">
      <c r="B10" s="301"/>
      <c r="C10" s="210">
        <v>31</v>
      </c>
      <c r="D10" s="211">
        <f>C10+7</f>
        <v>38</v>
      </c>
      <c r="E10" s="211">
        <f>D10+7</f>
        <v>45</v>
      </c>
      <c r="F10" s="211">
        <f t="shared" ref="F10:BB10" si="0">E10+7</f>
        <v>52</v>
      </c>
      <c r="G10" s="211">
        <f t="shared" si="0"/>
        <v>59</v>
      </c>
      <c r="H10" s="211">
        <v>4</v>
      </c>
      <c r="I10" s="211">
        <f t="shared" si="0"/>
        <v>11</v>
      </c>
      <c r="J10" s="211">
        <f t="shared" si="0"/>
        <v>18</v>
      </c>
      <c r="K10" s="211">
        <f t="shared" si="0"/>
        <v>25</v>
      </c>
      <c r="L10" s="211">
        <v>4</v>
      </c>
      <c r="M10" s="211">
        <f t="shared" si="0"/>
        <v>11</v>
      </c>
      <c r="N10" s="211">
        <f t="shared" si="0"/>
        <v>18</v>
      </c>
      <c r="O10" s="211">
        <f t="shared" si="0"/>
        <v>25</v>
      </c>
      <c r="P10" s="211">
        <f t="shared" si="0"/>
        <v>32</v>
      </c>
      <c r="Q10" s="211">
        <f t="shared" si="0"/>
        <v>39</v>
      </c>
      <c r="R10" s="211">
        <f t="shared" si="0"/>
        <v>46</v>
      </c>
      <c r="S10" s="211">
        <f t="shared" si="0"/>
        <v>53</v>
      </c>
      <c r="T10" s="211">
        <f t="shared" si="0"/>
        <v>60</v>
      </c>
      <c r="U10" s="211">
        <v>6</v>
      </c>
      <c r="V10" s="211">
        <f t="shared" si="0"/>
        <v>13</v>
      </c>
      <c r="W10" s="211">
        <f t="shared" si="0"/>
        <v>20</v>
      </c>
      <c r="X10" s="211">
        <f t="shared" si="0"/>
        <v>27</v>
      </c>
      <c r="Y10" s="211">
        <f t="shared" si="0"/>
        <v>34</v>
      </c>
      <c r="Z10" s="211">
        <f t="shared" si="0"/>
        <v>41</v>
      </c>
      <c r="AA10" s="211">
        <f t="shared" si="0"/>
        <v>48</v>
      </c>
      <c r="AB10" s="211">
        <f t="shared" si="0"/>
        <v>55</v>
      </c>
      <c r="AC10" s="211">
        <v>1</v>
      </c>
      <c r="AD10" s="211">
        <f t="shared" si="0"/>
        <v>8</v>
      </c>
      <c r="AE10" s="211">
        <f t="shared" si="0"/>
        <v>15</v>
      </c>
      <c r="AF10" s="211">
        <f t="shared" si="0"/>
        <v>22</v>
      </c>
      <c r="AG10" s="211">
        <f t="shared" si="0"/>
        <v>29</v>
      </c>
      <c r="AH10" s="211">
        <f t="shared" si="0"/>
        <v>36</v>
      </c>
      <c r="AI10" s="211">
        <f t="shared" si="0"/>
        <v>43</v>
      </c>
      <c r="AJ10" s="211">
        <f t="shared" si="0"/>
        <v>50</v>
      </c>
      <c r="AK10" s="211">
        <f t="shared" si="0"/>
        <v>57</v>
      </c>
      <c r="AL10" s="211">
        <v>2</v>
      </c>
      <c r="AM10" s="211">
        <f t="shared" si="0"/>
        <v>9</v>
      </c>
      <c r="AN10" s="211">
        <f t="shared" si="0"/>
        <v>16</v>
      </c>
      <c r="AO10" s="211">
        <f t="shared" si="0"/>
        <v>23</v>
      </c>
      <c r="AP10" s="211">
        <f t="shared" si="0"/>
        <v>30</v>
      </c>
      <c r="AQ10" s="211">
        <v>7</v>
      </c>
      <c r="AR10" s="211">
        <f t="shared" si="0"/>
        <v>14</v>
      </c>
      <c r="AS10" s="211">
        <f t="shared" si="0"/>
        <v>21</v>
      </c>
      <c r="AT10" s="211">
        <f t="shared" si="0"/>
        <v>28</v>
      </c>
      <c r="AU10" s="211">
        <f t="shared" si="0"/>
        <v>35</v>
      </c>
      <c r="AV10" s="211">
        <f t="shared" si="0"/>
        <v>42</v>
      </c>
      <c r="AW10" s="211">
        <f t="shared" si="0"/>
        <v>49</v>
      </c>
      <c r="AX10" s="211">
        <f t="shared" si="0"/>
        <v>56</v>
      </c>
      <c r="AY10" s="211">
        <v>2</v>
      </c>
      <c r="AZ10" s="211">
        <f t="shared" si="0"/>
        <v>9</v>
      </c>
      <c r="BA10" s="211">
        <f t="shared" si="0"/>
        <v>16</v>
      </c>
      <c r="BB10" s="212">
        <f t="shared" si="0"/>
        <v>23</v>
      </c>
      <c r="BC10" s="290"/>
      <c r="BD10" s="290"/>
    </row>
    <row r="11" spans="2:56" ht="13.5" customHeight="1">
      <c r="B11" s="145"/>
      <c r="C11" s="149"/>
      <c r="D11" s="56"/>
      <c r="E11" s="56"/>
      <c r="F11" s="62"/>
      <c r="G11" s="156"/>
      <c r="H11" s="64"/>
      <c r="I11" s="56"/>
      <c r="J11" s="38"/>
      <c r="K11" s="156"/>
      <c r="L11" s="64"/>
      <c r="M11" s="56"/>
      <c r="N11" s="56"/>
      <c r="O11" s="62"/>
      <c r="P11" s="63"/>
      <c r="Q11" s="56"/>
      <c r="R11" s="56"/>
      <c r="S11" s="38"/>
      <c r="T11" s="156"/>
      <c r="U11" s="64"/>
      <c r="V11" s="56"/>
      <c r="W11" s="38"/>
      <c r="X11" s="156"/>
      <c r="Y11" s="64"/>
      <c r="Z11" s="56"/>
      <c r="AA11" s="56"/>
      <c r="AB11" s="62"/>
      <c r="AC11" s="63"/>
      <c r="AD11" s="56"/>
      <c r="AE11" s="56"/>
      <c r="AF11" s="38"/>
      <c r="AG11" s="156"/>
      <c r="AH11" s="64"/>
      <c r="AI11" s="56"/>
      <c r="AJ11" s="164"/>
      <c r="AK11" s="156"/>
      <c r="AL11" s="64"/>
      <c r="AM11" s="56"/>
      <c r="AN11" s="56"/>
      <c r="AO11" s="9"/>
      <c r="AP11" s="156"/>
      <c r="AQ11" s="64"/>
      <c r="AR11" s="56"/>
      <c r="AS11" s="164"/>
      <c r="AT11" s="63"/>
      <c r="AU11" s="64"/>
      <c r="AV11" s="56"/>
      <c r="AW11" s="164"/>
      <c r="AX11" s="63"/>
      <c r="AY11" s="64"/>
      <c r="AZ11" s="56"/>
      <c r="BA11" s="56"/>
      <c r="BB11" s="114"/>
      <c r="BC11" s="136"/>
      <c r="BD11" s="194"/>
    </row>
    <row r="12" spans="2:56" ht="13.5" customHeight="1">
      <c r="B12" s="145"/>
      <c r="C12" s="149"/>
      <c r="D12" s="56"/>
      <c r="E12" s="56"/>
      <c r="F12" s="62"/>
      <c r="G12" s="63"/>
      <c r="H12" s="64"/>
      <c r="I12" s="56"/>
      <c r="J12" s="35"/>
      <c r="K12" s="63"/>
      <c r="L12" s="64"/>
      <c r="M12" s="56"/>
      <c r="N12" s="56"/>
      <c r="O12" s="62"/>
      <c r="P12" s="63"/>
      <c r="Q12" s="56"/>
      <c r="R12" s="56"/>
      <c r="S12" s="35"/>
      <c r="T12" s="63"/>
      <c r="U12" s="64"/>
      <c r="V12" s="56"/>
      <c r="W12" s="35"/>
      <c r="X12" s="63"/>
      <c r="Y12" s="64"/>
      <c r="Z12" s="56"/>
      <c r="AA12" s="56"/>
      <c r="AB12" s="62"/>
      <c r="AC12" s="63"/>
      <c r="AD12" s="56"/>
      <c r="AE12" s="56"/>
      <c r="AF12" s="35"/>
      <c r="AG12" s="63"/>
      <c r="AH12" s="64"/>
      <c r="AI12" s="56"/>
      <c r="AJ12" s="164"/>
      <c r="AK12" s="63"/>
      <c r="AL12" s="64"/>
      <c r="AM12" s="56"/>
      <c r="AN12" s="56"/>
      <c r="AO12" s="9"/>
      <c r="AP12" s="63"/>
      <c r="AQ12" s="64"/>
      <c r="AR12" s="56"/>
      <c r="AS12" s="164"/>
      <c r="AT12" s="63"/>
      <c r="AU12" s="64"/>
      <c r="AV12" s="56"/>
      <c r="AW12" s="164"/>
      <c r="AX12" s="63"/>
      <c r="AY12" s="64"/>
      <c r="AZ12" s="56"/>
      <c r="BA12" s="56"/>
      <c r="BB12" s="114"/>
      <c r="BC12" s="136"/>
      <c r="BD12" s="194"/>
    </row>
    <row r="13" spans="2:56" ht="13.5" customHeight="1">
      <c r="B13" s="151"/>
      <c r="C13" s="149"/>
      <c r="D13" s="56"/>
      <c r="E13" s="56"/>
      <c r="F13" s="62"/>
      <c r="G13" s="63"/>
      <c r="H13" s="64"/>
      <c r="I13" s="56"/>
      <c r="J13" s="37"/>
      <c r="K13" s="41"/>
      <c r="L13" s="64"/>
      <c r="M13" s="56"/>
      <c r="N13" s="56"/>
      <c r="O13" s="62"/>
      <c r="P13" s="63"/>
      <c r="Q13" s="56"/>
      <c r="R13" s="56"/>
      <c r="S13" s="35"/>
      <c r="T13" s="63"/>
      <c r="U13" s="64"/>
      <c r="V13" s="56"/>
      <c r="W13" s="35"/>
      <c r="X13" s="63"/>
      <c r="Y13" s="64"/>
      <c r="Z13" s="56"/>
      <c r="AA13" s="56"/>
      <c r="AB13" s="62"/>
      <c r="AC13" s="63"/>
      <c r="AD13" s="56"/>
      <c r="AE13" s="56"/>
      <c r="AF13" s="35"/>
      <c r="AG13" s="63"/>
      <c r="AH13" s="64"/>
      <c r="AI13" s="56"/>
      <c r="AJ13" s="164"/>
      <c r="AK13" s="63"/>
      <c r="AL13" s="64"/>
      <c r="AM13" s="56"/>
      <c r="AN13" s="56"/>
      <c r="AO13" s="9"/>
      <c r="AP13" s="63"/>
      <c r="AQ13" s="64"/>
      <c r="AR13" s="56"/>
      <c r="AS13" s="164"/>
      <c r="AT13" s="63"/>
      <c r="AU13" s="64"/>
      <c r="AV13" s="56"/>
      <c r="AW13" s="164"/>
      <c r="AX13" s="63"/>
      <c r="AY13" s="64"/>
      <c r="AZ13" s="56"/>
      <c r="BA13" s="56"/>
      <c r="BB13" s="114"/>
      <c r="BC13" s="136"/>
      <c r="BD13" s="194"/>
    </row>
    <row r="14" spans="2:56" ht="13.5" hidden="1" customHeight="1">
      <c r="B14" s="110" t="s">
        <v>17</v>
      </c>
      <c r="C14" s="149"/>
      <c r="D14" s="56"/>
      <c r="E14" s="56"/>
      <c r="F14" s="62"/>
      <c r="G14" s="63"/>
      <c r="H14" s="64"/>
      <c r="I14" s="167">
        <v>8</v>
      </c>
      <c r="J14" s="93">
        <v>8</v>
      </c>
      <c r="K14" s="169">
        <v>8</v>
      </c>
      <c r="L14" s="169">
        <v>8</v>
      </c>
      <c r="M14" s="169">
        <v>8</v>
      </c>
      <c r="N14" s="93">
        <v>8</v>
      </c>
      <c r="O14" s="93">
        <v>8</v>
      </c>
      <c r="P14" s="93">
        <v>8</v>
      </c>
      <c r="Q14" s="93">
        <v>8</v>
      </c>
      <c r="R14" s="93">
        <v>8</v>
      </c>
      <c r="S14" s="217">
        <v>8</v>
      </c>
      <c r="T14" s="217">
        <v>8</v>
      </c>
      <c r="U14" s="178"/>
      <c r="V14" s="93">
        <v>8</v>
      </c>
      <c r="W14" s="178"/>
      <c r="X14" s="93">
        <v>8</v>
      </c>
      <c r="Y14" s="64"/>
      <c r="Z14" s="56"/>
      <c r="AA14" s="56"/>
      <c r="AB14" s="62"/>
      <c r="AC14" s="63"/>
      <c r="AD14" s="56"/>
      <c r="AE14" s="56"/>
      <c r="AF14" s="37"/>
      <c r="AG14" s="41"/>
      <c r="AH14" s="64"/>
      <c r="AI14" s="93">
        <v>8</v>
      </c>
      <c r="AJ14" s="93">
        <v>8</v>
      </c>
      <c r="AK14" s="93">
        <v>8</v>
      </c>
      <c r="AL14" s="93">
        <v>8</v>
      </c>
      <c r="AM14" s="93">
        <v>8</v>
      </c>
      <c r="AN14" s="56"/>
      <c r="AO14" s="9"/>
      <c r="AP14" s="41"/>
      <c r="AQ14" s="64"/>
      <c r="AR14" s="56"/>
      <c r="AS14" s="164"/>
      <c r="AT14" s="41"/>
      <c r="AU14" s="64"/>
      <c r="AV14" s="56"/>
      <c r="AW14" s="164"/>
      <c r="AX14" s="41"/>
      <c r="AY14" s="64"/>
      <c r="AZ14" s="56"/>
      <c r="BA14" s="56"/>
      <c r="BB14" s="114"/>
      <c r="BC14" s="136"/>
      <c r="BD14" s="194"/>
    </row>
    <row r="15" spans="2:56" ht="13.5" hidden="1" customHeight="1">
      <c r="B15" s="146"/>
      <c r="C15" s="280">
        <v>971540</v>
      </c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2"/>
      <c r="P15" s="283">
        <v>1133761</v>
      </c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2"/>
      <c r="AC15" s="260">
        <v>748476</v>
      </c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2"/>
      <c r="AP15" s="34"/>
      <c r="AQ15" s="31">
        <v>0</v>
      </c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131"/>
      <c r="BC15" s="137">
        <f>SUM(C14:BB14)</f>
        <v>152</v>
      </c>
      <c r="BD15" s="195">
        <f>SUM(C15:BB15)</f>
        <v>2853777</v>
      </c>
    </row>
    <row r="16" spans="2:56" ht="13.5" hidden="1" customHeight="1">
      <c r="B16" s="146"/>
      <c r="C16" s="149"/>
      <c r="D16" s="56"/>
      <c r="E16" s="56"/>
      <c r="F16" s="56"/>
      <c r="G16" s="63"/>
      <c r="H16" s="56"/>
      <c r="I16" s="56"/>
      <c r="J16" s="56"/>
      <c r="K16" s="41"/>
      <c r="L16" s="64"/>
      <c r="M16" s="56"/>
      <c r="N16" s="56"/>
      <c r="O16" s="50"/>
      <c r="P16" s="63"/>
      <c r="Q16" s="56"/>
      <c r="R16" s="56"/>
      <c r="S16" s="37"/>
      <c r="T16" s="41"/>
      <c r="U16" s="64"/>
      <c r="V16" s="56"/>
      <c r="W16" s="35"/>
      <c r="X16" s="63"/>
      <c r="Y16" s="64"/>
      <c r="Z16" s="56"/>
      <c r="AA16" s="56"/>
      <c r="AB16" s="62"/>
      <c r="AC16" s="63"/>
      <c r="AD16" s="56"/>
      <c r="AE16" s="56"/>
      <c r="AF16" s="162"/>
      <c r="AG16" s="163"/>
      <c r="AH16" s="64"/>
      <c r="AI16" s="56"/>
      <c r="AJ16" s="164"/>
      <c r="AK16" s="163"/>
      <c r="AL16" s="64"/>
      <c r="AM16" s="56"/>
      <c r="AN16" s="56"/>
      <c r="AO16" s="9"/>
      <c r="AP16" s="63"/>
      <c r="AQ16" s="64"/>
      <c r="AR16" s="56"/>
      <c r="AS16" s="164"/>
      <c r="AT16" s="63"/>
      <c r="AU16" s="64"/>
      <c r="AV16" s="56"/>
      <c r="AW16" s="164"/>
      <c r="AX16" s="63"/>
      <c r="AY16" s="64"/>
      <c r="AZ16" s="56"/>
      <c r="BA16" s="56"/>
      <c r="BB16" s="114"/>
      <c r="BC16" s="137"/>
      <c r="BD16" s="136"/>
    </row>
    <row r="17" spans="2:56" ht="13.5" hidden="1" customHeight="1">
      <c r="B17" s="110" t="s">
        <v>23</v>
      </c>
      <c r="C17" s="149"/>
      <c r="D17" s="56"/>
      <c r="E17" s="56"/>
      <c r="F17" s="56"/>
      <c r="G17" s="157"/>
      <c r="H17" s="56"/>
      <c r="I17" s="48">
        <v>8</v>
      </c>
      <c r="J17" s="48">
        <v>8</v>
      </c>
      <c r="K17" s="48">
        <v>8</v>
      </c>
      <c r="L17" s="63"/>
      <c r="M17" s="56"/>
      <c r="N17" s="48">
        <v>8</v>
      </c>
      <c r="O17" s="48">
        <v>8</v>
      </c>
      <c r="P17" s="48">
        <v>8</v>
      </c>
      <c r="Q17" s="48">
        <v>8</v>
      </c>
      <c r="R17" s="56"/>
      <c r="S17" s="48">
        <v>8</v>
      </c>
      <c r="T17" s="48">
        <v>8</v>
      </c>
      <c r="U17" s="48">
        <v>8</v>
      </c>
      <c r="V17" s="48">
        <v>8</v>
      </c>
      <c r="W17" s="37">
        <v>8</v>
      </c>
      <c r="X17" s="41">
        <v>8</v>
      </c>
      <c r="Y17" s="64"/>
      <c r="Z17" s="56"/>
      <c r="AA17" s="56"/>
      <c r="AB17" s="62"/>
      <c r="AC17" s="63"/>
      <c r="AD17" s="56"/>
      <c r="AE17" s="56"/>
      <c r="AF17" s="35"/>
      <c r="AG17" s="63"/>
      <c r="AH17" s="64"/>
      <c r="AI17" s="56"/>
      <c r="AJ17" s="164"/>
      <c r="AK17" s="63"/>
      <c r="AL17" s="64"/>
      <c r="AM17" s="56"/>
      <c r="AN17" s="56"/>
      <c r="AO17" s="9"/>
      <c r="AP17" s="63"/>
      <c r="AQ17" s="64"/>
      <c r="AR17" s="56"/>
      <c r="AS17" s="164"/>
      <c r="AT17" s="63"/>
      <c r="AU17" s="64"/>
      <c r="AV17" s="56"/>
      <c r="AW17" s="164"/>
      <c r="AX17" s="63"/>
      <c r="AY17" s="64"/>
      <c r="AZ17" s="56"/>
      <c r="BA17" s="56"/>
      <c r="BB17" s="114"/>
      <c r="BC17" s="137"/>
      <c r="BD17" s="136"/>
    </row>
    <row r="18" spans="2:56" ht="13.5" hidden="1" customHeight="1">
      <c r="B18" s="110" t="s">
        <v>24</v>
      </c>
      <c r="C18" s="149"/>
      <c r="D18" s="56"/>
      <c r="E18" s="56"/>
      <c r="F18" s="56"/>
      <c r="G18" s="63"/>
      <c r="H18" s="56"/>
      <c r="I18" s="56"/>
      <c r="J18" s="56"/>
      <c r="K18" s="62"/>
      <c r="L18" s="63"/>
      <c r="M18" s="56"/>
      <c r="N18" s="56"/>
      <c r="O18" s="62"/>
      <c r="P18" s="57">
        <v>2</v>
      </c>
      <c r="Q18" s="57">
        <v>2</v>
      </c>
      <c r="R18" s="56"/>
      <c r="S18" s="57">
        <v>2</v>
      </c>
      <c r="T18" s="57">
        <v>2</v>
      </c>
      <c r="U18" s="179">
        <v>2</v>
      </c>
      <c r="V18" s="57">
        <v>2</v>
      </c>
      <c r="W18" s="35">
        <v>2</v>
      </c>
      <c r="X18" s="63">
        <v>2</v>
      </c>
      <c r="Y18" s="64"/>
      <c r="Z18" s="56"/>
      <c r="AA18" s="56"/>
      <c r="AB18" s="62"/>
      <c r="AC18" s="63"/>
      <c r="AD18" s="56"/>
      <c r="AE18" s="56"/>
      <c r="AF18" s="35"/>
      <c r="AG18" s="63"/>
      <c r="AH18" s="64"/>
      <c r="AI18" s="56"/>
      <c r="AJ18" s="164"/>
      <c r="AK18" s="63"/>
      <c r="AL18" s="64"/>
      <c r="AM18" s="56"/>
      <c r="AN18" s="56"/>
      <c r="AO18" s="9"/>
      <c r="AP18" s="63"/>
      <c r="AQ18" s="64"/>
      <c r="AR18" s="56"/>
      <c r="AS18" s="164"/>
      <c r="AT18" s="63"/>
      <c r="AU18" s="64"/>
      <c r="AV18" s="56"/>
      <c r="AW18" s="164"/>
      <c r="AX18" s="63"/>
      <c r="AY18" s="64"/>
      <c r="AZ18" s="56"/>
      <c r="BA18" s="56"/>
      <c r="BB18" s="114"/>
      <c r="BC18" s="137"/>
      <c r="BD18" s="136"/>
    </row>
    <row r="19" spans="2:56" ht="13.5" hidden="1" customHeight="1">
      <c r="B19" s="110" t="s">
        <v>27</v>
      </c>
      <c r="C19" s="149"/>
      <c r="D19" s="56"/>
      <c r="E19" s="56"/>
      <c r="F19" s="56"/>
      <c r="G19" s="63"/>
      <c r="H19" s="56"/>
      <c r="I19" s="167">
        <v>8</v>
      </c>
      <c r="J19" s="167">
        <v>8</v>
      </c>
      <c r="K19" s="167">
        <v>8</v>
      </c>
      <c r="L19" s="167">
        <v>8</v>
      </c>
      <c r="M19" s="167">
        <v>8</v>
      </c>
      <c r="N19" s="167">
        <v>8</v>
      </c>
      <c r="O19" s="167">
        <v>8</v>
      </c>
      <c r="P19" s="167">
        <v>10</v>
      </c>
      <c r="Q19" s="167">
        <v>10</v>
      </c>
      <c r="R19" s="167">
        <v>10</v>
      </c>
      <c r="S19" s="167">
        <v>10</v>
      </c>
      <c r="T19" s="167">
        <v>10</v>
      </c>
      <c r="U19" s="178"/>
      <c r="V19" s="167">
        <v>10</v>
      </c>
      <c r="W19" s="178"/>
      <c r="X19" s="167">
        <v>10</v>
      </c>
      <c r="Y19" s="64"/>
      <c r="Z19" s="56"/>
      <c r="AA19" s="56"/>
      <c r="AB19" s="62"/>
      <c r="AC19" s="63"/>
      <c r="AD19" s="56"/>
      <c r="AE19" s="56"/>
      <c r="AF19" s="37"/>
      <c r="AG19" s="41"/>
      <c r="AH19" s="64"/>
      <c r="AI19" s="167">
        <v>10</v>
      </c>
      <c r="AJ19" s="167">
        <v>10</v>
      </c>
      <c r="AK19" s="167">
        <v>10</v>
      </c>
      <c r="AL19" s="167">
        <v>10</v>
      </c>
      <c r="AM19" s="167">
        <v>10</v>
      </c>
      <c r="AN19" s="56"/>
      <c r="AO19" s="9"/>
      <c r="AP19" s="63"/>
      <c r="AQ19" s="64"/>
      <c r="AR19" s="56"/>
      <c r="AS19" s="164"/>
      <c r="AT19" s="41"/>
      <c r="AU19" s="64"/>
      <c r="AV19" s="56"/>
      <c r="AW19" s="164"/>
      <c r="AX19" s="41"/>
      <c r="AY19" s="64"/>
      <c r="AZ19" s="56"/>
      <c r="BA19" s="56"/>
      <c r="BB19" s="114"/>
      <c r="BC19" s="137"/>
      <c r="BD19" s="136"/>
    </row>
    <row r="20" spans="2:56" ht="13.5" hidden="1" customHeight="1">
      <c r="B20" s="146"/>
      <c r="C20" s="280">
        <v>488090</v>
      </c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2"/>
      <c r="P20" s="283">
        <v>711323</v>
      </c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2"/>
      <c r="AC20" s="260">
        <v>609259</v>
      </c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1"/>
      <c r="AO20" s="262"/>
      <c r="AP20" s="31"/>
      <c r="AQ20" s="31">
        <v>0</v>
      </c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131"/>
      <c r="BC20" s="137">
        <f>SUM(C19:BB19)</f>
        <v>176</v>
      </c>
      <c r="BD20" s="195">
        <f>SUM(C20:BB20)</f>
        <v>1808672</v>
      </c>
    </row>
    <row r="21" spans="2:56" ht="13.5" hidden="1" customHeight="1">
      <c r="B21" s="146"/>
      <c r="C21" s="149"/>
      <c r="D21" s="56"/>
      <c r="E21" s="56"/>
      <c r="F21" s="56"/>
      <c r="G21" s="63"/>
      <c r="H21" s="64"/>
      <c r="I21" s="56"/>
      <c r="J21" s="56"/>
      <c r="K21" s="41"/>
      <c r="L21" s="64"/>
      <c r="M21" s="56"/>
      <c r="N21" s="56"/>
      <c r="O21" s="50"/>
      <c r="P21" s="63"/>
      <c r="Q21" s="56"/>
      <c r="R21" s="56"/>
      <c r="S21" s="9"/>
      <c r="T21" s="63"/>
      <c r="U21" s="64"/>
      <c r="V21" s="56"/>
      <c r="W21" s="35"/>
      <c r="X21" s="63"/>
      <c r="Y21" s="64"/>
      <c r="Z21" s="56"/>
      <c r="AA21" s="56"/>
      <c r="AB21" s="62"/>
      <c r="AC21" s="63"/>
      <c r="AD21" s="56"/>
      <c r="AE21" s="56"/>
      <c r="AF21" s="164"/>
      <c r="AG21" s="163"/>
      <c r="AH21" s="64"/>
      <c r="AI21" s="56"/>
      <c r="AJ21" s="164"/>
      <c r="AK21" s="163"/>
      <c r="AL21" s="64"/>
      <c r="AM21" s="56"/>
      <c r="AN21" s="56"/>
      <c r="AO21" s="9"/>
      <c r="AP21" s="63"/>
      <c r="AQ21" s="64"/>
      <c r="AR21" s="56"/>
      <c r="AS21" s="164"/>
      <c r="AT21" s="63"/>
      <c r="AU21" s="64"/>
      <c r="AV21" s="56"/>
      <c r="AW21" s="164"/>
      <c r="AX21" s="63"/>
      <c r="AY21" s="64"/>
      <c r="AZ21" s="56"/>
      <c r="BA21" s="56"/>
      <c r="BB21" s="114"/>
      <c r="BC21" s="137"/>
      <c r="BD21" s="136"/>
    </row>
    <row r="22" spans="2:56" ht="13.5" hidden="1" customHeight="1">
      <c r="B22" s="110" t="s">
        <v>18</v>
      </c>
      <c r="C22" s="149"/>
      <c r="D22" s="56"/>
      <c r="E22" s="56"/>
      <c r="F22" s="56"/>
      <c r="G22" s="63"/>
      <c r="H22" s="64"/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167">
        <v>0</v>
      </c>
      <c r="P22" s="63"/>
      <c r="Q22" s="56"/>
      <c r="R22" s="56"/>
      <c r="S22" s="9"/>
      <c r="T22" s="63"/>
      <c r="U22" s="64"/>
      <c r="V22" s="56"/>
      <c r="W22" s="35"/>
      <c r="X22" s="63"/>
      <c r="Y22" s="64"/>
      <c r="Z22" s="56"/>
      <c r="AA22" s="56"/>
      <c r="AB22" s="62"/>
      <c r="AC22" s="63"/>
      <c r="AD22" s="56"/>
      <c r="AE22" s="56"/>
      <c r="AF22" s="164"/>
      <c r="AG22" s="41"/>
      <c r="AH22" s="64"/>
      <c r="AI22" s="56"/>
      <c r="AJ22" s="164"/>
      <c r="AK22" s="41"/>
      <c r="AL22" s="64"/>
      <c r="AM22" s="56"/>
      <c r="AN22" s="56"/>
      <c r="AO22" s="9"/>
      <c r="AP22" s="63"/>
      <c r="AQ22" s="64"/>
      <c r="AR22" s="56"/>
      <c r="AS22" s="164"/>
      <c r="AT22" s="41"/>
      <c r="AU22" s="64"/>
      <c r="AV22" s="56"/>
      <c r="AW22" s="164"/>
      <c r="AX22" s="41"/>
      <c r="AY22" s="64"/>
      <c r="AZ22" s="56"/>
      <c r="BA22" s="56"/>
      <c r="BB22" s="114"/>
      <c r="BC22" s="137"/>
      <c r="BD22" s="136"/>
    </row>
    <row r="23" spans="2:56" ht="13.5" hidden="1" customHeight="1">
      <c r="B23" s="146"/>
      <c r="C23" s="280">
        <v>0</v>
      </c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60">
        <v>0</v>
      </c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2"/>
      <c r="AC23" s="260">
        <v>0</v>
      </c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2"/>
      <c r="AP23" s="31"/>
      <c r="AQ23" s="31">
        <v>0</v>
      </c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131"/>
      <c r="BC23" s="137">
        <f>SUM(C22:BB22)</f>
        <v>0</v>
      </c>
      <c r="BD23" s="195">
        <f>SUM(C23:BB23)</f>
        <v>0</v>
      </c>
    </row>
    <row r="24" spans="2:56" ht="13.5" hidden="1" customHeight="1">
      <c r="B24" s="146"/>
      <c r="C24" s="149"/>
      <c r="D24" s="56"/>
      <c r="E24" s="56"/>
      <c r="F24" s="56"/>
      <c r="G24" s="63"/>
      <c r="H24" s="64"/>
      <c r="I24" s="56"/>
      <c r="J24" s="56"/>
      <c r="K24" s="63"/>
      <c r="L24" s="63"/>
      <c r="M24" s="56"/>
      <c r="N24" s="56"/>
      <c r="O24" s="50"/>
      <c r="P24" s="63"/>
      <c r="Q24" s="56"/>
      <c r="R24" s="56"/>
      <c r="S24" s="37"/>
      <c r="T24" s="41"/>
      <c r="U24" s="64"/>
      <c r="V24" s="56"/>
      <c r="W24" s="35"/>
      <c r="X24" s="63"/>
      <c r="Y24" s="64"/>
      <c r="Z24" s="56"/>
      <c r="AA24" s="56"/>
      <c r="AB24" s="62"/>
      <c r="AC24" s="63"/>
      <c r="AD24" s="56"/>
      <c r="AE24" s="56"/>
      <c r="AF24" s="164"/>
      <c r="AG24" s="163"/>
      <c r="AH24" s="64"/>
      <c r="AI24" s="56"/>
      <c r="AJ24" s="164"/>
      <c r="AK24" s="163"/>
      <c r="AL24" s="64"/>
      <c r="AM24" s="56"/>
      <c r="AN24" s="56"/>
      <c r="AO24" s="9"/>
      <c r="AP24" s="63"/>
      <c r="AQ24" s="64"/>
      <c r="AR24" s="56"/>
      <c r="AS24" s="164"/>
      <c r="AT24" s="63"/>
      <c r="AU24" s="64"/>
      <c r="AV24" s="56"/>
      <c r="AW24" s="164"/>
      <c r="AX24" s="63"/>
      <c r="AY24" s="64"/>
      <c r="AZ24" s="56"/>
      <c r="BA24" s="56"/>
      <c r="BB24" s="114"/>
      <c r="BC24" s="137"/>
      <c r="BD24" s="136"/>
    </row>
    <row r="25" spans="2:56" ht="13.5" hidden="1" customHeight="1">
      <c r="B25" s="110" t="s">
        <v>25</v>
      </c>
      <c r="C25" s="149"/>
      <c r="D25" s="56"/>
      <c r="E25" s="56"/>
      <c r="F25" s="56"/>
      <c r="G25" s="157"/>
      <c r="H25" s="64"/>
      <c r="I25" s="56"/>
      <c r="J25" s="56"/>
      <c r="K25" s="157"/>
      <c r="L25" s="63"/>
      <c r="M25" s="56"/>
      <c r="N25" s="56"/>
      <c r="O25" s="48">
        <v>16</v>
      </c>
      <c r="P25" s="64"/>
      <c r="Q25" s="56"/>
      <c r="R25" s="56"/>
      <c r="S25" s="62"/>
      <c r="T25" s="63"/>
      <c r="U25" s="56"/>
      <c r="V25" s="56"/>
      <c r="W25" s="37"/>
      <c r="X25" s="41"/>
      <c r="Y25" s="64"/>
      <c r="Z25" s="56"/>
      <c r="AA25" s="56"/>
      <c r="AB25" s="62"/>
      <c r="AC25" s="63"/>
      <c r="AD25" s="56"/>
      <c r="AE25" s="56"/>
      <c r="AF25" s="164"/>
      <c r="AG25" s="63"/>
      <c r="AH25" s="64"/>
      <c r="AI25" s="56"/>
      <c r="AJ25" s="164"/>
      <c r="AK25" s="63"/>
      <c r="AL25" s="64"/>
      <c r="AM25" s="56"/>
      <c r="AN25" s="56"/>
      <c r="AO25" s="9"/>
      <c r="AP25" s="63"/>
      <c r="AQ25" s="64"/>
      <c r="AR25" s="56"/>
      <c r="AS25" s="164"/>
      <c r="AT25" s="63"/>
      <c r="AU25" s="64"/>
      <c r="AV25" s="56"/>
      <c r="AW25" s="164"/>
      <c r="AX25" s="63"/>
      <c r="AY25" s="64"/>
      <c r="AZ25" s="56"/>
      <c r="BA25" s="56"/>
      <c r="BB25" s="114"/>
      <c r="BC25" s="137"/>
      <c r="BD25" s="136"/>
    </row>
    <row r="26" spans="2:56" ht="13.5" hidden="1" customHeight="1">
      <c r="B26" s="110" t="s">
        <v>26</v>
      </c>
      <c r="C26" s="149"/>
      <c r="D26" s="56"/>
      <c r="E26" s="56"/>
      <c r="F26" s="56"/>
      <c r="G26" s="63"/>
      <c r="H26" s="64"/>
      <c r="I26" s="56"/>
      <c r="J26" s="56"/>
      <c r="K26" s="63"/>
      <c r="L26" s="63"/>
      <c r="M26" s="56"/>
      <c r="N26" s="56"/>
      <c r="O26" s="62"/>
      <c r="P26" s="57">
        <v>8</v>
      </c>
      <c r="Q26" s="57">
        <v>8</v>
      </c>
      <c r="R26" s="56"/>
      <c r="S26" s="57">
        <v>8</v>
      </c>
      <c r="T26" s="57">
        <v>8</v>
      </c>
      <c r="U26" s="179">
        <v>8</v>
      </c>
      <c r="V26" s="57">
        <v>8</v>
      </c>
      <c r="W26" s="35">
        <v>8</v>
      </c>
      <c r="X26" s="63">
        <v>8</v>
      </c>
      <c r="Y26" s="64"/>
      <c r="Z26" s="56"/>
      <c r="AA26" s="56"/>
      <c r="AB26" s="62"/>
      <c r="AC26" s="63"/>
      <c r="AD26" s="56"/>
      <c r="AE26" s="56"/>
      <c r="AF26" s="164"/>
      <c r="AG26" s="63"/>
      <c r="AH26" s="64"/>
      <c r="AI26" s="56"/>
      <c r="AJ26" s="164"/>
      <c r="AK26" s="63"/>
      <c r="AL26" s="64"/>
      <c r="AM26" s="56"/>
      <c r="AN26" s="56"/>
      <c r="AO26" s="9"/>
      <c r="AP26" s="63"/>
      <c r="AQ26" s="64"/>
      <c r="AR26" s="56"/>
      <c r="AS26" s="164"/>
      <c r="AT26" s="63"/>
      <c r="AU26" s="64"/>
      <c r="AV26" s="56"/>
      <c r="AW26" s="164"/>
      <c r="AX26" s="63"/>
      <c r="AY26" s="64"/>
      <c r="AZ26" s="56"/>
      <c r="BA26" s="56"/>
      <c r="BB26" s="114"/>
      <c r="BC26" s="137"/>
      <c r="BD26" s="136"/>
    </row>
    <row r="27" spans="2:56" ht="13.5" hidden="1" customHeight="1">
      <c r="B27" s="110" t="s">
        <v>19</v>
      </c>
      <c r="C27" s="149"/>
      <c r="D27" s="56"/>
      <c r="E27" s="56"/>
      <c r="F27" s="56"/>
      <c r="G27" s="63"/>
      <c r="H27" s="64"/>
      <c r="I27" s="56"/>
      <c r="J27" s="56"/>
      <c r="K27" s="93">
        <v>15</v>
      </c>
      <c r="L27" s="93">
        <v>15</v>
      </c>
      <c r="M27" s="93">
        <v>15</v>
      </c>
      <c r="N27" s="93">
        <v>15</v>
      </c>
      <c r="O27" s="93">
        <v>15</v>
      </c>
      <c r="P27" s="93">
        <v>8</v>
      </c>
      <c r="Q27" s="93">
        <v>8</v>
      </c>
      <c r="R27" s="93">
        <v>8</v>
      </c>
      <c r="S27" s="93">
        <v>8</v>
      </c>
      <c r="T27" s="93">
        <v>8</v>
      </c>
      <c r="U27" s="178"/>
      <c r="V27" s="93">
        <v>8</v>
      </c>
      <c r="W27" s="178"/>
      <c r="X27" s="93">
        <v>8</v>
      </c>
      <c r="Y27" s="64"/>
      <c r="Z27" s="56"/>
      <c r="AA27" s="56"/>
      <c r="AB27" s="62"/>
      <c r="AC27" s="63"/>
      <c r="AD27" s="56"/>
      <c r="AE27" s="56"/>
      <c r="AF27" s="164"/>
      <c r="AG27" s="41"/>
      <c r="AH27" s="64"/>
      <c r="AI27" s="93">
        <v>8</v>
      </c>
      <c r="AJ27" s="93">
        <v>8</v>
      </c>
      <c r="AK27" s="93">
        <v>8</v>
      </c>
      <c r="AL27" s="93">
        <v>8</v>
      </c>
      <c r="AM27" s="93">
        <v>8</v>
      </c>
      <c r="AN27" s="56"/>
      <c r="AO27" s="9"/>
      <c r="AP27" s="63"/>
      <c r="AQ27" s="64"/>
      <c r="AR27" s="56"/>
      <c r="AS27" s="164"/>
      <c r="AT27" s="41"/>
      <c r="AU27" s="64"/>
      <c r="AV27" s="56"/>
      <c r="AW27" s="164"/>
      <c r="AX27" s="41"/>
      <c r="AY27" s="64"/>
      <c r="AZ27" s="56"/>
      <c r="BA27" s="56"/>
      <c r="BB27" s="114"/>
      <c r="BC27" s="137"/>
      <c r="BD27" s="136"/>
    </row>
    <row r="28" spans="2:56" ht="13.5" hidden="1" customHeight="1">
      <c r="B28" s="146"/>
      <c r="C28" s="280">
        <v>1479701</v>
      </c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2"/>
      <c r="P28" s="283">
        <v>1005098</v>
      </c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2"/>
      <c r="AC28" s="260">
        <v>878934</v>
      </c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2"/>
      <c r="AP28" s="31"/>
      <c r="AQ28" s="31">
        <v>0</v>
      </c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131"/>
      <c r="BC28" s="143">
        <f>SUM(C27:BB27)</f>
        <v>171</v>
      </c>
      <c r="BD28" s="195">
        <f>SUM(C28:BB28)</f>
        <v>3363733</v>
      </c>
    </row>
    <row r="29" spans="2:56" ht="13.5" hidden="1" customHeight="1">
      <c r="B29" s="146"/>
      <c r="C29" s="149"/>
      <c r="D29" s="56"/>
      <c r="E29" s="56"/>
      <c r="F29" s="56"/>
      <c r="G29" s="63"/>
      <c r="H29" s="64"/>
      <c r="I29" s="56"/>
      <c r="J29" s="56"/>
      <c r="K29" s="41"/>
      <c r="L29" s="64"/>
      <c r="M29" s="56"/>
      <c r="N29" s="56"/>
      <c r="O29" s="50"/>
      <c r="P29" s="63"/>
      <c r="Q29" s="56"/>
      <c r="R29" s="56"/>
      <c r="S29" s="37"/>
      <c r="T29" s="41"/>
      <c r="U29" s="64"/>
      <c r="V29" s="56"/>
      <c r="W29" s="35"/>
      <c r="X29" s="63"/>
      <c r="Y29" s="64"/>
      <c r="Z29" s="56"/>
      <c r="AA29" s="56"/>
      <c r="AB29" s="62"/>
      <c r="AC29" s="63"/>
      <c r="AD29" s="56"/>
      <c r="AE29" s="56"/>
      <c r="AF29" s="164"/>
      <c r="AG29" s="163"/>
      <c r="AH29" s="64"/>
      <c r="AI29" s="56"/>
      <c r="AJ29" s="164"/>
      <c r="AK29" s="163"/>
      <c r="AL29" s="64"/>
      <c r="AM29" s="56"/>
      <c r="AN29" s="56"/>
      <c r="AO29" s="9"/>
      <c r="AP29" s="63"/>
      <c r="AQ29" s="64"/>
      <c r="AR29" s="56"/>
      <c r="AS29" s="164"/>
      <c r="AT29" s="63"/>
      <c r="AU29" s="64"/>
      <c r="AV29" s="56"/>
      <c r="AW29" s="164"/>
      <c r="AX29" s="63"/>
      <c r="AY29" s="64"/>
      <c r="AZ29" s="56"/>
      <c r="BA29" s="56"/>
      <c r="BB29" s="114"/>
      <c r="BC29" s="137"/>
      <c r="BD29" s="136"/>
    </row>
    <row r="30" spans="2:56" ht="13.5" hidden="1" customHeight="1">
      <c r="B30" s="110" t="s">
        <v>20</v>
      </c>
      <c r="C30" s="149"/>
      <c r="D30" s="56"/>
      <c r="E30" s="56"/>
      <c r="F30" s="56"/>
      <c r="G30" s="63"/>
      <c r="H30" s="64"/>
      <c r="I30" s="167">
        <v>41</v>
      </c>
      <c r="J30" s="167">
        <v>41</v>
      </c>
      <c r="K30" s="167">
        <v>41</v>
      </c>
      <c r="L30" s="167">
        <v>41</v>
      </c>
      <c r="M30" s="167">
        <v>41</v>
      </c>
      <c r="N30" s="167">
        <v>41</v>
      </c>
      <c r="O30" s="167">
        <v>41</v>
      </c>
      <c r="P30" s="170">
        <v>29</v>
      </c>
      <c r="Q30" s="170">
        <v>29</v>
      </c>
      <c r="R30" s="170">
        <v>29</v>
      </c>
      <c r="S30" s="170">
        <v>29</v>
      </c>
      <c r="T30" s="170">
        <v>29</v>
      </c>
      <c r="U30" s="180"/>
      <c r="V30" s="170">
        <v>29</v>
      </c>
      <c r="W30" s="180"/>
      <c r="X30" s="170">
        <v>29</v>
      </c>
      <c r="Y30" s="64"/>
      <c r="Z30" s="56"/>
      <c r="AA30" s="56"/>
      <c r="AB30" s="62"/>
      <c r="AC30" s="63"/>
      <c r="AD30" s="56"/>
      <c r="AE30" s="56"/>
      <c r="AF30" s="164"/>
      <c r="AG30" s="41"/>
      <c r="AH30" s="64"/>
      <c r="AI30" s="170">
        <v>34</v>
      </c>
      <c r="AJ30" s="170">
        <v>34</v>
      </c>
      <c r="AK30" s="170">
        <v>34</v>
      </c>
      <c r="AL30" s="170">
        <v>34</v>
      </c>
      <c r="AM30" s="170">
        <v>34</v>
      </c>
      <c r="AN30" s="56"/>
      <c r="AO30" s="9"/>
      <c r="AP30" s="63"/>
      <c r="AQ30" s="64"/>
      <c r="AR30" s="56"/>
      <c r="AS30" s="164"/>
      <c r="AT30" s="41"/>
      <c r="AU30" s="64"/>
      <c r="AV30" s="56"/>
      <c r="AW30" s="164"/>
      <c r="AX30" s="41"/>
      <c r="AY30" s="64"/>
      <c r="AZ30" s="56"/>
      <c r="BA30" s="56"/>
      <c r="BB30" s="114"/>
      <c r="BC30" s="137"/>
      <c r="BD30" s="136"/>
    </row>
    <row r="31" spans="2:56" ht="13.5" hidden="1" customHeight="1">
      <c r="B31" s="110"/>
      <c r="C31" s="280">
        <v>3731337</v>
      </c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>
        <v>3137735</v>
      </c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2"/>
      <c r="AC31" s="260">
        <v>2178121</v>
      </c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2"/>
      <c r="AP31" s="31"/>
      <c r="AQ31" s="31">
        <v>0</v>
      </c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131"/>
      <c r="BC31" s="143">
        <f>SUM(C30:BB30)</f>
        <v>660</v>
      </c>
      <c r="BD31" s="195">
        <f>SUM(C31:BB31)</f>
        <v>9047193</v>
      </c>
    </row>
    <row r="32" spans="2:56" ht="13.5" hidden="1" customHeight="1">
      <c r="B32" s="110"/>
      <c r="C32" s="149"/>
      <c r="D32" s="56"/>
      <c r="E32" s="56"/>
      <c r="F32" s="56"/>
      <c r="G32" s="63"/>
      <c r="H32" s="64"/>
      <c r="I32" s="56"/>
      <c r="J32" s="56"/>
      <c r="K32" s="41"/>
      <c r="L32" s="64"/>
      <c r="M32" s="56"/>
      <c r="N32" s="56"/>
      <c r="O32" s="50"/>
      <c r="P32" s="63"/>
      <c r="Q32" s="56"/>
      <c r="R32" s="56"/>
      <c r="S32" s="37"/>
      <c r="T32" s="41"/>
      <c r="U32" s="64"/>
      <c r="V32" s="56"/>
      <c r="W32" s="168"/>
      <c r="X32" s="64"/>
      <c r="Y32" s="64"/>
      <c r="Z32" s="56"/>
      <c r="AA32" s="56"/>
      <c r="AB32" s="62"/>
      <c r="AC32" s="63"/>
      <c r="AD32" s="56"/>
      <c r="AE32" s="56"/>
      <c r="AF32" s="164"/>
      <c r="AG32" s="163"/>
      <c r="AH32" s="64"/>
      <c r="AI32" s="56"/>
      <c r="AJ32" s="164"/>
      <c r="AK32" s="63"/>
      <c r="AL32" s="64"/>
      <c r="AM32" s="56"/>
      <c r="AN32" s="56"/>
      <c r="AO32" s="9"/>
      <c r="AP32" s="63"/>
      <c r="AQ32" s="64"/>
      <c r="AR32" s="56"/>
      <c r="AS32" s="164"/>
      <c r="AT32" s="63"/>
      <c r="AU32" s="64"/>
      <c r="AV32" s="56"/>
      <c r="AW32" s="164"/>
      <c r="AX32" s="63"/>
      <c r="AY32" s="64"/>
      <c r="AZ32" s="56"/>
      <c r="BA32" s="56"/>
      <c r="BB32" s="114"/>
      <c r="BC32" s="137"/>
      <c r="BD32" s="136"/>
    </row>
    <row r="33" spans="2:57" ht="13.5" hidden="1" customHeight="1">
      <c r="B33" s="110" t="s">
        <v>21</v>
      </c>
      <c r="C33" s="149"/>
      <c r="D33" s="56"/>
      <c r="E33" s="56"/>
      <c r="F33" s="56"/>
      <c r="G33" s="63"/>
      <c r="H33" s="64"/>
      <c r="I33" s="167">
        <v>50</v>
      </c>
      <c r="J33" s="167">
        <v>50</v>
      </c>
      <c r="K33" s="167">
        <v>50</v>
      </c>
      <c r="L33" s="167">
        <v>50</v>
      </c>
      <c r="M33" s="167">
        <v>50</v>
      </c>
      <c r="N33" s="167">
        <v>50</v>
      </c>
      <c r="O33" s="167">
        <v>50</v>
      </c>
      <c r="P33" s="171">
        <v>45.5</v>
      </c>
      <c r="Q33" s="171">
        <v>45.5</v>
      </c>
      <c r="R33" s="171">
        <v>45.5</v>
      </c>
      <c r="S33" s="171">
        <v>45.5</v>
      </c>
      <c r="T33" s="171">
        <v>45.5</v>
      </c>
      <c r="U33" s="180"/>
      <c r="V33" s="171">
        <v>45.5</v>
      </c>
      <c r="W33" s="180"/>
      <c r="X33" s="171">
        <v>45.5</v>
      </c>
      <c r="Y33" s="64"/>
      <c r="Z33" s="56"/>
      <c r="AA33" s="56"/>
      <c r="AB33" s="62"/>
      <c r="AC33" s="63"/>
      <c r="AD33" s="56"/>
      <c r="AE33" s="56"/>
      <c r="AF33" s="164"/>
      <c r="AG33" s="41"/>
      <c r="AH33" s="64"/>
      <c r="AI33" s="171">
        <v>40</v>
      </c>
      <c r="AJ33" s="171">
        <v>40</v>
      </c>
      <c r="AK33" s="171">
        <v>40</v>
      </c>
      <c r="AL33" s="171">
        <v>40</v>
      </c>
      <c r="AM33" s="171">
        <v>40</v>
      </c>
      <c r="AN33" s="56"/>
      <c r="AO33" s="9"/>
      <c r="AP33" s="63"/>
      <c r="AQ33" s="64"/>
      <c r="AR33" s="56"/>
      <c r="AS33" s="164"/>
      <c r="AT33" s="41"/>
      <c r="AU33" s="64"/>
      <c r="AV33" s="56"/>
      <c r="AW33" s="164"/>
      <c r="AX33" s="41"/>
      <c r="AY33" s="64"/>
      <c r="AZ33" s="56"/>
      <c r="BA33" s="56"/>
      <c r="BB33" s="114"/>
      <c r="BC33" s="137"/>
      <c r="BD33" s="136"/>
    </row>
    <row r="34" spans="2:57" ht="13.5" hidden="1" customHeight="1">
      <c r="B34" s="110"/>
      <c r="C34" s="280">
        <v>2489183</v>
      </c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2"/>
      <c r="P34" s="283">
        <v>2491347</v>
      </c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2"/>
      <c r="AC34" s="260">
        <v>1590435</v>
      </c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2"/>
      <c r="AP34" s="31"/>
      <c r="AQ34" s="31">
        <v>0</v>
      </c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131"/>
      <c r="BC34" s="143">
        <f>SUM(C33:BB33)</f>
        <v>868.5</v>
      </c>
      <c r="BD34" s="195">
        <f>SUM(C34:BB34)</f>
        <v>6570965</v>
      </c>
    </row>
    <row r="35" spans="2:57" ht="13.5" hidden="1" customHeight="1">
      <c r="B35" s="147"/>
      <c r="C35" s="149"/>
      <c r="D35" s="56"/>
      <c r="E35" s="56"/>
      <c r="F35" s="56"/>
      <c r="G35" s="63"/>
      <c r="H35" s="64"/>
      <c r="I35" s="56"/>
      <c r="J35" s="56"/>
      <c r="K35" s="63"/>
      <c r="L35" s="64"/>
      <c r="M35" s="56"/>
      <c r="N35" s="56"/>
      <c r="O35" s="50"/>
      <c r="P35" s="63"/>
      <c r="Q35" s="56"/>
      <c r="R35" s="56"/>
      <c r="S35" s="35"/>
      <c r="T35" s="63"/>
      <c r="U35" s="64"/>
      <c r="V35" s="56"/>
      <c r="W35" s="168"/>
      <c r="X35" s="64"/>
      <c r="Y35" s="64"/>
      <c r="Z35" s="56"/>
      <c r="AA35" s="56"/>
      <c r="AB35" s="62"/>
      <c r="AC35" s="63"/>
      <c r="AD35" s="56"/>
      <c r="AE35" s="56"/>
      <c r="AF35" s="164"/>
      <c r="AG35" s="163"/>
      <c r="AH35" s="64"/>
      <c r="AI35" s="56"/>
      <c r="AJ35" s="164"/>
      <c r="AK35" s="63"/>
      <c r="AL35" s="64"/>
      <c r="AM35" s="56"/>
      <c r="AN35" s="56"/>
      <c r="AO35" s="9"/>
      <c r="AP35" s="63"/>
      <c r="AQ35" s="64"/>
      <c r="AR35" s="56"/>
      <c r="AS35" s="164"/>
      <c r="AT35" s="63"/>
      <c r="AU35" s="64"/>
      <c r="AV35" s="56"/>
      <c r="AW35" s="164"/>
      <c r="AX35" s="63"/>
      <c r="AY35" s="64"/>
      <c r="AZ35" s="56"/>
      <c r="BA35" s="56"/>
      <c r="BB35" s="114"/>
      <c r="BC35" s="137"/>
      <c r="BD35" s="194"/>
    </row>
    <row r="36" spans="2:57" ht="13.5" customHeight="1">
      <c r="B36" s="115" t="s">
        <v>14</v>
      </c>
      <c r="C36" s="149"/>
      <c r="D36" s="56"/>
      <c r="E36" s="56"/>
      <c r="F36" s="62"/>
      <c r="G36" s="63"/>
      <c r="H36" s="64"/>
      <c r="I36" s="47"/>
      <c r="J36" s="47"/>
      <c r="K36" s="47"/>
      <c r="L36" s="47"/>
      <c r="M36" s="56"/>
      <c r="N36" s="56"/>
      <c r="O36" s="47"/>
      <c r="P36" s="47"/>
      <c r="Q36" s="47"/>
      <c r="R36" s="47"/>
      <c r="S36" s="216"/>
      <c r="T36" s="63"/>
      <c r="U36" s="64"/>
      <c r="V36" s="56"/>
      <c r="W36" s="64"/>
      <c r="X36" s="63"/>
      <c r="Y36" s="64"/>
      <c r="Z36" s="56"/>
      <c r="AA36" s="56"/>
      <c r="AB36" s="62"/>
      <c r="AC36" s="63"/>
      <c r="AD36" s="56"/>
      <c r="AE36" s="56"/>
      <c r="AF36" s="35"/>
      <c r="AG36" s="63"/>
      <c r="AH36" s="64"/>
      <c r="AI36" s="56"/>
      <c r="AJ36" s="164"/>
      <c r="AK36" s="63"/>
      <c r="AL36" s="64"/>
      <c r="AM36" s="56"/>
      <c r="AN36" s="56"/>
      <c r="AO36" s="9"/>
      <c r="AP36" s="63"/>
      <c r="AQ36" s="64"/>
      <c r="AR36" s="56"/>
      <c r="AS36" s="164"/>
      <c r="AT36" s="63"/>
      <c r="AU36" s="64"/>
      <c r="AV36" s="56"/>
      <c r="AW36" s="164"/>
      <c r="AX36" s="63"/>
      <c r="AY36" s="64"/>
      <c r="AZ36" s="56"/>
      <c r="BA36" s="56"/>
      <c r="BB36" s="114"/>
      <c r="BC36" s="137"/>
      <c r="BD36" s="194"/>
    </row>
    <row r="37" spans="2:57" ht="12" hidden="1" customHeight="1">
      <c r="B37" s="148" t="s">
        <v>16</v>
      </c>
      <c r="C37" s="284">
        <f>+C34+C31+C28+C23+C20+C15</f>
        <v>9159851</v>
      </c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6"/>
      <c r="P37" s="284">
        <f>+P34+P31+P28+P23+P20+P15</f>
        <v>8479264</v>
      </c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7"/>
      <c r="AC37" s="288">
        <f>SUM(AC34+AC31+AC28+AC20+AC15)</f>
        <v>6005225</v>
      </c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182"/>
      <c r="AQ37" s="182">
        <f>AQ34+AQ31+AQ28+AQ23+AQ20+AQ15</f>
        <v>0</v>
      </c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9"/>
      <c r="BC37" s="138">
        <f>SUM(C36:BB36)</f>
        <v>0</v>
      </c>
      <c r="BD37" s="196">
        <f>SUM(C37:BB37)</f>
        <v>23644340</v>
      </c>
    </row>
    <row r="38" spans="2:57" ht="12" customHeight="1">
      <c r="B38" s="148"/>
      <c r="C38" s="149"/>
      <c r="D38" s="56"/>
      <c r="E38" s="56"/>
      <c r="F38" s="62"/>
      <c r="G38" s="63"/>
      <c r="H38" s="64"/>
      <c r="I38" s="56"/>
      <c r="J38" s="35"/>
      <c r="K38" s="63"/>
      <c r="L38" s="64"/>
      <c r="M38" s="56"/>
      <c r="N38" s="56"/>
      <c r="O38" s="62"/>
      <c r="P38" s="63"/>
      <c r="Q38" s="56"/>
      <c r="R38" s="56"/>
      <c r="S38" s="35"/>
      <c r="T38" s="63"/>
      <c r="U38" s="64"/>
      <c r="V38" s="56"/>
      <c r="W38" s="35"/>
      <c r="X38" s="63"/>
      <c r="Y38" s="64"/>
      <c r="Z38" s="56"/>
      <c r="AA38" s="56"/>
      <c r="AB38" s="62"/>
      <c r="AC38" s="63"/>
      <c r="AD38" s="56"/>
      <c r="AE38" s="56"/>
      <c r="AF38" s="35"/>
      <c r="AG38" s="63"/>
      <c r="AH38" s="64"/>
      <c r="AI38" s="56"/>
      <c r="AJ38" s="164"/>
      <c r="AK38" s="63"/>
      <c r="AL38" s="64"/>
      <c r="AM38" s="56"/>
      <c r="AN38" s="56"/>
      <c r="AO38" s="9"/>
      <c r="AP38" s="63"/>
      <c r="AQ38" s="64"/>
      <c r="AR38" s="56"/>
      <c r="AS38" s="164"/>
      <c r="AT38" s="63"/>
      <c r="AU38" s="64"/>
      <c r="AV38" s="56"/>
      <c r="AW38" s="164"/>
      <c r="AX38" s="63"/>
      <c r="AY38" s="64"/>
      <c r="AZ38" s="56"/>
      <c r="BA38" s="56"/>
      <c r="BB38" s="114"/>
      <c r="BC38" s="138"/>
      <c r="BD38" s="196"/>
    </row>
    <row r="39" spans="2:57" ht="12" customHeight="1">
      <c r="B39" s="148" t="s">
        <v>49</v>
      </c>
      <c r="C39" s="213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88"/>
      <c r="BB39" s="206"/>
      <c r="BC39" s="138"/>
      <c r="BD39" s="196"/>
    </row>
    <row r="40" spans="2:57" ht="13.5" customHeight="1">
      <c r="B40" s="110"/>
      <c r="C40" s="149"/>
      <c r="D40" s="56"/>
      <c r="E40" s="56"/>
      <c r="F40" s="62"/>
      <c r="G40" s="63"/>
      <c r="H40" s="64"/>
      <c r="I40" s="56"/>
      <c r="J40" s="35"/>
      <c r="K40" s="63"/>
      <c r="L40" s="64"/>
      <c r="M40" s="56"/>
      <c r="N40" s="56"/>
      <c r="O40" s="62"/>
      <c r="P40" s="63"/>
      <c r="Q40" s="56"/>
      <c r="R40" s="56"/>
      <c r="S40" s="35"/>
      <c r="T40" s="63"/>
      <c r="U40" s="64"/>
      <c r="V40" s="56"/>
      <c r="W40" s="35"/>
      <c r="X40" s="63"/>
      <c r="Y40" s="64"/>
      <c r="Z40" s="56"/>
      <c r="AA40" s="56"/>
      <c r="AB40" s="62"/>
      <c r="AC40" s="63"/>
      <c r="AD40" s="56"/>
      <c r="AE40" s="56"/>
      <c r="AF40" s="35"/>
      <c r="AG40" s="63"/>
      <c r="AH40" s="64"/>
      <c r="AI40" s="56"/>
      <c r="AJ40" s="164"/>
      <c r="AK40" s="63"/>
      <c r="AL40" s="64"/>
      <c r="AM40" s="56"/>
      <c r="AN40" s="56"/>
      <c r="AO40" s="9"/>
      <c r="AP40" s="63"/>
      <c r="AQ40" s="64"/>
      <c r="AR40" s="56"/>
      <c r="AS40" s="164"/>
      <c r="AT40" s="63"/>
      <c r="AU40" s="64"/>
      <c r="AV40" s="56"/>
      <c r="AW40" s="164"/>
      <c r="AX40" s="63"/>
      <c r="AY40" s="64"/>
      <c r="AZ40" s="56"/>
      <c r="BA40" s="56"/>
      <c r="BB40" s="114"/>
      <c r="BC40" s="139"/>
      <c r="BD40" s="197"/>
    </row>
    <row r="41" spans="2:57" ht="12" customHeight="1">
      <c r="B41" s="148" t="s">
        <v>52</v>
      </c>
      <c r="C41" s="214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207"/>
      <c r="BC41" s="187"/>
      <c r="BD41" s="196"/>
    </row>
    <row r="42" spans="2:57" ht="13.5" customHeight="1">
      <c r="B42" s="110"/>
      <c r="C42" s="149"/>
      <c r="D42" s="56"/>
      <c r="E42" s="56"/>
      <c r="F42" s="62"/>
      <c r="G42" s="63"/>
      <c r="H42" s="64"/>
      <c r="I42" s="56"/>
      <c r="J42" s="35"/>
      <c r="K42" s="63"/>
      <c r="L42" s="64"/>
      <c r="M42" s="56"/>
      <c r="N42" s="56"/>
      <c r="O42" s="62"/>
      <c r="P42" s="63"/>
      <c r="Q42" s="56"/>
      <c r="R42" s="56"/>
      <c r="S42" s="35"/>
      <c r="T42" s="63"/>
      <c r="U42" s="64"/>
      <c r="V42" s="56"/>
      <c r="W42" s="35"/>
      <c r="X42" s="63"/>
      <c r="Y42" s="64"/>
      <c r="Z42" s="56"/>
      <c r="AA42" s="56"/>
      <c r="AB42" s="62"/>
      <c r="AC42" s="63"/>
      <c r="AD42" s="56"/>
      <c r="AE42" s="56"/>
      <c r="AF42" s="35"/>
      <c r="AG42" s="63"/>
      <c r="AH42" s="64"/>
      <c r="AI42" s="56"/>
      <c r="AJ42" s="164"/>
      <c r="AK42" s="63"/>
      <c r="AL42" s="64"/>
      <c r="AM42" s="56"/>
      <c r="AN42" s="56"/>
      <c r="AO42" s="9"/>
      <c r="AP42" s="63"/>
      <c r="AQ42" s="64"/>
      <c r="AR42" s="56"/>
      <c r="AS42" s="164"/>
      <c r="AT42" s="63"/>
      <c r="AU42" s="64"/>
      <c r="AV42" s="56"/>
      <c r="AW42" s="164"/>
      <c r="AX42" s="63"/>
      <c r="AY42" s="64"/>
      <c r="AZ42" s="56"/>
      <c r="BA42" s="56"/>
      <c r="BB42" s="114"/>
      <c r="BC42" s="139"/>
      <c r="BD42" s="197"/>
    </row>
    <row r="43" spans="2:57" ht="12" customHeight="1">
      <c r="B43" s="148" t="s">
        <v>51</v>
      </c>
      <c r="C43" s="149"/>
      <c r="D43" s="56"/>
      <c r="E43" s="56"/>
      <c r="F43" s="9"/>
      <c r="G43" s="189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1"/>
      <c r="X43" s="64"/>
      <c r="Y43" s="64"/>
      <c r="Z43" s="56"/>
      <c r="AA43" s="56"/>
      <c r="AB43" s="62"/>
      <c r="AC43" s="63"/>
      <c r="AD43" s="56"/>
      <c r="AE43" s="56"/>
      <c r="AF43" s="35"/>
      <c r="AG43" s="63"/>
      <c r="AH43" s="64"/>
      <c r="AI43" s="56"/>
      <c r="AJ43" s="164"/>
      <c r="AK43" s="63"/>
      <c r="AL43" s="64"/>
      <c r="AM43" s="56"/>
      <c r="AN43" s="56"/>
      <c r="AO43" s="9"/>
      <c r="AP43" s="63"/>
      <c r="AQ43" s="64"/>
      <c r="AR43" s="56"/>
      <c r="AS43" s="164"/>
      <c r="AT43" s="63"/>
      <c r="AU43" s="64"/>
      <c r="AV43" s="56"/>
      <c r="AW43" s="164"/>
      <c r="AX43" s="63"/>
      <c r="AY43" s="64"/>
      <c r="AZ43" s="56"/>
      <c r="BA43" s="56"/>
      <c r="BB43" s="114"/>
      <c r="BC43" s="187"/>
      <c r="BD43" s="196"/>
    </row>
    <row r="44" spans="2:57" ht="13.5" customHeight="1">
      <c r="B44" s="110"/>
      <c r="C44" s="149"/>
      <c r="D44" s="56"/>
      <c r="E44" s="56"/>
      <c r="F44" s="62"/>
      <c r="G44" s="63"/>
      <c r="H44" s="64"/>
      <c r="I44" s="56"/>
      <c r="J44" s="37"/>
      <c r="K44" s="41"/>
      <c r="L44" s="64"/>
      <c r="M44" s="56"/>
      <c r="N44" s="56"/>
      <c r="O44" s="62"/>
      <c r="P44" s="63"/>
      <c r="Q44" s="56"/>
      <c r="R44" s="56"/>
      <c r="S44" s="37"/>
      <c r="T44" s="41"/>
      <c r="U44" s="64"/>
      <c r="V44" s="56"/>
      <c r="W44" s="35"/>
      <c r="X44" s="63"/>
      <c r="Y44" s="64"/>
      <c r="Z44" s="56"/>
      <c r="AA44" s="56"/>
      <c r="AB44" s="62"/>
      <c r="AC44" s="63"/>
      <c r="AD44" s="56"/>
      <c r="AE44" s="56"/>
      <c r="AF44" s="35"/>
      <c r="AG44" s="63"/>
      <c r="AH44" s="64"/>
      <c r="AI44" s="56"/>
      <c r="AJ44" s="164"/>
      <c r="AK44" s="63"/>
      <c r="AL44" s="64"/>
      <c r="AM44" s="56"/>
      <c r="AN44" s="56"/>
      <c r="AO44" s="9"/>
      <c r="AP44" s="63"/>
      <c r="AQ44" s="64"/>
      <c r="AR44" s="56"/>
      <c r="AS44" s="164"/>
      <c r="AT44" s="63"/>
      <c r="AU44" s="64"/>
      <c r="AV44" s="56"/>
      <c r="AW44" s="164"/>
      <c r="AX44" s="63"/>
      <c r="AY44" s="64"/>
      <c r="AZ44" s="56"/>
      <c r="BA44" s="56"/>
      <c r="BB44" s="114"/>
      <c r="BC44" s="67"/>
      <c r="BD44" s="198"/>
    </row>
    <row r="45" spans="2:57" ht="13.5" customHeight="1">
      <c r="B45" s="115" t="s">
        <v>53</v>
      </c>
      <c r="C45" s="215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208"/>
      <c r="BC45" s="9"/>
      <c r="BD45" s="199"/>
      <c r="BE45" s="68"/>
    </row>
    <row r="46" spans="2:57" ht="12" customHeight="1">
      <c r="B46" s="148"/>
      <c r="C46" s="149"/>
      <c r="D46" s="56"/>
      <c r="E46" s="56"/>
      <c r="F46" s="62"/>
      <c r="G46" s="63"/>
      <c r="H46" s="64"/>
      <c r="I46" s="56"/>
      <c r="J46" s="35"/>
      <c r="K46" s="63"/>
      <c r="L46" s="64"/>
      <c r="M46" s="56"/>
      <c r="N46" s="56"/>
      <c r="O46" s="62"/>
      <c r="P46" s="63"/>
      <c r="Q46" s="56"/>
      <c r="R46" s="56"/>
      <c r="S46" s="35"/>
      <c r="T46" s="63"/>
      <c r="U46" s="64"/>
      <c r="V46" s="56"/>
      <c r="W46" s="35"/>
      <c r="X46" s="63"/>
      <c r="Y46" s="64"/>
      <c r="Z46" s="56"/>
      <c r="AA46" s="56"/>
      <c r="AB46" s="62"/>
      <c r="AC46" s="63"/>
      <c r="AD46" s="56"/>
      <c r="AE46" s="56"/>
      <c r="AF46" s="35"/>
      <c r="AG46" s="63"/>
      <c r="AH46" s="64"/>
      <c r="AI46" s="56"/>
      <c r="AJ46" s="164"/>
      <c r="AK46" s="63"/>
      <c r="AL46" s="64"/>
      <c r="AM46" s="56"/>
      <c r="AN46" s="56"/>
      <c r="AO46" s="9"/>
      <c r="AP46" s="63"/>
      <c r="AQ46" s="64"/>
      <c r="AR46" s="56"/>
      <c r="AS46" s="164"/>
      <c r="AT46" s="63"/>
      <c r="AU46" s="64"/>
      <c r="AV46" s="56"/>
      <c r="AW46" s="164"/>
      <c r="AX46" s="63"/>
      <c r="AY46" s="64"/>
      <c r="AZ46" s="56"/>
      <c r="BA46" s="56"/>
      <c r="BB46" s="114"/>
      <c r="BC46" s="187"/>
      <c r="BD46" s="196"/>
    </row>
    <row r="47" spans="2:57" ht="12" customHeight="1">
      <c r="B47" s="148" t="s">
        <v>56</v>
      </c>
      <c r="C47" s="263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  <c r="AL47" s="264"/>
      <c r="AM47" s="264"/>
      <c r="AN47" s="264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5"/>
      <c r="BC47" s="138"/>
      <c r="BD47" s="196"/>
    </row>
    <row r="48" spans="2:57" ht="12" customHeight="1">
      <c r="B48" s="148"/>
      <c r="C48" s="149"/>
      <c r="D48" s="56"/>
      <c r="E48" s="56"/>
      <c r="F48" s="62"/>
      <c r="G48" s="63"/>
      <c r="H48" s="64"/>
      <c r="I48" s="56"/>
      <c r="J48" s="35"/>
      <c r="K48" s="63"/>
      <c r="L48" s="64"/>
      <c r="M48" s="56"/>
      <c r="N48" s="56"/>
      <c r="O48" s="62"/>
      <c r="P48" s="63"/>
      <c r="Q48" s="56"/>
      <c r="R48" s="56"/>
      <c r="S48" s="35"/>
      <c r="T48" s="63"/>
      <c r="U48" s="64"/>
      <c r="V48" s="56"/>
      <c r="W48" s="35"/>
      <c r="X48" s="63"/>
      <c r="Y48" s="64"/>
      <c r="Z48" s="56"/>
      <c r="AA48" s="56"/>
      <c r="AB48" s="62"/>
      <c r="AC48" s="63"/>
      <c r="AD48" s="56"/>
      <c r="AE48" s="56"/>
      <c r="AF48" s="35"/>
      <c r="AG48" s="63"/>
      <c r="AH48" s="64"/>
      <c r="AI48" s="56"/>
      <c r="AJ48" s="164"/>
      <c r="AK48" s="63"/>
      <c r="AL48" s="64"/>
      <c r="AM48" s="56"/>
      <c r="AN48" s="56"/>
      <c r="AO48" s="9"/>
      <c r="AP48" s="63"/>
      <c r="AQ48" s="64"/>
      <c r="AR48" s="56"/>
      <c r="AS48" s="164"/>
      <c r="AT48" s="63"/>
      <c r="AU48" s="64"/>
      <c r="AV48" s="56"/>
      <c r="AW48" s="164"/>
      <c r="AX48" s="63"/>
      <c r="AY48" s="64"/>
      <c r="AZ48" s="56"/>
      <c r="BA48" s="56"/>
      <c r="BB48" s="114"/>
      <c r="BC48" s="187"/>
      <c r="BD48" s="196"/>
    </row>
    <row r="49" spans="2:57" ht="13.5" hidden="1" customHeight="1">
      <c r="B49" s="110" t="s">
        <v>31</v>
      </c>
      <c r="C49" s="152"/>
      <c r="D49" s="77"/>
      <c r="E49" s="77"/>
      <c r="F49" s="77"/>
      <c r="G49" s="276">
        <v>6</v>
      </c>
      <c r="H49" s="277"/>
      <c r="I49" s="277"/>
      <c r="J49" s="278"/>
      <c r="K49" s="276">
        <v>6</v>
      </c>
      <c r="L49" s="277"/>
      <c r="M49" s="277"/>
      <c r="N49" s="277"/>
      <c r="O49" s="278"/>
      <c r="P49" s="276">
        <v>6</v>
      </c>
      <c r="Q49" s="277"/>
      <c r="R49" s="277"/>
      <c r="S49" s="278"/>
      <c r="T49" s="276">
        <v>6</v>
      </c>
      <c r="U49" s="277"/>
      <c r="V49" s="277"/>
      <c r="W49" s="278"/>
      <c r="X49" s="276">
        <v>6</v>
      </c>
      <c r="Y49" s="277"/>
      <c r="Z49" s="277"/>
      <c r="AA49" s="277"/>
      <c r="AB49" s="278"/>
      <c r="AC49" s="276">
        <v>6</v>
      </c>
      <c r="AD49" s="277"/>
      <c r="AE49" s="277"/>
      <c r="AF49" s="277"/>
      <c r="AG49" s="277"/>
      <c r="AH49" s="277"/>
      <c r="AI49" s="277"/>
      <c r="AJ49" s="278"/>
      <c r="AK49" s="276">
        <v>6</v>
      </c>
      <c r="AL49" s="277"/>
      <c r="AM49" s="277"/>
      <c r="AN49" s="277"/>
      <c r="AO49" s="278"/>
      <c r="AP49" s="276">
        <v>6</v>
      </c>
      <c r="AQ49" s="277"/>
      <c r="AR49" s="277"/>
      <c r="AS49" s="278"/>
      <c r="AT49" s="276">
        <v>6</v>
      </c>
      <c r="AU49" s="277"/>
      <c r="AV49" s="277"/>
      <c r="AW49" s="277"/>
      <c r="AX49" s="277"/>
      <c r="AY49" s="277"/>
      <c r="AZ49" s="277"/>
      <c r="BA49" s="277"/>
      <c r="BB49" s="279"/>
      <c r="BC49" s="129"/>
      <c r="BD49" s="74"/>
    </row>
    <row r="50" spans="2:57" ht="13.5" hidden="1" customHeight="1">
      <c r="B50" s="110"/>
      <c r="C50" s="152"/>
      <c r="D50" s="77"/>
      <c r="E50" s="77"/>
      <c r="F50" s="77"/>
      <c r="G50" s="266">
        <v>62689</v>
      </c>
      <c r="H50" s="267"/>
      <c r="I50" s="267"/>
      <c r="J50" s="268"/>
      <c r="K50" s="266">
        <v>62689</v>
      </c>
      <c r="L50" s="267"/>
      <c r="M50" s="267"/>
      <c r="N50" s="267"/>
      <c r="O50" s="268"/>
      <c r="P50" s="266">
        <v>62689</v>
      </c>
      <c r="Q50" s="267"/>
      <c r="R50" s="267"/>
      <c r="S50" s="268"/>
      <c r="T50" s="266">
        <v>62689</v>
      </c>
      <c r="U50" s="267"/>
      <c r="V50" s="267"/>
      <c r="W50" s="268"/>
      <c r="X50" s="266">
        <v>62689</v>
      </c>
      <c r="Y50" s="267"/>
      <c r="Z50" s="267"/>
      <c r="AA50" s="267"/>
      <c r="AB50" s="268"/>
      <c r="AC50" s="266">
        <v>62689</v>
      </c>
      <c r="AD50" s="267"/>
      <c r="AE50" s="267"/>
      <c r="AF50" s="267"/>
      <c r="AG50" s="267"/>
      <c r="AH50" s="267"/>
      <c r="AI50" s="267"/>
      <c r="AJ50" s="268"/>
      <c r="AK50" s="266">
        <v>62689</v>
      </c>
      <c r="AL50" s="267"/>
      <c r="AM50" s="267"/>
      <c r="AN50" s="267"/>
      <c r="AO50" s="268"/>
      <c r="AP50" s="266">
        <v>62689</v>
      </c>
      <c r="AQ50" s="267"/>
      <c r="AR50" s="267"/>
      <c r="AS50" s="268"/>
      <c r="AT50" s="266">
        <v>62689</v>
      </c>
      <c r="AU50" s="267"/>
      <c r="AV50" s="267"/>
      <c r="AW50" s="267"/>
      <c r="AX50" s="267"/>
      <c r="AY50" s="267"/>
      <c r="AZ50" s="267"/>
      <c r="BA50" s="267"/>
      <c r="BB50" s="269"/>
      <c r="BC50" s="129">
        <v>54</v>
      </c>
      <c r="BD50" s="79">
        <f>SUM(C50:BB50)</f>
        <v>564201</v>
      </c>
    </row>
    <row r="51" spans="2:57" ht="13.5" thickBot="1">
      <c r="B51" s="209"/>
      <c r="C51" s="133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5"/>
      <c r="BC51" s="42"/>
      <c r="BD51" s="91"/>
      <c r="BE51" s="12"/>
    </row>
    <row r="52" spans="2:57" ht="13.5" hidden="1" customHeight="1" thickBot="1">
      <c r="B52" s="133"/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114"/>
      <c r="BC52" s="9"/>
      <c r="BD52" s="114"/>
      <c r="BE52" s="12"/>
    </row>
    <row r="53" spans="2:57" ht="12.75" hidden="1" customHeight="1">
      <c r="B53" s="115" t="s">
        <v>39</v>
      </c>
      <c r="C53" s="270">
        <f>SUM(C36:O36)+SUM(C49:O49)</f>
        <v>12</v>
      </c>
      <c r="D53" s="271"/>
      <c r="E53" s="271"/>
      <c r="F53" s="271"/>
      <c r="G53" s="271"/>
      <c r="H53" s="271"/>
      <c r="I53" s="271"/>
      <c r="J53" s="271"/>
      <c r="K53" s="271"/>
      <c r="L53" s="271"/>
      <c r="M53" s="271"/>
      <c r="N53" s="271"/>
      <c r="O53" s="272"/>
      <c r="P53" s="270">
        <f>SUM(P36:AB36)+SUM(P49:AB49)</f>
        <v>18</v>
      </c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2"/>
      <c r="AC53" s="273">
        <f>SUM(AC36:AO36,AC49:AO49)</f>
        <v>12</v>
      </c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4"/>
      <c r="AO53" s="275"/>
      <c r="AP53" s="273">
        <f>SUM(AQ36:BC36,AP49:BB49)</f>
        <v>12</v>
      </c>
      <c r="AQ53" s="274"/>
      <c r="AR53" s="274"/>
      <c r="AS53" s="274"/>
      <c r="AT53" s="274"/>
      <c r="AU53" s="274"/>
      <c r="AV53" s="274"/>
      <c r="AW53" s="274"/>
      <c r="AX53" s="274"/>
      <c r="AY53" s="274"/>
      <c r="AZ53" s="274"/>
      <c r="BA53" s="274"/>
      <c r="BB53" s="275"/>
      <c r="BC53" s="125">
        <f>SUM(C53:BB53)</f>
        <v>54</v>
      </c>
      <c r="BD53" s="116"/>
    </row>
    <row r="54" spans="2:57" ht="13.5" hidden="1" customHeight="1" thickBot="1">
      <c r="B54" s="117" t="s">
        <v>40</v>
      </c>
      <c r="C54" s="257">
        <f>SUM(C37,C50:O50)</f>
        <v>9285229</v>
      </c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9"/>
      <c r="P54" s="257">
        <f>SUM(P37,P50:AB50)</f>
        <v>8667331</v>
      </c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9"/>
      <c r="AC54" s="260">
        <f>SUM(AC37,AC50:AN50)</f>
        <v>6130603</v>
      </c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2"/>
      <c r="AP54" s="260">
        <f>SUM(AQ37,AP50:BC50)</f>
        <v>125432</v>
      </c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2"/>
      <c r="BC54" s="118"/>
      <c r="BD54" s="119">
        <f>SUM(C54:BB54)</f>
        <v>24208595</v>
      </c>
    </row>
  </sheetData>
  <mergeCells count="67">
    <mergeCell ref="C8:O8"/>
    <mergeCell ref="P8:AB8"/>
    <mergeCell ref="AC8:AO8"/>
    <mergeCell ref="AP8:BB8"/>
    <mergeCell ref="B9:B10"/>
    <mergeCell ref="C9:F9"/>
    <mergeCell ref="G9:J9"/>
    <mergeCell ref="K9:O9"/>
    <mergeCell ref="P9:S9"/>
    <mergeCell ref="T9:W9"/>
    <mergeCell ref="AX9:BB9"/>
    <mergeCell ref="BC9:BC10"/>
    <mergeCell ref="BD9:BD10"/>
    <mergeCell ref="C15:O15"/>
    <mergeCell ref="P15:AB15"/>
    <mergeCell ref="AC15:AO15"/>
    <mergeCell ref="X9:AB9"/>
    <mergeCell ref="AC9:AF9"/>
    <mergeCell ref="AG9:AJ9"/>
    <mergeCell ref="AK9:AO9"/>
    <mergeCell ref="AP9:AS9"/>
    <mergeCell ref="AT9:AW9"/>
    <mergeCell ref="C20:O20"/>
    <mergeCell ref="P20:AB20"/>
    <mergeCell ref="AC20:AO20"/>
    <mergeCell ref="C23:O23"/>
    <mergeCell ref="P23:AB23"/>
    <mergeCell ref="AC23:AO23"/>
    <mergeCell ref="C28:O28"/>
    <mergeCell ref="P28:AB28"/>
    <mergeCell ref="AC28:AO28"/>
    <mergeCell ref="C31:O31"/>
    <mergeCell ref="P31:AB31"/>
    <mergeCell ref="AC31:AO31"/>
    <mergeCell ref="AC49:AJ49"/>
    <mergeCell ref="C34:O34"/>
    <mergeCell ref="P34:AB34"/>
    <mergeCell ref="AC34:AO34"/>
    <mergeCell ref="C37:O37"/>
    <mergeCell ref="P37:AB37"/>
    <mergeCell ref="AC37:AO37"/>
    <mergeCell ref="G49:J49"/>
    <mergeCell ref="K49:O49"/>
    <mergeCell ref="P49:S49"/>
    <mergeCell ref="T49:W49"/>
    <mergeCell ref="X49:AB49"/>
    <mergeCell ref="P50:S50"/>
    <mergeCell ref="T50:W50"/>
    <mergeCell ref="X50:AB50"/>
    <mergeCell ref="AC50:AJ50"/>
    <mergeCell ref="AK50:AO50"/>
    <mergeCell ref="C54:O54"/>
    <mergeCell ref="P54:AB54"/>
    <mergeCell ref="AC54:AO54"/>
    <mergeCell ref="AP54:BB54"/>
    <mergeCell ref="C47:BB47"/>
    <mergeCell ref="AP50:AS50"/>
    <mergeCell ref="AT50:BB50"/>
    <mergeCell ref="C53:O53"/>
    <mergeCell ref="P53:AB53"/>
    <mergeCell ref="AC53:AO53"/>
    <mergeCell ref="AP53:BB53"/>
    <mergeCell ref="AK49:AO49"/>
    <mergeCell ref="AP49:AS49"/>
    <mergeCell ref="AT49:BB49"/>
    <mergeCell ref="G50:J50"/>
    <mergeCell ref="K50:O50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5:BE54"/>
  <sheetViews>
    <sheetView showGridLines="0" zoomScaleNormal="100" workbookViewId="0">
      <pane xSplit="2" ySplit="10" topLeftCell="AK11" activePane="bottomRight" state="frozen"/>
      <selection activeCell="O22" sqref="O22"/>
      <selection pane="topRight" activeCell="O22" sqref="O22"/>
      <selection pane="bottomLeft" activeCell="O22" sqref="O22"/>
      <selection pane="bottomRight" activeCell="BD38" sqref="BD38"/>
    </sheetView>
  </sheetViews>
  <sheetFormatPr defaultRowHeight="12.75"/>
  <cols>
    <col min="1" max="1" width="2" style="61" customWidth="1"/>
    <col min="2" max="2" width="41.140625" style="61" customWidth="1"/>
    <col min="3" max="54" width="3.28515625" style="61" customWidth="1"/>
    <col min="55" max="55" width="10.140625" style="61" customWidth="1"/>
    <col min="56" max="56" width="16" style="12" customWidth="1"/>
    <col min="57" max="16384" width="9.140625" style="61"/>
  </cols>
  <sheetData>
    <row r="5" spans="2:56" ht="13.5" thickBot="1"/>
    <row r="6" spans="2:56">
      <c r="B6" s="201" t="s">
        <v>54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3"/>
      <c r="BC6" s="18"/>
      <c r="BD6" s="19"/>
    </row>
    <row r="7" spans="2:56" ht="12.75" customHeight="1" thickBot="1">
      <c r="B7" s="20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5"/>
      <c r="BC7" s="21"/>
      <c r="BD7" s="22"/>
    </row>
    <row r="8" spans="2:56" ht="13.5" customHeight="1">
      <c r="B8" s="97" t="s">
        <v>22</v>
      </c>
      <c r="C8" s="294" t="s">
        <v>42</v>
      </c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6"/>
      <c r="P8" s="294" t="s">
        <v>43</v>
      </c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6"/>
      <c r="AC8" s="297" t="s">
        <v>44</v>
      </c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9"/>
      <c r="AP8" s="297" t="s">
        <v>45</v>
      </c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9"/>
      <c r="BC8" s="200"/>
      <c r="BD8" s="193"/>
    </row>
    <row r="9" spans="2:56" ht="13.5" customHeight="1" thickBot="1">
      <c r="B9" s="300" t="s">
        <v>15</v>
      </c>
      <c r="C9" s="291" t="s">
        <v>2</v>
      </c>
      <c r="D9" s="292"/>
      <c r="E9" s="292"/>
      <c r="F9" s="293"/>
      <c r="G9" s="291" t="s">
        <v>3</v>
      </c>
      <c r="H9" s="292"/>
      <c r="I9" s="292"/>
      <c r="J9" s="293"/>
      <c r="K9" s="291" t="s">
        <v>4</v>
      </c>
      <c r="L9" s="292"/>
      <c r="M9" s="292"/>
      <c r="N9" s="292"/>
      <c r="O9" s="293"/>
      <c r="P9" s="291" t="s">
        <v>5</v>
      </c>
      <c r="Q9" s="292"/>
      <c r="R9" s="292"/>
      <c r="S9" s="293"/>
      <c r="T9" s="291" t="s">
        <v>6</v>
      </c>
      <c r="U9" s="292"/>
      <c r="V9" s="292"/>
      <c r="W9" s="293"/>
      <c r="X9" s="291" t="s">
        <v>7</v>
      </c>
      <c r="Y9" s="292"/>
      <c r="Z9" s="292"/>
      <c r="AA9" s="292"/>
      <c r="AB9" s="293"/>
      <c r="AC9" s="291" t="s">
        <v>8</v>
      </c>
      <c r="AD9" s="292"/>
      <c r="AE9" s="292"/>
      <c r="AF9" s="293"/>
      <c r="AG9" s="291" t="s">
        <v>9</v>
      </c>
      <c r="AH9" s="292"/>
      <c r="AI9" s="292"/>
      <c r="AJ9" s="293"/>
      <c r="AK9" s="291" t="s">
        <v>10</v>
      </c>
      <c r="AL9" s="292"/>
      <c r="AM9" s="292"/>
      <c r="AN9" s="292"/>
      <c r="AO9" s="293"/>
      <c r="AP9" s="291" t="s">
        <v>11</v>
      </c>
      <c r="AQ9" s="292"/>
      <c r="AR9" s="292"/>
      <c r="AS9" s="293"/>
      <c r="AT9" s="291" t="s">
        <v>12</v>
      </c>
      <c r="AU9" s="292"/>
      <c r="AV9" s="292"/>
      <c r="AW9" s="293"/>
      <c r="AX9" s="291" t="s">
        <v>13</v>
      </c>
      <c r="AY9" s="292"/>
      <c r="AZ9" s="292"/>
      <c r="BA9" s="292"/>
      <c r="BB9" s="302"/>
      <c r="BC9" s="289" t="s">
        <v>0</v>
      </c>
      <c r="BD9" s="289" t="s">
        <v>1</v>
      </c>
    </row>
    <row r="10" spans="2:56" ht="13.5" customHeight="1">
      <c r="B10" s="301"/>
      <c r="C10" s="210">
        <v>31</v>
      </c>
      <c r="D10" s="211">
        <f>C10+7</f>
        <v>38</v>
      </c>
      <c r="E10" s="211">
        <f>D10+7</f>
        <v>45</v>
      </c>
      <c r="F10" s="211">
        <f t="shared" ref="F10:BB10" si="0">E10+7</f>
        <v>52</v>
      </c>
      <c r="G10" s="211">
        <f t="shared" si="0"/>
        <v>59</v>
      </c>
      <c r="H10" s="211">
        <v>4</v>
      </c>
      <c r="I10" s="211">
        <f t="shared" si="0"/>
        <v>11</v>
      </c>
      <c r="J10" s="211">
        <f t="shared" si="0"/>
        <v>18</v>
      </c>
      <c r="K10" s="211">
        <f t="shared" si="0"/>
        <v>25</v>
      </c>
      <c r="L10" s="211">
        <v>4</v>
      </c>
      <c r="M10" s="211">
        <f t="shared" si="0"/>
        <v>11</v>
      </c>
      <c r="N10" s="211">
        <f t="shared" si="0"/>
        <v>18</v>
      </c>
      <c r="O10" s="211">
        <f t="shared" si="0"/>
        <v>25</v>
      </c>
      <c r="P10" s="211">
        <f t="shared" si="0"/>
        <v>32</v>
      </c>
      <c r="Q10" s="211">
        <f t="shared" si="0"/>
        <v>39</v>
      </c>
      <c r="R10" s="211">
        <f t="shared" si="0"/>
        <v>46</v>
      </c>
      <c r="S10" s="211">
        <f t="shared" si="0"/>
        <v>53</v>
      </c>
      <c r="T10" s="211">
        <f t="shared" si="0"/>
        <v>60</v>
      </c>
      <c r="U10" s="211">
        <v>6</v>
      </c>
      <c r="V10" s="211">
        <f t="shared" si="0"/>
        <v>13</v>
      </c>
      <c r="W10" s="211">
        <f t="shared" si="0"/>
        <v>20</v>
      </c>
      <c r="X10" s="211">
        <f t="shared" si="0"/>
        <v>27</v>
      </c>
      <c r="Y10" s="211">
        <f t="shared" si="0"/>
        <v>34</v>
      </c>
      <c r="Z10" s="211">
        <f t="shared" si="0"/>
        <v>41</v>
      </c>
      <c r="AA10" s="211">
        <f t="shared" si="0"/>
        <v>48</v>
      </c>
      <c r="AB10" s="211">
        <f t="shared" si="0"/>
        <v>55</v>
      </c>
      <c r="AC10" s="211">
        <v>1</v>
      </c>
      <c r="AD10" s="211">
        <f t="shared" si="0"/>
        <v>8</v>
      </c>
      <c r="AE10" s="211">
        <f t="shared" si="0"/>
        <v>15</v>
      </c>
      <c r="AF10" s="211">
        <f t="shared" si="0"/>
        <v>22</v>
      </c>
      <c r="AG10" s="211">
        <f t="shared" si="0"/>
        <v>29</v>
      </c>
      <c r="AH10" s="211">
        <f t="shared" si="0"/>
        <v>36</v>
      </c>
      <c r="AI10" s="211">
        <f t="shared" si="0"/>
        <v>43</v>
      </c>
      <c r="AJ10" s="211">
        <f t="shared" si="0"/>
        <v>50</v>
      </c>
      <c r="AK10" s="211">
        <f t="shared" si="0"/>
        <v>57</v>
      </c>
      <c r="AL10" s="211">
        <v>2</v>
      </c>
      <c r="AM10" s="211">
        <f t="shared" si="0"/>
        <v>9</v>
      </c>
      <c r="AN10" s="211">
        <f t="shared" si="0"/>
        <v>16</v>
      </c>
      <c r="AO10" s="211">
        <f t="shared" si="0"/>
        <v>23</v>
      </c>
      <c r="AP10" s="211">
        <f t="shared" si="0"/>
        <v>30</v>
      </c>
      <c r="AQ10" s="211">
        <v>7</v>
      </c>
      <c r="AR10" s="211">
        <f t="shared" si="0"/>
        <v>14</v>
      </c>
      <c r="AS10" s="211">
        <f t="shared" si="0"/>
        <v>21</v>
      </c>
      <c r="AT10" s="211">
        <f t="shared" si="0"/>
        <v>28</v>
      </c>
      <c r="AU10" s="211">
        <f t="shared" si="0"/>
        <v>35</v>
      </c>
      <c r="AV10" s="211">
        <f t="shared" si="0"/>
        <v>42</v>
      </c>
      <c r="AW10" s="211">
        <f t="shared" si="0"/>
        <v>49</v>
      </c>
      <c r="AX10" s="211">
        <f t="shared" si="0"/>
        <v>56</v>
      </c>
      <c r="AY10" s="211">
        <v>2</v>
      </c>
      <c r="AZ10" s="211">
        <f t="shared" si="0"/>
        <v>9</v>
      </c>
      <c r="BA10" s="211">
        <f t="shared" si="0"/>
        <v>16</v>
      </c>
      <c r="BB10" s="212">
        <f t="shared" si="0"/>
        <v>23</v>
      </c>
      <c r="BC10" s="290"/>
      <c r="BD10" s="290"/>
    </row>
    <row r="11" spans="2:56" ht="13.5" customHeight="1">
      <c r="B11" s="145"/>
      <c r="C11" s="149"/>
      <c r="D11" s="56"/>
      <c r="E11" s="56"/>
      <c r="F11" s="62"/>
      <c r="G11" s="156"/>
      <c r="H11" s="64"/>
      <c r="I11" s="56"/>
      <c r="J11" s="38"/>
      <c r="K11" s="156"/>
      <c r="L11" s="64"/>
      <c r="M11" s="56"/>
      <c r="N11" s="56"/>
      <c r="O11" s="62"/>
      <c r="P11" s="63"/>
      <c r="Q11" s="56"/>
      <c r="R11" s="56"/>
      <c r="S11" s="38"/>
      <c r="T11" s="156"/>
      <c r="U11" s="64"/>
      <c r="V11" s="56"/>
      <c r="W11" s="38"/>
      <c r="X11" s="156"/>
      <c r="Y11" s="64"/>
      <c r="Z11" s="56"/>
      <c r="AA11" s="56"/>
      <c r="AB11" s="62"/>
      <c r="AC11" s="63"/>
      <c r="AD11" s="56"/>
      <c r="AE11" s="56"/>
      <c r="AF11" s="38"/>
      <c r="AG11" s="156"/>
      <c r="AH11" s="64"/>
      <c r="AI11" s="56"/>
      <c r="AJ11" s="164"/>
      <c r="AK11" s="156"/>
      <c r="AL11" s="64"/>
      <c r="AM11" s="56"/>
      <c r="AN11" s="56"/>
      <c r="AO11" s="9"/>
      <c r="AP11" s="156"/>
      <c r="AQ11" s="64"/>
      <c r="AR11" s="56"/>
      <c r="AS11" s="164"/>
      <c r="AT11" s="63"/>
      <c r="AU11" s="64"/>
      <c r="AV11" s="56"/>
      <c r="AW11" s="164"/>
      <c r="AX11" s="63"/>
      <c r="AY11" s="64"/>
      <c r="AZ11" s="56"/>
      <c r="BA11" s="56"/>
      <c r="BB11" s="114"/>
      <c r="BC11" s="136"/>
      <c r="BD11" s="194"/>
    </row>
    <row r="12" spans="2:56" ht="13.5" customHeight="1">
      <c r="B12" s="145"/>
      <c r="C12" s="149"/>
      <c r="D12" s="56"/>
      <c r="E12" s="56"/>
      <c r="F12" s="62"/>
      <c r="G12" s="63"/>
      <c r="H12" s="64"/>
      <c r="I12" s="56"/>
      <c r="J12" s="35"/>
      <c r="K12" s="63"/>
      <c r="L12" s="64"/>
      <c r="M12" s="56"/>
      <c r="N12" s="56"/>
      <c r="O12" s="62"/>
      <c r="P12" s="63"/>
      <c r="Q12" s="56"/>
      <c r="R12" s="56"/>
      <c r="S12" s="35"/>
      <c r="T12" s="63"/>
      <c r="U12" s="64"/>
      <c r="V12" s="56"/>
      <c r="W12" s="35"/>
      <c r="X12" s="63"/>
      <c r="Y12" s="64"/>
      <c r="Z12" s="56"/>
      <c r="AA12" s="56"/>
      <c r="AB12" s="62"/>
      <c r="AC12" s="63"/>
      <c r="AD12" s="56"/>
      <c r="AE12" s="56"/>
      <c r="AF12" s="35"/>
      <c r="AG12" s="63"/>
      <c r="AH12" s="64"/>
      <c r="AI12" s="56"/>
      <c r="AJ12" s="164"/>
      <c r="AK12" s="63"/>
      <c r="AL12" s="64"/>
      <c r="AM12" s="56"/>
      <c r="AN12" s="56"/>
      <c r="AO12" s="9"/>
      <c r="AP12" s="63"/>
      <c r="AQ12" s="64"/>
      <c r="AR12" s="56"/>
      <c r="AS12" s="164"/>
      <c r="AT12" s="63"/>
      <c r="AU12" s="64"/>
      <c r="AV12" s="56"/>
      <c r="AW12" s="164"/>
      <c r="AX12" s="63"/>
      <c r="AY12" s="64"/>
      <c r="AZ12" s="56"/>
      <c r="BA12" s="56"/>
      <c r="BB12" s="114"/>
      <c r="BC12" s="136"/>
      <c r="BD12" s="194"/>
    </row>
    <row r="13" spans="2:56" ht="13.5" customHeight="1">
      <c r="B13" s="151"/>
      <c r="C13" s="149"/>
      <c r="D13" s="56"/>
      <c r="E13" s="56"/>
      <c r="F13" s="62"/>
      <c r="G13" s="63"/>
      <c r="H13" s="64"/>
      <c r="I13" s="56"/>
      <c r="J13" s="37"/>
      <c r="K13" s="41"/>
      <c r="L13" s="64"/>
      <c r="M13" s="56"/>
      <c r="N13" s="56"/>
      <c r="O13" s="62"/>
      <c r="P13" s="63"/>
      <c r="Q13" s="56"/>
      <c r="R13" s="56"/>
      <c r="S13" s="37"/>
      <c r="T13" s="41"/>
      <c r="U13" s="64"/>
      <c r="V13" s="56"/>
      <c r="W13" s="35"/>
      <c r="X13" s="63"/>
      <c r="Y13" s="64"/>
      <c r="Z13" s="56"/>
      <c r="AA13" s="56"/>
      <c r="AB13" s="62"/>
      <c r="AC13" s="63"/>
      <c r="AD13" s="56"/>
      <c r="AE13" s="56"/>
      <c r="AF13" s="35"/>
      <c r="AG13" s="63"/>
      <c r="AH13" s="64"/>
      <c r="AI13" s="56"/>
      <c r="AJ13" s="164"/>
      <c r="AK13" s="63"/>
      <c r="AL13" s="64"/>
      <c r="AM13" s="56"/>
      <c r="AN13" s="56"/>
      <c r="AO13" s="9"/>
      <c r="AP13" s="63"/>
      <c r="AQ13" s="64"/>
      <c r="AR13" s="56"/>
      <c r="AS13" s="164"/>
      <c r="AT13" s="63"/>
      <c r="AU13" s="64"/>
      <c r="AV13" s="56"/>
      <c r="AW13" s="164"/>
      <c r="AX13" s="63"/>
      <c r="AY13" s="64"/>
      <c r="AZ13" s="56"/>
      <c r="BA13" s="56"/>
      <c r="BB13" s="114"/>
      <c r="BC13" s="136"/>
      <c r="BD13" s="194"/>
    </row>
    <row r="14" spans="2:56" ht="13.5" hidden="1" customHeight="1">
      <c r="B14" s="110" t="s">
        <v>17</v>
      </c>
      <c r="C14" s="149"/>
      <c r="D14" s="56"/>
      <c r="E14" s="56"/>
      <c r="F14" s="62"/>
      <c r="G14" s="63"/>
      <c r="H14" s="64"/>
      <c r="I14" s="167">
        <v>8</v>
      </c>
      <c r="J14" s="93">
        <v>8</v>
      </c>
      <c r="K14" s="169">
        <v>8</v>
      </c>
      <c r="L14" s="169">
        <v>8</v>
      </c>
      <c r="M14" s="169">
        <v>8</v>
      </c>
      <c r="N14" s="93">
        <v>8</v>
      </c>
      <c r="O14" s="93">
        <v>8</v>
      </c>
      <c r="P14" s="93">
        <v>8</v>
      </c>
      <c r="Q14" s="93">
        <v>8</v>
      </c>
      <c r="R14" s="93">
        <v>8</v>
      </c>
      <c r="S14" s="93">
        <v>8</v>
      </c>
      <c r="T14" s="93">
        <v>8</v>
      </c>
      <c r="U14" s="178"/>
      <c r="V14" s="93">
        <v>8</v>
      </c>
      <c r="W14" s="178"/>
      <c r="X14" s="93">
        <v>8</v>
      </c>
      <c r="Y14" s="64"/>
      <c r="Z14" s="56"/>
      <c r="AA14" s="56"/>
      <c r="AB14" s="62"/>
      <c r="AC14" s="63"/>
      <c r="AD14" s="56"/>
      <c r="AE14" s="56"/>
      <c r="AF14" s="37"/>
      <c r="AG14" s="41"/>
      <c r="AH14" s="64"/>
      <c r="AI14" s="93">
        <v>8</v>
      </c>
      <c r="AJ14" s="93">
        <v>8</v>
      </c>
      <c r="AK14" s="93">
        <v>8</v>
      </c>
      <c r="AL14" s="93">
        <v>8</v>
      </c>
      <c r="AM14" s="93">
        <v>8</v>
      </c>
      <c r="AN14" s="56"/>
      <c r="AO14" s="9"/>
      <c r="AP14" s="41"/>
      <c r="AQ14" s="64"/>
      <c r="AR14" s="56"/>
      <c r="AS14" s="164"/>
      <c r="AT14" s="41"/>
      <c r="AU14" s="64"/>
      <c r="AV14" s="56"/>
      <c r="AW14" s="164"/>
      <c r="AX14" s="41"/>
      <c r="AY14" s="64"/>
      <c r="AZ14" s="56"/>
      <c r="BA14" s="56"/>
      <c r="BB14" s="114"/>
      <c r="BC14" s="136"/>
      <c r="BD14" s="194"/>
    </row>
    <row r="15" spans="2:56" ht="13.5" hidden="1" customHeight="1">
      <c r="B15" s="146"/>
      <c r="C15" s="280">
        <v>971540</v>
      </c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2"/>
      <c r="P15" s="283">
        <v>1133761</v>
      </c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2"/>
      <c r="AC15" s="260">
        <v>748476</v>
      </c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2"/>
      <c r="AP15" s="34"/>
      <c r="AQ15" s="31">
        <v>0</v>
      </c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131"/>
      <c r="BC15" s="137">
        <f>SUM(C14:BB14)</f>
        <v>152</v>
      </c>
      <c r="BD15" s="195">
        <f>SUM(C15:BB15)</f>
        <v>2853777</v>
      </c>
    </row>
    <row r="16" spans="2:56" ht="13.5" hidden="1" customHeight="1">
      <c r="B16" s="146"/>
      <c r="C16" s="149"/>
      <c r="D16" s="56"/>
      <c r="E16" s="56"/>
      <c r="F16" s="56"/>
      <c r="G16" s="63"/>
      <c r="H16" s="56"/>
      <c r="I16" s="56"/>
      <c r="J16" s="56"/>
      <c r="K16" s="41"/>
      <c r="L16" s="64"/>
      <c r="M16" s="56"/>
      <c r="N16" s="56"/>
      <c r="O16" s="50"/>
      <c r="P16" s="63"/>
      <c r="Q16" s="56"/>
      <c r="R16" s="56"/>
      <c r="S16" s="37"/>
      <c r="T16" s="41"/>
      <c r="U16" s="64"/>
      <c r="V16" s="56"/>
      <c r="W16" s="35"/>
      <c r="X16" s="63"/>
      <c r="Y16" s="64"/>
      <c r="Z16" s="56"/>
      <c r="AA16" s="56"/>
      <c r="AB16" s="62"/>
      <c r="AC16" s="63"/>
      <c r="AD16" s="56"/>
      <c r="AE16" s="56"/>
      <c r="AF16" s="162"/>
      <c r="AG16" s="163"/>
      <c r="AH16" s="64"/>
      <c r="AI16" s="56"/>
      <c r="AJ16" s="164"/>
      <c r="AK16" s="163"/>
      <c r="AL16" s="64"/>
      <c r="AM16" s="56"/>
      <c r="AN16" s="56"/>
      <c r="AO16" s="9"/>
      <c r="AP16" s="63"/>
      <c r="AQ16" s="64"/>
      <c r="AR16" s="56"/>
      <c r="AS16" s="164"/>
      <c r="AT16" s="63"/>
      <c r="AU16" s="64"/>
      <c r="AV16" s="56"/>
      <c r="AW16" s="164"/>
      <c r="AX16" s="63"/>
      <c r="AY16" s="64"/>
      <c r="AZ16" s="56"/>
      <c r="BA16" s="56"/>
      <c r="BB16" s="114"/>
      <c r="BC16" s="137"/>
      <c r="BD16" s="136"/>
    </row>
    <row r="17" spans="2:56" ht="13.5" hidden="1" customHeight="1">
      <c r="B17" s="110" t="s">
        <v>23</v>
      </c>
      <c r="C17" s="149"/>
      <c r="D17" s="56"/>
      <c r="E17" s="56"/>
      <c r="F17" s="56"/>
      <c r="G17" s="157"/>
      <c r="H17" s="56"/>
      <c r="I17" s="48">
        <v>8</v>
      </c>
      <c r="J17" s="48">
        <v>8</v>
      </c>
      <c r="K17" s="48">
        <v>8</v>
      </c>
      <c r="L17" s="63"/>
      <c r="M17" s="56"/>
      <c r="N17" s="48">
        <v>8</v>
      </c>
      <c r="O17" s="48">
        <v>8</v>
      </c>
      <c r="P17" s="48">
        <v>8</v>
      </c>
      <c r="Q17" s="48">
        <v>8</v>
      </c>
      <c r="R17" s="56"/>
      <c r="S17" s="48">
        <v>8</v>
      </c>
      <c r="T17" s="48">
        <v>8</v>
      </c>
      <c r="U17" s="48">
        <v>8</v>
      </c>
      <c r="V17" s="48">
        <v>8</v>
      </c>
      <c r="W17" s="37">
        <v>8</v>
      </c>
      <c r="X17" s="41">
        <v>8</v>
      </c>
      <c r="Y17" s="64"/>
      <c r="Z17" s="56"/>
      <c r="AA17" s="56"/>
      <c r="AB17" s="62"/>
      <c r="AC17" s="63"/>
      <c r="AD17" s="56"/>
      <c r="AE17" s="56"/>
      <c r="AF17" s="35"/>
      <c r="AG17" s="63"/>
      <c r="AH17" s="64"/>
      <c r="AI17" s="56"/>
      <c r="AJ17" s="164"/>
      <c r="AK17" s="63"/>
      <c r="AL17" s="64"/>
      <c r="AM17" s="56"/>
      <c r="AN17" s="56"/>
      <c r="AO17" s="9"/>
      <c r="AP17" s="63"/>
      <c r="AQ17" s="64"/>
      <c r="AR17" s="56"/>
      <c r="AS17" s="164"/>
      <c r="AT17" s="63"/>
      <c r="AU17" s="64"/>
      <c r="AV17" s="56"/>
      <c r="AW17" s="164"/>
      <c r="AX17" s="63"/>
      <c r="AY17" s="64"/>
      <c r="AZ17" s="56"/>
      <c r="BA17" s="56"/>
      <c r="BB17" s="114"/>
      <c r="BC17" s="137"/>
      <c r="BD17" s="136"/>
    </row>
    <row r="18" spans="2:56" ht="13.5" hidden="1" customHeight="1">
      <c r="B18" s="110" t="s">
        <v>24</v>
      </c>
      <c r="C18" s="149"/>
      <c r="D18" s="56"/>
      <c r="E18" s="56"/>
      <c r="F18" s="56"/>
      <c r="G18" s="63"/>
      <c r="H18" s="56"/>
      <c r="I18" s="56"/>
      <c r="J18" s="56"/>
      <c r="K18" s="62"/>
      <c r="L18" s="63"/>
      <c r="M18" s="56"/>
      <c r="N18" s="56"/>
      <c r="O18" s="62"/>
      <c r="P18" s="57">
        <v>2</v>
      </c>
      <c r="Q18" s="57">
        <v>2</v>
      </c>
      <c r="R18" s="56"/>
      <c r="S18" s="57">
        <v>2</v>
      </c>
      <c r="T18" s="57">
        <v>2</v>
      </c>
      <c r="U18" s="179">
        <v>2</v>
      </c>
      <c r="V18" s="57">
        <v>2</v>
      </c>
      <c r="W18" s="35">
        <v>2</v>
      </c>
      <c r="X18" s="63">
        <v>2</v>
      </c>
      <c r="Y18" s="64"/>
      <c r="Z18" s="56"/>
      <c r="AA18" s="56"/>
      <c r="AB18" s="62"/>
      <c r="AC18" s="63"/>
      <c r="AD18" s="56"/>
      <c r="AE18" s="56"/>
      <c r="AF18" s="35"/>
      <c r="AG18" s="63"/>
      <c r="AH18" s="64"/>
      <c r="AI18" s="56"/>
      <c r="AJ18" s="164"/>
      <c r="AK18" s="63"/>
      <c r="AL18" s="64"/>
      <c r="AM18" s="56"/>
      <c r="AN18" s="56"/>
      <c r="AO18" s="9"/>
      <c r="AP18" s="63"/>
      <c r="AQ18" s="64"/>
      <c r="AR18" s="56"/>
      <c r="AS18" s="164"/>
      <c r="AT18" s="63"/>
      <c r="AU18" s="64"/>
      <c r="AV18" s="56"/>
      <c r="AW18" s="164"/>
      <c r="AX18" s="63"/>
      <c r="AY18" s="64"/>
      <c r="AZ18" s="56"/>
      <c r="BA18" s="56"/>
      <c r="BB18" s="114"/>
      <c r="BC18" s="137"/>
      <c r="BD18" s="136"/>
    </row>
    <row r="19" spans="2:56" ht="13.5" hidden="1" customHeight="1">
      <c r="B19" s="110" t="s">
        <v>27</v>
      </c>
      <c r="C19" s="149"/>
      <c r="D19" s="56"/>
      <c r="E19" s="56"/>
      <c r="F19" s="56"/>
      <c r="G19" s="63"/>
      <c r="H19" s="56"/>
      <c r="I19" s="167">
        <v>8</v>
      </c>
      <c r="J19" s="167">
        <v>8</v>
      </c>
      <c r="K19" s="167">
        <v>8</v>
      </c>
      <c r="L19" s="167">
        <v>8</v>
      </c>
      <c r="M19" s="167">
        <v>8</v>
      </c>
      <c r="N19" s="167">
        <v>8</v>
      </c>
      <c r="O19" s="167">
        <v>8</v>
      </c>
      <c r="P19" s="167">
        <v>10</v>
      </c>
      <c r="Q19" s="167">
        <v>10</v>
      </c>
      <c r="R19" s="167">
        <v>10</v>
      </c>
      <c r="S19" s="167">
        <v>10</v>
      </c>
      <c r="T19" s="167">
        <v>10</v>
      </c>
      <c r="U19" s="178"/>
      <c r="V19" s="167">
        <v>10</v>
      </c>
      <c r="W19" s="178"/>
      <c r="X19" s="167">
        <v>10</v>
      </c>
      <c r="Y19" s="64"/>
      <c r="Z19" s="56"/>
      <c r="AA19" s="56"/>
      <c r="AB19" s="62"/>
      <c r="AC19" s="63"/>
      <c r="AD19" s="56"/>
      <c r="AE19" s="56"/>
      <c r="AF19" s="37"/>
      <c r="AG19" s="41"/>
      <c r="AH19" s="64"/>
      <c r="AI19" s="167">
        <v>10</v>
      </c>
      <c r="AJ19" s="167">
        <v>10</v>
      </c>
      <c r="AK19" s="167">
        <v>10</v>
      </c>
      <c r="AL19" s="167">
        <v>10</v>
      </c>
      <c r="AM19" s="167">
        <v>10</v>
      </c>
      <c r="AN19" s="56"/>
      <c r="AO19" s="9"/>
      <c r="AP19" s="63"/>
      <c r="AQ19" s="64"/>
      <c r="AR19" s="56"/>
      <c r="AS19" s="164"/>
      <c r="AT19" s="41"/>
      <c r="AU19" s="64"/>
      <c r="AV19" s="56"/>
      <c r="AW19" s="164"/>
      <c r="AX19" s="41"/>
      <c r="AY19" s="64"/>
      <c r="AZ19" s="56"/>
      <c r="BA19" s="56"/>
      <c r="BB19" s="114"/>
      <c r="BC19" s="137"/>
      <c r="BD19" s="136"/>
    </row>
    <row r="20" spans="2:56" ht="13.5" hidden="1" customHeight="1">
      <c r="B20" s="146"/>
      <c r="C20" s="280">
        <v>488090</v>
      </c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2"/>
      <c r="P20" s="283">
        <v>711323</v>
      </c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2"/>
      <c r="AC20" s="260">
        <v>609259</v>
      </c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1"/>
      <c r="AO20" s="262"/>
      <c r="AP20" s="31"/>
      <c r="AQ20" s="31">
        <v>0</v>
      </c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131"/>
      <c r="BC20" s="137">
        <f>SUM(C19:BB19)</f>
        <v>176</v>
      </c>
      <c r="BD20" s="195">
        <f>SUM(C20:BB20)</f>
        <v>1808672</v>
      </c>
    </row>
    <row r="21" spans="2:56" ht="13.5" hidden="1" customHeight="1">
      <c r="B21" s="146"/>
      <c r="C21" s="149"/>
      <c r="D21" s="56"/>
      <c r="E21" s="56"/>
      <c r="F21" s="56"/>
      <c r="G21" s="63"/>
      <c r="H21" s="64"/>
      <c r="I21" s="56"/>
      <c r="J21" s="56"/>
      <c r="K21" s="41"/>
      <c r="L21" s="64"/>
      <c r="M21" s="56"/>
      <c r="N21" s="56"/>
      <c r="O21" s="50"/>
      <c r="P21" s="63"/>
      <c r="Q21" s="56"/>
      <c r="R21" s="56"/>
      <c r="S21" s="9"/>
      <c r="T21" s="63"/>
      <c r="U21" s="64"/>
      <c r="V21" s="56"/>
      <c r="W21" s="35"/>
      <c r="X21" s="63"/>
      <c r="Y21" s="64"/>
      <c r="Z21" s="56"/>
      <c r="AA21" s="56"/>
      <c r="AB21" s="62"/>
      <c r="AC21" s="63"/>
      <c r="AD21" s="56"/>
      <c r="AE21" s="56"/>
      <c r="AF21" s="164"/>
      <c r="AG21" s="163"/>
      <c r="AH21" s="64"/>
      <c r="AI21" s="56"/>
      <c r="AJ21" s="164"/>
      <c r="AK21" s="163"/>
      <c r="AL21" s="64"/>
      <c r="AM21" s="56"/>
      <c r="AN21" s="56"/>
      <c r="AO21" s="9"/>
      <c r="AP21" s="63"/>
      <c r="AQ21" s="64"/>
      <c r="AR21" s="56"/>
      <c r="AS21" s="164"/>
      <c r="AT21" s="63"/>
      <c r="AU21" s="64"/>
      <c r="AV21" s="56"/>
      <c r="AW21" s="164"/>
      <c r="AX21" s="63"/>
      <c r="AY21" s="64"/>
      <c r="AZ21" s="56"/>
      <c r="BA21" s="56"/>
      <c r="BB21" s="114"/>
      <c r="BC21" s="137"/>
      <c r="BD21" s="136"/>
    </row>
    <row r="22" spans="2:56" ht="13.5" hidden="1" customHeight="1">
      <c r="B22" s="110" t="s">
        <v>18</v>
      </c>
      <c r="C22" s="149"/>
      <c r="D22" s="56"/>
      <c r="E22" s="56"/>
      <c r="F22" s="56"/>
      <c r="G22" s="63"/>
      <c r="H22" s="64"/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167">
        <v>0</v>
      </c>
      <c r="P22" s="63"/>
      <c r="Q22" s="56"/>
      <c r="R22" s="56"/>
      <c r="S22" s="9"/>
      <c r="T22" s="63"/>
      <c r="U22" s="64"/>
      <c r="V22" s="56"/>
      <c r="W22" s="35"/>
      <c r="X22" s="63"/>
      <c r="Y22" s="64"/>
      <c r="Z22" s="56"/>
      <c r="AA22" s="56"/>
      <c r="AB22" s="62"/>
      <c r="AC22" s="63"/>
      <c r="AD22" s="56"/>
      <c r="AE22" s="56"/>
      <c r="AF22" s="164"/>
      <c r="AG22" s="41"/>
      <c r="AH22" s="64"/>
      <c r="AI22" s="56"/>
      <c r="AJ22" s="164"/>
      <c r="AK22" s="41"/>
      <c r="AL22" s="64"/>
      <c r="AM22" s="56"/>
      <c r="AN22" s="56"/>
      <c r="AO22" s="9"/>
      <c r="AP22" s="63"/>
      <c r="AQ22" s="64"/>
      <c r="AR22" s="56"/>
      <c r="AS22" s="164"/>
      <c r="AT22" s="41"/>
      <c r="AU22" s="64"/>
      <c r="AV22" s="56"/>
      <c r="AW22" s="164"/>
      <c r="AX22" s="41"/>
      <c r="AY22" s="64"/>
      <c r="AZ22" s="56"/>
      <c r="BA22" s="56"/>
      <c r="BB22" s="114"/>
      <c r="BC22" s="137"/>
      <c r="BD22" s="136"/>
    </row>
    <row r="23" spans="2:56" ht="13.5" hidden="1" customHeight="1">
      <c r="B23" s="146"/>
      <c r="C23" s="280">
        <v>0</v>
      </c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60">
        <v>0</v>
      </c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2"/>
      <c r="AC23" s="260">
        <v>0</v>
      </c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2"/>
      <c r="AP23" s="31"/>
      <c r="AQ23" s="31">
        <v>0</v>
      </c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131"/>
      <c r="BC23" s="137">
        <f>SUM(C22:BB22)</f>
        <v>0</v>
      </c>
      <c r="BD23" s="195">
        <f>SUM(C23:BB23)</f>
        <v>0</v>
      </c>
    </row>
    <row r="24" spans="2:56" ht="13.5" hidden="1" customHeight="1">
      <c r="B24" s="146"/>
      <c r="C24" s="149"/>
      <c r="D24" s="56"/>
      <c r="E24" s="56"/>
      <c r="F24" s="56"/>
      <c r="G24" s="63"/>
      <c r="H24" s="64"/>
      <c r="I24" s="56"/>
      <c r="J24" s="56"/>
      <c r="K24" s="63"/>
      <c r="L24" s="63"/>
      <c r="M24" s="56"/>
      <c r="N24" s="56"/>
      <c r="O24" s="50"/>
      <c r="P24" s="63"/>
      <c r="Q24" s="56"/>
      <c r="R24" s="56"/>
      <c r="S24" s="37"/>
      <c r="T24" s="41"/>
      <c r="U24" s="64"/>
      <c r="V24" s="56"/>
      <c r="W24" s="35"/>
      <c r="X24" s="63"/>
      <c r="Y24" s="64"/>
      <c r="Z24" s="56"/>
      <c r="AA24" s="56"/>
      <c r="AB24" s="62"/>
      <c r="AC24" s="63"/>
      <c r="AD24" s="56"/>
      <c r="AE24" s="56"/>
      <c r="AF24" s="164"/>
      <c r="AG24" s="163"/>
      <c r="AH24" s="64"/>
      <c r="AI24" s="56"/>
      <c r="AJ24" s="164"/>
      <c r="AK24" s="163"/>
      <c r="AL24" s="64"/>
      <c r="AM24" s="56"/>
      <c r="AN24" s="56"/>
      <c r="AO24" s="9"/>
      <c r="AP24" s="63"/>
      <c r="AQ24" s="64"/>
      <c r="AR24" s="56"/>
      <c r="AS24" s="164"/>
      <c r="AT24" s="63"/>
      <c r="AU24" s="64"/>
      <c r="AV24" s="56"/>
      <c r="AW24" s="164"/>
      <c r="AX24" s="63"/>
      <c r="AY24" s="64"/>
      <c r="AZ24" s="56"/>
      <c r="BA24" s="56"/>
      <c r="BB24" s="114"/>
      <c r="BC24" s="137"/>
      <c r="BD24" s="136"/>
    </row>
    <row r="25" spans="2:56" ht="13.5" hidden="1" customHeight="1">
      <c r="B25" s="110" t="s">
        <v>25</v>
      </c>
      <c r="C25" s="149"/>
      <c r="D25" s="56"/>
      <c r="E25" s="56"/>
      <c r="F25" s="56"/>
      <c r="G25" s="157"/>
      <c r="H25" s="64"/>
      <c r="I25" s="56"/>
      <c r="J25" s="56"/>
      <c r="K25" s="157"/>
      <c r="L25" s="63"/>
      <c r="M25" s="56"/>
      <c r="N25" s="56"/>
      <c r="O25" s="48">
        <v>16</v>
      </c>
      <c r="P25" s="64"/>
      <c r="Q25" s="56"/>
      <c r="R25" s="56"/>
      <c r="S25" s="62"/>
      <c r="T25" s="63"/>
      <c r="U25" s="56"/>
      <c r="V25" s="56"/>
      <c r="W25" s="37"/>
      <c r="X25" s="41"/>
      <c r="Y25" s="64"/>
      <c r="Z25" s="56"/>
      <c r="AA25" s="56"/>
      <c r="AB25" s="62"/>
      <c r="AC25" s="63"/>
      <c r="AD25" s="56"/>
      <c r="AE25" s="56"/>
      <c r="AF25" s="164"/>
      <c r="AG25" s="63"/>
      <c r="AH25" s="64"/>
      <c r="AI25" s="56"/>
      <c r="AJ25" s="164"/>
      <c r="AK25" s="63"/>
      <c r="AL25" s="64"/>
      <c r="AM25" s="56"/>
      <c r="AN25" s="56"/>
      <c r="AO25" s="9"/>
      <c r="AP25" s="63"/>
      <c r="AQ25" s="64"/>
      <c r="AR25" s="56"/>
      <c r="AS25" s="164"/>
      <c r="AT25" s="63"/>
      <c r="AU25" s="64"/>
      <c r="AV25" s="56"/>
      <c r="AW25" s="164"/>
      <c r="AX25" s="63"/>
      <c r="AY25" s="64"/>
      <c r="AZ25" s="56"/>
      <c r="BA25" s="56"/>
      <c r="BB25" s="114"/>
      <c r="BC25" s="137"/>
      <c r="BD25" s="136"/>
    </row>
    <row r="26" spans="2:56" ht="13.5" hidden="1" customHeight="1">
      <c r="B26" s="110" t="s">
        <v>26</v>
      </c>
      <c r="C26" s="149"/>
      <c r="D26" s="56"/>
      <c r="E26" s="56"/>
      <c r="F26" s="56"/>
      <c r="G26" s="63"/>
      <c r="H26" s="64"/>
      <c r="I26" s="56"/>
      <c r="J26" s="56"/>
      <c r="K26" s="63"/>
      <c r="L26" s="63"/>
      <c r="M26" s="56"/>
      <c r="N26" s="56"/>
      <c r="O26" s="62"/>
      <c r="P26" s="57">
        <v>8</v>
      </c>
      <c r="Q26" s="57">
        <v>8</v>
      </c>
      <c r="R26" s="56"/>
      <c r="S26" s="57">
        <v>8</v>
      </c>
      <c r="T26" s="57">
        <v>8</v>
      </c>
      <c r="U26" s="179">
        <v>8</v>
      </c>
      <c r="V26" s="57">
        <v>8</v>
      </c>
      <c r="W26" s="35">
        <v>8</v>
      </c>
      <c r="X26" s="63">
        <v>8</v>
      </c>
      <c r="Y26" s="64"/>
      <c r="Z26" s="56"/>
      <c r="AA26" s="56"/>
      <c r="AB26" s="62"/>
      <c r="AC26" s="63"/>
      <c r="AD26" s="56"/>
      <c r="AE26" s="56"/>
      <c r="AF26" s="164"/>
      <c r="AG26" s="63"/>
      <c r="AH26" s="64"/>
      <c r="AI26" s="56"/>
      <c r="AJ26" s="164"/>
      <c r="AK26" s="63"/>
      <c r="AL26" s="64"/>
      <c r="AM26" s="56"/>
      <c r="AN26" s="56"/>
      <c r="AO26" s="9"/>
      <c r="AP26" s="63"/>
      <c r="AQ26" s="64"/>
      <c r="AR26" s="56"/>
      <c r="AS26" s="164"/>
      <c r="AT26" s="63"/>
      <c r="AU26" s="64"/>
      <c r="AV26" s="56"/>
      <c r="AW26" s="164"/>
      <c r="AX26" s="63"/>
      <c r="AY26" s="64"/>
      <c r="AZ26" s="56"/>
      <c r="BA26" s="56"/>
      <c r="BB26" s="114"/>
      <c r="BC26" s="137"/>
      <c r="BD26" s="136"/>
    </row>
    <row r="27" spans="2:56" ht="13.5" hidden="1" customHeight="1">
      <c r="B27" s="110" t="s">
        <v>19</v>
      </c>
      <c r="C27" s="149"/>
      <c r="D27" s="56"/>
      <c r="E27" s="56"/>
      <c r="F27" s="56"/>
      <c r="G27" s="63"/>
      <c r="H27" s="64"/>
      <c r="I27" s="56"/>
      <c r="J27" s="56"/>
      <c r="K27" s="93">
        <v>15</v>
      </c>
      <c r="L27" s="93">
        <v>15</v>
      </c>
      <c r="M27" s="93">
        <v>15</v>
      </c>
      <c r="N27" s="93">
        <v>15</v>
      </c>
      <c r="O27" s="93">
        <v>15</v>
      </c>
      <c r="P27" s="93">
        <v>8</v>
      </c>
      <c r="Q27" s="93">
        <v>8</v>
      </c>
      <c r="R27" s="93">
        <v>8</v>
      </c>
      <c r="S27" s="93">
        <v>8</v>
      </c>
      <c r="T27" s="93">
        <v>8</v>
      </c>
      <c r="U27" s="178"/>
      <c r="V27" s="93">
        <v>8</v>
      </c>
      <c r="W27" s="178"/>
      <c r="X27" s="93">
        <v>8</v>
      </c>
      <c r="Y27" s="64"/>
      <c r="Z27" s="56"/>
      <c r="AA27" s="56"/>
      <c r="AB27" s="62"/>
      <c r="AC27" s="63"/>
      <c r="AD27" s="56"/>
      <c r="AE27" s="56"/>
      <c r="AF27" s="164"/>
      <c r="AG27" s="41"/>
      <c r="AH27" s="64"/>
      <c r="AI27" s="93">
        <v>8</v>
      </c>
      <c r="AJ27" s="93">
        <v>8</v>
      </c>
      <c r="AK27" s="93">
        <v>8</v>
      </c>
      <c r="AL27" s="93">
        <v>8</v>
      </c>
      <c r="AM27" s="93">
        <v>8</v>
      </c>
      <c r="AN27" s="56"/>
      <c r="AO27" s="9"/>
      <c r="AP27" s="63"/>
      <c r="AQ27" s="64"/>
      <c r="AR27" s="56"/>
      <c r="AS27" s="164"/>
      <c r="AT27" s="41"/>
      <c r="AU27" s="64"/>
      <c r="AV27" s="56"/>
      <c r="AW27" s="164"/>
      <c r="AX27" s="41"/>
      <c r="AY27" s="64"/>
      <c r="AZ27" s="56"/>
      <c r="BA27" s="56"/>
      <c r="BB27" s="114"/>
      <c r="BC27" s="137"/>
      <c r="BD27" s="136"/>
    </row>
    <row r="28" spans="2:56" ht="13.5" hidden="1" customHeight="1">
      <c r="B28" s="146"/>
      <c r="C28" s="280">
        <v>1479701</v>
      </c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2"/>
      <c r="P28" s="283">
        <v>1005098</v>
      </c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2"/>
      <c r="AC28" s="260">
        <v>878934</v>
      </c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2"/>
      <c r="AP28" s="31"/>
      <c r="AQ28" s="31">
        <v>0</v>
      </c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131"/>
      <c r="BC28" s="143">
        <f>SUM(C27:BB27)</f>
        <v>171</v>
      </c>
      <c r="BD28" s="195">
        <f>SUM(C28:BB28)</f>
        <v>3363733</v>
      </c>
    </row>
    <row r="29" spans="2:56" ht="13.5" hidden="1" customHeight="1">
      <c r="B29" s="146"/>
      <c r="C29" s="149"/>
      <c r="D29" s="56"/>
      <c r="E29" s="56"/>
      <c r="F29" s="56"/>
      <c r="G29" s="63"/>
      <c r="H29" s="64"/>
      <c r="I29" s="56"/>
      <c r="J29" s="56"/>
      <c r="K29" s="41"/>
      <c r="L29" s="64"/>
      <c r="M29" s="56"/>
      <c r="N29" s="56"/>
      <c r="O29" s="50"/>
      <c r="P29" s="63"/>
      <c r="Q29" s="56"/>
      <c r="R29" s="56"/>
      <c r="S29" s="37"/>
      <c r="T29" s="41"/>
      <c r="U29" s="64"/>
      <c r="V29" s="56"/>
      <c r="W29" s="35"/>
      <c r="X29" s="63"/>
      <c r="Y29" s="64"/>
      <c r="Z29" s="56"/>
      <c r="AA29" s="56"/>
      <c r="AB29" s="62"/>
      <c r="AC29" s="63"/>
      <c r="AD29" s="56"/>
      <c r="AE29" s="56"/>
      <c r="AF29" s="164"/>
      <c r="AG29" s="163"/>
      <c r="AH29" s="64"/>
      <c r="AI29" s="56"/>
      <c r="AJ29" s="164"/>
      <c r="AK29" s="163"/>
      <c r="AL29" s="64"/>
      <c r="AM29" s="56"/>
      <c r="AN29" s="56"/>
      <c r="AO29" s="9"/>
      <c r="AP29" s="63"/>
      <c r="AQ29" s="64"/>
      <c r="AR29" s="56"/>
      <c r="AS29" s="164"/>
      <c r="AT29" s="63"/>
      <c r="AU29" s="64"/>
      <c r="AV29" s="56"/>
      <c r="AW29" s="164"/>
      <c r="AX29" s="63"/>
      <c r="AY29" s="64"/>
      <c r="AZ29" s="56"/>
      <c r="BA29" s="56"/>
      <c r="BB29" s="114"/>
      <c r="BC29" s="137"/>
      <c r="BD29" s="136"/>
    </row>
    <row r="30" spans="2:56" ht="13.5" hidden="1" customHeight="1">
      <c r="B30" s="110" t="s">
        <v>20</v>
      </c>
      <c r="C30" s="149"/>
      <c r="D30" s="56"/>
      <c r="E30" s="56"/>
      <c r="F30" s="56"/>
      <c r="G30" s="63"/>
      <c r="H30" s="64"/>
      <c r="I30" s="167">
        <v>41</v>
      </c>
      <c r="J30" s="167">
        <v>41</v>
      </c>
      <c r="K30" s="167">
        <v>41</v>
      </c>
      <c r="L30" s="167">
        <v>41</v>
      </c>
      <c r="M30" s="167">
        <v>41</v>
      </c>
      <c r="N30" s="167">
        <v>41</v>
      </c>
      <c r="O30" s="167">
        <v>41</v>
      </c>
      <c r="P30" s="170">
        <v>29</v>
      </c>
      <c r="Q30" s="170">
        <v>29</v>
      </c>
      <c r="R30" s="170">
        <v>29</v>
      </c>
      <c r="S30" s="170">
        <v>29</v>
      </c>
      <c r="T30" s="170">
        <v>29</v>
      </c>
      <c r="U30" s="180"/>
      <c r="V30" s="170">
        <v>29</v>
      </c>
      <c r="W30" s="180"/>
      <c r="X30" s="170">
        <v>29</v>
      </c>
      <c r="Y30" s="64"/>
      <c r="Z30" s="56"/>
      <c r="AA30" s="56"/>
      <c r="AB30" s="62"/>
      <c r="AC30" s="63"/>
      <c r="AD30" s="56"/>
      <c r="AE30" s="56"/>
      <c r="AF30" s="164"/>
      <c r="AG30" s="41"/>
      <c r="AH30" s="64"/>
      <c r="AI30" s="170">
        <v>34</v>
      </c>
      <c r="AJ30" s="170">
        <v>34</v>
      </c>
      <c r="AK30" s="170">
        <v>34</v>
      </c>
      <c r="AL30" s="170">
        <v>34</v>
      </c>
      <c r="AM30" s="170">
        <v>34</v>
      </c>
      <c r="AN30" s="56"/>
      <c r="AO30" s="9"/>
      <c r="AP30" s="63"/>
      <c r="AQ30" s="64"/>
      <c r="AR30" s="56"/>
      <c r="AS30" s="164"/>
      <c r="AT30" s="41"/>
      <c r="AU30" s="64"/>
      <c r="AV30" s="56"/>
      <c r="AW30" s="164"/>
      <c r="AX30" s="41"/>
      <c r="AY30" s="64"/>
      <c r="AZ30" s="56"/>
      <c r="BA30" s="56"/>
      <c r="BB30" s="114"/>
      <c r="BC30" s="137"/>
      <c r="BD30" s="136"/>
    </row>
    <row r="31" spans="2:56" ht="13.5" hidden="1" customHeight="1">
      <c r="B31" s="110"/>
      <c r="C31" s="280">
        <v>3731337</v>
      </c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>
        <v>3137735</v>
      </c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2"/>
      <c r="AC31" s="260">
        <v>2178121</v>
      </c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2"/>
      <c r="AP31" s="31"/>
      <c r="AQ31" s="31">
        <v>0</v>
      </c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131"/>
      <c r="BC31" s="143">
        <f>SUM(C30:BB30)</f>
        <v>660</v>
      </c>
      <c r="BD31" s="195">
        <f>SUM(C31:BB31)</f>
        <v>9047193</v>
      </c>
    </row>
    <row r="32" spans="2:56" ht="13.5" hidden="1" customHeight="1">
      <c r="B32" s="110"/>
      <c r="C32" s="149"/>
      <c r="D32" s="56"/>
      <c r="E32" s="56"/>
      <c r="F32" s="56"/>
      <c r="G32" s="63"/>
      <c r="H32" s="64"/>
      <c r="I32" s="56"/>
      <c r="J32" s="56"/>
      <c r="K32" s="41"/>
      <c r="L32" s="64"/>
      <c r="M32" s="56"/>
      <c r="N32" s="56"/>
      <c r="O32" s="50"/>
      <c r="P32" s="63"/>
      <c r="Q32" s="56"/>
      <c r="R32" s="56"/>
      <c r="S32" s="37"/>
      <c r="T32" s="41"/>
      <c r="U32" s="64"/>
      <c r="V32" s="56"/>
      <c r="W32" s="168"/>
      <c r="X32" s="64"/>
      <c r="Y32" s="64"/>
      <c r="Z32" s="56"/>
      <c r="AA32" s="56"/>
      <c r="AB32" s="62"/>
      <c r="AC32" s="63"/>
      <c r="AD32" s="56"/>
      <c r="AE32" s="56"/>
      <c r="AF32" s="164"/>
      <c r="AG32" s="163"/>
      <c r="AH32" s="64"/>
      <c r="AI32" s="56"/>
      <c r="AJ32" s="164"/>
      <c r="AK32" s="63"/>
      <c r="AL32" s="64"/>
      <c r="AM32" s="56"/>
      <c r="AN32" s="56"/>
      <c r="AO32" s="9"/>
      <c r="AP32" s="63"/>
      <c r="AQ32" s="64"/>
      <c r="AR32" s="56"/>
      <c r="AS32" s="164"/>
      <c r="AT32" s="63"/>
      <c r="AU32" s="64"/>
      <c r="AV32" s="56"/>
      <c r="AW32" s="164"/>
      <c r="AX32" s="63"/>
      <c r="AY32" s="64"/>
      <c r="AZ32" s="56"/>
      <c r="BA32" s="56"/>
      <c r="BB32" s="114"/>
      <c r="BC32" s="137"/>
      <c r="BD32" s="136"/>
    </row>
    <row r="33" spans="2:57" ht="13.5" hidden="1" customHeight="1">
      <c r="B33" s="110" t="s">
        <v>21</v>
      </c>
      <c r="C33" s="149"/>
      <c r="D33" s="56"/>
      <c r="E33" s="56"/>
      <c r="F33" s="56"/>
      <c r="G33" s="63"/>
      <c r="H33" s="64"/>
      <c r="I33" s="167">
        <v>50</v>
      </c>
      <c r="J33" s="167">
        <v>50</v>
      </c>
      <c r="K33" s="167">
        <v>50</v>
      </c>
      <c r="L33" s="167">
        <v>50</v>
      </c>
      <c r="M33" s="167">
        <v>50</v>
      </c>
      <c r="N33" s="167">
        <v>50</v>
      </c>
      <c r="O33" s="167">
        <v>50</v>
      </c>
      <c r="P33" s="171">
        <v>45.5</v>
      </c>
      <c r="Q33" s="171">
        <v>45.5</v>
      </c>
      <c r="R33" s="171">
        <v>45.5</v>
      </c>
      <c r="S33" s="171">
        <v>45.5</v>
      </c>
      <c r="T33" s="171">
        <v>45.5</v>
      </c>
      <c r="U33" s="180"/>
      <c r="V33" s="171">
        <v>45.5</v>
      </c>
      <c r="W33" s="180"/>
      <c r="X33" s="171">
        <v>45.5</v>
      </c>
      <c r="Y33" s="64"/>
      <c r="Z33" s="56"/>
      <c r="AA33" s="56"/>
      <c r="AB33" s="62"/>
      <c r="AC33" s="63"/>
      <c r="AD33" s="56"/>
      <c r="AE33" s="56"/>
      <c r="AF33" s="164"/>
      <c r="AG33" s="41"/>
      <c r="AH33" s="64"/>
      <c r="AI33" s="171">
        <v>40</v>
      </c>
      <c r="AJ33" s="171">
        <v>40</v>
      </c>
      <c r="AK33" s="171">
        <v>40</v>
      </c>
      <c r="AL33" s="171">
        <v>40</v>
      </c>
      <c r="AM33" s="171">
        <v>40</v>
      </c>
      <c r="AN33" s="56"/>
      <c r="AO33" s="9"/>
      <c r="AP33" s="63"/>
      <c r="AQ33" s="64"/>
      <c r="AR33" s="56"/>
      <c r="AS33" s="164"/>
      <c r="AT33" s="41"/>
      <c r="AU33" s="64"/>
      <c r="AV33" s="56"/>
      <c r="AW33" s="164"/>
      <c r="AX33" s="41"/>
      <c r="AY33" s="64"/>
      <c r="AZ33" s="56"/>
      <c r="BA33" s="56"/>
      <c r="BB33" s="114"/>
      <c r="BC33" s="137"/>
      <c r="BD33" s="136"/>
    </row>
    <row r="34" spans="2:57" ht="13.5" hidden="1" customHeight="1">
      <c r="B34" s="110"/>
      <c r="C34" s="280">
        <v>2489183</v>
      </c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2"/>
      <c r="P34" s="283">
        <v>2491347</v>
      </c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2"/>
      <c r="AC34" s="260">
        <v>1590435</v>
      </c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2"/>
      <c r="AP34" s="31"/>
      <c r="AQ34" s="31">
        <v>0</v>
      </c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131"/>
      <c r="BC34" s="143">
        <f>SUM(C33:BB33)</f>
        <v>868.5</v>
      </c>
      <c r="BD34" s="195">
        <f>SUM(C34:BB34)</f>
        <v>6570965</v>
      </c>
    </row>
    <row r="35" spans="2:57" ht="13.5" hidden="1" customHeight="1">
      <c r="B35" s="147"/>
      <c r="C35" s="149"/>
      <c r="D35" s="56"/>
      <c r="E35" s="56"/>
      <c r="F35" s="56"/>
      <c r="G35" s="63"/>
      <c r="H35" s="64"/>
      <c r="I35" s="56"/>
      <c r="J35" s="56"/>
      <c r="K35" s="63"/>
      <c r="L35" s="64"/>
      <c r="M35" s="56"/>
      <c r="N35" s="56"/>
      <c r="O35" s="50"/>
      <c r="P35" s="63"/>
      <c r="Q35" s="56"/>
      <c r="R35" s="56"/>
      <c r="S35" s="35"/>
      <c r="T35" s="63"/>
      <c r="U35" s="64"/>
      <c r="V35" s="56"/>
      <c r="W35" s="168"/>
      <c r="X35" s="64"/>
      <c r="Y35" s="64"/>
      <c r="Z35" s="56"/>
      <c r="AA35" s="56"/>
      <c r="AB35" s="62"/>
      <c r="AC35" s="63"/>
      <c r="AD35" s="56"/>
      <c r="AE35" s="56"/>
      <c r="AF35" s="164"/>
      <c r="AG35" s="163"/>
      <c r="AH35" s="64"/>
      <c r="AI35" s="56"/>
      <c r="AJ35" s="164"/>
      <c r="AK35" s="63"/>
      <c r="AL35" s="64"/>
      <c r="AM35" s="56"/>
      <c r="AN35" s="56"/>
      <c r="AO35" s="9"/>
      <c r="AP35" s="63"/>
      <c r="AQ35" s="64"/>
      <c r="AR35" s="56"/>
      <c r="AS35" s="164"/>
      <c r="AT35" s="63"/>
      <c r="AU35" s="64"/>
      <c r="AV35" s="56"/>
      <c r="AW35" s="164"/>
      <c r="AX35" s="63"/>
      <c r="AY35" s="64"/>
      <c r="AZ35" s="56"/>
      <c r="BA35" s="56"/>
      <c r="BB35" s="114"/>
      <c r="BC35" s="137"/>
      <c r="BD35" s="194"/>
    </row>
    <row r="36" spans="2:57" ht="13.5" customHeight="1">
      <c r="B36" s="115" t="s">
        <v>14</v>
      </c>
      <c r="C36" s="149"/>
      <c r="D36" s="56"/>
      <c r="E36" s="56"/>
      <c r="F36" s="62"/>
      <c r="G36" s="63"/>
      <c r="H36" s="64"/>
      <c r="I36" s="47">
        <f>SUM(I14,I19,I22,I27,I30,I33)</f>
        <v>107</v>
      </c>
      <c r="J36" s="47">
        <f t="shared" ref="J36:X36" si="1">SUM(J14,J19,J22,J27,J30,J33)</f>
        <v>107</v>
      </c>
      <c r="K36" s="47">
        <f t="shared" si="1"/>
        <v>122</v>
      </c>
      <c r="L36" s="47">
        <f t="shared" si="1"/>
        <v>122</v>
      </c>
      <c r="M36" s="47">
        <f t="shared" si="1"/>
        <v>122</v>
      </c>
      <c r="N36" s="47">
        <f t="shared" si="1"/>
        <v>122</v>
      </c>
      <c r="O36" s="47">
        <f t="shared" si="1"/>
        <v>122</v>
      </c>
      <c r="P36" s="47">
        <f t="shared" si="1"/>
        <v>100.5</v>
      </c>
      <c r="Q36" s="47">
        <f t="shared" si="1"/>
        <v>100.5</v>
      </c>
      <c r="R36" s="47">
        <f t="shared" si="1"/>
        <v>100.5</v>
      </c>
      <c r="S36" s="47">
        <f t="shared" si="1"/>
        <v>100.5</v>
      </c>
      <c r="T36" s="47">
        <f t="shared" si="1"/>
        <v>100.5</v>
      </c>
      <c r="U36" s="64"/>
      <c r="V36" s="47">
        <f t="shared" si="1"/>
        <v>100.5</v>
      </c>
      <c r="W36" s="64"/>
      <c r="X36" s="47">
        <f t="shared" si="1"/>
        <v>100.5</v>
      </c>
      <c r="Y36" s="64"/>
      <c r="Z36" s="56"/>
      <c r="AA36" s="56"/>
      <c r="AB36" s="62"/>
      <c r="AC36" s="63"/>
      <c r="AD36" s="56"/>
      <c r="AE36" s="56"/>
      <c r="AF36" s="35"/>
      <c r="AG36" s="63"/>
      <c r="AH36" s="64"/>
      <c r="AI36" s="47">
        <v>100</v>
      </c>
      <c r="AJ36" s="47">
        <v>100</v>
      </c>
      <c r="AK36" s="47">
        <v>100</v>
      </c>
      <c r="AL36" s="47">
        <v>100</v>
      </c>
      <c r="AM36" s="47">
        <v>100</v>
      </c>
      <c r="AN36" s="56"/>
      <c r="AO36" s="9"/>
      <c r="AP36" s="63"/>
      <c r="AQ36" s="64"/>
      <c r="AR36" s="56"/>
      <c r="AS36" s="164"/>
      <c r="AT36" s="63"/>
      <c r="AU36" s="64"/>
      <c r="AV36" s="56"/>
      <c r="AW36" s="164"/>
      <c r="AX36" s="63"/>
      <c r="AY36" s="64"/>
      <c r="AZ36" s="56"/>
      <c r="BA36" s="56"/>
      <c r="BB36" s="114"/>
      <c r="BC36" s="143">
        <f>AM36+AL36+AK36+AJ36+AI36+X36+V36+T36+S36+R36+Q36+P36+O36+N36+M36+L36+K36+J36+I36</f>
        <v>2027.5</v>
      </c>
      <c r="BD36" s="220">
        <v>23700000</v>
      </c>
    </row>
    <row r="37" spans="2:57" ht="12" hidden="1" customHeight="1">
      <c r="B37" s="148" t="s">
        <v>16</v>
      </c>
      <c r="C37" s="284">
        <f>+C34+C31+C28+C23+C20+C15</f>
        <v>9159851</v>
      </c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7"/>
      <c r="P37" s="284">
        <f>+P34+P31+P28+P23+P20+P15</f>
        <v>8479264</v>
      </c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7"/>
      <c r="AC37" s="288">
        <f>SUM(AC34+AC31+AC28+AC20+AC15)</f>
        <v>6005225</v>
      </c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183"/>
      <c r="AQ37" s="183">
        <f>AQ34+AQ31+AQ28+AQ23+AQ20+AQ15</f>
        <v>0</v>
      </c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5"/>
      <c r="BC37" s="138">
        <f>SUM(C36:BB36)</f>
        <v>2027.5</v>
      </c>
      <c r="BD37" s="196">
        <f>SUM(C37:BB37)</f>
        <v>23644340</v>
      </c>
    </row>
    <row r="38" spans="2:57" ht="12" customHeight="1">
      <c r="B38" s="148"/>
      <c r="C38" s="149"/>
      <c r="D38" s="56"/>
      <c r="E38" s="56"/>
      <c r="F38" s="62"/>
      <c r="G38" s="63"/>
      <c r="H38" s="64"/>
      <c r="I38" s="56"/>
      <c r="J38" s="35"/>
      <c r="K38" s="63"/>
      <c r="L38" s="64"/>
      <c r="M38" s="56"/>
      <c r="N38" s="56"/>
      <c r="O38" s="62"/>
      <c r="P38" s="63"/>
      <c r="Q38" s="56"/>
      <c r="R38" s="56"/>
      <c r="S38" s="35"/>
      <c r="T38" s="63"/>
      <c r="U38" s="64"/>
      <c r="V38" s="56"/>
      <c r="W38" s="35"/>
      <c r="X38" s="63"/>
      <c r="Y38" s="64"/>
      <c r="Z38" s="56"/>
      <c r="AA38" s="56"/>
      <c r="AB38" s="62"/>
      <c r="AC38" s="63"/>
      <c r="AD38" s="56"/>
      <c r="AE38" s="56"/>
      <c r="AF38" s="35"/>
      <c r="AG38" s="63"/>
      <c r="AH38" s="64"/>
      <c r="AI38" s="56"/>
      <c r="AJ38" s="164"/>
      <c r="AK38" s="63"/>
      <c r="AL38" s="64"/>
      <c r="AM38" s="56"/>
      <c r="AN38" s="56"/>
      <c r="AO38" s="9"/>
      <c r="AP38" s="63"/>
      <c r="AQ38" s="64"/>
      <c r="AR38" s="56"/>
      <c r="AS38" s="164"/>
      <c r="AT38" s="63"/>
      <c r="AU38" s="64"/>
      <c r="AV38" s="56"/>
      <c r="AW38" s="164"/>
      <c r="AX38" s="63"/>
      <c r="AY38" s="64"/>
      <c r="AZ38" s="56"/>
      <c r="BA38" s="56"/>
      <c r="BB38" s="114"/>
      <c r="BC38" s="138"/>
      <c r="BD38" s="196"/>
    </row>
    <row r="39" spans="2:57" ht="12" customHeight="1">
      <c r="B39" s="148" t="s">
        <v>49</v>
      </c>
      <c r="C39" s="309" t="s">
        <v>57</v>
      </c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310"/>
      <c r="AA39" s="310"/>
      <c r="AB39" s="310"/>
      <c r="AC39" s="310"/>
      <c r="AD39" s="310"/>
      <c r="AE39" s="310"/>
      <c r="AF39" s="310"/>
      <c r="AG39" s="310"/>
      <c r="AH39" s="310"/>
      <c r="AI39" s="310"/>
      <c r="AJ39" s="310"/>
      <c r="AK39" s="310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1"/>
      <c r="BC39" s="138"/>
      <c r="BD39" s="220">
        <v>2000000</v>
      </c>
    </row>
    <row r="40" spans="2:57" ht="13.5" customHeight="1">
      <c r="B40" s="110"/>
      <c r="C40" s="149"/>
      <c r="D40" s="56"/>
      <c r="E40" s="56"/>
      <c r="F40" s="62"/>
      <c r="G40" s="63"/>
      <c r="H40" s="64"/>
      <c r="I40" s="56"/>
      <c r="J40" s="35"/>
      <c r="K40" s="63"/>
      <c r="L40" s="64"/>
      <c r="M40" s="56"/>
      <c r="N40" s="56"/>
      <c r="O40" s="62"/>
      <c r="P40" s="63"/>
      <c r="Q40" s="56"/>
      <c r="R40" s="56"/>
      <c r="S40" s="35"/>
      <c r="T40" s="63"/>
      <c r="U40" s="64"/>
      <c r="V40" s="56"/>
      <c r="W40" s="35"/>
      <c r="X40" s="63"/>
      <c r="Y40" s="64"/>
      <c r="Z40" s="56"/>
      <c r="AA40" s="56"/>
      <c r="AB40" s="62"/>
      <c r="AC40" s="63"/>
      <c r="AD40" s="56"/>
      <c r="AE40" s="56"/>
      <c r="AF40" s="35"/>
      <c r="AG40" s="63"/>
      <c r="AH40" s="64"/>
      <c r="AI40" s="56"/>
      <c r="AJ40" s="164"/>
      <c r="AK40" s="63"/>
      <c r="AL40" s="64"/>
      <c r="AM40" s="56"/>
      <c r="AN40" s="56"/>
      <c r="AO40" s="9"/>
      <c r="AP40" s="63"/>
      <c r="AQ40" s="64"/>
      <c r="AR40" s="56"/>
      <c r="AS40" s="164"/>
      <c r="AT40" s="63"/>
      <c r="AU40" s="64"/>
      <c r="AV40" s="56"/>
      <c r="AW40" s="164"/>
      <c r="AX40" s="63"/>
      <c r="AY40" s="64"/>
      <c r="AZ40" s="56"/>
      <c r="BA40" s="56"/>
      <c r="BB40" s="114"/>
      <c r="BC40" s="221"/>
      <c r="BD40" s="198"/>
    </row>
    <row r="41" spans="2:57" ht="12" customHeight="1">
      <c r="B41" s="148" t="s">
        <v>50</v>
      </c>
      <c r="C41" s="149"/>
      <c r="D41" s="56"/>
      <c r="E41" s="56"/>
      <c r="F41" s="9"/>
      <c r="G41" s="263" t="s">
        <v>58</v>
      </c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5"/>
      <c r="X41" s="64"/>
      <c r="Y41" s="64"/>
      <c r="Z41" s="56"/>
      <c r="AA41" s="56"/>
      <c r="AB41" s="62"/>
      <c r="AC41" s="63"/>
      <c r="AD41" s="56"/>
      <c r="AE41" s="56"/>
      <c r="AF41" s="164"/>
      <c r="AG41" s="263" t="s">
        <v>58</v>
      </c>
      <c r="AH41" s="264"/>
      <c r="AI41" s="264"/>
      <c r="AJ41" s="264"/>
      <c r="AK41" s="264"/>
      <c r="AL41" s="264"/>
      <c r="AM41" s="264"/>
      <c r="AN41" s="264"/>
      <c r="AO41" s="265"/>
      <c r="AP41" s="64"/>
      <c r="AQ41" s="64"/>
      <c r="AR41" s="56"/>
      <c r="AS41" s="164"/>
      <c r="AT41" s="63"/>
      <c r="AU41" s="64"/>
      <c r="AV41" s="56"/>
      <c r="AW41" s="164"/>
      <c r="AX41" s="63"/>
      <c r="AY41" s="64"/>
      <c r="AZ41" s="56"/>
      <c r="BA41" s="56"/>
      <c r="BB41" s="114"/>
      <c r="BC41" s="223"/>
      <c r="BD41" s="220">
        <v>800000</v>
      </c>
    </row>
    <row r="42" spans="2:57" ht="12" customHeight="1">
      <c r="B42" s="148"/>
      <c r="C42" s="149"/>
      <c r="D42" s="56"/>
      <c r="E42" s="56"/>
      <c r="F42" s="62"/>
      <c r="G42" s="63"/>
      <c r="H42" s="64"/>
      <c r="I42" s="56"/>
      <c r="J42" s="35"/>
      <c r="K42" s="63"/>
      <c r="L42" s="64"/>
      <c r="M42" s="56"/>
      <c r="N42" s="56"/>
      <c r="O42" s="62"/>
      <c r="P42" s="63"/>
      <c r="Q42" s="56"/>
      <c r="R42" s="56"/>
      <c r="S42" s="35"/>
      <c r="T42" s="63"/>
      <c r="U42" s="64"/>
      <c r="V42" s="56"/>
      <c r="W42" s="35"/>
      <c r="X42" s="63"/>
      <c r="Y42" s="64"/>
      <c r="Z42" s="56"/>
      <c r="AA42" s="56"/>
      <c r="AB42" s="62"/>
      <c r="AC42" s="63"/>
      <c r="AD42" s="56"/>
      <c r="AE42" s="56"/>
      <c r="AF42" s="35"/>
      <c r="AG42" s="63"/>
      <c r="AH42" s="64"/>
      <c r="AI42" s="56"/>
      <c r="AJ42" s="164"/>
      <c r="AK42" s="63"/>
      <c r="AL42" s="64"/>
      <c r="AM42" s="56"/>
      <c r="AN42" s="56"/>
      <c r="AO42" s="9"/>
      <c r="AP42" s="63"/>
      <c r="AQ42" s="64"/>
      <c r="AR42" s="56"/>
      <c r="AS42" s="164"/>
      <c r="AT42" s="63"/>
      <c r="AU42" s="64"/>
      <c r="AV42" s="56"/>
      <c r="AW42" s="164"/>
      <c r="AX42" s="63"/>
      <c r="AY42" s="64"/>
      <c r="AZ42" s="56"/>
      <c r="BA42" s="56"/>
      <c r="BB42" s="114"/>
      <c r="BC42" s="223"/>
      <c r="BD42" s="196"/>
    </row>
    <row r="43" spans="2:57" ht="12" customHeight="1">
      <c r="B43" s="148" t="s">
        <v>51</v>
      </c>
      <c r="C43" s="149"/>
      <c r="D43" s="56"/>
      <c r="E43" s="56"/>
      <c r="F43" s="9"/>
      <c r="G43" s="312" t="s">
        <v>59</v>
      </c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4"/>
      <c r="X43" s="64"/>
      <c r="Y43" s="64"/>
      <c r="Z43" s="56"/>
      <c r="AA43" s="56"/>
      <c r="AB43" s="62"/>
      <c r="AC43" s="63"/>
      <c r="AD43" s="56"/>
      <c r="AE43" s="56"/>
      <c r="AF43" s="35"/>
      <c r="AG43" s="63"/>
      <c r="AH43" s="64"/>
      <c r="AI43" s="56"/>
      <c r="AJ43" s="164"/>
      <c r="AK43" s="63"/>
      <c r="AL43" s="64"/>
      <c r="AM43" s="56"/>
      <c r="AN43" s="56"/>
      <c r="AO43" s="9"/>
      <c r="AP43" s="63"/>
      <c r="AQ43" s="64"/>
      <c r="AR43" s="56"/>
      <c r="AS43" s="164"/>
      <c r="AT43" s="63"/>
      <c r="AU43" s="64"/>
      <c r="AV43" s="56"/>
      <c r="AW43" s="164"/>
      <c r="AX43" s="63"/>
      <c r="AY43" s="64"/>
      <c r="AZ43" s="56"/>
      <c r="BA43" s="56"/>
      <c r="BB43" s="114"/>
      <c r="BC43" s="223"/>
      <c r="BD43" s="220">
        <v>1000000</v>
      </c>
    </row>
    <row r="44" spans="2:57" ht="12" customHeight="1">
      <c r="B44" s="148"/>
      <c r="C44" s="149"/>
      <c r="D44" s="56"/>
      <c r="E44" s="56"/>
      <c r="F44" s="62"/>
      <c r="G44" s="63"/>
      <c r="H44" s="64"/>
      <c r="I44" s="56"/>
      <c r="J44" s="35"/>
      <c r="K44" s="63"/>
      <c r="L44" s="64"/>
      <c r="M44" s="56"/>
      <c r="N44" s="56"/>
      <c r="O44" s="62"/>
      <c r="P44" s="63"/>
      <c r="Q44" s="56"/>
      <c r="R44" s="56"/>
      <c r="S44" s="35"/>
      <c r="T44" s="63"/>
      <c r="U44" s="64"/>
      <c r="V44" s="56"/>
      <c r="W44" s="35"/>
      <c r="X44" s="63"/>
      <c r="Y44" s="64"/>
      <c r="Z44" s="56"/>
      <c r="AA44" s="56"/>
      <c r="AB44" s="62"/>
      <c r="AC44" s="63"/>
      <c r="AD44" s="56"/>
      <c r="AE44" s="56"/>
      <c r="AF44" s="35"/>
      <c r="AG44" s="63"/>
      <c r="AH44" s="64"/>
      <c r="AI44" s="56"/>
      <c r="AJ44" s="164"/>
      <c r="AK44" s="63"/>
      <c r="AL44" s="64"/>
      <c r="AM44" s="56"/>
      <c r="AN44" s="56"/>
      <c r="AO44" s="9"/>
      <c r="AP44" s="63"/>
      <c r="AQ44" s="64"/>
      <c r="AR44" s="56"/>
      <c r="AS44" s="164"/>
      <c r="AT44" s="63"/>
      <c r="AU44" s="64"/>
      <c r="AV44" s="56"/>
      <c r="AW44" s="164"/>
      <c r="AX44" s="63"/>
      <c r="AY44" s="64"/>
      <c r="AZ44" s="56"/>
      <c r="BA44" s="56"/>
      <c r="BB44" s="114"/>
      <c r="BC44" s="223"/>
      <c r="BD44" s="196"/>
    </row>
    <row r="45" spans="2:57" ht="12" customHeight="1">
      <c r="B45" s="148" t="s">
        <v>52</v>
      </c>
      <c r="C45" s="214"/>
      <c r="D45" s="192"/>
      <c r="E45" s="192"/>
      <c r="F45" s="192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15"/>
      <c r="AB45" s="315"/>
      <c r="AC45" s="315"/>
      <c r="AD45" s="315"/>
      <c r="AE45" s="315"/>
      <c r="AF45" s="315"/>
      <c r="AG45" s="315"/>
      <c r="AH45" s="315"/>
      <c r="AI45" s="315"/>
      <c r="AJ45" s="315"/>
      <c r="AK45" s="315"/>
      <c r="AL45" s="315"/>
      <c r="AM45" s="315"/>
      <c r="AN45" s="315"/>
      <c r="AO45" s="315"/>
      <c r="AP45" s="315"/>
      <c r="AQ45" s="315"/>
      <c r="AR45" s="315"/>
      <c r="AS45" s="315"/>
      <c r="AT45" s="315"/>
      <c r="AU45" s="315"/>
      <c r="AV45" s="315"/>
      <c r="AW45" s="315"/>
      <c r="AX45" s="315"/>
      <c r="AY45" s="315"/>
      <c r="AZ45" s="315"/>
      <c r="BA45" s="315"/>
      <c r="BB45" s="316"/>
      <c r="BC45" s="223"/>
      <c r="BD45" s="220">
        <v>2500000</v>
      </c>
    </row>
    <row r="46" spans="2:57" ht="13.5" customHeight="1">
      <c r="B46" s="110"/>
      <c r="C46" s="149"/>
      <c r="D46" s="56"/>
      <c r="E46" s="56"/>
      <c r="F46" s="62"/>
      <c r="G46" s="63"/>
      <c r="H46" s="64"/>
      <c r="I46" s="56"/>
      <c r="J46" s="37"/>
      <c r="K46" s="41"/>
      <c r="L46" s="64"/>
      <c r="M46" s="56"/>
      <c r="N46" s="56"/>
      <c r="O46" s="62"/>
      <c r="P46" s="63"/>
      <c r="Q46" s="56"/>
      <c r="R46" s="56"/>
      <c r="S46" s="37"/>
      <c r="T46" s="41"/>
      <c r="U46" s="64"/>
      <c r="V46" s="56"/>
      <c r="W46" s="35"/>
      <c r="X46" s="63"/>
      <c r="Y46" s="64"/>
      <c r="Z46" s="56"/>
      <c r="AA46" s="56"/>
      <c r="AB46" s="62"/>
      <c r="AC46" s="63"/>
      <c r="AD46" s="56"/>
      <c r="AE46" s="56"/>
      <c r="AF46" s="35"/>
      <c r="AG46" s="63"/>
      <c r="AH46" s="64"/>
      <c r="AI46" s="56"/>
      <c r="AJ46" s="164"/>
      <c r="AK46" s="63"/>
      <c r="AL46" s="64"/>
      <c r="AM46" s="56"/>
      <c r="AN46" s="56"/>
      <c r="AO46" s="9"/>
      <c r="AP46" s="63"/>
      <c r="AQ46" s="64"/>
      <c r="AR46" s="56"/>
      <c r="AS46" s="164"/>
      <c r="AT46" s="63"/>
      <c r="AU46" s="64"/>
      <c r="AV46" s="56"/>
      <c r="AW46" s="164"/>
      <c r="AX46" s="63"/>
      <c r="AY46" s="64"/>
      <c r="AZ46" s="56"/>
      <c r="BA46" s="56"/>
      <c r="BB46" s="114"/>
      <c r="BC46" s="221"/>
      <c r="BD46" s="198"/>
    </row>
    <row r="47" spans="2:57" ht="13.5" customHeight="1">
      <c r="B47" s="115" t="s">
        <v>53</v>
      </c>
      <c r="C47" s="306" t="s">
        <v>60</v>
      </c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8"/>
      <c r="BC47" s="229">
        <v>72</v>
      </c>
      <c r="BD47" s="220">
        <v>600000</v>
      </c>
      <c r="BE47" s="68"/>
    </row>
    <row r="48" spans="2:57" ht="13.5" hidden="1" customHeight="1">
      <c r="B48" s="110" t="s">
        <v>31</v>
      </c>
      <c r="C48" s="152"/>
      <c r="D48" s="77"/>
      <c r="E48" s="77"/>
      <c r="F48" s="77"/>
      <c r="G48" s="276">
        <v>6</v>
      </c>
      <c r="H48" s="277"/>
      <c r="I48" s="277"/>
      <c r="J48" s="278"/>
      <c r="K48" s="276">
        <v>6</v>
      </c>
      <c r="L48" s="277"/>
      <c r="M48" s="277"/>
      <c r="N48" s="277"/>
      <c r="O48" s="278"/>
      <c r="P48" s="276">
        <v>6</v>
      </c>
      <c r="Q48" s="277"/>
      <c r="R48" s="277"/>
      <c r="S48" s="278"/>
      <c r="T48" s="276">
        <v>6</v>
      </c>
      <c r="U48" s="277"/>
      <c r="V48" s="277"/>
      <c r="W48" s="278"/>
      <c r="X48" s="276">
        <v>6</v>
      </c>
      <c r="Y48" s="277"/>
      <c r="Z48" s="277"/>
      <c r="AA48" s="277"/>
      <c r="AB48" s="278"/>
      <c r="AC48" s="276">
        <v>6</v>
      </c>
      <c r="AD48" s="277"/>
      <c r="AE48" s="277"/>
      <c r="AF48" s="277"/>
      <c r="AG48" s="277"/>
      <c r="AH48" s="277"/>
      <c r="AI48" s="277"/>
      <c r="AJ48" s="278"/>
      <c r="AK48" s="276">
        <v>6</v>
      </c>
      <c r="AL48" s="277"/>
      <c r="AM48" s="277"/>
      <c r="AN48" s="277"/>
      <c r="AO48" s="278"/>
      <c r="AP48" s="276">
        <v>6</v>
      </c>
      <c r="AQ48" s="277"/>
      <c r="AR48" s="277"/>
      <c r="AS48" s="278"/>
      <c r="AT48" s="276">
        <v>6</v>
      </c>
      <c r="AU48" s="277"/>
      <c r="AV48" s="277"/>
      <c r="AW48" s="277"/>
      <c r="AX48" s="277"/>
      <c r="AY48" s="277"/>
      <c r="AZ48" s="277"/>
      <c r="BA48" s="277"/>
      <c r="BB48" s="279"/>
      <c r="BC48" s="224"/>
      <c r="BD48" s="78"/>
    </row>
    <row r="49" spans="2:57" ht="13.5" hidden="1" customHeight="1">
      <c r="B49" s="110"/>
      <c r="C49" s="152"/>
      <c r="D49" s="77"/>
      <c r="E49" s="77"/>
      <c r="F49" s="77"/>
      <c r="G49" s="266">
        <v>62689</v>
      </c>
      <c r="H49" s="267"/>
      <c r="I49" s="267"/>
      <c r="J49" s="268"/>
      <c r="K49" s="266">
        <v>62689</v>
      </c>
      <c r="L49" s="267"/>
      <c r="M49" s="267"/>
      <c r="N49" s="267"/>
      <c r="O49" s="268"/>
      <c r="P49" s="266">
        <v>62689</v>
      </c>
      <c r="Q49" s="267"/>
      <c r="R49" s="267"/>
      <c r="S49" s="268"/>
      <c r="T49" s="266">
        <v>62689</v>
      </c>
      <c r="U49" s="267"/>
      <c r="V49" s="267"/>
      <c r="W49" s="268"/>
      <c r="X49" s="266">
        <v>62689</v>
      </c>
      <c r="Y49" s="267"/>
      <c r="Z49" s="267"/>
      <c r="AA49" s="267"/>
      <c r="AB49" s="268"/>
      <c r="AC49" s="266">
        <v>62689</v>
      </c>
      <c r="AD49" s="267"/>
      <c r="AE49" s="267"/>
      <c r="AF49" s="267"/>
      <c r="AG49" s="267"/>
      <c r="AH49" s="267"/>
      <c r="AI49" s="267"/>
      <c r="AJ49" s="268"/>
      <c r="AK49" s="266">
        <v>62689</v>
      </c>
      <c r="AL49" s="267"/>
      <c r="AM49" s="267"/>
      <c r="AN49" s="267"/>
      <c r="AO49" s="268"/>
      <c r="AP49" s="266">
        <v>62689</v>
      </c>
      <c r="AQ49" s="267"/>
      <c r="AR49" s="267"/>
      <c r="AS49" s="268"/>
      <c r="AT49" s="266">
        <v>62689</v>
      </c>
      <c r="AU49" s="267"/>
      <c r="AV49" s="267"/>
      <c r="AW49" s="267"/>
      <c r="AX49" s="267"/>
      <c r="AY49" s="267"/>
      <c r="AZ49" s="267"/>
      <c r="BA49" s="267"/>
      <c r="BB49" s="269"/>
      <c r="BC49" s="224">
        <v>54</v>
      </c>
      <c r="BD49" s="222">
        <f>SUM(C49:BB49)</f>
        <v>564201</v>
      </c>
    </row>
    <row r="50" spans="2:57" ht="13.5" customHeight="1">
      <c r="B50" s="110"/>
      <c r="C50" s="151"/>
      <c r="D50" s="9"/>
      <c r="E50" s="9"/>
      <c r="F50" s="9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6"/>
      <c r="BC50" s="227"/>
      <c r="BD50" s="197"/>
    </row>
    <row r="51" spans="2:57" ht="13.5" thickBot="1">
      <c r="B51" s="115" t="s">
        <v>61</v>
      </c>
      <c r="C51" s="133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5"/>
      <c r="BC51" s="230">
        <f>BC36+BC47</f>
        <v>2099.5</v>
      </c>
      <c r="BD51" s="228">
        <f>BD47+BD45+BD43+BD41+BD39+BD36</f>
        <v>30600000</v>
      </c>
      <c r="BE51" s="12"/>
    </row>
    <row r="52" spans="2:57" ht="13.5" hidden="1" thickBot="1">
      <c r="B52" s="133"/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114"/>
      <c r="BC52" s="9"/>
      <c r="BD52" s="114"/>
      <c r="BE52" s="12"/>
    </row>
    <row r="53" spans="2:57" hidden="1">
      <c r="B53" s="115" t="s">
        <v>39</v>
      </c>
      <c r="C53" s="305">
        <f>SUM(C36:O36)+SUM(C48:O48)</f>
        <v>836</v>
      </c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>
        <f>SUM(P36:AB36)+SUM(P48:AB48)</f>
        <v>721.5</v>
      </c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305"/>
      <c r="AB53" s="305"/>
      <c r="AC53" s="273">
        <f>SUM(AC36:AO36,AC48:AO48)</f>
        <v>512</v>
      </c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4"/>
      <c r="AO53" s="275"/>
      <c r="AP53" s="273">
        <f>SUM(AQ36:BC36,AP48:BB48)</f>
        <v>2039.5</v>
      </c>
      <c r="AQ53" s="274"/>
      <c r="AR53" s="274"/>
      <c r="AS53" s="274"/>
      <c r="AT53" s="274"/>
      <c r="AU53" s="274"/>
      <c r="AV53" s="274"/>
      <c r="AW53" s="274"/>
      <c r="AX53" s="274"/>
      <c r="AY53" s="274"/>
      <c r="AZ53" s="274"/>
      <c r="BA53" s="274"/>
      <c r="BB53" s="275"/>
      <c r="BC53" s="125">
        <f>SUM(C53:BB53)</f>
        <v>4109</v>
      </c>
      <c r="BD53" s="116"/>
    </row>
    <row r="54" spans="2:57" ht="13.5" hidden="1" thickBot="1">
      <c r="B54" s="117" t="s">
        <v>40</v>
      </c>
      <c r="C54" s="303">
        <f>SUM(C37,C49:O49)</f>
        <v>9285229</v>
      </c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3">
        <f>SUM(P37,P49:AB49)</f>
        <v>8667331</v>
      </c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304"/>
      <c r="AB54" s="304"/>
      <c r="AC54" s="260">
        <f>SUM(AC37,AC49:AN49)</f>
        <v>6130603</v>
      </c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2"/>
      <c r="AP54" s="260">
        <f>SUM(AQ37,AP49:BC49)</f>
        <v>125432</v>
      </c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2"/>
      <c r="BC54" s="118"/>
      <c r="BD54" s="119">
        <f>SUM(C54:BB54)</f>
        <v>24208595</v>
      </c>
    </row>
  </sheetData>
  <mergeCells count="72">
    <mergeCell ref="C47:BB47"/>
    <mergeCell ref="C39:BB39"/>
    <mergeCell ref="G41:W41"/>
    <mergeCell ref="AG41:AO41"/>
    <mergeCell ref="G43:W43"/>
    <mergeCell ref="G45:BB45"/>
    <mergeCell ref="C8:O8"/>
    <mergeCell ref="P8:AB8"/>
    <mergeCell ref="AC8:AO8"/>
    <mergeCell ref="AP8:BB8"/>
    <mergeCell ref="B9:B10"/>
    <mergeCell ref="C9:F9"/>
    <mergeCell ref="G9:J9"/>
    <mergeCell ref="K9:O9"/>
    <mergeCell ref="P9:S9"/>
    <mergeCell ref="T9:W9"/>
    <mergeCell ref="AX9:BB9"/>
    <mergeCell ref="BC9:BC10"/>
    <mergeCell ref="BD9:BD10"/>
    <mergeCell ref="C15:O15"/>
    <mergeCell ref="P15:AB15"/>
    <mergeCell ref="AC15:AO15"/>
    <mergeCell ref="X9:AB9"/>
    <mergeCell ref="AC9:AF9"/>
    <mergeCell ref="AG9:AJ9"/>
    <mergeCell ref="AK9:AO9"/>
    <mergeCell ref="AP9:AS9"/>
    <mergeCell ref="AT9:AW9"/>
    <mergeCell ref="C20:O20"/>
    <mergeCell ref="P20:AB20"/>
    <mergeCell ref="AC20:AO20"/>
    <mergeCell ref="C23:O23"/>
    <mergeCell ref="P23:AB23"/>
    <mergeCell ref="AC23:AO23"/>
    <mergeCell ref="C28:O28"/>
    <mergeCell ref="P28:AB28"/>
    <mergeCell ref="AC28:AO28"/>
    <mergeCell ref="C31:O31"/>
    <mergeCell ref="P31:AB31"/>
    <mergeCell ref="AC31:AO31"/>
    <mergeCell ref="C34:O34"/>
    <mergeCell ref="P34:AB34"/>
    <mergeCell ref="AC34:AO34"/>
    <mergeCell ref="C37:O37"/>
    <mergeCell ref="P37:AB37"/>
    <mergeCell ref="AC37:AO37"/>
    <mergeCell ref="AK48:AO48"/>
    <mergeCell ref="AP48:AS48"/>
    <mergeCell ref="AT48:BB48"/>
    <mergeCell ref="G49:J49"/>
    <mergeCell ref="K49:O49"/>
    <mergeCell ref="P49:S49"/>
    <mergeCell ref="T49:W49"/>
    <mergeCell ref="X49:AB49"/>
    <mergeCell ref="AC49:AJ49"/>
    <mergeCell ref="AK49:AO49"/>
    <mergeCell ref="G48:J48"/>
    <mergeCell ref="K48:O48"/>
    <mergeCell ref="P48:S48"/>
    <mergeCell ref="T48:W48"/>
    <mergeCell ref="X48:AB48"/>
    <mergeCell ref="AC48:AJ48"/>
    <mergeCell ref="C54:O54"/>
    <mergeCell ref="P54:AB54"/>
    <mergeCell ref="AC54:AO54"/>
    <mergeCell ref="AP54:BB54"/>
    <mergeCell ref="AP49:AS49"/>
    <mergeCell ref="AT49:BB49"/>
    <mergeCell ref="C53:O53"/>
    <mergeCell ref="P53:AB53"/>
    <mergeCell ref="AC53:AO53"/>
    <mergeCell ref="AP53:BB53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6:BE41"/>
  <sheetViews>
    <sheetView showGridLines="0" tabSelected="1" zoomScaleNormal="100" workbookViewId="0">
      <pane xSplit="2" ySplit="10" topLeftCell="C11" activePane="bottomRight" state="frozen"/>
      <selection activeCell="O22" sqref="O22"/>
      <selection pane="topRight" activeCell="O22" sqref="O22"/>
      <selection pane="bottomLeft" activeCell="O22" sqref="O22"/>
      <selection pane="bottomRight" activeCell="B3" sqref="B3"/>
    </sheetView>
  </sheetViews>
  <sheetFormatPr defaultRowHeight="12.75"/>
  <cols>
    <col min="1" max="1" width="9.140625" style="61"/>
    <col min="2" max="2" width="41.140625" style="61" customWidth="1"/>
    <col min="3" max="54" width="3.28515625" style="61" customWidth="1"/>
    <col min="55" max="55" width="10.140625" style="61" customWidth="1"/>
    <col min="56" max="56" width="16" style="12" customWidth="1"/>
    <col min="57" max="16384" width="9.140625" style="61"/>
  </cols>
  <sheetData>
    <row r="6" spans="2:56">
      <c r="B6" s="16" t="s">
        <v>48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9"/>
    </row>
    <row r="7" spans="2:56" ht="12.75" customHeight="1" thickBot="1">
      <c r="B7" s="86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1"/>
      <c r="BD7" s="22"/>
    </row>
    <row r="8" spans="2:56" ht="13.5" customHeight="1" thickBot="1">
      <c r="B8" s="97" t="s">
        <v>22</v>
      </c>
      <c r="C8" s="231" t="s">
        <v>42</v>
      </c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3"/>
      <c r="P8" s="231" t="s">
        <v>43</v>
      </c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3"/>
      <c r="AC8" s="325" t="s">
        <v>44</v>
      </c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6"/>
      <c r="AO8" s="327"/>
      <c r="AP8" s="325" t="s">
        <v>45</v>
      </c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6"/>
      <c r="BB8" s="327"/>
      <c r="BC8" s="140"/>
      <c r="BD8" s="141"/>
    </row>
    <row r="9" spans="2:56" ht="13.5" customHeight="1">
      <c r="B9" s="300" t="s">
        <v>15</v>
      </c>
      <c r="C9" s="243" t="s">
        <v>2</v>
      </c>
      <c r="D9" s="244"/>
      <c r="E9" s="244"/>
      <c r="F9" s="245"/>
      <c r="G9" s="243" t="s">
        <v>3</v>
      </c>
      <c r="H9" s="244"/>
      <c r="I9" s="244"/>
      <c r="J9" s="245"/>
      <c r="K9" s="243" t="s">
        <v>4</v>
      </c>
      <c r="L9" s="244"/>
      <c r="M9" s="244"/>
      <c r="N9" s="244"/>
      <c r="O9" s="245"/>
      <c r="P9" s="243" t="s">
        <v>5</v>
      </c>
      <c r="Q9" s="244"/>
      <c r="R9" s="244"/>
      <c r="S9" s="245"/>
      <c r="T9" s="243" t="s">
        <v>6</v>
      </c>
      <c r="U9" s="244"/>
      <c r="V9" s="244"/>
      <c r="W9" s="245"/>
      <c r="X9" s="243" t="s">
        <v>7</v>
      </c>
      <c r="Y9" s="244"/>
      <c r="Z9" s="244"/>
      <c r="AA9" s="244"/>
      <c r="AB9" s="245"/>
      <c r="AC9" s="243" t="s">
        <v>8</v>
      </c>
      <c r="AD9" s="244"/>
      <c r="AE9" s="244"/>
      <c r="AF9" s="245"/>
      <c r="AG9" s="243" t="s">
        <v>9</v>
      </c>
      <c r="AH9" s="244"/>
      <c r="AI9" s="244"/>
      <c r="AJ9" s="245"/>
      <c r="AK9" s="243" t="s">
        <v>10</v>
      </c>
      <c r="AL9" s="244"/>
      <c r="AM9" s="244"/>
      <c r="AN9" s="244"/>
      <c r="AO9" s="245"/>
      <c r="AP9" s="243" t="s">
        <v>11</v>
      </c>
      <c r="AQ9" s="244"/>
      <c r="AR9" s="244"/>
      <c r="AS9" s="245"/>
      <c r="AT9" s="243" t="s">
        <v>12</v>
      </c>
      <c r="AU9" s="244"/>
      <c r="AV9" s="244"/>
      <c r="AW9" s="245"/>
      <c r="AX9" s="243" t="s">
        <v>13</v>
      </c>
      <c r="AY9" s="244"/>
      <c r="AZ9" s="244"/>
      <c r="BA9" s="244"/>
      <c r="BB9" s="245"/>
      <c r="BC9" s="322" t="s">
        <v>0</v>
      </c>
      <c r="BD9" s="323" t="s">
        <v>1</v>
      </c>
    </row>
    <row r="10" spans="2:56" ht="13.5" customHeight="1">
      <c r="B10" s="301"/>
      <c r="C10" s="155">
        <v>31</v>
      </c>
      <c r="D10" s="153">
        <f>C10+7</f>
        <v>38</v>
      </c>
      <c r="E10" s="153">
        <f>D10+7</f>
        <v>45</v>
      </c>
      <c r="F10" s="153">
        <f t="shared" ref="F10:BB10" si="0">E10+7</f>
        <v>52</v>
      </c>
      <c r="G10" s="153">
        <f t="shared" si="0"/>
        <v>59</v>
      </c>
      <c r="H10" s="153">
        <v>4</v>
      </c>
      <c r="I10" s="153">
        <f t="shared" si="0"/>
        <v>11</v>
      </c>
      <c r="J10" s="153">
        <f t="shared" si="0"/>
        <v>18</v>
      </c>
      <c r="K10" s="153">
        <f t="shared" si="0"/>
        <v>25</v>
      </c>
      <c r="L10" s="153">
        <v>4</v>
      </c>
      <c r="M10" s="153">
        <f t="shared" si="0"/>
        <v>11</v>
      </c>
      <c r="N10" s="153">
        <f t="shared" si="0"/>
        <v>18</v>
      </c>
      <c r="O10" s="153">
        <f t="shared" si="0"/>
        <v>25</v>
      </c>
      <c r="P10" s="153">
        <f t="shared" si="0"/>
        <v>32</v>
      </c>
      <c r="Q10" s="153">
        <f t="shared" si="0"/>
        <v>39</v>
      </c>
      <c r="R10" s="153">
        <f t="shared" si="0"/>
        <v>46</v>
      </c>
      <c r="S10" s="153">
        <f t="shared" si="0"/>
        <v>53</v>
      </c>
      <c r="T10" s="153">
        <f t="shared" si="0"/>
        <v>60</v>
      </c>
      <c r="U10" s="153">
        <v>6</v>
      </c>
      <c r="V10" s="153">
        <f t="shared" si="0"/>
        <v>13</v>
      </c>
      <c r="W10" s="153">
        <f t="shared" si="0"/>
        <v>20</v>
      </c>
      <c r="X10" s="153">
        <f t="shared" si="0"/>
        <v>27</v>
      </c>
      <c r="Y10" s="153">
        <f t="shared" si="0"/>
        <v>34</v>
      </c>
      <c r="Z10" s="153">
        <f t="shared" si="0"/>
        <v>41</v>
      </c>
      <c r="AA10" s="153">
        <f t="shared" si="0"/>
        <v>48</v>
      </c>
      <c r="AB10" s="153">
        <f t="shared" si="0"/>
        <v>55</v>
      </c>
      <c r="AC10" s="153">
        <v>1</v>
      </c>
      <c r="AD10" s="153">
        <f t="shared" si="0"/>
        <v>8</v>
      </c>
      <c r="AE10" s="153">
        <f t="shared" si="0"/>
        <v>15</v>
      </c>
      <c r="AF10" s="153">
        <f t="shared" si="0"/>
        <v>22</v>
      </c>
      <c r="AG10" s="153">
        <f t="shared" si="0"/>
        <v>29</v>
      </c>
      <c r="AH10" s="153">
        <f t="shared" si="0"/>
        <v>36</v>
      </c>
      <c r="AI10" s="153">
        <f t="shared" si="0"/>
        <v>43</v>
      </c>
      <c r="AJ10" s="153">
        <f t="shared" si="0"/>
        <v>50</v>
      </c>
      <c r="AK10" s="153">
        <f t="shared" si="0"/>
        <v>57</v>
      </c>
      <c r="AL10" s="153">
        <v>2</v>
      </c>
      <c r="AM10" s="153">
        <f t="shared" si="0"/>
        <v>9</v>
      </c>
      <c r="AN10" s="153">
        <f t="shared" si="0"/>
        <v>16</v>
      </c>
      <c r="AO10" s="153">
        <f t="shared" si="0"/>
        <v>23</v>
      </c>
      <c r="AP10" s="153">
        <f t="shared" si="0"/>
        <v>30</v>
      </c>
      <c r="AQ10" s="153">
        <v>7</v>
      </c>
      <c r="AR10" s="153">
        <f t="shared" si="0"/>
        <v>14</v>
      </c>
      <c r="AS10" s="153">
        <f t="shared" si="0"/>
        <v>21</v>
      </c>
      <c r="AT10" s="153">
        <f t="shared" si="0"/>
        <v>28</v>
      </c>
      <c r="AU10" s="153">
        <f t="shared" si="0"/>
        <v>35</v>
      </c>
      <c r="AV10" s="153">
        <f t="shared" si="0"/>
        <v>42</v>
      </c>
      <c r="AW10" s="153">
        <f t="shared" si="0"/>
        <v>49</v>
      </c>
      <c r="AX10" s="153">
        <f t="shared" si="0"/>
        <v>56</v>
      </c>
      <c r="AY10" s="153">
        <v>2</v>
      </c>
      <c r="AZ10" s="153">
        <f t="shared" si="0"/>
        <v>9</v>
      </c>
      <c r="BA10" s="153">
        <f t="shared" si="0"/>
        <v>16</v>
      </c>
      <c r="BB10" s="154">
        <f t="shared" si="0"/>
        <v>23</v>
      </c>
      <c r="BC10" s="290"/>
      <c r="BD10" s="324"/>
    </row>
    <row r="11" spans="2:56" ht="13.5" customHeight="1">
      <c r="B11" s="145"/>
      <c r="C11" s="149"/>
      <c r="D11" s="56"/>
      <c r="E11" s="56"/>
      <c r="F11" s="62"/>
      <c r="G11" s="156"/>
      <c r="H11" s="64"/>
      <c r="I11" s="56"/>
      <c r="J11" s="38"/>
      <c r="K11" s="156"/>
      <c r="L11" s="64"/>
      <c r="M11" s="56"/>
      <c r="N11" s="56"/>
      <c r="O11" s="62"/>
      <c r="P11" s="63"/>
      <c r="Q11" s="56"/>
      <c r="R11" s="56"/>
      <c r="S11" s="38"/>
      <c r="T11" s="156"/>
      <c r="U11" s="64"/>
      <c r="V11" s="56"/>
      <c r="W11" s="38"/>
      <c r="X11" s="156"/>
      <c r="Y11" s="64"/>
      <c r="Z11" s="56"/>
      <c r="AA11" s="56"/>
      <c r="AB11" s="62"/>
      <c r="AC11" s="63"/>
      <c r="AD11" s="56"/>
      <c r="AE11" s="56"/>
      <c r="AF11" s="38"/>
      <c r="AG11" s="156"/>
      <c r="AH11" s="64"/>
      <c r="AI11" s="56"/>
      <c r="AJ11" s="164"/>
      <c r="AK11" s="156"/>
      <c r="AL11" s="64"/>
      <c r="AM11" s="56"/>
      <c r="AN11" s="56"/>
      <c r="AO11" s="9"/>
      <c r="AP11" s="156"/>
      <c r="AQ11" s="64"/>
      <c r="AR11" s="56"/>
      <c r="AS11" s="164"/>
      <c r="AT11" s="63"/>
      <c r="AU11" s="64"/>
      <c r="AV11" s="56"/>
      <c r="AW11" s="164"/>
      <c r="AX11" s="63"/>
      <c r="AY11" s="64"/>
      <c r="AZ11" s="56"/>
      <c r="BA11" s="56"/>
      <c r="BB11" s="114"/>
      <c r="BC11" s="136"/>
      <c r="BD11" s="120"/>
    </row>
    <row r="12" spans="2:56" ht="13.5" customHeight="1">
      <c r="B12" s="145"/>
      <c r="C12" s="149"/>
      <c r="D12" s="56"/>
      <c r="E12" s="56"/>
      <c r="F12" s="62"/>
      <c r="G12" s="63"/>
      <c r="H12" s="64"/>
      <c r="I12" s="56"/>
      <c r="J12" s="35"/>
      <c r="K12" s="63"/>
      <c r="L12" s="64"/>
      <c r="M12" s="56"/>
      <c r="N12" s="56"/>
      <c r="O12" s="62"/>
      <c r="P12" s="63"/>
      <c r="Q12" s="56"/>
      <c r="R12" s="56"/>
      <c r="S12" s="35"/>
      <c r="T12" s="63"/>
      <c r="U12" s="64"/>
      <c r="V12" s="56"/>
      <c r="W12" s="35"/>
      <c r="X12" s="63"/>
      <c r="Y12" s="64"/>
      <c r="Z12" s="56"/>
      <c r="AA12" s="56"/>
      <c r="AB12" s="62"/>
      <c r="AC12" s="63"/>
      <c r="AD12" s="56"/>
      <c r="AE12" s="56"/>
      <c r="AF12" s="35"/>
      <c r="AG12" s="63"/>
      <c r="AH12" s="64"/>
      <c r="AI12" s="56"/>
      <c r="AJ12" s="164"/>
      <c r="AK12" s="63"/>
      <c r="AL12" s="64"/>
      <c r="AM12" s="56"/>
      <c r="AN12" s="56"/>
      <c r="AO12" s="9"/>
      <c r="AP12" s="63"/>
      <c r="AQ12" s="64"/>
      <c r="AR12" s="56"/>
      <c r="AS12" s="164"/>
      <c r="AT12" s="63"/>
      <c r="AU12" s="64"/>
      <c r="AV12" s="56"/>
      <c r="AW12" s="164"/>
      <c r="AX12" s="63"/>
      <c r="AY12" s="64"/>
      <c r="AZ12" s="56"/>
      <c r="BA12" s="56"/>
      <c r="BB12" s="114"/>
      <c r="BC12" s="136"/>
      <c r="BD12" s="120"/>
    </row>
    <row r="13" spans="2:56" ht="13.5" customHeight="1">
      <c r="B13" s="115" t="s">
        <v>14</v>
      </c>
      <c r="C13" s="149"/>
      <c r="D13" s="56"/>
      <c r="E13" s="56"/>
      <c r="F13" s="62"/>
      <c r="G13" s="63"/>
      <c r="H13" s="64"/>
      <c r="I13" s="56"/>
      <c r="J13" s="37"/>
      <c r="K13" s="41"/>
      <c r="L13" s="64"/>
      <c r="M13" s="56"/>
      <c r="N13" s="56"/>
      <c r="O13" s="62"/>
      <c r="P13" s="63"/>
      <c r="Q13" s="56"/>
      <c r="R13" s="56"/>
      <c r="S13" s="37"/>
      <c r="T13" s="41"/>
      <c r="U13" s="64"/>
      <c r="V13" s="56"/>
      <c r="W13" s="35"/>
      <c r="X13" s="63"/>
      <c r="Y13" s="64"/>
      <c r="Z13" s="56"/>
      <c r="AA13" s="56"/>
      <c r="AB13" s="62"/>
      <c r="AC13" s="63"/>
      <c r="AD13" s="56"/>
      <c r="AE13" s="56"/>
      <c r="AF13" s="35"/>
      <c r="AG13" s="63"/>
      <c r="AH13" s="64"/>
      <c r="AI13" s="56"/>
      <c r="AJ13" s="164"/>
      <c r="AK13" s="63"/>
      <c r="AL13" s="64"/>
      <c r="AM13" s="56"/>
      <c r="AN13" s="56"/>
      <c r="AO13" s="9"/>
      <c r="AP13" s="63"/>
      <c r="AQ13" s="64"/>
      <c r="AR13" s="56"/>
      <c r="AS13" s="164"/>
      <c r="AT13" s="63"/>
      <c r="AU13" s="64"/>
      <c r="AV13" s="56"/>
      <c r="AW13" s="164"/>
      <c r="AX13" s="63"/>
      <c r="AY13" s="64"/>
      <c r="AZ13" s="56"/>
      <c r="BA13" s="56"/>
      <c r="BB13" s="114"/>
      <c r="BC13" s="136"/>
      <c r="BD13" s="120"/>
    </row>
    <row r="14" spans="2:56" ht="13.5" customHeight="1">
      <c r="B14" s="110" t="s">
        <v>17</v>
      </c>
      <c r="C14" s="149"/>
      <c r="D14" s="56"/>
      <c r="E14" s="56"/>
      <c r="F14" s="62"/>
      <c r="G14" s="63"/>
      <c r="H14" s="64"/>
      <c r="I14" s="167">
        <v>8</v>
      </c>
      <c r="J14" s="93">
        <v>8</v>
      </c>
      <c r="K14" s="169">
        <v>8</v>
      </c>
      <c r="L14" s="169">
        <v>8</v>
      </c>
      <c r="M14" s="169">
        <v>8</v>
      </c>
      <c r="N14" s="93">
        <v>8</v>
      </c>
      <c r="O14" s="93">
        <v>8</v>
      </c>
      <c r="P14" s="93">
        <v>7</v>
      </c>
      <c r="Q14" s="93">
        <v>7</v>
      </c>
      <c r="R14" s="93">
        <v>7</v>
      </c>
      <c r="S14" s="93">
        <v>7</v>
      </c>
      <c r="T14" s="93">
        <v>7</v>
      </c>
      <c r="U14" s="93">
        <v>7</v>
      </c>
      <c r="V14" s="56"/>
      <c r="W14" s="56"/>
      <c r="X14" s="63"/>
      <c r="Y14" s="64"/>
      <c r="Z14" s="56"/>
      <c r="AA14" s="56"/>
      <c r="AB14" s="62"/>
      <c r="AC14" s="63"/>
      <c r="AD14" s="56"/>
      <c r="AE14" s="56"/>
      <c r="AF14" s="37"/>
      <c r="AG14" s="41"/>
      <c r="AH14" s="64"/>
      <c r="AI14" s="93">
        <v>8</v>
      </c>
      <c r="AJ14" s="93">
        <v>8</v>
      </c>
      <c r="AK14" s="93">
        <v>8</v>
      </c>
      <c r="AL14" s="93">
        <v>8</v>
      </c>
      <c r="AM14" s="93">
        <v>8</v>
      </c>
      <c r="AN14" s="56"/>
      <c r="AO14" s="9"/>
      <c r="AP14" s="41"/>
      <c r="AQ14" s="64"/>
      <c r="AR14" s="56"/>
      <c r="AS14" s="164"/>
      <c r="AT14" s="41"/>
      <c r="AU14" s="64"/>
      <c r="AV14" s="56"/>
      <c r="AW14" s="164"/>
      <c r="AX14" s="41"/>
      <c r="AY14" s="64"/>
      <c r="AZ14" s="56"/>
      <c r="BA14" s="56"/>
      <c r="BB14" s="114"/>
      <c r="BC14" s="136"/>
      <c r="BD14" s="120"/>
    </row>
    <row r="15" spans="2:56" ht="13.5" customHeight="1">
      <c r="B15" s="146"/>
      <c r="C15" s="283">
        <v>970897</v>
      </c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2"/>
      <c r="P15" s="283">
        <v>852837</v>
      </c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2"/>
      <c r="AC15" s="260">
        <v>748476</v>
      </c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2"/>
      <c r="AP15" s="34"/>
      <c r="AQ15" s="31">
        <v>0</v>
      </c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131"/>
      <c r="BC15" s="137">
        <f>SUM(C14:BB14)</f>
        <v>138</v>
      </c>
      <c r="BD15" s="121">
        <f>SUM(C15:BB15)</f>
        <v>2572210</v>
      </c>
    </row>
    <row r="16" spans="2:56" ht="13.5" customHeight="1">
      <c r="B16" s="146"/>
      <c r="C16" s="149"/>
      <c r="D16" s="56"/>
      <c r="E16" s="56"/>
      <c r="F16" s="56"/>
      <c r="G16" s="63"/>
      <c r="H16" s="56"/>
      <c r="I16" s="56"/>
      <c r="J16" s="56"/>
      <c r="K16" s="41"/>
      <c r="L16" s="64"/>
      <c r="M16" s="56"/>
      <c r="N16" s="56"/>
      <c r="O16" s="50"/>
      <c r="P16" s="63"/>
      <c r="Q16" s="56"/>
      <c r="R16" s="56"/>
      <c r="S16" s="37"/>
      <c r="T16" s="41"/>
      <c r="U16" s="64"/>
      <c r="V16" s="56"/>
      <c r="W16" s="35"/>
      <c r="X16" s="63"/>
      <c r="Y16" s="64"/>
      <c r="Z16" s="56"/>
      <c r="AA16" s="56"/>
      <c r="AB16" s="62"/>
      <c r="AC16" s="63"/>
      <c r="AD16" s="56"/>
      <c r="AE16" s="56"/>
      <c r="AF16" s="162"/>
      <c r="AG16" s="163"/>
      <c r="AH16" s="64"/>
      <c r="AI16" s="56"/>
      <c r="AJ16" s="164"/>
      <c r="AK16" s="163"/>
      <c r="AL16" s="64"/>
      <c r="AM16" s="56"/>
      <c r="AN16" s="56"/>
      <c r="AO16" s="9"/>
      <c r="AP16" s="63"/>
      <c r="AQ16" s="64"/>
      <c r="AR16" s="56"/>
      <c r="AS16" s="164"/>
      <c r="AT16" s="63"/>
      <c r="AU16" s="64"/>
      <c r="AV16" s="56"/>
      <c r="AW16" s="164"/>
      <c r="AX16" s="63"/>
      <c r="AY16" s="64"/>
      <c r="AZ16" s="56"/>
      <c r="BA16" s="56"/>
      <c r="BB16" s="114"/>
      <c r="BC16" s="137"/>
      <c r="BD16" s="122"/>
    </row>
    <row r="17" spans="2:56" ht="13.5" hidden="1" customHeight="1">
      <c r="B17" s="110" t="s">
        <v>23</v>
      </c>
      <c r="C17" s="149"/>
      <c r="D17" s="56"/>
      <c r="E17" s="56"/>
      <c r="F17" s="56"/>
      <c r="G17" s="157"/>
      <c r="H17" s="56"/>
      <c r="I17" s="48">
        <v>8</v>
      </c>
      <c r="J17" s="48">
        <v>8</v>
      </c>
      <c r="K17" s="48">
        <v>8</v>
      </c>
      <c r="L17" s="63"/>
      <c r="M17" s="56"/>
      <c r="N17" s="48">
        <v>8</v>
      </c>
      <c r="O17" s="48">
        <v>8</v>
      </c>
      <c r="P17" s="48">
        <v>8</v>
      </c>
      <c r="Q17" s="48">
        <v>8</v>
      </c>
      <c r="R17" s="56"/>
      <c r="S17" s="48">
        <v>8</v>
      </c>
      <c r="T17" s="48">
        <v>8</v>
      </c>
      <c r="U17" s="48">
        <v>8</v>
      </c>
      <c r="V17" s="48">
        <v>8</v>
      </c>
      <c r="W17" s="37">
        <v>8</v>
      </c>
      <c r="X17" s="41">
        <v>8</v>
      </c>
      <c r="Y17" s="64"/>
      <c r="Z17" s="56"/>
      <c r="AA17" s="56"/>
      <c r="AB17" s="62"/>
      <c r="AC17" s="63"/>
      <c r="AD17" s="56"/>
      <c r="AE17" s="56"/>
      <c r="AF17" s="35"/>
      <c r="AG17" s="63"/>
      <c r="AH17" s="64"/>
      <c r="AI17" s="56"/>
      <c r="AJ17" s="164"/>
      <c r="AK17" s="63"/>
      <c r="AL17" s="64"/>
      <c r="AM17" s="56"/>
      <c r="AN17" s="56"/>
      <c r="AO17" s="9"/>
      <c r="AP17" s="63"/>
      <c r="AQ17" s="64"/>
      <c r="AR17" s="56"/>
      <c r="AS17" s="164"/>
      <c r="AT17" s="63"/>
      <c r="AU17" s="64"/>
      <c r="AV17" s="56"/>
      <c r="AW17" s="164"/>
      <c r="AX17" s="63"/>
      <c r="AY17" s="64"/>
      <c r="AZ17" s="56"/>
      <c r="BA17" s="56"/>
      <c r="BB17" s="114"/>
      <c r="BC17" s="137"/>
      <c r="BD17" s="122"/>
    </row>
    <row r="18" spans="2:56" ht="13.5" hidden="1" customHeight="1">
      <c r="B18" s="110" t="s">
        <v>24</v>
      </c>
      <c r="C18" s="149"/>
      <c r="D18" s="56"/>
      <c r="E18" s="56"/>
      <c r="F18" s="56"/>
      <c r="G18" s="63"/>
      <c r="H18" s="56"/>
      <c r="I18" s="56"/>
      <c r="J18" s="56"/>
      <c r="K18" s="62"/>
      <c r="L18" s="63"/>
      <c r="M18" s="56"/>
      <c r="N18" s="56"/>
      <c r="O18" s="62"/>
      <c r="P18" s="57">
        <v>2</v>
      </c>
      <c r="Q18" s="57">
        <v>2</v>
      </c>
      <c r="R18" s="56"/>
      <c r="S18" s="57">
        <v>2</v>
      </c>
      <c r="T18" s="57">
        <v>2</v>
      </c>
      <c r="U18" s="179">
        <v>2</v>
      </c>
      <c r="V18" s="57">
        <v>2</v>
      </c>
      <c r="W18" s="35">
        <v>2</v>
      </c>
      <c r="X18" s="63">
        <v>2</v>
      </c>
      <c r="Y18" s="64"/>
      <c r="Z18" s="56"/>
      <c r="AA18" s="56"/>
      <c r="AB18" s="62"/>
      <c r="AC18" s="63"/>
      <c r="AD18" s="56"/>
      <c r="AE18" s="56"/>
      <c r="AF18" s="35"/>
      <c r="AG18" s="63"/>
      <c r="AH18" s="64"/>
      <c r="AI18" s="56"/>
      <c r="AJ18" s="164"/>
      <c r="AK18" s="63"/>
      <c r="AL18" s="64"/>
      <c r="AM18" s="56"/>
      <c r="AN18" s="56"/>
      <c r="AO18" s="9"/>
      <c r="AP18" s="63"/>
      <c r="AQ18" s="64"/>
      <c r="AR18" s="56"/>
      <c r="AS18" s="164"/>
      <c r="AT18" s="63"/>
      <c r="AU18" s="64"/>
      <c r="AV18" s="56"/>
      <c r="AW18" s="164"/>
      <c r="AX18" s="63"/>
      <c r="AY18" s="64"/>
      <c r="AZ18" s="56"/>
      <c r="BA18" s="56"/>
      <c r="BB18" s="114"/>
      <c r="BC18" s="137"/>
      <c r="BD18" s="122"/>
    </row>
    <row r="19" spans="2:56" ht="13.5" customHeight="1">
      <c r="B19" s="110" t="s">
        <v>27</v>
      </c>
      <c r="C19" s="149"/>
      <c r="D19" s="56"/>
      <c r="E19" s="56"/>
      <c r="F19" s="56"/>
      <c r="G19" s="63"/>
      <c r="H19" s="56"/>
      <c r="I19" s="167">
        <v>8</v>
      </c>
      <c r="J19" s="167">
        <v>8</v>
      </c>
      <c r="K19" s="167">
        <v>8</v>
      </c>
      <c r="L19" s="167">
        <v>8</v>
      </c>
      <c r="M19" s="167">
        <v>8</v>
      </c>
      <c r="N19" s="167">
        <v>8</v>
      </c>
      <c r="O19" s="167">
        <v>8</v>
      </c>
      <c r="P19" s="167">
        <v>9</v>
      </c>
      <c r="Q19" s="167">
        <v>9</v>
      </c>
      <c r="R19" s="167">
        <v>9</v>
      </c>
      <c r="S19" s="167">
        <v>9</v>
      </c>
      <c r="T19" s="167">
        <v>9</v>
      </c>
      <c r="U19" s="167">
        <v>9</v>
      </c>
      <c r="V19" s="56"/>
      <c r="W19" s="56"/>
      <c r="X19" s="63"/>
      <c r="Y19" s="64"/>
      <c r="Z19" s="56"/>
      <c r="AA19" s="56"/>
      <c r="AB19" s="62"/>
      <c r="AC19" s="63"/>
      <c r="AD19" s="56"/>
      <c r="AE19" s="56"/>
      <c r="AF19" s="37"/>
      <c r="AG19" s="41"/>
      <c r="AH19" s="64"/>
      <c r="AI19" s="167">
        <v>10</v>
      </c>
      <c r="AJ19" s="167">
        <v>10</v>
      </c>
      <c r="AK19" s="167">
        <v>10</v>
      </c>
      <c r="AL19" s="167">
        <v>10</v>
      </c>
      <c r="AM19" s="167">
        <v>10</v>
      </c>
      <c r="AN19" s="56"/>
      <c r="AO19" s="9"/>
      <c r="AP19" s="63"/>
      <c r="AQ19" s="64"/>
      <c r="AR19" s="56"/>
      <c r="AS19" s="164"/>
      <c r="AT19" s="41"/>
      <c r="AU19" s="64"/>
      <c r="AV19" s="56"/>
      <c r="AW19" s="164"/>
      <c r="AX19" s="41"/>
      <c r="AY19" s="64"/>
      <c r="AZ19" s="56"/>
      <c r="BA19" s="56"/>
      <c r="BB19" s="114"/>
      <c r="BC19" s="137"/>
      <c r="BD19" s="122"/>
    </row>
    <row r="20" spans="2:56" ht="13.5" customHeight="1">
      <c r="B20" s="146"/>
      <c r="C20" s="283">
        <v>498086</v>
      </c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2"/>
      <c r="P20" s="283">
        <v>548321</v>
      </c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2"/>
      <c r="AC20" s="260">
        <v>609259</v>
      </c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1"/>
      <c r="AO20" s="262"/>
      <c r="AP20" s="31"/>
      <c r="AQ20" s="31">
        <v>0</v>
      </c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131"/>
      <c r="BC20" s="137">
        <f>SUM(C19:BB19)</f>
        <v>160</v>
      </c>
      <c r="BD20" s="121">
        <f>SUM(C20:BB20)</f>
        <v>1655666</v>
      </c>
    </row>
    <row r="21" spans="2:56" ht="13.5" hidden="1" customHeight="1">
      <c r="B21" s="146"/>
      <c r="C21" s="149"/>
      <c r="D21" s="56"/>
      <c r="E21" s="56"/>
      <c r="F21" s="56"/>
      <c r="G21" s="63"/>
      <c r="H21" s="64"/>
      <c r="I21" s="56"/>
      <c r="J21" s="56"/>
      <c r="K21" s="41"/>
      <c r="L21" s="64"/>
      <c r="M21" s="56"/>
      <c r="N21" s="56"/>
      <c r="O21" s="50"/>
      <c r="P21" s="63"/>
      <c r="Q21" s="56"/>
      <c r="R21" s="56"/>
      <c r="S21" s="9"/>
      <c r="T21" s="63"/>
      <c r="U21" s="64"/>
      <c r="V21" s="56"/>
      <c r="W21" s="35"/>
      <c r="X21" s="63"/>
      <c r="Y21" s="64"/>
      <c r="Z21" s="56"/>
      <c r="AA21" s="56"/>
      <c r="AB21" s="62"/>
      <c r="AC21" s="63"/>
      <c r="AD21" s="56"/>
      <c r="AE21" s="56"/>
      <c r="AF21" s="164"/>
      <c r="AG21" s="163"/>
      <c r="AH21" s="64"/>
      <c r="AI21" s="56"/>
      <c r="AJ21" s="164"/>
      <c r="AK21" s="163"/>
      <c r="AL21" s="64"/>
      <c r="AM21" s="56"/>
      <c r="AN21" s="56"/>
      <c r="AO21" s="9"/>
      <c r="AP21" s="63"/>
      <c r="AQ21" s="64"/>
      <c r="AR21" s="56"/>
      <c r="AS21" s="164"/>
      <c r="AT21" s="63"/>
      <c r="AU21" s="64"/>
      <c r="AV21" s="56"/>
      <c r="AW21" s="164"/>
      <c r="AX21" s="63"/>
      <c r="AY21" s="64"/>
      <c r="AZ21" s="56"/>
      <c r="BA21" s="56"/>
      <c r="BB21" s="114"/>
      <c r="BC21" s="137"/>
      <c r="BD21" s="122"/>
    </row>
    <row r="22" spans="2:56" ht="13.5" hidden="1" customHeight="1">
      <c r="B22" s="110" t="s">
        <v>18</v>
      </c>
      <c r="C22" s="149"/>
      <c r="D22" s="56"/>
      <c r="E22" s="56"/>
      <c r="F22" s="56"/>
      <c r="G22" s="63"/>
      <c r="H22" s="64"/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167">
        <v>0</v>
      </c>
      <c r="P22" s="63"/>
      <c r="Q22" s="56"/>
      <c r="R22" s="56"/>
      <c r="S22" s="9"/>
      <c r="T22" s="63"/>
      <c r="U22" s="64"/>
      <c r="V22" s="56"/>
      <c r="W22" s="35"/>
      <c r="X22" s="63"/>
      <c r="Y22" s="64"/>
      <c r="Z22" s="56"/>
      <c r="AA22" s="56"/>
      <c r="AB22" s="62"/>
      <c r="AC22" s="63"/>
      <c r="AD22" s="56"/>
      <c r="AE22" s="56"/>
      <c r="AF22" s="164"/>
      <c r="AG22" s="41"/>
      <c r="AH22" s="64"/>
      <c r="AI22" s="56"/>
      <c r="AJ22" s="164"/>
      <c r="AK22" s="41"/>
      <c r="AL22" s="64"/>
      <c r="AM22" s="56"/>
      <c r="AN22" s="56"/>
      <c r="AO22" s="9"/>
      <c r="AP22" s="63"/>
      <c r="AQ22" s="64"/>
      <c r="AR22" s="56"/>
      <c r="AS22" s="164"/>
      <c r="AT22" s="41"/>
      <c r="AU22" s="64"/>
      <c r="AV22" s="56"/>
      <c r="AW22" s="164"/>
      <c r="AX22" s="41"/>
      <c r="AY22" s="64"/>
      <c r="AZ22" s="56"/>
      <c r="BA22" s="56"/>
      <c r="BB22" s="114"/>
      <c r="BC22" s="137"/>
      <c r="BD22" s="122"/>
    </row>
    <row r="23" spans="2:56" ht="13.5" hidden="1" customHeight="1">
      <c r="B23" s="146"/>
      <c r="C23" s="283">
        <v>0</v>
      </c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60">
        <v>0</v>
      </c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2"/>
      <c r="AC23" s="260">
        <v>0</v>
      </c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2"/>
      <c r="AP23" s="31"/>
      <c r="AQ23" s="31">
        <v>0</v>
      </c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131"/>
      <c r="BC23" s="137">
        <f>SUM(C22:BB22)</f>
        <v>0</v>
      </c>
      <c r="BD23" s="121">
        <f>SUM(C23:BB23)</f>
        <v>0</v>
      </c>
    </row>
    <row r="24" spans="2:56" ht="13.5" customHeight="1">
      <c r="B24" s="146"/>
      <c r="C24" s="149"/>
      <c r="D24" s="56"/>
      <c r="E24" s="56"/>
      <c r="F24" s="56"/>
      <c r="G24" s="63"/>
      <c r="H24" s="64"/>
      <c r="I24" s="56"/>
      <c r="J24" s="56"/>
      <c r="K24" s="63"/>
      <c r="L24" s="63"/>
      <c r="M24" s="56"/>
      <c r="N24" s="56"/>
      <c r="O24" s="50"/>
      <c r="P24" s="63"/>
      <c r="Q24" s="56"/>
      <c r="R24" s="56"/>
      <c r="S24" s="37"/>
      <c r="T24" s="41"/>
      <c r="U24" s="64"/>
      <c r="V24" s="56"/>
      <c r="W24" s="35"/>
      <c r="X24" s="63"/>
      <c r="Y24" s="64"/>
      <c r="Z24" s="56"/>
      <c r="AA24" s="56"/>
      <c r="AB24" s="62"/>
      <c r="AC24" s="63"/>
      <c r="AD24" s="56"/>
      <c r="AE24" s="56"/>
      <c r="AF24" s="164"/>
      <c r="AG24" s="163"/>
      <c r="AH24" s="64"/>
      <c r="AI24" s="56"/>
      <c r="AJ24" s="164"/>
      <c r="AK24" s="163"/>
      <c r="AL24" s="64"/>
      <c r="AM24" s="56"/>
      <c r="AN24" s="56"/>
      <c r="AO24" s="9"/>
      <c r="AP24" s="63"/>
      <c r="AQ24" s="64"/>
      <c r="AR24" s="56"/>
      <c r="AS24" s="164"/>
      <c r="AT24" s="63"/>
      <c r="AU24" s="64"/>
      <c r="AV24" s="56"/>
      <c r="AW24" s="164"/>
      <c r="AX24" s="63"/>
      <c r="AY24" s="64"/>
      <c r="AZ24" s="56"/>
      <c r="BA24" s="56"/>
      <c r="BB24" s="114"/>
      <c r="BC24" s="137"/>
      <c r="BD24" s="122"/>
    </row>
    <row r="25" spans="2:56" ht="13.5" hidden="1" customHeight="1">
      <c r="B25" s="110" t="s">
        <v>25</v>
      </c>
      <c r="C25" s="149"/>
      <c r="D25" s="56"/>
      <c r="E25" s="56"/>
      <c r="F25" s="56"/>
      <c r="G25" s="157"/>
      <c r="H25" s="64"/>
      <c r="I25" s="56"/>
      <c r="J25" s="56"/>
      <c r="K25" s="157"/>
      <c r="L25" s="63"/>
      <c r="M25" s="56"/>
      <c r="N25" s="56"/>
      <c r="O25" s="48">
        <v>16</v>
      </c>
      <c r="P25" s="64"/>
      <c r="Q25" s="56"/>
      <c r="R25" s="56"/>
      <c r="S25" s="62"/>
      <c r="T25" s="63"/>
      <c r="U25" s="56"/>
      <c r="V25" s="56"/>
      <c r="W25" s="37"/>
      <c r="X25" s="41"/>
      <c r="Y25" s="64"/>
      <c r="Z25" s="56"/>
      <c r="AA25" s="56"/>
      <c r="AB25" s="62"/>
      <c r="AC25" s="63"/>
      <c r="AD25" s="56"/>
      <c r="AE25" s="56"/>
      <c r="AF25" s="164"/>
      <c r="AG25" s="63"/>
      <c r="AH25" s="64"/>
      <c r="AI25" s="56"/>
      <c r="AJ25" s="164"/>
      <c r="AK25" s="63"/>
      <c r="AL25" s="64"/>
      <c r="AM25" s="56"/>
      <c r="AN25" s="56"/>
      <c r="AO25" s="9"/>
      <c r="AP25" s="63"/>
      <c r="AQ25" s="64"/>
      <c r="AR25" s="56"/>
      <c r="AS25" s="164"/>
      <c r="AT25" s="63"/>
      <c r="AU25" s="64"/>
      <c r="AV25" s="56"/>
      <c r="AW25" s="164"/>
      <c r="AX25" s="63"/>
      <c r="AY25" s="64"/>
      <c r="AZ25" s="56"/>
      <c r="BA25" s="56"/>
      <c r="BB25" s="114"/>
      <c r="BC25" s="137"/>
      <c r="BD25" s="122"/>
    </row>
    <row r="26" spans="2:56" ht="13.5" hidden="1" customHeight="1">
      <c r="B26" s="110" t="s">
        <v>26</v>
      </c>
      <c r="C26" s="149"/>
      <c r="D26" s="56"/>
      <c r="E26" s="56"/>
      <c r="F26" s="56"/>
      <c r="G26" s="63"/>
      <c r="H26" s="64"/>
      <c r="I26" s="56"/>
      <c r="J26" s="56"/>
      <c r="K26" s="63"/>
      <c r="L26" s="63"/>
      <c r="M26" s="56"/>
      <c r="N26" s="56"/>
      <c r="O26" s="62"/>
      <c r="P26" s="57">
        <v>8</v>
      </c>
      <c r="Q26" s="57">
        <v>8</v>
      </c>
      <c r="R26" s="56"/>
      <c r="S26" s="57">
        <v>8</v>
      </c>
      <c r="T26" s="57">
        <v>8</v>
      </c>
      <c r="U26" s="179">
        <v>8</v>
      </c>
      <c r="V26" s="57">
        <v>8</v>
      </c>
      <c r="W26" s="35">
        <v>8</v>
      </c>
      <c r="X26" s="63">
        <v>8</v>
      </c>
      <c r="Y26" s="64"/>
      <c r="Z26" s="56"/>
      <c r="AA26" s="56"/>
      <c r="AB26" s="62"/>
      <c r="AC26" s="63"/>
      <c r="AD26" s="56"/>
      <c r="AE26" s="56"/>
      <c r="AF26" s="164"/>
      <c r="AG26" s="63"/>
      <c r="AH26" s="64"/>
      <c r="AI26" s="56"/>
      <c r="AJ26" s="164"/>
      <c r="AK26" s="63"/>
      <c r="AL26" s="64"/>
      <c r="AM26" s="56"/>
      <c r="AN26" s="56"/>
      <c r="AO26" s="9"/>
      <c r="AP26" s="63"/>
      <c r="AQ26" s="64"/>
      <c r="AR26" s="56"/>
      <c r="AS26" s="164"/>
      <c r="AT26" s="63"/>
      <c r="AU26" s="64"/>
      <c r="AV26" s="56"/>
      <c r="AW26" s="164"/>
      <c r="AX26" s="63"/>
      <c r="AY26" s="64"/>
      <c r="AZ26" s="56"/>
      <c r="BA26" s="56"/>
      <c r="BB26" s="114"/>
      <c r="BC26" s="137"/>
      <c r="BD26" s="122"/>
    </row>
    <row r="27" spans="2:56" ht="13.5" customHeight="1">
      <c r="B27" s="110" t="s">
        <v>19</v>
      </c>
      <c r="C27" s="149"/>
      <c r="D27" s="56"/>
      <c r="E27" s="56"/>
      <c r="F27" s="56"/>
      <c r="G27" s="63"/>
      <c r="H27" s="64"/>
      <c r="I27" s="56"/>
      <c r="J27" s="56"/>
      <c r="K27" s="93">
        <v>15</v>
      </c>
      <c r="L27" s="93">
        <v>15</v>
      </c>
      <c r="M27" s="93">
        <v>15</v>
      </c>
      <c r="N27" s="93">
        <v>15</v>
      </c>
      <c r="O27" s="93">
        <v>15</v>
      </c>
      <c r="P27" s="93">
        <v>7</v>
      </c>
      <c r="Q27" s="93">
        <v>7</v>
      </c>
      <c r="R27" s="93">
        <v>7</v>
      </c>
      <c r="S27" s="93">
        <v>7</v>
      </c>
      <c r="T27" s="93">
        <v>7</v>
      </c>
      <c r="U27" s="93">
        <v>7</v>
      </c>
      <c r="V27" s="56"/>
      <c r="W27" s="56"/>
      <c r="X27" s="63"/>
      <c r="Y27" s="64"/>
      <c r="Z27" s="56"/>
      <c r="AA27" s="56"/>
      <c r="AB27" s="62"/>
      <c r="AC27" s="63"/>
      <c r="AD27" s="56"/>
      <c r="AE27" s="56"/>
      <c r="AF27" s="164"/>
      <c r="AG27" s="41"/>
      <c r="AH27" s="64"/>
      <c r="AI27" s="93">
        <v>8</v>
      </c>
      <c r="AJ27" s="93">
        <v>8</v>
      </c>
      <c r="AK27" s="93">
        <v>8</v>
      </c>
      <c r="AL27" s="93">
        <v>8</v>
      </c>
      <c r="AM27" s="93">
        <v>8</v>
      </c>
      <c r="AN27" s="56"/>
      <c r="AO27" s="9"/>
      <c r="AP27" s="63"/>
      <c r="AQ27" s="64"/>
      <c r="AR27" s="56"/>
      <c r="AS27" s="164"/>
      <c r="AT27" s="41"/>
      <c r="AU27" s="64"/>
      <c r="AV27" s="56"/>
      <c r="AW27" s="164"/>
      <c r="AX27" s="41"/>
      <c r="AY27" s="64"/>
      <c r="AZ27" s="56"/>
      <c r="BA27" s="56"/>
      <c r="BB27" s="114"/>
      <c r="BC27" s="137"/>
      <c r="BD27" s="122"/>
    </row>
    <row r="28" spans="2:56" ht="13.5" customHeight="1">
      <c r="B28" s="146"/>
      <c r="C28" s="283">
        <v>1474442</v>
      </c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2"/>
      <c r="P28" s="283">
        <v>749272</v>
      </c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2"/>
      <c r="AC28" s="260">
        <v>878934</v>
      </c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2"/>
      <c r="AP28" s="31"/>
      <c r="AQ28" s="31">
        <v>0</v>
      </c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131"/>
      <c r="BC28" s="143">
        <f>SUM(C27:BB27)</f>
        <v>157</v>
      </c>
      <c r="BD28" s="121">
        <f>SUM(C28:BB28)</f>
        <v>3102648</v>
      </c>
    </row>
    <row r="29" spans="2:56" ht="13.5" customHeight="1">
      <c r="B29" s="146"/>
      <c r="C29" s="149"/>
      <c r="D29" s="56"/>
      <c r="E29" s="56"/>
      <c r="F29" s="56"/>
      <c r="G29" s="63"/>
      <c r="H29" s="64"/>
      <c r="I29" s="56"/>
      <c r="J29" s="56"/>
      <c r="K29" s="41"/>
      <c r="L29" s="64"/>
      <c r="M29" s="56"/>
      <c r="N29" s="56"/>
      <c r="O29" s="50"/>
      <c r="P29" s="63"/>
      <c r="Q29" s="56"/>
      <c r="R29" s="56"/>
      <c r="S29" s="37"/>
      <c r="T29" s="41"/>
      <c r="U29" s="64"/>
      <c r="V29" s="56"/>
      <c r="W29" s="35"/>
      <c r="X29" s="63"/>
      <c r="Y29" s="64"/>
      <c r="Z29" s="56"/>
      <c r="AA29" s="56"/>
      <c r="AB29" s="62"/>
      <c r="AC29" s="63"/>
      <c r="AD29" s="56"/>
      <c r="AE29" s="56"/>
      <c r="AF29" s="164"/>
      <c r="AG29" s="163"/>
      <c r="AH29" s="64"/>
      <c r="AI29" s="56"/>
      <c r="AJ29" s="164"/>
      <c r="AK29" s="163"/>
      <c r="AL29" s="64"/>
      <c r="AM29" s="56"/>
      <c r="AN29" s="56"/>
      <c r="AO29" s="9"/>
      <c r="AP29" s="63"/>
      <c r="AQ29" s="64"/>
      <c r="AR29" s="56"/>
      <c r="AS29" s="164"/>
      <c r="AT29" s="63"/>
      <c r="AU29" s="64"/>
      <c r="AV29" s="56"/>
      <c r="AW29" s="164"/>
      <c r="AX29" s="63"/>
      <c r="AY29" s="64"/>
      <c r="AZ29" s="56"/>
      <c r="BA29" s="56"/>
      <c r="BB29" s="114"/>
      <c r="BC29" s="137"/>
      <c r="BD29" s="122"/>
    </row>
    <row r="30" spans="2:56" ht="13.5" customHeight="1">
      <c r="B30" s="110" t="s">
        <v>20</v>
      </c>
      <c r="C30" s="149"/>
      <c r="D30" s="56"/>
      <c r="E30" s="56"/>
      <c r="F30" s="56"/>
      <c r="G30" s="63"/>
      <c r="H30" s="64"/>
      <c r="I30" s="167">
        <v>41</v>
      </c>
      <c r="J30" s="167">
        <v>41</v>
      </c>
      <c r="K30" s="167">
        <v>41</v>
      </c>
      <c r="L30" s="167">
        <v>41</v>
      </c>
      <c r="M30" s="167">
        <v>41</v>
      </c>
      <c r="N30" s="167">
        <v>41</v>
      </c>
      <c r="O30" s="167">
        <v>41</v>
      </c>
      <c r="P30" s="170">
        <v>28</v>
      </c>
      <c r="Q30" s="170">
        <v>28</v>
      </c>
      <c r="R30" s="170">
        <v>28</v>
      </c>
      <c r="S30" s="170">
        <v>28</v>
      </c>
      <c r="T30" s="170">
        <v>28</v>
      </c>
      <c r="U30" s="170">
        <v>28</v>
      </c>
      <c r="V30" s="56"/>
      <c r="W30" s="56"/>
      <c r="X30" s="63"/>
      <c r="Y30" s="64"/>
      <c r="Z30" s="56"/>
      <c r="AA30" s="56"/>
      <c r="AB30" s="62"/>
      <c r="AC30" s="63"/>
      <c r="AD30" s="56"/>
      <c r="AE30" s="56"/>
      <c r="AF30" s="164"/>
      <c r="AG30" s="41"/>
      <c r="AH30" s="64"/>
      <c r="AI30" s="170">
        <v>34</v>
      </c>
      <c r="AJ30" s="170">
        <v>34</v>
      </c>
      <c r="AK30" s="170">
        <v>34</v>
      </c>
      <c r="AL30" s="170">
        <v>34</v>
      </c>
      <c r="AM30" s="170">
        <v>34</v>
      </c>
      <c r="AN30" s="56"/>
      <c r="AO30" s="9"/>
      <c r="AP30" s="63"/>
      <c r="AQ30" s="64"/>
      <c r="AR30" s="56"/>
      <c r="AS30" s="164"/>
      <c r="AT30" s="41"/>
      <c r="AU30" s="64"/>
      <c r="AV30" s="56"/>
      <c r="AW30" s="164"/>
      <c r="AX30" s="41"/>
      <c r="AY30" s="64"/>
      <c r="AZ30" s="56"/>
      <c r="BA30" s="56"/>
      <c r="BB30" s="114"/>
      <c r="BC30" s="137"/>
      <c r="BD30" s="122"/>
    </row>
    <row r="31" spans="2:56" ht="13.5" customHeight="1">
      <c r="B31" s="110"/>
      <c r="C31" s="283">
        <v>3729874</v>
      </c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>
        <v>2596747</v>
      </c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2"/>
      <c r="AC31" s="260">
        <v>2178121</v>
      </c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2"/>
      <c r="AP31" s="31"/>
      <c r="AQ31" s="31">
        <v>0</v>
      </c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131"/>
      <c r="BC31" s="143">
        <f>SUM(C30:BB30)</f>
        <v>625</v>
      </c>
      <c r="BD31" s="121">
        <f>SUM(C31:BB31)</f>
        <v>8504742</v>
      </c>
    </row>
    <row r="32" spans="2:56" ht="13.5" customHeight="1">
      <c r="B32" s="110"/>
      <c r="C32" s="149"/>
      <c r="D32" s="56"/>
      <c r="E32" s="56"/>
      <c r="F32" s="56"/>
      <c r="G32" s="63"/>
      <c r="H32" s="64"/>
      <c r="I32" s="56"/>
      <c r="J32" s="56"/>
      <c r="K32" s="41"/>
      <c r="L32" s="64"/>
      <c r="M32" s="56"/>
      <c r="N32" s="56"/>
      <c r="O32" s="50"/>
      <c r="P32" s="63"/>
      <c r="Q32" s="56"/>
      <c r="R32" s="56"/>
      <c r="S32" s="37"/>
      <c r="T32" s="41"/>
      <c r="U32" s="64"/>
      <c r="V32" s="56"/>
      <c r="W32" s="168"/>
      <c r="X32" s="64"/>
      <c r="Y32" s="64"/>
      <c r="Z32" s="56"/>
      <c r="AA32" s="56"/>
      <c r="AB32" s="62"/>
      <c r="AC32" s="63"/>
      <c r="AD32" s="56"/>
      <c r="AE32" s="56"/>
      <c r="AF32" s="164"/>
      <c r="AG32" s="163"/>
      <c r="AH32" s="64"/>
      <c r="AI32" s="56"/>
      <c r="AJ32" s="164"/>
      <c r="AK32" s="63"/>
      <c r="AL32" s="64"/>
      <c r="AM32" s="56"/>
      <c r="AN32" s="56"/>
      <c r="AO32" s="9"/>
      <c r="AP32" s="63"/>
      <c r="AQ32" s="64"/>
      <c r="AR32" s="56"/>
      <c r="AS32" s="164"/>
      <c r="AT32" s="63"/>
      <c r="AU32" s="64"/>
      <c r="AV32" s="56"/>
      <c r="AW32" s="164"/>
      <c r="AX32" s="63"/>
      <c r="AY32" s="64"/>
      <c r="AZ32" s="56"/>
      <c r="BA32" s="56"/>
      <c r="BB32" s="114"/>
      <c r="BC32" s="137"/>
      <c r="BD32" s="122"/>
    </row>
    <row r="33" spans="2:57" ht="13.5" customHeight="1">
      <c r="B33" s="110" t="s">
        <v>21</v>
      </c>
      <c r="C33" s="149"/>
      <c r="D33" s="56"/>
      <c r="E33" s="56"/>
      <c r="F33" s="56"/>
      <c r="G33" s="63"/>
      <c r="H33" s="64"/>
      <c r="I33" s="167">
        <v>50</v>
      </c>
      <c r="J33" s="167">
        <v>50</v>
      </c>
      <c r="K33" s="167">
        <v>50</v>
      </c>
      <c r="L33" s="167">
        <v>50</v>
      </c>
      <c r="M33" s="167">
        <v>50</v>
      </c>
      <c r="N33" s="167">
        <v>50</v>
      </c>
      <c r="O33" s="167">
        <v>50</v>
      </c>
      <c r="P33" s="171">
        <v>44</v>
      </c>
      <c r="Q33" s="171">
        <v>44</v>
      </c>
      <c r="R33" s="171">
        <v>44</v>
      </c>
      <c r="S33" s="171">
        <v>44</v>
      </c>
      <c r="T33" s="171">
        <v>44</v>
      </c>
      <c r="U33" s="171">
        <v>44</v>
      </c>
      <c r="V33" s="56"/>
      <c r="W33" s="56"/>
      <c r="X33" s="63"/>
      <c r="Y33" s="64"/>
      <c r="Z33" s="56"/>
      <c r="AA33" s="56"/>
      <c r="AB33" s="62"/>
      <c r="AC33" s="63"/>
      <c r="AD33" s="56"/>
      <c r="AE33" s="56"/>
      <c r="AF33" s="164"/>
      <c r="AG33" s="41"/>
      <c r="AH33" s="64"/>
      <c r="AI33" s="171">
        <v>40</v>
      </c>
      <c r="AJ33" s="171">
        <v>40</v>
      </c>
      <c r="AK33" s="171">
        <v>40</v>
      </c>
      <c r="AL33" s="171">
        <v>40</v>
      </c>
      <c r="AM33" s="171">
        <v>40</v>
      </c>
      <c r="AN33" s="56"/>
      <c r="AO33" s="9"/>
      <c r="AP33" s="63"/>
      <c r="AQ33" s="64"/>
      <c r="AR33" s="56"/>
      <c r="AS33" s="164"/>
      <c r="AT33" s="41"/>
      <c r="AU33" s="64"/>
      <c r="AV33" s="56"/>
      <c r="AW33" s="164"/>
      <c r="AX33" s="41"/>
      <c r="AY33" s="64"/>
      <c r="AZ33" s="56"/>
      <c r="BA33" s="56"/>
      <c r="BB33" s="114"/>
      <c r="BC33" s="137"/>
      <c r="BD33" s="122"/>
    </row>
    <row r="34" spans="2:57" ht="13.5" customHeight="1">
      <c r="B34" s="110"/>
      <c r="C34" s="283">
        <v>2484782</v>
      </c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2"/>
      <c r="P34" s="283">
        <v>2064785</v>
      </c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2"/>
      <c r="AC34" s="260">
        <v>1590435</v>
      </c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2"/>
      <c r="AP34" s="31"/>
      <c r="AQ34" s="31">
        <v>0</v>
      </c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131"/>
      <c r="BC34" s="143">
        <f>SUM(C33:BB33)</f>
        <v>814</v>
      </c>
      <c r="BD34" s="121">
        <f>SUM(C34:BB34)</f>
        <v>6140002</v>
      </c>
    </row>
    <row r="35" spans="2:57" ht="13.5" customHeight="1">
      <c r="B35" s="147"/>
      <c r="C35" s="149"/>
      <c r="D35" s="56"/>
      <c r="E35" s="56"/>
      <c r="F35" s="56"/>
      <c r="G35" s="63"/>
      <c r="H35" s="64"/>
      <c r="I35" s="56"/>
      <c r="J35" s="56"/>
      <c r="K35" s="41"/>
      <c r="L35" s="64"/>
      <c r="M35" s="56"/>
      <c r="N35" s="56"/>
      <c r="O35" s="50"/>
      <c r="P35" s="63"/>
      <c r="Q35" s="56"/>
      <c r="R35" s="56"/>
      <c r="S35" s="37"/>
      <c r="T35" s="41"/>
      <c r="U35" s="64"/>
      <c r="V35" s="56"/>
      <c r="W35" s="168"/>
      <c r="X35" s="64"/>
      <c r="Y35" s="64"/>
      <c r="Z35" s="56"/>
      <c r="AA35" s="56"/>
      <c r="AB35" s="62"/>
      <c r="AC35" s="63"/>
      <c r="AD35" s="56"/>
      <c r="AE35" s="56"/>
      <c r="AF35" s="164"/>
      <c r="AG35" s="163"/>
      <c r="AH35" s="64"/>
      <c r="AI35" s="56"/>
      <c r="AJ35" s="164"/>
      <c r="AK35" s="63"/>
      <c r="AL35" s="64"/>
      <c r="AM35" s="56"/>
      <c r="AN35" s="56"/>
      <c r="AO35" s="9"/>
      <c r="AP35" s="63"/>
      <c r="AQ35" s="64"/>
      <c r="AR35" s="56"/>
      <c r="AS35" s="164"/>
      <c r="AT35" s="63"/>
      <c r="AU35" s="64"/>
      <c r="AV35" s="56"/>
      <c r="AW35" s="164"/>
      <c r="AX35" s="63"/>
      <c r="AY35" s="64"/>
      <c r="AZ35" s="56"/>
      <c r="BA35" s="56"/>
      <c r="BB35" s="114"/>
      <c r="BC35" s="137"/>
      <c r="BD35" s="120"/>
    </row>
    <row r="36" spans="2:57" ht="13.5" customHeight="1">
      <c r="B36" s="110"/>
      <c r="C36" s="150"/>
      <c r="D36" s="40"/>
      <c r="E36" s="40"/>
      <c r="F36" s="40"/>
      <c r="G36" s="157"/>
      <c r="H36" s="42"/>
      <c r="I36" s="47">
        <f>SUM(I14,I19,I22,I27,I30,I33)</f>
        <v>107</v>
      </c>
      <c r="J36" s="47">
        <f t="shared" ref="J36:U36" si="1">SUM(J14,J19,J22,J27,J30,J33)</f>
        <v>107</v>
      </c>
      <c r="K36" s="47">
        <f t="shared" si="1"/>
        <v>122</v>
      </c>
      <c r="L36" s="47">
        <f t="shared" si="1"/>
        <v>122</v>
      </c>
      <c r="M36" s="47">
        <f t="shared" si="1"/>
        <v>122</v>
      </c>
      <c r="N36" s="47">
        <f t="shared" si="1"/>
        <v>122</v>
      </c>
      <c r="O36" s="47">
        <f t="shared" si="1"/>
        <v>122</v>
      </c>
      <c r="P36" s="93">
        <f t="shared" si="1"/>
        <v>95</v>
      </c>
      <c r="Q36" s="93">
        <f t="shared" si="1"/>
        <v>95</v>
      </c>
      <c r="R36" s="93">
        <f t="shared" si="1"/>
        <v>95</v>
      </c>
      <c r="S36" s="93">
        <f t="shared" si="1"/>
        <v>95</v>
      </c>
      <c r="T36" s="93">
        <f t="shared" si="1"/>
        <v>95</v>
      </c>
      <c r="U36" s="93">
        <f t="shared" si="1"/>
        <v>95</v>
      </c>
      <c r="V36" s="56"/>
      <c r="W36" s="56"/>
      <c r="X36" s="63"/>
      <c r="Y36" s="64"/>
      <c r="Z36" s="56"/>
      <c r="AA36" s="56"/>
      <c r="AB36" s="62"/>
      <c r="AC36" s="63"/>
      <c r="AD36" s="56"/>
      <c r="AE36" s="56"/>
      <c r="AF36" s="164"/>
      <c r="AG36" s="157"/>
      <c r="AH36" s="64"/>
      <c r="AI36" s="93">
        <f t="shared" ref="AI36:AM36" si="2">SUM(AI14,AI19,AI22,AI27,AI30,AI33)</f>
        <v>100</v>
      </c>
      <c r="AJ36" s="93">
        <f t="shared" si="2"/>
        <v>100</v>
      </c>
      <c r="AK36" s="93">
        <f t="shared" si="2"/>
        <v>100</v>
      </c>
      <c r="AL36" s="93">
        <f t="shared" si="2"/>
        <v>100</v>
      </c>
      <c r="AM36" s="93">
        <f t="shared" si="2"/>
        <v>100</v>
      </c>
      <c r="AN36" s="56"/>
      <c r="AO36" s="9"/>
      <c r="AP36" s="63"/>
      <c r="AQ36" s="64"/>
      <c r="AR36" s="56"/>
      <c r="AS36" s="164"/>
      <c r="AT36" s="41"/>
      <c r="AU36" s="64"/>
      <c r="AV36" s="56"/>
      <c r="AW36" s="164"/>
      <c r="AX36" s="41"/>
      <c r="AY36" s="64"/>
      <c r="AZ36" s="56"/>
      <c r="BA36" s="56"/>
      <c r="BB36" s="114"/>
      <c r="BC36" s="137"/>
      <c r="BD36" s="120"/>
    </row>
    <row r="37" spans="2:57" ht="12" customHeight="1">
      <c r="B37" s="148" t="s">
        <v>16</v>
      </c>
      <c r="C37" s="284">
        <f>+C34+C31+C28+C23+C20+C15</f>
        <v>9158081</v>
      </c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7"/>
      <c r="P37" s="317">
        <f>+P34+P31+P28+P23+P20+P15</f>
        <v>6811962</v>
      </c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8"/>
      <c r="AB37" s="319"/>
      <c r="AC37" s="320">
        <f>SUM(AC34+AC31+AC28+AC20+AC15)</f>
        <v>6005225</v>
      </c>
      <c r="AD37" s="321"/>
      <c r="AE37" s="321"/>
      <c r="AF37" s="321"/>
      <c r="AG37" s="321"/>
      <c r="AH37" s="321"/>
      <c r="AI37" s="321"/>
      <c r="AJ37" s="321"/>
      <c r="AK37" s="321"/>
      <c r="AL37" s="321"/>
      <c r="AM37" s="321"/>
      <c r="AN37" s="321"/>
      <c r="AO37" s="321"/>
      <c r="AP37" s="30"/>
      <c r="AQ37" s="30">
        <f>AQ34+AQ31+AQ28+AQ23+AQ20+AQ15</f>
        <v>0</v>
      </c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131"/>
      <c r="BC37" s="138">
        <f>SUM(C36:BB36)</f>
        <v>1894</v>
      </c>
      <c r="BD37" s="123">
        <f>SUM(C37:BB37)</f>
        <v>21975268</v>
      </c>
    </row>
    <row r="38" spans="2:57" ht="13.5" customHeight="1">
      <c r="B38" s="110"/>
      <c r="C38" s="150"/>
      <c r="D38" s="40"/>
      <c r="E38" s="40"/>
      <c r="F38" s="158"/>
      <c r="G38" s="159"/>
      <c r="H38" s="39"/>
      <c r="I38" s="40"/>
      <c r="J38" s="40"/>
      <c r="K38" s="41"/>
      <c r="L38" s="160"/>
      <c r="M38" s="40"/>
      <c r="N38" s="40"/>
      <c r="O38" s="36"/>
      <c r="P38" s="41"/>
      <c r="Q38" s="40"/>
      <c r="R38" s="40"/>
      <c r="S38" s="37"/>
      <c r="T38" s="41"/>
      <c r="U38" s="39"/>
      <c r="V38" s="40"/>
      <c r="W38" s="158"/>
      <c r="X38" s="161"/>
      <c r="Y38" s="39"/>
      <c r="Z38" s="40"/>
      <c r="AA38" s="40"/>
      <c r="AB38" s="36"/>
      <c r="AC38" s="41"/>
      <c r="AD38" s="40"/>
      <c r="AE38" s="40"/>
      <c r="AF38" s="165"/>
      <c r="AG38" s="166"/>
      <c r="AH38" s="39"/>
      <c r="AI38" s="40"/>
      <c r="AJ38" s="165"/>
      <c r="AK38" s="41"/>
      <c r="AL38" s="39"/>
      <c r="AM38" s="40"/>
      <c r="AN38" s="40"/>
      <c r="AO38" s="42"/>
      <c r="AP38" s="41"/>
      <c r="AQ38" s="39"/>
      <c r="AR38" s="40"/>
      <c r="AS38" s="165"/>
      <c r="AT38" s="41"/>
      <c r="AU38" s="39"/>
      <c r="AV38" s="40"/>
      <c r="AW38" s="165"/>
      <c r="AX38" s="41"/>
      <c r="AY38" s="39"/>
      <c r="AZ38" s="40"/>
      <c r="BA38" s="40"/>
      <c r="BB38" s="132"/>
      <c r="BC38" s="139"/>
      <c r="BD38" s="124"/>
    </row>
    <row r="39" spans="2:57" ht="13.5" thickBot="1">
      <c r="B39" s="133"/>
      <c r="C39" s="133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114"/>
      <c r="BC39" s="9"/>
      <c r="BD39" s="114"/>
      <c r="BE39" s="12"/>
    </row>
    <row r="40" spans="2:57">
      <c r="B40" s="115" t="s">
        <v>39</v>
      </c>
      <c r="C40" s="305">
        <f>SUM(C36:O36)</f>
        <v>824</v>
      </c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>
        <f>SUM(P36:AB36)</f>
        <v>570</v>
      </c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>
        <f>SUM(AC36:AO36)</f>
        <v>500</v>
      </c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>
        <f>SUM(AP36:BB36)</f>
        <v>0</v>
      </c>
      <c r="AQ40" s="305"/>
      <c r="AR40" s="305"/>
      <c r="AS40" s="305"/>
      <c r="AT40" s="305"/>
      <c r="AU40" s="305"/>
      <c r="AV40" s="305"/>
      <c r="AW40" s="305"/>
      <c r="AX40" s="305"/>
      <c r="AY40" s="305"/>
      <c r="AZ40" s="305"/>
      <c r="BA40" s="305"/>
      <c r="BB40" s="305"/>
      <c r="BC40" s="125">
        <f>SUM(C40:BB40)</f>
        <v>1894</v>
      </c>
      <c r="BD40" s="116"/>
    </row>
    <row r="41" spans="2:57" ht="13.5" thickBot="1">
      <c r="B41" s="117" t="s">
        <v>40</v>
      </c>
      <c r="C41" s="303">
        <f>SUM(C37)</f>
        <v>9158081</v>
      </c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3">
        <f>SUM(P37)</f>
        <v>6811962</v>
      </c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3">
        <f>SUM(AC37)</f>
        <v>6005225</v>
      </c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3">
        <f>SUM(AP37)</f>
        <v>0</v>
      </c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118"/>
      <c r="BD41" s="119">
        <f>SUM(C41:BB41)</f>
        <v>21975268</v>
      </c>
    </row>
  </sheetData>
  <mergeCells count="48">
    <mergeCell ref="C8:O8"/>
    <mergeCell ref="P8:AB8"/>
    <mergeCell ref="AC8:AO8"/>
    <mergeCell ref="AP8:BB8"/>
    <mergeCell ref="B9:B10"/>
    <mergeCell ref="C9:F9"/>
    <mergeCell ref="G9:J9"/>
    <mergeCell ref="K9:O9"/>
    <mergeCell ref="P9:S9"/>
    <mergeCell ref="T9:W9"/>
    <mergeCell ref="AX9:BB9"/>
    <mergeCell ref="BC9:BC10"/>
    <mergeCell ref="BD9:BD10"/>
    <mergeCell ref="C15:O15"/>
    <mergeCell ref="P15:AB15"/>
    <mergeCell ref="AC15:AO15"/>
    <mergeCell ref="X9:AB9"/>
    <mergeCell ref="AC9:AF9"/>
    <mergeCell ref="AG9:AJ9"/>
    <mergeCell ref="AK9:AO9"/>
    <mergeCell ref="AP9:AS9"/>
    <mergeCell ref="AT9:AW9"/>
    <mergeCell ref="C20:O20"/>
    <mergeCell ref="P20:AB20"/>
    <mergeCell ref="AC20:AO20"/>
    <mergeCell ref="C23:O23"/>
    <mergeCell ref="P23:AB23"/>
    <mergeCell ref="AC23:AO23"/>
    <mergeCell ref="C28:O28"/>
    <mergeCell ref="P28:AB28"/>
    <mergeCell ref="AC28:AO28"/>
    <mergeCell ref="C31:O31"/>
    <mergeCell ref="P31:AB31"/>
    <mergeCell ref="AC31:AO31"/>
    <mergeCell ref="C34:O34"/>
    <mergeCell ref="P34:AB34"/>
    <mergeCell ref="AC34:AO34"/>
    <mergeCell ref="C37:O37"/>
    <mergeCell ref="P37:AB37"/>
    <mergeCell ref="AC37:AO37"/>
    <mergeCell ref="C41:O41"/>
    <mergeCell ref="P41:AB41"/>
    <mergeCell ref="AC41:AO41"/>
    <mergeCell ref="AP41:BB41"/>
    <mergeCell ref="C40:O40"/>
    <mergeCell ref="P40:AB40"/>
    <mergeCell ref="AC40:AO40"/>
    <mergeCell ref="AP40:BB40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6:BD45"/>
  <sheetViews>
    <sheetView showGridLines="0" zoomScaleNormal="100" workbookViewId="0">
      <pane xSplit="1" ySplit="10" topLeftCell="B30" activePane="bottomRight" state="frozen"/>
      <selection activeCell="O22" sqref="O22"/>
      <selection pane="topRight" activeCell="O22" sqref="O22"/>
      <selection pane="bottomLeft" activeCell="O22" sqref="O22"/>
      <selection pane="bottomRight" activeCell="A7" sqref="A7"/>
    </sheetView>
  </sheetViews>
  <sheetFormatPr defaultRowHeight="12.75"/>
  <cols>
    <col min="1" max="1" width="41.140625" style="61" customWidth="1"/>
    <col min="2" max="53" width="3.28515625" style="61" customWidth="1"/>
    <col min="54" max="54" width="10.140625" style="61" customWidth="1"/>
    <col min="55" max="55" width="16" style="12" customWidth="1"/>
    <col min="56" max="16384" width="9.140625" style="61"/>
  </cols>
  <sheetData>
    <row r="6" spans="1:55">
      <c r="A6" s="16" t="s">
        <v>48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</row>
    <row r="7" spans="1:55" ht="12.75" customHeight="1" thickBot="1">
      <c r="A7" s="86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22"/>
    </row>
    <row r="8" spans="1:55" ht="13.5" customHeight="1" thickBot="1">
      <c r="A8" s="97" t="s">
        <v>22</v>
      </c>
      <c r="B8" s="231" t="s">
        <v>42</v>
      </c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3"/>
      <c r="O8" s="231" t="s">
        <v>43</v>
      </c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3"/>
      <c r="AB8" s="325" t="s">
        <v>44</v>
      </c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7"/>
      <c r="AO8" s="325" t="s">
        <v>45</v>
      </c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7"/>
      <c r="BB8" s="140"/>
      <c r="BC8" s="141"/>
    </row>
    <row r="9" spans="1:55" ht="13.5" customHeight="1">
      <c r="A9" s="300" t="s">
        <v>15</v>
      </c>
      <c r="B9" s="243" t="s">
        <v>2</v>
      </c>
      <c r="C9" s="244"/>
      <c r="D9" s="244"/>
      <c r="E9" s="245"/>
      <c r="F9" s="243" t="s">
        <v>3</v>
      </c>
      <c r="G9" s="244"/>
      <c r="H9" s="244"/>
      <c r="I9" s="245"/>
      <c r="J9" s="243" t="s">
        <v>4</v>
      </c>
      <c r="K9" s="244"/>
      <c r="L9" s="244"/>
      <c r="M9" s="244"/>
      <c r="N9" s="245"/>
      <c r="O9" s="243" t="s">
        <v>5</v>
      </c>
      <c r="P9" s="244"/>
      <c r="Q9" s="244"/>
      <c r="R9" s="245"/>
      <c r="S9" s="243" t="s">
        <v>6</v>
      </c>
      <c r="T9" s="244"/>
      <c r="U9" s="244"/>
      <c r="V9" s="245"/>
      <c r="W9" s="243" t="s">
        <v>7</v>
      </c>
      <c r="X9" s="244"/>
      <c r="Y9" s="244"/>
      <c r="Z9" s="244"/>
      <c r="AA9" s="245"/>
      <c r="AB9" s="243" t="s">
        <v>8</v>
      </c>
      <c r="AC9" s="244"/>
      <c r="AD9" s="244"/>
      <c r="AE9" s="245"/>
      <c r="AF9" s="243" t="s">
        <v>9</v>
      </c>
      <c r="AG9" s="244"/>
      <c r="AH9" s="244"/>
      <c r="AI9" s="245"/>
      <c r="AJ9" s="243" t="s">
        <v>10</v>
      </c>
      <c r="AK9" s="244"/>
      <c r="AL9" s="244"/>
      <c r="AM9" s="244"/>
      <c r="AN9" s="245"/>
      <c r="AO9" s="243" t="s">
        <v>11</v>
      </c>
      <c r="AP9" s="244"/>
      <c r="AQ9" s="244"/>
      <c r="AR9" s="245"/>
      <c r="AS9" s="243" t="s">
        <v>12</v>
      </c>
      <c r="AT9" s="244"/>
      <c r="AU9" s="244"/>
      <c r="AV9" s="245"/>
      <c r="AW9" s="243" t="s">
        <v>13</v>
      </c>
      <c r="AX9" s="244"/>
      <c r="AY9" s="244"/>
      <c r="AZ9" s="244"/>
      <c r="BA9" s="245"/>
      <c r="BB9" s="322" t="s">
        <v>0</v>
      </c>
      <c r="BC9" s="323" t="s">
        <v>1</v>
      </c>
    </row>
    <row r="10" spans="1:55" ht="13.5" customHeight="1">
      <c r="A10" s="301"/>
      <c r="B10" s="155">
        <v>31</v>
      </c>
      <c r="C10" s="153">
        <f>B10+7</f>
        <v>38</v>
      </c>
      <c r="D10" s="153">
        <f>C10+7</f>
        <v>45</v>
      </c>
      <c r="E10" s="153">
        <f t="shared" ref="E10:BA10" si="0">D10+7</f>
        <v>52</v>
      </c>
      <c r="F10" s="153">
        <f t="shared" si="0"/>
        <v>59</v>
      </c>
      <c r="G10" s="153">
        <v>4</v>
      </c>
      <c r="H10" s="153">
        <f t="shared" si="0"/>
        <v>11</v>
      </c>
      <c r="I10" s="153">
        <f t="shared" si="0"/>
        <v>18</v>
      </c>
      <c r="J10" s="153">
        <f t="shared" si="0"/>
        <v>25</v>
      </c>
      <c r="K10" s="153">
        <v>4</v>
      </c>
      <c r="L10" s="153">
        <f t="shared" si="0"/>
        <v>11</v>
      </c>
      <c r="M10" s="153">
        <f t="shared" si="0"/>
        <v>18</v>
      </c>
      <c r="N10" s="153">
        <f t="shared" si="0"/>
        <v>25</v>
      </c>
      <c r="O10" s="153">
        <f t="shared" si="0"/>
        <v>32</v>
      </c>
      <c r="P10" s="153">
        <f t="shared" si="0"/>
        <v>39</v>
      </c>
      <c r="Q10" s="153">
        <f t="shared" si="0"/>
        <v>46</v>
      </c>
      <c r="R10" s="153">
        <f t="shared" si="0"/>
        <v>53</v>
      </c>
      <c r="S10" s="153">
        <f t="shared" si="0"/>
        <v>60</v>
      </c>
      <c r="T10" s="153">
        <v>6</v>
      </c>
      <c r="U10" s="153">
        <f t="shared" si="0"/>
        <v>13</v>
      </c>
      <c r="V10" s="153">
        <f t="shared" si="0"/>
        <v>20</v>
      </c>
      <c r="W10" s="153">
        <f t="shared" si="0"/>
        <v>27</v>
      </c>
      <c r="X10" s="153">
        <f t="shared" si="0"/>
        <v>34</v>
      </c>
      <c r="Y10" s="153">
        <f t="shared" si="0"/>
        <v>41</v>
      </c>
      <c r="Z10" s="153">
        <f t="shared" si="0"/>
        <v>48</v>
      </c>
      <c r="AA10" s="153">
        <f t="shared" si="0"/>
        <v>55</v>
      </c>
      <c r="AB10" s="153">
        <v>1</v>
      </c>
      <c r="AC10" s="153">
        <f t="shared" si="0"/>
        <v>8</v>
      </c>
      <c r="AD10" s="153">
        <f t="shared" si="0"/>
        <v>15</v>
      </c>
      <c r="AE10" s="153">
        <f t="shared" si="0"/>
        <v>22</v>
      </c>
      <c r="AF10" s="153">
        <f t="shared" si="0"/>
        <v>29</v>
      </c>
      <c r="AG10" s="153">
        <f t="shared" si="0"/>
        <v>36</v>
      </c>
      <c r="AH10" s="153">
        <f t="shared" si="0"/>
        <v>43</v>
      </c>
      <c r="AI10" s="153">
        <f t="shared" si="0"/>
        <v>50</v>
      </c>
      <c r="AJ10" s="153">
        <f t="shared" si="0"/>
        <v>57</v>
      </c>
      <c r="AK10" s="153">
        <v>2</v>
      </c>
      <c r="AL10" s="153">
        <f t="shared" si="0"/>
        <v>9</v>
      </c>
      <c r="AM10" s="153">
        <f t="shared" si="0"/>
        <v>16</v>
      </c>
      <c r="AN10" s="153">
        <f t="shared" si="0"/>
        <v>23</v>
      </c>
      <c r="AO10" s="153">
        <f t="shared" si="0"/>
        <v>30</v>
      </c>
      <c r="AP10" s="153">
        <v>7</v>
      </c>
      <c r="AQ10" s="153">
        <f t="shared" si="0"/>
        <v>14</v>
      </c>
      <c r="AR10" s="153">
        <f t="shared" si="0"/>
        <v>21</v>
      </c>
      <c r="AS10" s="153">
        <f t="shared" si="0"/>
        <v>28</v>
      </c>
      <c r="AT10" s="153">
        <f t="shared" si="0"/>
        <v>35</v>
      </c>
      <c r="AU10" s="153">
        <f t="shared" si="0"/>
        <v>42</v>
      </c>
      <c r="AV10" s="153">
        <f t="shared" si="0"/>
        <v>49</v>
      </c>
      <c r="AW10" s="153">
        <f t="shared" si="0"/>
        <v>56</v>
      </c>
      <c r="AX10" s="153">
        <v>2</v>
      </c>
      <c r="AY10" s="153">
        <f t="shared" si="0"/>
        <v>9</v>
      </c>
      <c r="AZ10" s="153">
        <f t="shared" si="0"/>
        <v>16</v>
      </c>
      <c r="BA10" s="154">
        <f t="shared" si="0"/>
        <v>23</v>
      </c>
      <c r="BB10" s="290"/>
      <c r="BC10" s="324"/>
    </row>
    <row r="11" spans="1:55" ht="13.5" customHeight="1">
      <c r="A11" s="145"/>
      <c r="B11" s="149"/>
      <c r="C11" s="56"/>
      <c r="D11" s="56"/>
      <c r="E11" s="62"/>
      <c r="F11" s="156"/>
      <c r="G11" s="64"/>
      <c r="H11" s="56"/>
      <c r="I11" s="38"/>
      <c r="J11" s="156"/>
      <c r="K11" s="64"/>
      <c r="L11" s="56"/>
      <c r="M11" s="56"/>
      <c r="N11" s="62"/>
      <c r="O11" s="63"/>
      <c r="P11" s="56"/>
      <c r="Q11" s="56"/>
      <c r="R11" s="38"/>
      <c r="S11" s="156"/>
      <c r="T11" s="64"/>
      <c r="U11" s="56"/>
      <c r="V11" s="38"/>
      <c r="W11" s="156"/>
      <c r="X11" s="64"/>
      <c r="Y11" s="56"/>
      <c r="Z11" s="56"/>
      <c r="AA11" s="62"/>
      <c r="AB11" s="63"/>
      <c r="AC11" s="56"/>
      <c r="AD11" s="56"/>
      <c r="AE11" s="38"/>
      <c r="AF11" s="156"/>
      <c r="AG11" s="64"/>
      <c r="AH11" s="56"/>
      <c r="AI11" s="164"/>
      <c r="AJ11" s="156"/>
      <c r="AK11" s="64"/>
      <c r="AL11" s="56"/>
      <c r="AM11" s="56"/>
      <c r="AN11" s="9"/>
      <c r="AO11" s="156"/>
      <c r="AP11" s="64"/>
      <c r="AQ11" s="56"/>
      <c r="AR11" s="164"/>
      <c r="AS11" s="63"/>
      <c r="AT11" s="64"/>
      <c r="AU11" s="56"/>
      <c r="AV11" s="164"/>
      <c r="AW11" s="63"/>
      <c r="AX11" s="64"/>
      <c r="AY11" s="56"/>
      <c r="AZ11" s="56"/>
      <c r="BA11" s="114"/>
      <c r="BB11" s="136"/>
      <c r="BC11" s="120"/>
    </row>
    <row r="12" spans="1:55" ht="13.5" customHeight="1">
      <c r="A12" s="145"/>
      <c r="B12" s="149"/>
      <c r="C12" s="56"/>
      <c r="D12" s="56"/>
      <c r="E12" s="62"/>
      <c r="F12" s="63"/>
      <c r="G12" s="64"/>
      <c r="H12" s="56"/>
      <c r="I12" s="35"/>
      <c r="J12" s="63"/>
      <c r="K12" s="64"/>
      <c r="L12" s="56"/>
      <c r="M12" s="56"/>
      <c r="N12" s="62"/>
      <c r="O12" s="63"/>
      <c r="P12" s="56"/>
      <c r="Q12" s="56"/>
      <c r="R12" s="35"/>
      <c r="S12" s="63"/>
      <c r="T12" s="64"/>
      <c r="U12" s="56"/>
      <c r="V12" s="35"/>
      <c r="W12" s="63"/>
      <c r="X12" s="64"/>
      <c r="Y12" s="56"/>
      <c r="Z12" s="56"/>
      <c r="AA12" s="62"/>
      <c r="AB12" s="63"/>
      <c r="AC12" s="56"/>
      <c r="AD12" s="56"/>
      <c r="AE12" s="35"/>
      <c r="AF12" s="63"/>
      <c r="AG12" s="64"/>
      <c r="AH12" s="56"/>
      <c r="AI12" s="164"/>
      <c r="AJ12" s="63"/>
      <c r="AK12" s="64"/>
      <c r="AL12" s="56"/>
      <c r="AM12" s="56"/>
      <c r="AN12" s="9"/>
      <c r="AO12" s="63"/>
      <c r="AP12" s="64"/>
      <c r="AQ12" s="56"/>
      <c r="AR12" s="164"/>
      <c r="AS12" s="63"/>
      <c r="AT12" s="64"/>
      <c r="AU12" s="56"/>
      <c r="AV12" s="164"/>
      <c r="AW12" s="63"/>
      <c r="AX12" s="64"/>
      <c r="AY12" s="56"/>
      <c r="AZ12" s="56"/>
      <c r="BA12" s="114"/>
      <c r="BB12" s="136"/>
      <c r="BC12" s="120"/>
    </row>
    <row r="13" spans="1:55" ht="13.5" customHeight="1">
      <c r="A13" s="115" t="s">
        <v>14</v>
      </c>
      <c r="B13" s="149"/>
      <c r="C13" s="56"/>
      <c r="D13" s="56"/>
      <c r="E13" s="62"/>
      <c r="F13" s="63"/>
      <c r="G13" s="64"/>
      <c r="H13" s="56"/>
      <c r="I13" s="37"/>
      <c r="J13" s="41"/>
      <c r="K13" s="64"/>
      <c r="L13" s="56"/>
      <c r="M13" s="56"/>
      <c r="N13" s="62"/>
      <c r="O13" s="63"/>
      <c r="P13" s="56"/>
      <c r="Q13" s="56"/>
      <c r="R13" s="37"/>
      <c r="S13" s="41"/>
      <c r="T13" s="64"/>
      <c r="U13" s="56"/>
      <c r="V13" s="35"/>
      <c r="W13" s="63"/>
      <c r="X13" s="64"/>
      <c r="Y13" s="56"/>
      <c r="Z13" s="56"/>
      <c r="AA13" s="62"/>
      <c r="AB13" s="63"/>
      <c r="AC13" s="56"/>
      <c r="AD13" s="56"/>
      <c r="AE13" s="35"/>
      <c r="AF13" s="63"/>
      <c r="AG13" s="64"/>
      <c r="AH13" s="56"/>
      <c r="AI13" s="164"/>
      <c r="AJ13" s="63"/>
      <c r="AK13" s="64"/>
      <c r="AL13" s="56"/>
      <c r="AM13" s="56"/>
      <c r="AN13" s="9"/>
      <c r="AO13" s="63"/>
      <c r="AP13" s="64"/>
      <c r="AQ13" s="56"/>
      <c r="AR13" s="164"/>
      <c r="AS13" s="63"/>
      <c r="AT13" s="64"/>
      <c r="AU13" s="56"/>
      <c r="AV13" s="164"/>
      <c r="AW13" s="63"/>
      <c r="AX13" s="64"/>
      <c r="AY13" s="56"/>
      <c r="AZ13" s="56"/>
      <c r="BA13" s="114"/>
      <c r="BB13" s="136"/>
      <c r="BC13" s="120"/>
    </row>
    <row r="14" spans="1:55" ht="13.5" customHeight="1">
      <c r="A14" s="110" t="s">
        <v>17</v>
      </c>
      <c r="B14" s="149"/>
      <c r="C14" s="56"/>
      <c r="D14" s="56"/>
      <c r="E14" s="62"/>
      <c r="F14" s="63"/>
      <c r="G14" s="64"/>
      <c r="H14" s="167">
        <v>9</v>
      </c>
      <c r="I14" s="93">
        <v>9</v>
      </c>
      <c r="J14" s="169">
        <v>9</v>
      </c>
      <c r="K14" s="169">
        <v>9</v>
      </c>
      <c r="L14" s="169">
        <v>9</v>
      </c>
      <c r="M14" s="93">
        <v>9</v>
      </c>
      <c r="N14" s="93">
        <v>9</v>
      </c>
      <c r="O14" s="93">
        <v>8</v>
      </c>
      <c r="P14" s="93">
        <v>8</v>
      </c>
      <c r="Q14" s="93">
        <v>8</v>
      </c>
      <c r="R14" s="93">
        <v>8</v>
      </c>
      <c r="S14" s="93">
        <v>8</v>
      </c>
      <c r="T14" s="93">
        <v>8</v>
      </c>
      <c r="U14" s="93">
        <v>8</v>
      </c>
      <c r="V14" s="93">
        <v>8</v>
      </c>
      <c r="W14" s="93">
        <v>8</v>
      </c>
      <c r="X14" s="64"/>
      <c r="Y14" s="56"/>
      <c r="Z14" s="56"/>
      <c r="AA14" s="62"/>
      <c r="AB14" s="63"/>
      <c r="AC14" s="56"/>
      <c r="AD14" s="56"/>
      <c r="AE14" s="37"/>
      <c r="AF14" s="41"/>
      <c r="AG14" s="64"/>
      <c r="AH14" s="93">
        <v>10</v>
      </c>
      <c r="AI14" s="93">
        <v>10</v>
      </c>
      <c r="AJ14" s="93">
        <v>10</v>
      </c>
      <c r="AK14" s="93">
        <v>10</v>
      </c>
      <c r="AL14" s="93">
        <v>10</v>
      </c>
      <c r="AM14" s="93">
        <v>10</v>
      </c>
      <c r="AN14" s="9"/>
      <c r="AO14" s="41"/>
      <c r="AP14" s="64"/>
      <c r="AQ14" s="56"/>
      <c r="AR14" s="164"/>
      <c r="AS14" s="41"/>
      <c r="AT14" s="64"/>
      <c r="AU14" s="56"/>
      <c r="AV14" s="164"/>
      <c r="AW14" s="41"/>
      <c r="AX14" s="64"/>
      <c r="AY14" s="56"/>
      <c r="AZ14" s="56"/>
      <c r="BA14" s="114"/>
      <c r="BB14" s="136"/>
      <c r="BC14" s="120"/>
    </row>
    <row r="15" spans="1:55" ht="13.5" customHeight="1">
      <c r="A15" s="146"/>
      <c r="B15" s="283">
        <v>1092987</v>
      </c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2"/>
      <c r="O15" s="283">
        <v>1457712</v>
      </c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2"/>
      <c r="AB15" s="260">
        <v>1122714</v>
      </c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2"/>
      <c r="AO15" s="34"/>
      <c r="AP15" s="31">
        <v>0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31"/>
      <c r="BB15" s="137">
        <f>SUM(B14:BA14)</f>
        <v>195</v>
      </c>
      <c r="BC15" s="121">
        <f>SUM(B15:BA15)</f>
        <v>3673413</v>
      </c>
    </row>
    <row r="16" spans="1:55" ht="13.5" customHeight="1">
      <c r="A16" s="146"/>
      <c r="B16" s="149"/>
      <c r="C16" s="56"/>
      <c r="D16" s="56"/>
      <c r="E16" s="56"/>
      <c r="F16" s="63"/>
      <c r="G16" s="56"/>
      <c r="H16" s="56"/>
      <c r="I16" s="56"/>
      <c r="J16" s="41"/>
      <c r="K16" s="64"/>
      <c r="L16" s="56"/>
      <c r="M16" s="56"/>
      <c r="N16" s="50"/>
      <c r="O16" s="63"/>
      <c r="P16" s="56"/>
      <c r="Q16" s="56"/>
      <c r="R16" s="37"/>
      <c r="S16" s="41"/>
      <c r="T16" s="64"/>
      <c r="U16" s="56"/>
      <c r="V16" s="35"/>
      <c r="W16" s="63"/>
      <c r="X16" s="64"/>
      <c r="Y16" s="56"/>
      <c r="Z16" s="56"/>
      <c r="AA16" s="62"/>
      <c r="AB16" s="63"/>
      <c r="AC16" s="56"/>
      <c r="AD16" s="56"/>
      <c r="AE16" s="162"/>
      <c r="AF16" s="163"/>
      <c r="AG16" s="64"/>
      <c r="AH16" s="56"/>
      <c r="AI16" s="164"/>
      <c r="AJ16" s="163"/>
      <c r="AK16" s="64"/>
      <c r="AL16" s="56"/>
      <c r="AM16" s="56"/>
      <c r="AN16" s="9"/>
      <c r="AO16" s="63"/>
      <c r="AP16" s="64"/>
      <c r="AQ16" s="56"/>
      <c r="AR16" s="164"/>
      <c r="AS16" s="63"/>
      <c r="AT16" s="64"/>
      <c r="AU16" s="56"/>
      <c r="AV16" s="164"/>
      <c r="AW16" s="63"/>
      <c r="AX16" s="64"/>
      <c r="AY16" s="56"/>
      <c r="AZ16" s="56"/>
      <c r="BA16" s="114"/>
      <c r="BB16" s="137"/>
      <c r="BC16" s="122"/>
    </row>
    <row r="17" spans="1:55" ht="13.5" hidden="1" customHeight="1">
      <c r="A17" s="110" t="s">
        <v>23</v>
      </c>
      <c r="B17" s="149"/>
      <c r="C17" s="56"/>
      <c r="D17" s="56"/>
      <c r="E17" s="56"/>
      <c r="F17" s="157"/>
      <c r="G17" s="56"/>
      <c r="H17" s="48">
        <v>8</v>
      </c>
      <c r="I17" s="48">
        <v>8</v>
      </c>
      <c r="J17" s="48">
        <v>8</v>
      </c>
      <c r="K17" s="63"/>
      <c r="L17" s="56"/>
      <c r="M17" s="48">
        <v>8</v>
      </c>
      <c r="N17" s="48">
        <v>8</v>
      </c>
      <c r="O17" s="48">
        <v>8</v>
      </c>
      <c r="P17" s="48">
        <v>8</v>
      </c>
      <c r="Q17" s="56"/>
      <c r="R17" s="48">
        <v>8</v>
      </c>
      <c r="S17" s="48">
        <v>8</v>
      </c>
      <c r="T17" s="48">
        <v>8</v>
      </c>
      <c r="U17" s="48">
        <v>8</v>
      </c>
      <c r="V17" s="37">
        <v>8</v>
      </c>
      <c r="W17" s="41">
        <v>8</v>
      </c>
      <c r="X17" s="64"/>
      <c r="Y17" s="56"/>
      <c r="Z17" s="56"/>
      <c r="AA17" s="62"/>
      <c r="AB17" s="63"/>
      <c r="AC17" s="56"/>
      <c r="AD17" s="56"/>
      <c r="AE17" s="35"/>
      <c r="AF17" s="63"/>
      <c r="AG17" s="64"/>
      <c r="AH17" s="56"/>
      <c r="AI17" s="164"/>
      <c r="AJ17" s="63"/>
      <c r="AK17" s="64"/>
      <c r="AL17" s="56"/>
      <c r="AM17" s="56"/>
      <c r="AN17" s="9"/>
      <c r="AO17" s="63"/>
      <c r="AP17" s="64"/>
      <c r="AQ17" s="56"/>
      <c r="AR17" s="164"/>
      <c r="AS17" s="63"/>
      <c r="AT17" s="64"/>
      <c r="AU17" s="56"/>
      <c r="AV17" s="164"/>
      <c r="AW17" s="63"/>
      <c r="AX17" s="64"/>
      <c r="AY17" s="56"/>
      <c r="AZ17" s="56"/>
      <c r="BA17" s="114"/>
      <c r="BB17" s="137"/>
      <c r="BC17" s="122"/>
    </row>
    <row r="18" spans="1:55" ht="13.5" hidden="1" customHeight="1">
      <c r="A18" s="110" t="s">
        <v>24</v>
      </c>
      <c r="B18" s="149"/>
      <c r="C18" s="56"/>
      <c r="D18" s="56"/>
      <c r="E18" s="56"/>
      <c r="F18" s="63"/>
      <c r="G18" s="56"/>
      <c r="H18" s="56"/>
      <c r="I18" s="56"/>
      <c r="J18" s="62"/>
      <c r="K18" s="63"/>
      <c r="L18" s="56"/>
      <c r="M18" s="56"/>
      <c r="N18" s="62"/>
      <c r="O18" s="57">
        <v>2</v>
      </c>
      <c r="P18" s="57">
        <v>2</v>
      </c>
      <c r="Q18" s="56"/>
      <c r="R18" s="57">
        <v>2</v>
      </c>
      <c r="S18" s="57">
        <v>2</v>
      </c>
      <c r="T18" s="57">
        <v>2</v>
      </c>
      <c r="U18" s="57">
        <v>2</v>
      </c>
      <c r="V18" s="35">
        <v>2</v>
      </c>
      <c r="W18" s="63">
        <v>2</v>
      </c>
      <c r="X18" s="64"/>
      <c r="Y18" s="56"/>
      <c r="Z18" s="56"/>
      <c r="AA18" s="62"/>
      <c r="AB18" s="63"/>
      <c r="AC18" s="56"/>
      <c r="AD18" s="56"/>
      <c r="AE18" s="35"/>
      <c r="AF18" s="63"/>
      <c r="AG18" s="64"/>
      <c r="AH18" s="56"/>
      <c r="AI18" s="164"/>
      <c r="AJ18" s="63"/>
      <c r="AK18" s="64"/>
      <c r="AL18" s="56"/>
      <c r="AM18" s="56"/>
      <c r="AN18" s="9"/>
      <c r="AO18" s="63"/>
      <c r="AP18" s="64"/>
      <c r="AQ18" s="56"/>
      <c r="AR18" s="164"/>
      <c r="AS18" s="63"/>
      <c r="AT18" s="64"/>
      <c r="AU18" s="56"/>
      <c r="AV18" s="164"/>
      <c r="AW18" s="63"/>
      <c r="AX18" s="64"/>
      <c r="AY18" s="56"/>
      <c r="AZ18" s="56"/>
      <c r="BA18" s="114"/>
      <c r="BB18" s="137"/>
      <c r="BC18" s="122"/>
    </row>
    <row r="19" spans="1:55" ht="13.5" customHeight="1">
      <c r="A19" s="110" t="s">
        <v>27</v>
      </c>
      <c r="B19" s="149"/>
      <c r="C19" s="56"/>
      <c r="D19" s="56"/>
      <c r="E19" s="56"/>
      <c r="F19" s="63"/>
      <c r="G19" s="56"/>
      <c r="H19" s="167">
        <v>8</v>
      </c>
      <c r="I19" s="167">
        <v>8</v>
      </c>
      <c r="J19" s="167">
        <v>8</v>
      </c>
      <c r="K19" s="167">
        <v>8</v>
      </c>
      <c r="L19" s="167">
        <v>8</v>
      </c>
      <c r="M19" s="167">
        <v>8</v>
      </c>
      <c r="N19" s="167">
        <v>8</v>
      </c>
      <c r="O19" s="167">
        <v>10</v>
      </c>
      <c r="P19" s="167">
        <v>10</v>
      </c>
      <c r="Q19" s="167">
        <v>10</v>
      </c>
      <c r="R19" s="167">
        <v>10</v>
      </c>
      <c r="S19" s="167">
        <v>10</v>
      </c>
      <c r="T19" s="167">
        <v>10</v>
      </c>
      <c r="U19" s="167">
        <v>10</v>
      </c>
      <c r="V19" s="167">
        <v>10</v>
      </c>
      <c r="W19" s="167">
        <v>10</v>
      </c>
      <c r="X19" s="64"/>
      <c r="Y19" s="56"/>
      <c r="Z19" s="56"/>
      <c r="AA19" s="62"/>
      <c r="AB19" s="63"/>
      <c r="AC19" s="56"/>
      <c r="AD19" s="56"/>
      <c r="AE19" s="37"/>
      <c r="AF19" s="41"/>
      <c r="AG19" s="64"/>
      <c r="AH19" s="167">
        <v>13</v>
      </c>
      <c r="AI19" s="167">
        <v>13</v>
      </c>
      <c r="AJ19" s="167">
        <v>13</v>
      </c>
      <c r="AK19" s="167">
        <v>13</v>
      </c>
      <c r="AL19" s="167">
        <v>13</v>
      </c>
      <c r="AM19" s="167">
        <v>13</v>
      </c>
      <c r="AN19" s="9"/>
      <c r="AO19" s="63"/>
      <c r="AP19" s="64"/>
      <c r="AQ19" s="56"/>
      <c r="AR19" s="164"/>
      <c r="AS19" s="41"/>
      <c r="AT19" s="64"/>
      <c r="AU19" s="56"/>
      <c r="AV19" s="164"/>
      <c r="AW19" s="41"/>
      <c r="AX19" s="64"/>
      <c r="AY19" s="56"/>
      <c r="AZ19" s="56"/>
      <c r="BA19" s="114"/>
      <c r="BB19" s="137"/>
      <c r="BC19" s="122"/>
    </row>
    <row r="20" spans="1:55" ht="13.5" customHeight="1">
      <c r="A20" s="146"/>
      <c r="B20" s="283">
        <v>488096</v>
      </c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2"/>
      <c r="O20" s="283">
        <v>914490</v>
      </c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2"/>
      <c r="AB20" s="260">
        <v>950444</v>
      </c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2"/>
      <c r="AO20" s="31"/>
      <c r="AP20" s="31">
        <v>0</v>
      </c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31"/>
      <c r="BB20" s="137">
        <f>SUM(B19:BA19)</f>
        <v>224</v>
      </c>
      <c r="BC20" s="121">
        <f>SUM(B20:BA20)</f>
        <v>2353030</v>
      </c>
    </row>
    <row r="21" spans="1:55" ht="13.5" customHeight="1">
      <c r="A21" s="146"/>
      <c r="B21" s="149"/>
      <c r="C21" s="56"/>
      <c r="D21" s="56"/>
      <c r="E21" s="56"/>
      <c r="F21" s="63"/>
      <c r="G21" s="64"/>
      <c r="H21" s="56"/>
      <c r="I21" s="56"/>
      <c r="J21" s="41"/>
      <c r="K21" s="64"/>
      <c r="L21" s="56"/>
      <c r="M21" s="56"/>
      <c r="N21" s="50"/>
      <c r="O21" s="63"/>
      <c r="P21" s="56"/>
      <c r="Q21" s="56"/>
      <c r="R21" s="9"/>
      <c r="S21" s="63"/>
      <c r="T21" s="64"/>
      <c r="U21" s="56"/>
      <c r="V21" s="35"/>
      <c r="W21" s="63"/>
      <c r="X21" s="64"/>
      <c r="Y21" s="56"/>
      <c r="Z21" s="56"/>
      <c r="AA21" s="62"/>
      <c r="AB21" s="63"/>
      <c r="AC21" s="56"/>
      <c r="AD21" s="56"/>
      <c r="AE21" s="164"/>
      <c r="AF21" s="163"/>
      <c r="AG21" s="64"/>
      <c r="AH21" s="56"/>
      <c r="AI21" s="164"/>
      <c r="AJ21" s="163"/>
      <c r="AK21" s="64"/>
      <c r="AL21" s="56"/>
      <c r="AM21" s="56"/>
      <c r="AN21" s="9"/>
      <c r="AO21" s="63"/>
      <c r="AP21" s="64"/>
      <c r="AQ21" s="56"/>
      <c r="AR21" s="164"/>
      <c r="AS21" s="63"/>
      <c r="AT21" s="64"/>
      <c r="AU21" s="56"/>
      <c r="AV21" s="164"/>
      <c r="AW21" s="63"/>
      <c r="AX21" s="64"/>
      <c r="AY21" s="56"/>
      <c r="AZ21" s="56"/>
      <c r="BA21" s="114"/>
      <c r="BB21" s="137"/>
      <c r="BC21" s="122"/>
    </row>
    <row r="22" spans="1:55" ht="13.5" customHeight="1">
      <c r="A22" s="110" t="s">
        <v>18</v>
      </c>
      <c r="B22" s="149"/>
      <c r="C22" s="56"/>
      <c r="D22" s="56"/>
      <c r="E22" s="56"/>
      <c r="F22" s="63"/>
      <c r="G22" s="64"/>
      <c r="H22" s="167">
        <v>13</v>
      </c>
      <c r="I22" s="167">
        <v>13</v>
      </c>
      <c r="J22" s="167">
        <v>13</v>
      </c>
      <c r="K22" s="167">
        <v>13</v>
      </c>
      <c r="L22" s="167">
        <v>13</v>
      </c>
      <c r="M22" s="167">
        <v>13</v>
      </c>
      <c r="N22" s="167">
        <v>13</v>
      </c>
      <c r="O22" s="63"/>
      <c r="P22" s="56"/>
      <c r="Q22" s="56"/>
      <c r="R22" s="9"/>
      <c r="S22" s="63"/>
      <c r="T22" s="64"/>
      <c r="U22" s="56"/>
      <c r="V22" s="35"/>
      <c r="W22" s="63"/>
      <c r="X22" s="64"/>
      <c r="Y22" s="56"/>
      <c r="Z22" s="56"/>
      <c r="AA22" s="62"/>
      <c r="AB22" s="63"/>
      <c r="AC22" s="56"/>
      <c r="AD22" s="56"/>
      <c r="AE22" s="164"/>
      <c r="AF22" s="41"/>
      <c r="AG22" s="64"/>
      <c r="AH22" s="56"/>
      <c r="AI22" s="164"/>
      <c r="AJ22" s="41"/>
      <c r="AK22" s="64"/>
      <c r="AL22" s="56"/>
      <c r="AM22" s="56"/>
      <c r="AN22" s="9"/>
      <c r="AO22" s="63"/>
      <c r="AP22" s="64"/>
      <c r="AQ22" s="56"/>
      <c r="AR22" s="164"/>
      <c r="AS22" s="41"/>
      <c r="AT22" s="64"/>
      <c r="AU22" s="56"/>
      <c r="AV22" s="164"/>
      <c r="AW22" s="41"/>
      <c r="AX22" s="64"/>
      <c r="AY22" s="56"/>
      <c r="AZ22" s="56"/>
      <c r="BA22" s="114"/>
      <c r="BB22" s="137"/>
      <c r="BC22" s="122"/>
    </row>
    <row r="23" spans="1:55" ht="13.5" customHeight="1">
      <c r="A23" s="146"/>
      <c r="B23" s="283">
        <v>3103373</v>
      </c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2"/>
      <c r="O23" s="260">
        <v>0</v>
      </c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2"/>
      <c r="AB23" s="260">
        <v>0</v>
      </c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2"/>
      <c r="AO23" s="31"/>
      <c r="AP23" s="31">
        <v>0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31"/>
      <c r="BB23" s="137">
        <f>SUM(B22:BA22)</f>
        <v>91</v>
      </c>
      <c r="BC23" s="121">
        <f>SUM(B23:BA23)</f>
        <v>3103373</v>
      </c>
    </row>
    <row r="24" spans="1:55" ht="13.5" customHeight="1">
      <c r="A24" s="146"/>
      <c r="B24" s="149"/>
      <c r="C24" s="56"/>
      <c r="D24" s="56"/>
      <c r="E24" s="56"/>
      <c r="F24" s="63"/>
      <c r="G24" s="64"/>
      <c r="H24" s="56"/>
      <c r="I24" s="56"/>
      <c r="J24" s="63"/>
      <c r="K24" s="63"/>
      <c r="L24" s="56"/>
      <c r="M24" s="56"/>
      <c r="N24" s="50"/>
      <c r="O24" s="63"/>
      <c r="P24" s="56"/>
      <c r="Q24" s="56"/>
      <c r="R24" s="37"/>
      <c r="S24" s="41"/>
      <c r="T24" s="64"/>
      <c r="U24" s="56"/>
      <c r="V24" s="35"/>
      <c r="W24" s="63"/>
      <c r="X24" s="64"/>
      <c r="Y24" s="56"/>
      <c r="Z24" s="56"/>
      <c r="AA24" s="62"/>
      <c r="AB24" s="63"/>
      <c r="AC24" s="56"/>
      <c r="AD24" s="56"/>
      <c r="AE24" s="164"/>
      <c r="AF24" s="163"/>
      <c r="AG24" s="64"/>
      <c r="AH24" s="56"/>
      <c r="AI24" s="164"/>
      <c r="AJ24" s="163"/>
      <c r="AK24" s="64"/>
      <c r="AL24" s="56"/>
      <c r="AM24" s="56"/>
      <c r="AN24" s="9"/>
      <c r="AO24" s="63"/>
      <c r="AP24" s="64"/>
      <c r="AQ24" s="56"/>
      <c r="AR24" s="164"/>
      <c r="AS24" s="63"/>
      <c r="AT24" s="64"/>
      <c r="AU24" s="56"/>
      <c r="AV24" s="164"/>
      <c r="AW24" s="63"/>
      <c r="AX24" s="64"/>
      <c r="AY24" s="56"/>
      <c r="AZ24" s="56"/>
      <c r="BA24" s="114"/>
      <c r="BB24" s="137"/>
      <c r="BC24" s="122"/>
    </row>
    <row r="25" spans="1:55" ht="13.5" hidden="1" customHeight="1">
      <c r="A25" s="110" t="s">
        <v>25</v>
      </c>
      <c r="B25" s="149"/>
      <c r="C25" s="56"/>
      <c r="D25" s="56"/>
      <c r="E25" s="56"/>
      <c r="F25" s="157"/>
      <c r="G25" s="64"/>
      <c r="H25" s="56"/>
      <c r="I25" s="56"/>
      <c r="J25" s="157"/>
      <c r="K25" s="63"/>
      <c r="L25" s="56"/>
      <c r="M25" s="56"/>
      <c r="N25" s="48">
        <v>16</v>
      </c>
      <c r="O25" s="64"/>
      <c r="P25" s="56"/>
      <c r="Q25" s="56"/>
      <c r="R25" s="62"/>
      <c r="S25" s="63"/>
      <c r="T25" s="56"/>
      <c r="U25" s="56"/>
      <c r="V25" s="37"/>
      <c r="W25" s="41"/>
      <c r="X25" s="64"/>
      <c r="Y25" s="56"/>
      <c r="Z25" s="56"/>
      <c r="AA25" s="62"/>
      <c r="AB25" s="63"/>
      <c r="AC25" s="56"/>
      <c r="AD25" s="56"/>
      <c r="AE25" s="164"/>
      <c r="AF25" s="63"/>
      <c r="AG25" s="64"/>
      <c r="AH25" s="56"/>
      <c r="AI25" s="164"/>
      <c r="AJ25" s="63"/>
      <c r="AK25" s="64"/>
      <c r="AL25" s="56"/>
      <c r="AM25" s="56"/>
      <c r="AN25" s="9"/>
      <c r="AO25" s="63"/>
      <c r="AP25" s="64"/>
      <c r="AQ25" s="56"/>
      <c r="AR25" s="164"/>
      <c r="AS25" s="63"/>
      <c r="AT25" s="64"/>
      <c r="AU25" s="56"/>
      <c r="AV25" s="164"/>
      <c r="AW25" s="63"/>
      <c r="AX25" s="64"/>
      <c r="AY25" s="56"/>
      <c r="AZ25" s="56"/>
      <c r="BA25" s="114"/>
      <c r="BB25" s="137"/>
      <c r="BC25" s="122"/>
    </row>
    <row r="26" spans="1:55" ht="13.5" hidden="1" customHeight="1">
      <c r="A26" s="110" t="s">
        <v>26</v>
      </c>
      <c r="B26" s="149"/>
      <c r="C26" s="56"/>
      <c r="D26" s="56"/>
      <c r="E26" s="56"/>
      <c r="F26" s="63"/>
      <c r="G26" s="64"/>
      <c r="H26" s="56"/>
      <c r="I26" s="56"/>
      <c r="J26" s="63"/>
      <c r="K26" s="63"/>
      <c r="L26" s="56"/>
      <c r="M26" s="56"/>
      <c r="N26" s="62"/>
      <c r="O26" s="57">
        <v>8</v>
      </c>
      <c r="P26" s="57">
        <v>8</v>
      </c>
      <c r="Q26" s="56"/>
      <c r="R26" s="57">
        <v>8</v>
      </c>
      <c r="S26" s="57">
        <v>8</v>
      </c>
      <c r="T26" s="57">
        <v>8</v>
      </c>
      <c r="U26" s="57">
        <v>8</v>
      </c>
      <c r="V26" s="35">
        <v>8</v>
      </c>
      <c r="W26" s="63">
        <v>8</v>
      </c>
      <c r="X26" s="64"/>
      <c r="Y26" s="56"/>
      <c r="Z26" s="56"/>
      <c r="AA26" s="62"/>
      <c r="AB26" s="63"/>
      <c r="AC26" s="56"/>
      <c r="AD26" s="56"/>
      <c r="AE26" s="164"/>
      <c r="AF26" s="63"/>
      <c r="AG26" s="64"/>
      <c r="AH26" s="56"/>
      <c r="AI26" s="164"/>
      <c r="AJ26" s="63"/>
      <c r="AK26" s="64"/>
      <c r="AL26" s="56"/>
      <c r="AM26" s="56"/>
      <c r="AN26" s="9"/>
      <c r="AO26" s="63"/>
      <c r="AP26" s="64"/>
      <c r="AQ26" s="56"/>
      <c r="AR26" s="164"/>
      <c r="AS26" s="63"/>
      <c r="AT26" s="64"/>
      <c r="AU26" s="56"/>
      <c r="AV26" s="164"/>
      <c r="AW26" s="63"/>
      <c r="AX26" s="64"/>
      <c r="AY26" s="56"/>
      <c r="AZ26" s="56"/>
      <c r="BA26" s="114"/>
      <c r="BB26" s="137"/>
      <c r="BC26" s="122"/>
    </row>
    <row r="27" spans="1:55" ht="13.5" customHeight="1">
      <c r="A27" s="110" t="s">
        <v>19</v>
      </c>
      <c r="B27" s="149"/>
      <c r="C27" s="56"/>
      <c r="D27" s="56"/>
      <c r="E27" s="56"/>
      <c r="F27" s="63"/>
      <c r="G27" s="64"/>
      <c r="H27" s="56"/>
      <c r="I27" s="56"/>
      <c r="J27" s="93">
        <v>17</v>
      </c>
      <c r="K27" s="93">
        <v>16</v>
      </c>
      <c r="L27" s="93">
        <v>16</v>
      </c>
      <c r="M27" s="93">
        <v>16</v>
      </c>
      <c r="N27" s="93">
        <v>16</v>
      </c>
      <c r="O27" s="93">
        <v>8</v>
      </c>
      <c r="P27" s="93">
        <v>8</v>
      </c>
      <c r="Q27" s="93">
        <v>8</v>
      </c>
      <c r="R27" s="93">
        <v>8</v>
      </c>
      <c r="S27" s="93">
        <v>8</v>
      </c>
      <c r="T27" s="93">
        <v>8</v>
      </c>
      <c r="U27" s="93">
        <v>8</v>
      </c>
      <c r="V27" s="93">
        <v>8</v>
      </c>
      <c r="W27" s="93">
        <v>8</v>
      </c>
      <c r="X27" s="64"/>
      <c r="Y27" s="56"/>
      <c r="Z27" s="56"/>
      <c r="AA27" s="62"/>
      <c r="AB27" s="63"/>
      <c r="AC27" s="56"/>
      <c r="AD27" s="56"/>
      <c r="AE27" s="164"/>
      <c r="AF27" s="41"/>
      <c r="AG27" s="64"/>
      <c r="AH27" s="93">
        <v>10</v>
      </c>
      <c r="AI27" s="93">
        <v>10</v>
      </c>
      <c r="AJ27" s="93">
        <v>10</v>
      </c>
      <c r="AK27" s="93">
        <v>10</v>
      </c>
      <c r="AL27" s="93">
        <v>10</v>
      </c>
      <c r="AM27" s="93">
        <v>10</v>
      </c>
      <c r="AN27" s="9"/>
      <c r="AO27" s="63"/>
      <c r="AP27" s="64"/>
      <c r="AQ27" s="56"/>
      <c r="AR27" s="164"/>
      <c r="AS27" s="41"/>
      <c r="AT27" s="64"/>
      <c r="AU27" s="56"/>
      <c r="AV27" s="164"/>
      <c r="AW27" s="41"/>
      <c r="AX27" s="64"/>
      <c r="AY27" s="56"/>
      <c r="AZ27" s="56"/>
      <c r="BA27" s="114"/>
      <c r="BB27" s="137"/>
      <c r="BC27" s="122"/>
    </row>
    <row r="28" spans="1:55" ht="13.5" customHeight="1">
      <c r="A28" s="146"/>
      <c r="B28" s="283">
        <v>1598130</v>
      </c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2"/>
      <c r="O28" s="283">
        <v>1292241</v>
      </c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2"/>
      <c r="AB28" s="260">
        <v>1318401</v>
      </c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2"/>
      <c r="AO28" s="31"/>
      <c r="AP28" s="31">
        <v>0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31"/>
      <c r="BB28" s="143">
        <f>SUM(B27:BA27)</f>
        <v>213</v>
      </c>
      <c r="BC28" s="121">
        <f>SUM(B28:BA28)</f>
        <v>4208772</v>
      </c>
    </row>
    <row r="29" spans="1:55" ht="13.5" customHeight="1">
      <c r="A29" s="146"/>
      <c r="B29" s="149"/>
      <c r="C29" s="56"/>
      <c r="D29" s="56"/>
      <c r="E29" s="56"/>
      <c r="F29" s="63"/>
      <c r="G29" s="64"/>
      <c r="H29" s="56"/>
      <c r="I29" s="56"/>
      <c r="J29" s="41"/>
      <c r="K29" s="64"/>
      <c r="L29" s="56"/>
      <c r="M29" s="56"/>
      <c r="N29" s="50"/>
      <c r="O29" s="63"/>
      <c r="P29" s="56"/>
      <c r="Q29" s="56"/>
      <c r="R29" s="37"/>
      <c r="S29" s="41"/>
      <c r="T29" s="64"/>
      <c r="U29" s="56"/>
      <c r="V29" s="35"/>
      <c r="W29" s="63"/>
      <c r="X29" s="64"/>
      <c r="Y29" s="56"/>
      <c r="Z29" s="56"/>
      <c r="AA29" s="62"/>
      <c r="AB29" s="63"/>
      <c r="AC29" s="56"/>
      <c r="AD29" s="56"/>
      <c r="AE29" s="164"/>
      <c r="AF29" s="163"/>
      <c r="AG29" s="64"/>
      <c r="AH29" s="56"/>
      <c r="AI29" s="164"/>
      <c r="AJ29" s="163"/>
      <c r="AK29" s="64"/>
      <c r="AL29" s="56"/>
      <c r="AM29" s="56"/>
      <c r="AN29" s="9"/>
      <c r="AO29" s="63"/>
      <c r="AP29" s="64"/>
      <c r="AQ29" s="56"/>
      <c r="AR29" s="164"/>
      <c r="AS29" s="63"/>
      <c r="AT29" s="64"/>
      <c r="AU29" s="56"/>
      <c r="AV29" s="164"/>
      <c r="AW29" s="63"/>
      <c r="AX29" s="64"/>
      <c r="AY29" s="56"/>
      <c r="AZ29" s="56"/>
      <c r="BA29" s="114"/>
      <c r="BB29" s="137"/>
      <c r="BC29" s="122"/>
    </row>
    <row r="30" spans="1:55" ht="13.5" customHeight="1">
      <c r="A30" s="110" t="s">
        <v>20</v>
      </c>
      <c r="B30" s="149"/>
      <c r="C30" s="56"/>
      <c r="D30" s="56"/>
      <c r="E30" s="56"/>
      <c r="F30" s="63"/>
      <c r="G30" s="64"/>
      <c r="H30" s="167">
        <v>42</v>
      </c>
      <c r="I30" s="167">
        <v>42</v>
      </c>
      <c r="J30" s="167">
        <v>42</v>
      </c>
      <c r="K30" s="167">
        <v>42</v>
      </c>
      <c r="L30" s="167">
        <v>42</v>
      </c>
      <c r="M30" s="167">
        <v>42</v>
      </c>
      <c r="N30" s="167">
        <v>42</v>
      </c>
      <c r="O30" s="170">
        <v>28.5</v>
      </c>
      <c r="P30" s="170">
        <v>28.5</v>
      </c>
      <c r="Q30" s="170">
        <v>28.5</v>
      </c>
      <c r="R30" s="170">
        <v>28.5</v>
      </c>
      <c r="S30" s="170">
        <v>28.5</v>
      </c>
      <c r="T30" s="170">
        <v>28.5</v>
      </c>
      <c r="U30" s="170">
        <v>28.5</v>
      </c>
      <c r="V30" s="170">
        <v>28.5</v>
      </c>
      <c r="W30" s="170">
        <v>28.5</v>
      </c>
      <c r="X30" s="64"/>
      <c r="Y30" s="56"/>
      <c r="Z30" s="56"/>
      <c r="AA30" s="62"/>
      <c r="AB30" s="63"/>
      <c r="AC30" s="56"/>
      <c r="AD30" s="56"/>
      <c r="AE30" s="164"/>
      <c r="AF30" s="41"/>
      <c r="AG30" s="64"/>
      <c r="AH30" s="173">
        <v>42</v>
      </c>
      <c r="AI30" s="173">
        <v>42</v>
      </c>
      <c r="AJ30" s="173">
        <v>42</v>
      </c>
      <c r="AK30" s="173">
        <v>42</v>
      </c>
      <c r="AL30" s="173">
        <v>42</v>
      </c>
      <c r="AM30" s="173">
        <v>42</v>
      </c>
      <c r="AN30" s="9"/>
      <c r="AO30" s="63"/>
      <c r="AP30" s="64"/>
      <c r="AQ30" s="56"/>
      <c r="AR30" s="164"/>
      <c r="AS30" s="41"/>
      <c r="AT30" s="64"/>
      <c r="AU30" s="56"/>
      <c r="AV30" s="164"/>
      <c r="AW30" s="41"/>
      <c r="AX30" s="64"/>
      <c r="AY30" s="56"/>
      <c r="AZ30" s="56"/>
      <c r="BA30" s="114"/>
      <c r="BB30" s="137"/>
      <c r="BC30" s="122"/>
    </row>
    <row r="31" spans="1:55" ht="13.5" customHeight="1">
      <c r="A31" s="110"/>
      <c r="B31" s="283">
        <v>3822294</v>
      </c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2"/>
      <c r="O31" s="283">
        <v>3964464</v>
      </c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2"/>
      <c r="AB31" s="260">
        <v>3228744</v>
      </c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2"/>
      <c r="AO31" s="31"/>
      <c r="AP31" s="31">
        <v>0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31"/>
      <c r="BB31" s="143">
        <f>SUM(B30:BA30)</f>
        <v>802.5</v>
      </c>
      <c r="BC31" s="121">
        <f>SUM(B31:BA31)</f>
        <v>11015502</v>
      </c>
    </row>
    <row r="32" spans="1:55" ht="13.5" customHeight="1">
      <c r="A32" s="110"/>
      <c r="B32" s="149"/>
      <c r="C32" s="56"/>
      <c r="D32" s="56"/>
      <c r="E32" s="56"/>
      <c r="F32" s="63"/>
      <c r="G32" s="64"/>
      <c r="H32" s="56"/>
      <c r="I32" s="56"/>
      <c r="J32" s="41"/>
      <c r="K32" s="64"/>
      <c r="L32" s="56"/>
      <c r="M32" s="56"/>
      <c r="N32" s="50"/>
      <c r="O32" s="63"/>
      <c r="P32" s="56"/>
      <c r="Q32" s="56"/>
      <c r="R32" s="37"/>
      <c r="S32" s="41"/>
      <c r="T32" s="64"/>
      <c r="U32" s="56"/>
      <c r="V32" s="168"/>
      <c r="W32" s="64"/>
      <c r="X32" s="64"/>
      <c r="Y32" s="56"/>
      <c r="Z32" s="56"/>
      <c r="AA32" s="62"/>
      <c r="AB32" s="63"/>
      <c r="AC32" s="56"/>
      <c r="AD32" s="56"/>
      <c r="AE32" s="164"/>
      <c r="AF32" s="163"/>
      <c r="AG32" s="64"/>
      <c r="AH32" s="56"/>
      <c r="AI32" s="164"/>
      <c r="AJ32" s="63"/>
      <c r="AK32" s="64"/>
      <c r="AL32" s="56"/>
      <c r="AM32" s="56"/>
      <c r="AN32" s="9"/>
      <c r="AO32" s="63"/>
      <c r="AP32" s="64"/>
      <c r="AQ32" s="56"/>
      <c r="AR32" s="164"/>
      <c r="AS32" s="63"/>
      <c r="AT32" s="64"/>
      <c r="AU32" s="56"/>
      <c r="AV32" s="164"/>
      <c r="AW32" s="63"/>
      <c r="AX32" s="64"/>
      <c r="AY32" s="56"/>
      <c r="AZ32" s="56"/>
      <c r="BA32" s="114"/>
      <c r="BB32" s="137"/>
      <c r="BC32" s="122"/>
    </row>
    <row r="33" spans="1:56" ht="13.5" customHeight="1">
      <c r="A33" s="110" t="s">
        <v>21</v>
      </c>
      <c r="B33" s="149"/>
      <c r="C33" s="56"/>
      <c r="D33" s="56"/>
      <c r="E33" s="56"/>
      <c r="F33" s="63"/>
      <c r="G33" s="64"/>
      <c r="H33" s="167">
        <v>50</v>
      </c>
      <c r="I33" s="167">
        <v>50</v>
      </c>
      <c r="J33" s="167">
        <v>50</v>
      </c>
      <c r="K33" s="167">
        <v>50</v>
      </c>
      <c r="L33" s="167">
        <v>50</v>
      </c>
      <c r="M33" s="167">
        <v>50</v>
      </c>
      <c r="N33" s="167">
        <v>50</v>
      </c>
      <c r="O33" s="171">
        <v>45.5</v>
      </c>
      <c r="P33" s="171">
        <v>45.5</v>
      </c>
      <c r="Q33" s="171">
        <v>45.5</v>
      </c>
      <c r="R33" s="171">
        <v>45.5</v>
      </c>
      <c r="S33" s="171">
        <v>45.5</v>
      </c>
      <c r="T33" s="171">
        <v>45.5</v>
      </c>
      <c r="U33" s="171">
        <v>45.5</v>
      </c>
      <c r="V33" s="171">
        <v>45.5</v>
      </c>
      <c r="W33" s="171">
        <v>45.5</v>
      </c>
      <c r="X33" s="64"/>
      <c r="Y33" s="56"/>
      <c r="Z33" s="56"/>
      <c r="AA33" s="62"/>
      <c r="AB33" s="63"/>
      <c r="AC33" s="56"/>
      <c r="AD33" s="56"/>
      <c r="AE33" s="164"/>
      <c r="AF33" s="41"/>
      <c r="AG33" s="64"/>
      <c r="AH33" s="172">
        <v>50</v>
      </c>
      <c r="AI33" s="172">
        <v>50</v>
      </c>
      <c r="AJ33" s="172">
        <v>50</v>
      </c>
      <c r="AK33" s="172">
        <v>50</v>
      </c>
      <c r="AL33" s="172">
        <v>50</v>
      </c>
      <c r="AM33" s="172">
        <v>50</v>
      </c>
      <c r="AN33" s="9"/>
      <c r="AO33" s="63"/>
      <c r="AP33" s="64"/>
      <c r="AQ33" s="56"/>
      <c r="AR33" s="164"/>
      <c r="AS33" s="41"/>
      <c r="AT33" s="64"/>
      <c r="AU33" s="56"/>
      <c r="AV33" s="164"/>
      <c r="AW33" s="41"/>
      <c r="AX33" s="64"/>
      <c r="AY33" s="56"/>
      <c r="AZ33" s="56"/>
      <c r="BA33" s="114"/>
      <c r="BB33" s="137"/>
      <c r="BC33" s="122"/>
    </row>
    <row r="34" spans="1:56" ht="13.5" customHeight="1">
      <c r="A34" s="110"/>
      <c r="B34" s="283">
        <v>2489004</v>
      </c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2"/>
      <c r="O34" s="283">
        <v>3203348</v>
      </c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2"/>
      <c r="AB34" s="260">
        <v>2385653</v>
      </c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2"/>
      <c r="AO34" s="31"/>
      <c r="AP34" s="31">
        <v>0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31"/>
      <c r="BB34" s="143">
        <f>SUM(B33:BA33)</f>
        <v>1059.5</v>
      </c>
      <c r="BC34" s="121">
        <f>SUM(B34:BA34)</f>
        <v>8078005</v>
      </c>
    </row>
    <row r="35" spans="1:56" ht="13.5" customHeight="1">
      <c r="A35" s="147"/>
      <c r="B35" s="149"/>
      <c r="C35" s="56"/>
      <c r="D35" s="56"/>
      <c r="E35" s="56"/>
      <c r="F35" s="63"/>
      <c r="G35" s="64"/>
      <c r="H35" s="56"/>
      <c r="I35" s="56"/>
      <c r="J35" s="41"/>
      <c r="K35" s="64"/>
      <c r="L35" s="56"/>
      <c r="M35" s="56"/>
      <c r="N35" s="50"/>
      <c r="O35" s="63"/>
      <c r="P35" s="56"/>
      <c r="Q35" s="56"/>
      <c r="R35" s="37"/>
      <c r="S35" s="41"/>
      <c r="T35" s="64"/>
      <c r="U35" s="56"/>
      <c r="V35" s="168"/>
      <c r="W35" s="64"/>
      <c r="X35" s="64"/>
      <c r="Y35" s="56"/>
      <c r="Z35" s="56"/>
      <c r="AA35" s="62"/>
      <c r="AB35" s="63"/>
      <c r="AC35" s="56"/>
      <c r="AD35" s="56"/>
      <c r="AE35" s="164"/>
      <c r="AF35" s="163"/>
      <c r="AG35" s="64"/>
      <c r="AH35" s="56"/>
      <c r="AI35" s="164"/>
      <c r="AJ35" s="63"/>
      <c r="AK35" s="64"/>
      <c r="AL35" s="56"/>
      <c r="AM35" s="56"/>
      <c r="AN35" s="9"/>
      <c r="AO35" s="63"/>
      <c r="AP35" s="64"/>
      <c r="AQ35" s="56"/>
      <c r="AR35" s="164"/>
      <c r="AS35" s="63"/>
      <c r="AT35" s="64"/>
      <c r="AU35" s="56"/>
      <c r="AV35" s="164"/>
      <c r="AW35" s="63"/>
      <c r="AX35" s="64"/>
      <c r="AY35" s="56"/>
      <c r="AZ35" s="56"/>
      <c r="BA35" s="114"/>
      <c r="BB35" s="137"/>
      <c r="BC35" s="120"/>
    </row>
    <row r="36" spans="1:56" ht="13.5" customHeight="1">
      <c r="A36" s="110"/>
      <c r="B36" s="150"/>
      <c r="C36" s="40"/>
      <c r="D36" s="40"/>
      <c r="E36" s="40"/>
      <c r="F36" s="157"/>
      <c r="G36" s="42"/>
      <c r="H36" s="47">
        <f>SUM(H14,H19,H22,H27,H30,H33)</f>
        <v>122</v>
      </c>
      <c r="I36" s="47">
        <f t="shared" ref="I36:W36" si="1">SUM(I14,I19,I22,I27,I30,I33)</f>
        <v>122</v>
      </c>
      <c r="J36" s="47">
        <f t="shared" si="1"/>
        <v>139</v>
      </c>
      <c r="K36" s="47">
        <f t="shared" si="1"/>
        <v>138</v>
      </c>
      <c r="L36" s="47">
        <f t="shared" si="1"/>
        <v>138</v>
      </c>
      <c r="M36" s="47">
        <f t="shared" si="1"/>
        <v>138</v>
      </c>
      <c r="N36" s="47">
        <f t="shared" si="1"/>
        <v>138</v>
      </c>
      <c r="O36" s="93">
        <f t="shared" si="1"/>
        <v>100</v>
      </c>
      <c r="P36" s="93">
        <f t="shared" si="1"/>
        <v>100</v>
      </c>
      <c r="Q36" s="93">
        <f t="shared" si="1"/>
        <v>100</v>
      </c>
      <c r="R36" s="93">
        <f t="shared" si="1"/>
        <v>100</v>
      </c>
      <c r="S36" s="93">
        <f t="shared" si="1"/>
        <v>100</v>
      </c>
      <c r="T36" s="93">
        <f t="shared" si="1"/>
        <v>100</v>
      </c>
      <c r="U36" s="93">
        <f t="shared" si="1"/>
        <v>100</v>
      </c>
      <c r="V36" s="93">
        <f t="shared" si="1"/>
        <v>100</v>
      </c>
      <c r="W36" s="93">
        <f t="shared" si="1"/>
        <v>100</v>
      </c>
      <c r="X36" s="64"/>
      <c r="Y36" s="56"/>
      <c r="Z36" s="56"/>
      <c r="AA36" s="62"/>
      <c r="AB36" s="63"/>
      <c r="AC36" s="56"/>
      <c r="AD36" s="56"/>
      <c r="AE36" s="164"/>
      <c r="AF36" s="157"/>
      <c r="AG36" s="64"/>
      <c r="AH36" s="93">
        <f t="shared" ref="AH36:AK36" si="2">SUM(AH14,AH19,AH22,AH27,AH30,AH33)</f>
        <v>125</v>
      </c>
      <c r="AI36" s="93">
        <f t="shared" si="2"/>
        <v>125</v>
      </c>
      <c r="AJ36" s="93">
        <f t="shared" si="2"/>
        <v>125</v>
      </c>
      <c r="AK36" s="93">
        <f t="shared" si="2"/>
        <v>125</v>
      </c>
      <c r="AL36" s="93">
        <f t="shared" ref="AL36:AM36" si="3">SUM(AL14,AL19,AL22,AL27,AL30,AL33)</f>
        <v>125</v>
      </c>
      <c r="AM36" s="93">
        <f t="shared" si="3"/>
        <v>125</v>
      </c>
      <c r="AN36" s="9"/>
      <c r="AO36" s="63"/>
      <c r="AP36" s="64"/>
      <c r="AQ36" s="56"/>
      <c r="AR36" s="164"/>
      <c r="AS36" s="41"/>
      <c r="AT36" s="64"/>
      <c r="AU36" s="56"/>
      <c r="AV36" s="164"/>
      <c r="AW36" s="41"/>
      <c r="AX36" s="64"/>
      <c r="AY36" s="56"/>
      <c r="AZ36" s="56"/>
      <c r="BA36" s="114"/>
      <c r="BB36" s="137"/>
      <c r="BC36" s="120"/>
    </row>
    <row r="37" spans="1:56" ht="12" customHeight="1">
      <c r="A37" s="148" t="s">
        <v>16</v>
      </c>
      <c r="B37" s="284">
        <f>+B34+B31+B28+B23+B20+B15</f>
        <v>12593884</v>
      </c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7"/>
      <c r="O37" s="317">
        <f>+O34+O31+O28+O23+O20+O15</f>
        <v>10832255</v>
      </c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9"/>
      <c r="AB37" s="320">
        <f>AB34+AB31+AB28+AB20+AB15</f>
        <v>9005956</v>
      </c>
      <c r="AC37" s="321"/>
      <c r="AD37" s="321"/>
      <c r="AE37" s="321"/>
      <c r="AF37" s="321"/>
      <c r="AG37" s="321"/>
      <c r="AH37" s="321"/>
      <c r="AI37" s="321"/>
      <c r="AJ37" s="321"/>
      <c r="AK37" s="321"/>
      <c r="AL37" s="321"/>
      <c r="AM37" s="321"/>
      <c r="AN37" s="321"/>
      <c r="AO37" s="30"/>
      <c r="AP37" s="30">
        <f>AP34+AP31+AP28+AP23+AP20+AP15</f>
        <v>0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31"/>
      <c r="BB37" s="138">
        <f>SUM(B36:BA36)</f>
        <v>2585</v>
      </c>
      <c r="BC37" s="123">
        <f>SUM(B37:BA37)</f>
        <v>32432095</v>
      </c>
    </row>
    <row r="38" spans="1:56" ht="13.5" customHeight="1">
      <c r="A38" s="110"/>
      <c r="B38" s="150"/>
      <c r="C38" s="40"/>
      <c r="D38" s="40"/>
      <c r="E38" s="158"/>
      <c r="F38" s="159"/>
      <c r="G38" s="39"/>
      <c r="H38" s="40"/>
      <c r="I38" s="40"/>
      <c r="J38" s="41"/>
      <c r="K38" s="160"/>
      <c r="L38" s="40"/>
      <c r="M38" s="40"/>
      <c r="N38" s="36"/>
      <c r="O38" s="41"/>
      <c r="P38" s="40"/>
      <c r="Q38" s="40"/>
      <c r="R38" s="37"/>
      <c r="S38" s="41"/>
      <c r="T38" s="39"/>
      <c r="U38" s="40"/>
      <c r="V38" s="158"/>
      <c r="W38" s="161"/>
      <c r="X38" s="39"/>
      <c r="Y38" s="40"/>
      <c r="Z38" s="40"/>
      <c r="AA38" s="36"/>
      <c r="AB38" s="41"/>
      <c r="AC38" s="40"/>
      <c r="AD38" s="40"/>
      <c r="AE38" s="165"/>
      <c r="AF38" s="166"/>
      <c r="AG38" s="39"/>
      <c r="AH38" s="40"/>
      <c r="AI38" s="165"/>
      <c r="AJ38" s="41"/>
      <c r="AK38" s="39"/>
      <c r="AL38" s="40"/>
      <c r="AM38" s="40"/>
      <c r="AN38" s="42"/>
      <c r="AO38" s="41"/>
      <c r="AP38" s="39"/>
      <c r="AQ38" s="40"/>
      <c r="AR38" s="165"/>
      <c r="AS38" s="41"/>
      <c r="AT38" s="39"/>
      <c r="AU38" s="40"/>
      <c r="AV38" s="165"/>
      <c r="AW38" s="41"/>
      <c r="AX38" s="39"/>
      <c r="AY38" s="40"/>
      <c r="AZ38" s="40"/>
      <c r="BA38" s="132"/>
      <c r="BB38" s="139"/>
      <c r="BC38" s="124"/>
    </row>
    <row r="39" spans="1:56" ht="13.5" customHeight="1">
      <c r="A39" s="115" t="s">
        <v>32</v>
      </c>
      <c r="B39" s="15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114"/>
      <c r="BB39" s="9"/>
      <c r="BC39" s="109"/>
      <c r="BD39" s="68"/>
    </row>
    <row r="40" spans="1:56" ht="13.5" customHeight="1">
      <c r="A40" s="110" t="s">
        <v>31</v>
      </c>
      <c r="B40" s="152"/>
      <c r="C40" s="77"/>
      <c r="D40" s="77"/>
      <c r="E40" s="77"/>
      <c r="F40" s="276">
        <v>6</v>
      </c>
      <c r="G40" s="277"/>
      <c r="H40" s="277"/>
      <c r="I40" s="278"/>
      <c r="J40" s="276">
        <v>6</v>
      </c>
      <c r="K40" s="277"/>
      <c r="L40" s="277"/>
      <c r="M40" s="277"/>
      <c r="N40" s="278"/>
      <c r="O40" s="276">
        <v>6</v>
      </c>
      <c r="P40" s="277"/>
      <c r="Q40" s="277"/>
      <c r="R40" s="278"/>
      <c r="S40" s="276">
        <v>6</v>
      </c>
      <c r="T40" s="277"/>
      <c r="U40" s="277"/>
      <c r="V40" s="278"/>
      <c r="W40" s="276">
        <v>6</v>
      </c>
      <c r="X40" s="277"/>
      <c r="Y40" s="277"/>
      <c r="Z40" s="277"/>
      <c r="AA40" s="278"/>
      <c r="AB40" s="276">
        <v>6</v>
      </c>
      <c r="AC40" s="277"/>
      <c r="AD40" s="277"/>
      <c r="AE40" s="277"/>
      <c r="AF40" s="277"/>
      <c r="AG40" s="277"/>
      <c r="AH40" s="277"/>
      <c r="AI40" s="278"/>
      <c r="AJ40" s="276">
        <v>6</v>
      </c>
      <c r="AK40" s="277"/>
      <c r="AL40" s="277"/>
      <c r="AM40" s="277"/>
      <c r="AN40" s="278"/>
      <c r="AO40" s="276">
        <v>6</v>
      </c>
      <c r="AP40" s="277"/>
      <c r="AQ40" s="277"/>
      <c r="AR40" s="278"/>
      <c r="AS40" s="276">
        <v>6</v>
      </c>
      <c r="AT40" s="277"/>
      <c r="AU40" s="277"/>
      <c r="AV40" s="277"/>
      <c r="AW40" s="277"/>
      <c r="AX40" s="277"/>
      <c r="AY40" s="277"/>
      <c r="AZ40" s="277"/>
      <c r="BA40" s="329"/>
      <c r="BB40" s="129"/>
      <c r="BC40" s="111"/>
    </row>
    <row r="41" spans="1:56" ht="13.5" customHeight="1">
      <c r="A41" s="110"/>
      <c r="B41" s="152"/>
      <c r="C41" s="77"/>
      <c r="D41" s="77"/>
      <c r="E41" s="77"/>
      <c r="F41" s="266">
        <v>62689</v>
      </c>
      <c r="G41" s="267"/>
      <c r="H41" s="267"/>
      <c r="I41" s="268"/>
      <c r="J41" s="266">
        <v>62689</v>
      </c>
      <c r="K41" s="267"/>
      <c r="L41" s="267"/>
      <c r="M41" s="267"/>
      <c r="N41" s="268"/>
      <c r="O41" s="266">
        <v>62689</v>
      </c>
      <c r="P41" s="267"/>
      <c r="Q41" s="267"/>
      <c r="R41" s="268"/>
      <c r="S41" s="266">
        <v>62689</v>
      </c>
      <c r="T41" s="267"/>
      <c r="U41" s="267"/>
      <c r="V41" s="268"/>
      <c r="W41" s="266">
        <v>62689</v>
      </c>
      <c r="X41" s="267"/>
      <c r="Y41" s="267"/>
      <c r="Z41" s="267"/>
      <c r="AA41" s="268"/>
      <c r="AB41" s="266">
        <v>62689</v>
      </c>
      <c r="AC41" s="267"/>
      <c r="AD41" s="267"/>
      <c r="AE41" s="267"/>
      <c r="AF41" s="267"/>
      <c r="AG41" s="267"/>
      <c r="AH41" s="267"/>
      <c r="AI41" s="268"/>
      <c r="AJ41" s="266">
        <v>62689</v>
      </c>
      <c r="AK41" s="267"/>
      <c r="AL41" s="267"/>
      <c r="AM41" s="267"/>
      <c r="AN41" s="268"/>
      <c r="AO41" s="266">
        <v>62689</v>
      </c>
      <c r="AP41" s="267"/>
      <c r="AQ41" s="267"/>
      <c r="AR41" s="268"/>
      <c r="AS41" s="266">
        <v>62689</v>
      </c>
      <c r="AT41" s="267"/>
      <c r="AU41" s="267"/>
      <c r="AV41" s="267"/>
      <c r="AW41" s="267"/>
      <c r="AX41" s="267"/>
      <c r="AY41" s="267"/>
      <c r="AZ41" s="267"/>
      <c r="BA41" s="328"/>
      <c r="BB41" s="129">
        <v>54</v>
      </c>
      <c r="BC41" s="112">
        <f>SUM(B41:BA41)</f>
        <v>564201</v>
      </c>
    </row>
    <row r="42" spans="1:56">
      <c r="A42" s="113"/>
      <c r="B42" s="15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114"/>
      <c r="BB42" s="9"/>
      <c r="BC42" s="114"/>
      <c r="BD42" s="12"/>
    </row>
    <row r="43" spans="1:56" ht="13.5" thickBot="1">
      <c r="A43" s="133"/>
      <c r="B43" s="133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114"/>
      <c r="BB43" s="9"/>
      <c r="BC43" s="114"/>
      <c r="BD43" s="12"/>
    </row>
    <row r="44" spans="1:56">
      <c r="A44" s="115" t="s">
        <v>39</v>
      </c>
      <c r="B44" s="305">
        <f>SUM(B36:N36)+SUM(B40:N40)</f>
        <v>947</v>
      </c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>
        <f>SUM(O36:AA36)+SUM(O40:AA40)</f>
        <v>918</v>
      </c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  <c r="AA44" s="305"/>
      <c r="AB44" s="273">
        <f>SUM(AB36:AN36,AB40:AN40)</f>
        <v>762</v>
      </c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5"/>
      <c r="AO44" s="273">
        <f>SUM(AP36:BB36,AO40:BA40)</f>
        <v>12</v>
      </c>
      <c r="AP44" s="274"/>
      <c r="AQ44" s="274"/>
      <c r="AR44" s="274"/>
      <c r="AS44" s="274"/>
      <c r="AT44" s="274"/>
      <c r="AU44" s="274"/>
      <c r="AV44" s="274"/>
      <c r="AW44" s="274"/>
      <c r="AX44" s="274"/>
      <c r="AY44" s="274"/>
      <c r="AZ44" s="274"/>
      <c r="BA44" s="275"/>
      <c r="BB44" s="125">
        <f>SUM(B44:BA44)</f>
        <v>2639</v>
      </c>
      <c r="BC44" s="116"/>
    </row>
    <row r="45" spans="1:56" ht="13.5" thickBot="1">
      <c r="A45" s="117" t="s">
        <v>40</v>
      </c>
      <c r="B45" s="303">
        <f>SUM(B37,B41:N41)</f>
        <v>12719262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3">
        <f>SUM(O37,O41:AA41)</f>
        <v>11020322</v>
      </c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260">
        <f>SUM(AB37,AB41:AM41)</f>
        <v>9131334</v>
      </c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2"/>
      <c r="AO45" s="260">
        <f>SUM(AP37,AO41:BB41)</f>
        <v>125432</v>
      </c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2"/>
      <c r="BB45" s="118"/>
      <c r="BC45" s="119">
        <f>SUM(B45:BA45)</f>
        <v>32996350</v>
      </c>
    </row>
  </sheetData>
  <mergeCells count="66">
    <mergeCell ref="B45:N45"/>
    <mergeCell ref="O45:AA45"/>
    <mergeCell ref="AB45:AN45"/>
    <mergeCell ref="AO45:BA45"/>
    <mergeCell ref="AB37:AN37"/>
    <mergeCell ref="AJ41:AN41"/>
    <mergeCell ref="AO41:AR41"/>
    <mergeCell ref="AS41:BA41"/>
    <mergeCell ref="B44:N44"/>
    <mergeCell ref="O44:AA44"/>
    <mergeCell ref="AB44:AN44"/>
    <mergeCell ref="AO44:BA44"/>
    <mergeCell ref="AB40:AI40"/>
    <mergeCell ref="AJ40:AN40"/>
    <mergeCell ref="AO40:AR40"/>
    <mergeCell ref="AS40:BA40"/>
    <mergeCell ref="AB41:AI41"/>
    <mergeCell ref="B34:N34"/>
    <mergeCell ref="O34:AA34"/>
    <mergeCell ref="AB34:AN34"/>
    <mergeCell ref="B37:N37"/>
    <mergeCell ref="O37:AA37"/>
    <mergeCell ref="F40:I40"/>
    <mergeCell ref="J40:N40"/>
    <mergeCell ref="O40:R40"/>
    <mergeCell ref="S40:V40"/>
    <mergeCell ref="W40:AA40"/>
    <mergeCell ref="F41:I41"/>
    <mergeCell ref="J41:N41"/>
    <mergeCell ref="O41:R41"/>
    <mergeCell ref="S41:V41"/>
    <mergeCell ref="W41:AA41"/>
    <mergeCell ref="B28:N28"/>
    <mergeCell ref="O28:AA28"/>
    <mergeCell ref="AB28:AN28"/>
    <mergeCell ref="B31:N31"/>
    <mergeCell ref="O31:AA31"/>
    <mergeCell ref="AB31:AN31"/>
    <mergeCell ref="B20:N20"/>
    <mergeCell ref="O20:AA20"/>
    <mergeCell ref="AB20:AN20"/>
    <mergeCell ref="B23:N23"/>
    <mergeCell ref="O23:AA23"/>
    <mergeCell ref="AB23:AN23"/>
    <mergeCell ref="BB9:BB10"/>
    <mergeCell ref="BC9:BC10"/>
    <mergeCell ref="B15:N15"/>
    <mergeCell ref="O15:AA15"/>
    <mergeCell ref="AB15:AN15"/>
    <mergeCell ref="W9:AA9"/>
    <mergeCell ref="AB9:AE9"/>
    <mergeCell ref="AF9:AI9"/>
    <mergeCell ref="AJ9:AN9"/>
    <mergeCell ref="AO9:AR9"/>
    <mergeCell ref="AS9:AV9"/>
    <mergeCell ref="B8:N8"/>
    <mergeCell ref="O8:AA8"/>
    <mergeCell ref="AB8:AN8"/>
    <mergeCell ref="AO8:BA8"/>
    <mergeCell ref="A9:A10"/>
    <mergeCell ref="B9:E9"/>
    <mergeCell ref="F9:I9"/>
    <mergeCell ref="J9:N9"/>
    <mergeCell ref="O9:R9"/>
    <mergeCell ref="S9:V9"/>
    <mergeCell ref="AW9:BA9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6:BD45"/>
  <sheetViews>
    <sheetView showGridLines="0" zoomScaleNormal="100" workbookViewId="0">
      <pane xSplit="1" ySplit="10" topLeftCell="AG22" activePane="bottomRight" state="frozen"/>
      <selection activeCell="O22" sqref="O22"/>
      <selection pane="topRight" activeCell="O22" sqref="O22"/>
      <selection pane="bottomLeft" activeCell="O22" sqref="O22"/>
      <selection pane="bottomRight" activeCell="O37" sqref="O37:AA37"/>
    </sheetView>
  </sheetViews>
  <sheetFormatPr defaultRowHeight="12.75"/>
  <cols>
    <col min="1" max="1" width="41.140625" style="61" customWidth="1"/>
    <col min="2" max="53" width="3.28515625" style="61" customWidth="1"/>
    <col min="54" max="54" width="10.140625" style="61" customWidth="1"/>
    <col min="55" max="55" width="16" style="12" customWidth="1"/>
    <col min="56" max="16384" width="9.140625" style="61"/>
  </cols>
  <sheetData>
    <row r="6" spans="1:55">
      <c r="A6" s="16" t="s">
        <v>48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</row>
    <row r="7" spans="1:55" ht="12.75" customHeight="1" thickBot="1">
      <c r="A7" s="86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22"/>
    </row>
    <row r="8" spans="1:55" ht="13.5" customHeight="1" thickBot="1">
      <c r="A8" s="97" t="s">
        <v>22</v>
      </c>
      <c r="B8" s="231" t="s">
        <v>42</v>
      </c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3"/>
      <c r="O8" s="231" t="s">
        <v>43</v>
      </c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3"/>
      <c r="AB8" s="325" t="s">
        <v>44</v>
      </c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7"/>
      <c r="AO8" s="325" t="s">
        <v>45</v>
      </c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7"/>
      <c r="BB8" s="140"/>
      <c r="BC8" s="141"/>
    </row>
    <row r="9" spans="1:55" ht="13.5" customHeight="1">
      <c r="A9" s="300" t="s">
        <v>15</v>
      </c>
      <c r="B9" s="243" t="s">
        <v>2</v>
      </c>
      <c r="C9" s="244"/>
      <c r="D9" s="244"/>
      <c r="E9" s="245"/>
      <c r="F9" s="243" t="s">
        <v>3</v>
      </c>
      <c r="G9" s="244"/>
      <c r="H9" s="244"/>
      <c r="I9" s="245"/>
      <c r="J9" s="243" t="s">
        <v>4</v>
      </c>
      <c r="K9" s="244"/>
      <c r="L9" s="244"/>
      <c r="M9" s="244"/>
      <c r="N9" s="245"/>
      <c r="O9" s="243" t="s">
        <v>5</v>
      </c>
      <c r="P9" s="244"/>
      <c r="Q9" s="244"/>
      <c r="R9" s="245"/>
      <c r="S9" s="243" t="s">
        <v>6</v>
      </c>
      <c r="T9" s="244"/>
      <c r="U9" s="244"/>
      <c r="V9" s="245"/>
      <c r="W9" s="243" t="s">
        <v>7</v>
      </c>
      <c r="X9" s="244"/>
      <c r="Y9" s="244"/>
      <c r="Z9" s="244"/>
      <c r="AA9" s="245"/>
      <c r="AB9" s="243" t="s">
        <v>8</v>
      </c>
      <c r="AC9" s="244"/>
      <c r="AD9" s="244"/>
      <c r="AE9" s="245"/>
      <c r="AF9" s="243" t="s">
        <v>9</v>
      </c>
      <c r="AG9" s="244"/>
      <c r="AH9" s="244"/>
      <c r="AI9" s="245"/>
      <c r="AJ9" s="243" t="s">
        <v>10</v>
      </c>
      <c r="AK9" s="244"/>
      <c r="AL9" s="244"/>
      <c r="AM9" s="244"/>
      <c r="AN9" s="245"/>
      <c r="AO9" s="243" t="s">
        <v>11</v>
      </c>
      <c r="AP9" s="244"/>
      <c r="AQ9" s="244"/>
      <c r="AR9" s="245"/>
      <c r="AS9" s="243" t="s">
        <v>12</v>
      </c>
      <c r="AT9" s="244"/>
      <c r="AU9" s="244"/>
      <c r="AV9" s="245"/>
      <c r="AW9" s="243" t="s">
        <v>13</v>
      </c>
      <c r="AX9" s="244"/>
      <c r="AY9" s="244"/>
      <c r="AZ9" s="244"/>
      <c r="BA9" s="245"/>
      <c r="BB9" s="322" t="s">
        <v>0</v>
      </c>
      <c r="BC9" s="323" t="s">
        <v>1</v>
      </c>
    </row>
    <row r="10" spans="1:55" ht="13.5" customHeight="1">
      <c r="A10" s="301"/>
      <c r="B10" s="155">
        <v>31</v>
      </c>
      <c r="C10" s="153">
        <f>B10+7</f>
        <v>38</v>
      </c>
      <c r="D10" s="153">
        <f>C10+7</f>
        <v>45</v>
      </c>
      <c r="E10" s="153">
        <f t="shared" ref="E10:BA10" si="0">D10+7</f>
        <v>52</v>
      </c>
      <c r="F10" s="153">
        <f t="shared" si="0"/>
        <v>59</v>
      </c>
      <c r="G10" s="153">
        <v>4</v>
      </c>
      <c r="H10" s="153">
        <f t="shared" si="0"/>
        <v>11</v>
      </c>
      <c r="I10" s="153">
        <f t="shared" si="0"/>
        <v>18</v>
      </c>
      <c r="J10" s="153">
        <f t="shared" si="0"/>
        <v>25</v>
      </c>
      <c r="K10" s="153">
        <v>4</v>
      </c>
      <c r="L10" s="153">
        <f t="shared" si="0"/>
        <v>11</v>
      </c>
      <c r="M10" s="153">
        <f t="shared" si="0"/>
        <v>18</v>
      </c>
      <c r="N10" s="153">
        <f t="shared" si="0"/>
        <v>25</v>
      </c>
      <c r="O10" s="153">
        <f t="shared" si="0"/>
        <v>32</v>
      </c>
      <c r="P10" s="153">
        <f t="shared" si="0"/>
        <v>39</v>
      </c>
      <c r="Q10" s="153">
        <f t="shared" si="0"/>
        <v>46</v>
      </c>
      <c r="R10" s="153">
        <f t="shared" si="0"/>
        <v>53</v>
      </c>
      <c r="S10" s="153">
        <f t="shared" si="0"/>
        <v>60</v>
      </c>
      <c r="T10" s="153">
        <v>6</v>
      </c>
      <c r="U10" s="153">
        <f t="shared" si="0"/>
        <v>13</v>
      </c>
      <c r="V10" s="153">
        <f t="shared" si="0"/>
        <v>20</v>
      </c>
      <c r="W10" s="153">
        <f t="shared" si="0"/>
        <v>27</v>
      </c>
      <c r="X10" s="153">
        <f t="shared" si="0"/>
        <v>34</v>
      </c>
      <c r="Y10" s="153">
        <f t="shared" si="0"/>
        <v>41</v>
      </c>
      <c r="Z10" s="153">
        <f t="shared" si="0"/>
        <v>48</v>
      </c>
      <c r="AA10" s="153">
        <f t="shared" si="0"/>
        <v>55</v>
      </c>
      <c r="AB10" s="153">
        <v>1</v>
      </c>
      <c r="AC10" s="153">
        <f t="shared" si="0"/>
        <v>8</v>
      </c>
      <c r="AD10" s="153">
        <f t="shared" si="0"/>
        <v>15</v>
      </c>
      <c r="AE10" s="153">
        <f t="shared" si="0"/>
        <v>22</v>
      </c>
      <c r="AF10" s="153">
        <f t="shared" si="0"/>
        <v>29</v>
      </c>
      <c r="AG10" s="153">
        <f t="shared" si="0"/>
        <v>36</v>
      </c>
      <c r="AH10" s="153">
        <f t="shared" si="0"/>
        <v>43</v>
      </c>
      <c r="AI10" s="153">
        <f t="shared" si="0"/>
        <v>50</v>
      </c>
      <c r="AJ10" s="153">
        <f t="shared" si="0"/>
        <v>57</v>
      </c>
      <c r="AK10" s="153">
        <v>2</v>
      </c>
      <c r="AL10" s="153">
        <f t="shared" si="0"/>
        <v>9</v>
      </c>
      <c r="AM10" s="153">
        <f t="shared" si="0"/>
        <v>16</v>
      </c>
      <c r="AN10" s="153">
        <f t="shared" si="0"/>
        <v>23</v>
      </c>
      <c r="AO10" s="153">
        <f t="shared" si="0"/>
        <v>30</v>
      </c>
      <c r="AP10" s="153">
        <v>7</v>
      </c>
      <c r="AQ10" s="153">
        <f t="shared" si="0"/>
        <v>14</v>
      </c>
      <c r="AR10" s="153">
        <f t="shared" si="0"/>
        <v>21</v>
      </c>
      <c r="AS10" s="153">
        <f t="shared" si="0"/>
        <v>28</v>
      </c>
      <c r="AT10" s="153">
        <f t="shared" si="0"/>
        <v>35</v>
      </c>
      <c r="AU10" s="153">
        <f t="shared" si="0"/>
        <v>42</v>
      </c>
      <c r="AV10" s="153">
        <f t="shared" si="0"/>
        <v>49</v>
      </c>
      <c r="AW10" s="153">
        <f t="shared" si="0"/>
        <v>56</v>
      </c>
      <c r="AX10" s="153">
        <v>2</v>
      </c>
      <c r="AY10" s="153">
        <f t="shared" si="0"/>
        <v>9</v>
      </c>
      <c r="AZ10" s="153">
        <f t="shared" si="0"/>
        <v>16</v>
      </c>
      <c r="BA10" s="154">
        <f t="shared" si="0"/>
        <v>23</v>
      </c>
      <c r="BB10" s="290"/>
      <c r="BC10" s="324"/>
    </row>
    <row r="11" spans="1:55" ht="13.5" customHeight="1">
      <c r="A11" s="145"/>
      <c r="B11" s="149"/>
      <c r="C11" s="56"/>
      <c r="D11" s="56"/>
      <c r="E11" s="62"/>
      <c r="F11" s="156"/>
      <c r="G11" s="64"/>
      <c r="H11" s="56"/>
      <c r="I11" s="38"/>
      <c r="J11" s="156"/>
      <c r="K11" s="64"/>
      <c r="L11" s="56"/>
      <c r="M11" s="56"/>
      <c r="N11" s="62"/>
      <c r="O11" s="63"/>
      <c r="P11" s="56"/>
      <c r="Q11" s="56"/>
      <c r="R11" s="38"/>
      <c r="S11" s="156"/>
      <c r="T11" s="64"/>
      <c r="U11" s="56"/>
      <c r="V11" s="38"/>
      <c r="W11" s="156"/>
      <c r="X11" s="64"/>
      <c r="Y11" s="56"/>
      <c r="Z11" s="56"/>
      <c r="AA11" s="62"/>
      <c r="AB11" s="63"/>
      <c r="AC11" s="56"/>
      <c r="AD11" s="56"/>
      <c r="AE11" s="38"/>
      <c r="AF11" s="156"/>
      <c r="AG11" s="64"/>
      <c r="AH11" s="56"/>
      <c r="AI11" s="164"/>
      <c r="AJ11" s="156"/>
      <c r="AK11" s="64"/>
      <c r="AL11" s="56"/>
      <c r="AM11" s="56"/>
      <c r="AN11" s="9"/>
      <c r="AO11" s="156"/>
      <c r="AP11" s="64"/>
      <c r="AQ11" s="56"/>
      <c r="AR11" s="164"/>
      <c r="AS11" s="63"/>
      <c r="AT11" s="64"/>
      <c r="AU11" s="56"/>
      <c r="AV11" s="164"/>
      <c r="AW11" s="63"/>
      <c r="AX11" s="64"/>
      <c r="AY11" s="56"/>
      <c r="AZ11" s="56"/>
      <c r="BA11" s="114"/>
      <c r="BB11" s="136"/>
      <c r="BC11" s="120"/>
    </row>
    <row r="12" spans="1:55" ht="13.5" customHeight="1">
      <c r="A12" s="145"/>
      <c r="B12" s="149"/>
      <c r="C12" s="56"/>
      <c r="D12" s="56"/>
      <c r="E12" s="62"/>
      <c r="F12" s="63"/>
      <c r="G12" s="64"/>
      <c r="H12" s="56"/>
      <c r="I12" s="35"/>
      <c r="J12" s="63"/>
      <c r="K12" s="64"/>
      <c r="L12" s="56"/>
      <c r="M12" s="56"/>
      <c r="N12" s="62"/>
      <c r="O12" s="63"/>
      <c r="P12" s="56"/>
      <c r="Q12" s="56"/>
      <c r="R12" s="35"/>
      <c r="S12" s="63"/>
      <c r="T12" s="64"/>
      <c r="U12" s="56"/>
      <c r="V12" s="35"/>
      <c r="W12" s="63"/>
      <c r="X12" s="64"/>
      <c r="Y12" s="56"/>
      <c r="Z12" s="56"/>
      <c r="AA12" s="62"/>
      <c r="AB12" s="63"/>
      <c r="AC12" s="56"/>
      <c r="AD12" s="56"/>
      <c r="AE12" s="35"/>
      <c r="AF12" s="63"/>
      <c r="AG12" s="64"/>
      <c r="AH12" s="56"/>
      <c r="AI12" s="164"/>
      <c r="AJ12" s="63"/>
      <c r="AK12" s="64"/>
      <c r="AL12" s="56"/>
      <c r="AM12" s="56"/>
      <c r="AN12" s="9"/>
      <c r="AO12" s="63"/>
      <c r="AP12" s="64"/>
      <c r="AQ12" s="56"/>
      <c r="AR12" s="164"/>
      <c r="AS12" s="63"/>
      <c r="AT12" s="64"/>
      <c r="AU12" s="56"/>
      <c r="AV12" s="164"/>
      <c r="AW12" s="63"/>
      <c r="AX12" s="64"/>
      <c r="AY12" s="56"/>
      <c r="AZ12" s="56"/>
      <c r="BA12" s="114"/>
      <c r="BB12" s="136"/>
      <c r="BC12" s="120"/>
    </row>
    <row r="13" spans="1:55" ht="13.5" customHeight="1">
      <c r="A13" s="115" t="s">
        <v>14</v>
      </c>
      <c r="B13" s="149"/>
      <c r="C13" s="56"/>
      <c r="D13" s="56"/>
      <c r="E13" s="62"/>
      <c r="F13" s="63"/>
      <c r="G13" s="64"/>
      <c r="H13" s="56"/>
      <c r="I13" s="37"/>
      <c r="J13" s="41"/>
      <c r="K13" s="64"/>
      <c r="L13" s="56"/>
      <c r="M13" s="56"/>
      <c r="N13" s="62"/>
      <c r="O13" s="63"/>
      <c r="P13" s="56"/>
      <c r="Q13" s="56"/>
      <c r="R13" s="37"/>
      <c r="S13" s="41"/>
      <c r="T13" s="64"/>
      <c r="U13" s="56"/>
      <c r="V13" s="35"/>
      <c r="W13" s="63"/>
      <c r="X13" s="64"/>
      <c r="Y13" s="56"/>
      <c r="Z13" s="56"/>
      <c r="AA13" s="62"/>
      <c r="AB13" s="63"/>
      <c r="AC13" s="56"/>
      <c r="AD13" s="56"/>
      <c r="AE13" s="35"/>
      <c r="AF13" s="63"/>
      <c r="AG13" s="64"/>
      <c r="AH13" s="56"/>
      <c r="AI13" s="164"/>
      <c r="AJ13" s="63"/>
      <c r="AK13" s="64"/>
      <c r="AL13" s="56"/>
      <c r="AM13" s="56"/>
      <c r="AN13" s="9"/>
      <c r="AO13" s="63"/>
      <c r="AP13" s="64"/>
      <c r="AQ13" s="56"/>
      <c r="AR13" s="164"/>
      <c r="AS13" s="63"/>
      <c r="AT13" s="64"/>
      <c r="AU13" s="56"/>
      <c r="AV13" s="164"/>
      <c r="AW13" s="63"/>
      <c r="AX13" s="64"/>
      <c r="AY13" s="56"/>
      <c r="AZ13" s="56"/>
      <c r="BA13" s="114"/>
      <c r="BB13" s="136"/>
      <c r="BC13" s="120"/>
    </row>
    <row r="14" spans="1:55" ht="13.5" customHeight="1">
      <c r="A14" s="110" t="s">
        <v>17</v>
      </c>
      <c r="B14" s="149"/>
      <c r="C14" s="56"/>
      <c r="D14" s="56"/>
      <c r="E14" s="62"/>
      <c r="F14" s="63"/>
      <c r="G14" s="64"/>
      <c r="H14" s="167">
        <v>8</v>
      </c>
      <c r="I14" s="93">
        <v>8</v>
      </c>
      <c r="J14" s="169">
        <v>8</v>
      </c>
      <c r="K14" s="169">
        <v>8</v>
      </c>
      <c r="L14" s="169">
        <v>8</v>
      </c>
      <c r="M14" s="93">
        <v>8</v>
      </c>
      <c r="N14" s="93">
        <v>8</v>
      </c>
      <c r="O14" s="93">
        <v>8</v>
      </c>
      <c r="P14" s="93">
        <v>8</v>
      </c>
      <c r="Q14" s="93">
        <v>8</v>
      </c>
      <c r="R14" s="175"/>
      <c r="S14" s="93">
        <v>8</v>
      </c>
      <c r="T14" s="175"/>
      <c r="U14" s="93">
        <v>8</v>
      </c>
      <c r="V14" s="175"/>
      <c r="W14" s="93">
        <v>8</v>
      </c>
      <c r="X14" s="64"/>
      <c r="Y14" s="56"/>
      <c r="Z14" s="56"/>
      <c r="AA14" s="62"/>
      <c r="AB14" s="63"/>
      <c r="AC14" s="56"/>
      <c r="AD14" s="56"/>
      <c r="AE14" s="37"/>
      <c r="AF14" s="41"/>
      <c r="AG14" s="64"/>
      <c r="AH14" s="93">
        <v>8</v>
      </c>
      <c r="AI14" s="93">
        <v>8</v>
      </c>
      <c r="AJ14" s="93">
        <v>8</v>
      </c>
      <c r="AK14" s="93">
        <v>8</v>
      </c>
      <c r="AL14" s="93">
        <v>8</v>
      </c>
      <c r="AM14" s="56"/>
      <c r="AN14" s="9"/>
      <c r="AO14" s="41"/>
      <c r="AP14" s="64"/>
      <c r="AQ14" s="56"/>
      <c r="AR14" s="164"/>
      <c r="AS14" s="41"/>
      <c r="AT14" s="64"/>
      <c r="AU14" s="56"/>
      <c r="AV14" s="164"/>
      <c r="AW14" s="41"/>
      <c r="AX14" s="64"/>
      <c r="AY14" s="56"/>
      <c r="AZ14" s="56"/>
      <c r="BA14" s="114"/>
      <c r="BB14" s="136"/>
      <c r="BC14" s="120"/>
    </row>
    <row r="15" spans="1:55" ht="13.5" customHeight="1">
      <c r="A15" s="146"/>
      <c r="B15" s="283">
        <v>1092982</v>
      </c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2"/>
      <c r="O15" s="283">
        <v>971795</v>
      </c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2"/>
      <c r="AB15" s="260">
        <v>748476</v>
      </c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2"/>
      <c r="AO15" s="34"/>
      <c r="AP15" s="31">
        <v>0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31"/>
      <c r="BB15" s="137">
        <f>SUM(B14:BA14)</f>
        <v>144</v>
      </c>
      <c r="BC15" s="121">
        <f>SUM(B15:BA15)</f>
        <v>2813253</v>
      </c>
    </row>
    <row r="16" spans="1:55" ht="13.5" customHeight="1">
      <c r="A16" s="146"/>
      <c r="B16" s="149"/>
      <c r="C16" s="56"/>
      <c r="D16" s="56"/>
      <c r="E16" s="56"/>
      <c r="F16" s="63"/>
      <c r="G16" s="56"/>
      <c r="H16" s="56"/>
      <c r="I16" s="56"/>
      <c r="J16" s="41"/>
      <c r="K16" s="64"/>
      <c r="L16" s="56"/>
      <c r="M16" s="56"/>
      <c r="N16" s="50"/>
      <c r="O16" s="63"/>
      <c r="P16" s="56"/>
      <c r="Q16" s="56"/>
      <c r="R16" s="37"/>
      <c r="S16" s="41"/>
      <c r="T16" s="64"/>
      <c r="U16" s="56"/>
      <c r="V16" s="35"/>
      <c r="W16" s="63"/>
      <c r="X16" s="64"/>
      <c r="Y16" s="56"/>
      <c r="Z16" s="56"/>
      <c r="AA16" s="62"/>
      <c r="AB16" s="63"/>
      <c r="AC16" s="56"/>
      <c r="AD16" s="56"/>
      <c r="AE16" s="162"/>
      <c r="AF16" s="163"/>
      <c r="AG16" s="64"/>
      <c r="AH16" s="56"/>
      <c r="AI16" s="164"/>
      <c r="AJ16" s="163"/>
      <c r="AK16" s="64"/>
      <c r="AL16" s="56"/>
      <c r="AM16" s="56"/>
      <c r="AN16" s="9"/>
      <c r="AO16" s="63"/>
      <c r="AP16" s="64"/>
      <c r="AQ16" s="56"/>
      <c r="AR16" s="164"/>
      <c r="AS16" s="63"/>
      <c r="AT16" s="64"/>
      <c r="AU16" s="56"/>
      <c r="AV16" s="164"/>
      <c r="AW16" s="63"/>
      <c r="AX16" s="64"/>
      <c r="AY16" s="56"/>
      <c r="AZ16" s="56"/>
      <c r="BA16" s="114"/>
      <c r="BB16" s="137"/>
      <c r="BC16" s="122"/>
    </row>
    <row r="17" spans="1:55" ht="13.5" hidden="1" customHeight="1">
      <c r="A17" s="110" t="s">
        <v>23</v>
      </c>
      <c r="B17" s="149"/>
      <c r="C17" s="56"/>
      <c r="D17" s="56"/>
      <c r="E17" s="56"/>
      <c r="F17" s="157"/>
      <c r="G17" s="56"/>
      <c r="H17" s="48">
        <v>8</v>
      </c>
      <c r="I17" s="48">
        <v>8</v>
      </c>
      <c r="J17" s="48">
        <v>8</v>
      </c>
      <c r="K17" s="63"/>
      <c r="L17" s="56"/>
      <c r="M17" s="48">
        <v>8</v>
      </c>
      <c r="N17" s="48">
        <v>8</v>
      </c>
      <c r="O17" s="48">
        <v>8</v>
      </c>
      <c r="P17" s="48">
        <v>8</v>
      </c>
      <c r="Q17" s="56"/>
      <c r="R17" s="48">
        <v>8</v>
      </c>
      <c r="S17" s="48">
        <v>8</v>
      </c>
      <c r="T17" s="48">
        <v>8</v>
      </c>
      <c r="U17" s="48">
        <v>8</v>
      </c>
      <c r="V17" s="37">
        <v>8</v>
      </c>
      <c r="W17" s="41">
        <v>8</v>
      </c>
      <c r="X17" s="64"/>
      <c r="Y17" s="56"/>
      <c r="Z17" s="56"/>
      <c r="AA17" s="62"/>
      <c r="AB17" s="63"/>
      <c r="AC17" s="56"/>
      <c r="AD17" s="56"/>
      <c r="AE17" s="35"/>
      <c r="AF17" s="63"/>
      <c r="AG17" s="64"/>
      <c r="AH17" s="56"/>
      <c r="AI17" s="164"/>
      <c r="AJ17" s="63"/>
      <c r="AK17" s="64"/>
      <c r="AL17" s="56"/>
      <c r="AM17" s="56"/>
      <c r="AN17" s="9"/>
      <c r="AO17" s="63"/>
      <c r="AP17" s="64"/>
      <c r="AQ17" s="56"/>
      <c r="AR17" s="164"/>
      <c r="AS17" s="63"/>
      <c r="AT17" s="64"/>
      <c r="AU17" s="56"/>
      <c r="AV17" s="164"/>
      <c r="AW17" s="63"/>
      <c r="AX17" s="64"/>
      <c r="AY17" s="56"/>
      <c r="AZ17" s="56"/>
      <c r="BA17" s="114"/>
      <c r="BB17" s="137"/>
      <c r="BC17" s="122"/>
    </row>
    <row r="18" spans="1:55" ht="13.5" hidden="1" customHeight="1">
      <c r="A18" s="110" t="s">
        <v>24</v>
      </c>
      <c r="B18" s="149"/>
      <c r="C18" s="56"/>
      <c r="D18" s="56"/>
      <c r="E18" s="56"/>
      <c r="F18" s="63"/>
      <c r="G18" s="56"/>
      <c r="H18" s="56"/>
      <c r="I18" s="56"/>
      <c r="J18" s="62"/>
      <c r="K18" s="63"/>
      <c r="L18" s="56"/>
      <c r="M18" s="56"/>
      <c r="N18" s="62"/>
      <c r="O18" s="57">
        <v>2</v>
      </c>
      <c r="P18" s="57">
        <v>2</v>
      </c>
      <c r="Q18" s="56"/>
      <c r="R18" s="57">
        <v>2</v>
      </c>
      <c r="S18" s="57">
        <v>2</v>
      </c>
      <c r="T18" s="57">
        <v>2</v>
      </c>
      <c r="U18" s="57">
        <v>2</v>
      </c>
      <c r="V18" s="35">
        <v>2</v>
      </c>
      <c r="W18" s="63">
        <v>2</v>
      </c>
      <c r="X18" s="64"/>
      <c r="Y18" s="56"/>
      <c r="Z18" s="56"/>
      <c r="AA18" s="62"/>
      <c r="AB18" s="63"/>
      <c r="AC18" s="56"/>
      <c r="AD18" s="56"/>
      <c r="AE18" s="35"/>
      <c r="AF18" s="63"/>
      <c r="AG18" s="64"/>
      <c r="AH18" s="56"/>
      <c r="AI18" s="164"/>
      <c r="AJ18" s="63"/>
      <c r="AK18" s="64"/>
      <c r="AL18" s="56"/>
      <c r="AM18" s="56"/>
      <c r="AN18" s="9"/>
      <c r="AO18" s="63"/>
      <c r="AP18" s="64"/>
      <c r="AQ18" s="56"/>
      <c r="AR18" s="164"/>
      <c r="AS18" s="63"/>
      <c r="AT18" s="64"/>
      <c r="AU18" s="56"/>
      <c r="AV18" s="164"/>
      <c r="AW18" s="63"/>
      <c r="AX18" s="64"/>
      <c r="AY18" s="56"/>
      <c r="AZ18" s="56"/>
      <c r="BA18" s="114"/>
      <c r="BB18" s="137"/>
      <c r="BC18" s="122"/>
    </row>
    <row r="19" spans="1:55" ht="13.5" customHeight="1">
      <c r="A19" s="110" t="s">
        <v>27</v>
      </c>
      <c r="B19" s="149"/>
      <c r="C19" s="56"/>
      <c r="D19" s="56"/>
      <c r="E19" s="56"/>
      <c r="F19" s="63"/>
      <c r="G19" s="56"/>
      <c r="H19" s="167">
        <v>8</v>
      </c>
      <c r="I19" s="167">
        <v>8</v>
      </c>
      <c r="J19" s="167">
        <v>8</v>
      </c>
      <c r="K19" s="167">
        <v>8</v>
      </c>
      <c r="L19" s="167">
        <v>8</v>
      </c>
      <c r="M19" s="167">
        <v>8</v>
      </c>
      <c r="N19" s="167">
        <v>8</v>
      </c>
      <c r="O19" s="167">
        <v>10</v>
      </c>
      <c r="P19" s="167">
        <v>10</v>
      </c>
      <c r="Q19" s="167">
        <v>10</v>
      </c>
      <c r="R19" s="174"/>
      <c r="S19" s="167">
        <v>10</v>
      </c>
      <c r="T19" s="174"/>
      <c r="U19" s="167">
        <v>10</v>
      </c>
      <c r="V19" s="174"/>
      <c r="W19" s="167">
        <v>10</v>
      </c>
      <c r="X19" s="64"/>
      <c r="Y19" s="56"/>
      <c r="Z19" s="56"/>
      <c r="AA19" s="62"/>
      <c r="AB19" s="63"/>
      <c r="AC19" s="56"/>
      <c r="AD19" s="56"/>
      <c r="AE19" s="37"/>
      <c r="AF19" s="41"/>
      <c r="AG19" s="64"/>
      <c r="AH19" s="167">
        <v>10</v>
      </c>
      <c r="AI19" s="167">
        <v>10</v>
      </c>
      <c r="AJ19" s="167">
        <v>10</v>
      </c>
      <c r="AK19" s="167">
        <v>10</v>
      </c>
      <c r="AL19" s="167">
        <v>10</v>
      </c>
      <c r="AM19" s="56"/>
      <c r="AN19" s="9"/>
      <c r="AO19" s="63"/>
      <c r="AP19" s="64"/>
      <c r="AQ19" s="56"/>
      <c r="AR19" s="164"/>
      <c r="AS19" s="41"/>
      <c r="AT19" s="64"/>
      <c r="AU19" s="56"/>
      <c r="AV19" s="164"/>
      <c r="AW19" s="41"/>
      <c r="AX19" s="64"/>
      <c r="AY19" s="56"/>
      <c r="AZ19" s="56"/>
      <c r="BA19" s="114"/>
      <c r="BB19" s="137"/>
      <c r="BC19" s="122"/>
    </row>
    <row r="20" spans="1:55" ht="13.5" customHeight="1">
      <c r="A20" s="146"/>
      <c r="B20" s="283">
        <v>488090</v>
      </c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2"/>
      <c r="O20" s="283">
        <v>609705</v>
      </c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2"/>
      <c r="AB20" s="260">
        <v>609259</v>
      </c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2"/>
      <c r="AO20" s="31"/>
      <c r="AP20" s="31">
        <v>0</v>
      </c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31"/>
      <c r="BB20" s="137">
        <f>SUM(B19:BA19)</f>
        <v>166</v>
      </c>
      <c r="BC20" s="121">
        <f>SUM(B20:BA20)</f>
        <v>1707054</v>
      </c>
    </row>
    <row r="21" spans="1:55" ht="13.5" customHeight="1">
      <c r="A21" s="146"/>
      <c r="B21" s="149"/>
      <c r="C21" s="56"/>
      <c r="D21" s="56"/>
      <c r="E21" s="56"/>
      <c r="F21" s="63"/>
      <c r="G21" s="64"/>
      <c r="H21" s="56"/>
      <c r="I21" s="56"/>
      <c r="J21" s="41"/>
      <c r="K21" s="64"/>
      <c r="L21" s="56"/>
      <c r="M21" s="56"/>
      <c r="N21" s="50"/>
      <c r="O21" s="63"/>
      <c r="P21" s="56"/>
      <c r="Q21" s="56"/>
      <c r="R21" s="9"/>
      <c r="S21" s="63"/>
      <c r="T21" s="64"/>
      <c r="U21" s="56"/>
      <c r="V21" s="35"/>
      <c r="W21" s="63"/>
      <c r="X21" s="64"/>
      <c r="Y21" s="56"/>
      <c r="Z21" s="56"/>
      <c r="AA21" s="62"/>
      <c r="AB21" s="63"/>
      <c r="AC21" s="56"/>
      <c r="AD21" s="56"/>
      <c r="AE21" s="164"/>
      <c r="AF21" s="163"/>
      <c r="AG21" s="64"/>
      <c r="AH21" s="56"/>
      <c r="AI21" s="164"/>
      <c r="AJ21" s="163"/>
      <c r="AK21" s="64"/>
      <c r="AL21" s="56"/>
      <c r="AM21" s="56"/>
      <c r="AN21" s="9"/>
      <c r="AO21" s="63"/>
      <c r="AP21" s="64"/>
      <c r="AQ21" s="56"/>
      <c r="AR21" s="164"/>
      <c r="AS21" s="63"/>
      <c r="AT21" s="64"/>
      <c r="AU21" s="56"/>
      <c r="AV21" s="164"/>
      <c r="AW21" s="63"/>
      <c r="AX21" s="64"/>
      <c r="AY21" s="56"/>
      <c r="AZ21" s="56"/>
      <c r="BA21" s="114"/>
      <c r="BB21" s="137"/>
      <c r="BC21" s="122"/>
    </row>
    <row r="22" spans="1:55" ht="13.5" customHeight="1">
      <c r="A22" s="110" t="s">
        <v>18</v>
      </c>
      <c r="B22" s="149"/>
      <c r="C22" s="56"/>
      <c r="D22" s="56"/>
      <c r="E22" s="56"/>
      <c r="F22" s="63"/>
      <c r="G22" s="64"/>
      <c r="H22" s="167">
        <v>13</v>
      </c>
      <c r="I22" s="167">
        <v>13</v>
      </c>
      <c r="J22" s="167">
        <v>13</v>
      </c>
      <c r="K22" s="167">
        <v>13</v>
      </c>
      <c r="L22" s="167">
        <v>13</v>
      </c>
      <c r="M22" s="167">
        <v>13</v>
      </c>
      <c r="N22" s="167">
        <v>13</v>
      </c>
      <c r="O22" s="63"/>
      <c r="P22" s="56"/>
      <c r="Q22" s="56"/>
      <c r="R22" s="9"/>
      <c r="S22" s="63"/>
      <c r="T22" s="64"/>
      <c r="U22" s="56"/>
      <c r="V22" s="35"/>
      <c r="W22" s="63"/>
      <c r="X22" s="64"/>
      <c r="Y22" s="56"/>
      <c r="Z22" s="56"/>
      <c r="AA22" s="62"/>
      <c r="AB22" s="63"/>
      <c r="AC22" s="56"/>
      <c r="AD22" s="56"/>
      <c r="AE22" s="164"/>
      <c r="AF22" s="41"/>
      <c r="AG22" s="64"/>
      <c r="AH22" s="56"/>
      <c r="AI22" s="164"/>
      <c r="AJ22" s="41"/>
      <c r="AK22" s="64"/>
      <c r="AL22" s="56"/>
      <c r="AM22" s="56"/>
      <c r="AN22" s="9"/>
      <c r="AO22" s="63"/>
      <c r="AP22" s="64"/>
      <c r="AQ22" s="56"/>
      <c r="AR22" s="164"/>
      <c r="AS22" s="41"/>
      <c r="AT22" s="64"/>
      <c r="AU22" s="56"/>
      <c r="AV22" s="164"/>
      <c r="AW22" s="41"/>
      <c r="AX22" s="64"/>
      <c r="AY22" s="56"/>
      <c r="AZ22" s="56"/>
      <c r="BA22" s="114"/>
      <c r="BB22" s="137"/>
      <c r="BC22" s="122"/>
    </row>
    <row r="23" spans="1:55" ht="13.5" customHeight="1">
      <c r="A23" s="146"/>
      <c r="B23" s="283">
        <v>3103437</v>
      </c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2"/>
      <c r="O23" s="260">
        <v>0</v>
      </c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2"/>
      <c r="AB23" s="260">
        <v>0</v>
      </c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2"/>
      <c r="AO23" s="31"/>
      <c r="AP23" s="31">
        <v>0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31"/>
      <c r="BB23" s="137">
        <f>SUM(B22:BA22)</f>
        <v>91</v>
      </c>
      <c r="BC23" s="121">
        <f>SUM(B23:BA23)</f>
        <v>3103437</v>
      </c>
    </row>
    <row r="24" spans="1:55" ht="13.5" customHeight="1">
      <c r="A24" s="146"/>
      <c r="B24" s="149"/>
      <c r="C24" s="56"/>
      <c r="D24" s="56"/>
      <c r="E24" s="56"/>
      <c r="F24" s="63"/>
      <c r="G24" s="64"/>
      <c r="H24" s="56"/>
      <c r="I24" s="56"/>
      <c r="J24" s="63"/>
      <c r="K24" s="63"/>
      <c r="L24" s="56"/>
      <c r="M24" s="56"/>
      <c r="N24" s="50"/>
      <c r="O24" s="63"/>
      <c r="P24" s="56"/>
      <c r="Q24" s="56"/>
      <c r="R24" s="37"/>
      <c r="S24" s="41"/>
      <c r="T24" s="64"/>
      <c r="U24" s="56"/>
      <c r="V24" s="35"/>
      <c r="W24" s="63"/>
      <c r="X24" s="64"/>
      <c r="Y24" s="56"/>
      <c r="Z24" s="56"/>
      <c r="AA24" s="62"/>
      <c r="AB24" s="63"/>
      <c r="AC24" s="56"/>
      <c r="AD24" s="56"/>
      <c r="AE24" s="164"/>
      <c r="AF24" s="163"/>
      <c r="AG24" s="64"/>
      <c r="AH24" s="56"/>
      <c r="AI24" s="164"/>
      <c r="AJ24" s="163"/>
      <c r="AK24" s="64"/>
      <c r="AL24" s="56"/>
      <c r="AM24" s="56"/>
      <c r="AN24" s="9"/>
      <c r="AO24" s="63"/>
      <c r="AP24" s="64"/>
      <c r="AQ24" s="56"/>
      <c r="AR24" s="164"/>
      <c r="AS24" s="63"/>
      <c r="AT24" s="64"/>
      <c r="AU24" s="56"/>
      <c r="AV24" s="164"/>
      <c r="AW24" s="63"/>
      <c r="AX24" s="64"/>
      <c r="AY24" s="56"/>
      <c r="AZ24" s="56"/>
      <c r="BA24" s="114"/>
      <c r="BB24" s="137"/>
      <c r="BC24" s="122"/>
    </row>
    <row r="25" spans="1:55" ht="13.5" hidden="1" customHeight="1">
      <c r="A25" s="110" t="s">
        <v>25</v>
      </c>
      <c r="B25" s="149"/>
      <c r="C25" s="56"/>
      <c r="D25" s="56"/>
      <c r="E25" s="56"/>
      <c r="F25" s="157"/>
      <c r="G25" s="64"/>
      <c r="H25" s="56"/>
      <c r="I25" s="56"/>
      <c r="J25" s="157"/>
      <c r="K25" s="63"/>
      <c r="L25" s="56"/>
      <c r="M25" s="56"/>
      <c r="N25" s="48">
        <v>16</v>
      </c>
      <c r="O25" s="64"/>
      <c r="P25" s="56"/>
      <c r="Q25" s="56"/>
      <c r="R25" s="62"/>
      <c r="S25" s="63"/>
      <c r="T25" s="56"/>
      <c r="U25" s="56"/>
      <c r="V25" s="37"/>
      <c r="W25" s="41"/>
      <c r="X25" s="64"/>
      <c r="Y25" s="56"/>
      <c r="Z25" s="56"/>
      <c r="AA25" s="62"/>
      <c r="AB25" s="63"/>
      <c r="AC25" s="56"/>
      <c r="AD25" s="56"/>
      <c r="AE25" s="164"/>
      <c r="AF25" s="63"/>
      <c r="AG25" s="64"/>
      <c r="AH25" s="56"/>
      <c r="AI25" s="164"/>
      <c r="AJ25" s="63"/>
      <c r="AK25" s="64"/>
      <c r="AL25" s="56"/>
      <c r="AM25" s="56"/>
      <c r="AN25" s="9"/>
      <c r="AO25" s="63"/>
      <c r="AP25" s="64"/>
      <c r="AQ25" s="56"/>
      <c r="AR25" s="164"/>
      <c r="AS25" s="63"/>
      <c r="AT25" s="64"/>
      <c r="AU25" s="56"/>
      <c r="AV25" s="164"/>
      <c r="AW25" s="63"/>
      <c r="AX25" s="64"/>
      <c r="AY25" s="56"/>
      <c r="AZ25" s="56"/>
      <c r="BA25" s="114"/>
      <c r="BB25" s="137"/>
      <c r="BC25" s="122"/>
    </row>
    <row r="26" spans="1:55" ht="13.5" hidden="1" customHeight="1">
      <c r="A26" s="110" t="s">
        <v>26</v>
      </c>
      <c r="B26" s="149"/>
      <c r="C26" s="56"/>
      <c r="D26" s="56"/>
      <c r="E26" s="56"/>
      <c r="F26" s="63"/>
      <c r="G26" s="64"/>
      <c r="H26" s="56"/>
      <c r="I26" s="56"/>
      <c r="J26" s="63"/>
      <c r="K26" s="63"/>
      <c r="L26" s="56"/>
      <c r="M26" s="56"/>
      <c r="N26" s="62"/>
      <c r="O26" s="57">
        <v>8</v>
      </c>
      <c r="P26" s="57">
        <v>8</v>
      </c>
      <c r="Q26" s="56"/>
      <c r="R26" s="57">
        <v>8</v>
      </c>
      <c r="S26" s="57">
        <v>8</v>
      </c>
      <c r="T26" s="57">
        <v>8</v>
      </c>
      <c r="U26" s="57">
        <v>8</v>
      </c>
      <c r="V26" s="35">
        <v>8</v>
      </c>
      <c r="W26" s="63">
        <v>8</v>
      </c>
      <c r="X26" s="64"/>
      <c r="Y26" s="56"/>
      <c r="Z26" s="56"/>
      <c r="AA26" s="62"/>
      <c r="AB26" s="63"/>
      <c r="AC26" s="56"/>
      <c r="AD26" s="56"/>
      <c r="AE26" s="164"/>
      <c r="AF26" s="63"/>
      <c r="AG26" s="64"/>
      <c r="AH26" s="56"/>
      <c r="AI26" s="164"/>
      <c r="AJ26" s="63"/>
      <c r="AK26" s="64"/>
      <c r="AL26" s="56"/>
      <c r="AM26" s="56"/>
      <c r="AN26" s="9"/>
      <c r="AO26" s="63"/>
      <c r="AP26" s="64"/>
      <c r="AQ26" s="56"/>
      <c r="AR26" s="164"/>
      <c r="AS26" s="63"/>
      <c r="AT26" s="64"/>
      <c r="AU26" s="56"/>
      <c r="AV26" s="164"/>
      <c r="AW26" s="63"/>
      <c r="AX26" s="64"/>
      <c r="AY26" s="56"/>
      <c r="AZ26" s="56"/>
      <c r="BA26" s="114"/>
      <c r="BB26" s="137"/>
      <c r="BC26" s="122"/>
    </row>
    <row r="27" spans="1:55" ht="13.5" customHeight="1">
      <c r="A27" s="110" t="s">
        <v>19</v>
      </c>
      <c r="B27" s="149"/>
      <c r="C27" s="56"/>
      <c r="D27" s="56"/>
      <c r="E27" s="56"/>
      <c r="F27" s="63"/>
      <c r="G27" s="64"/>
      <c r="H27" s="56"/>
      <c r="I27" s="56"/>
      <c r="J27" s="93">
        <v>17</v>
      </c>
      <c r="K27" s="93">
        <v>16</v>
      </c>
      <c r="L27" s="93">
        <v>16</v>
      </c>
      <c r="M27" s="93">
        <v>16</v>
      </c>
      <c r="N27" s="93">
        <v>16</v>
      </c>
      <c r="O27" s="93">
        <v>8</v>
      </c>
      <c r="P27" s="93">
        <v>8</v>
      </c>
      <c r="Q27" s="93">
        <v>8</v>
      </c>
      <c r="R27" s="175"/>
      <c r="S27" s="93">
        <v>8</v>
      </c>
      <c r="T27" s="175"/>
      <c r="U27" s="93">
        <v>8</v>
      </c>
      <c r="V27" s="175"/>
      <c r="W27" s="93">
        <v>8</v>
      </c>
      <c r="X27" s="64"/>
      <c r="Y27" s="56"/>
      <c r="Z27" s="56"/>
      <c r="AA27" s="62"/>
      <c r="AB27" s="63"/>
      <c r="AC27" s="56"/>
      <c r="AD27" s="56"/>
      <c r="AE27" s="164"/>
      <c r="AF27" s="41"/>
      <c r="AG27" s="64"/>
      <c r="AH27" s="93">
        <v>8</v>
      </c>
      <c r="AI27" s="93">
        <v>8</v>
      </c>
      <c r="AJ27" s="93">
        <v>8</v>
      </c>
      <c r="AK27" s="93">
        <v>8</v>
      </c>
      <c r="AL27" s="93">
        <v>8</v>
      </c>
      <c r="AM27" s="56"/>
      <c r="AN27" s="9"/>
      <c r="AO27" s="63"/>
      <c r="AP27" s="64"/>
      <c r="AQ27" s="56"/>
      <c r="AR27" s="164"/>
      <c r="AS27" s="41"/>
      <c r="AT27" s="64"/>
      <c r="AU27" s="56"/>
      <c r="AV27" s="164"/>
      <c r="AW27" s="41"/>
      <c r="AX27" s="64"/>
      <c r="AY27" s="56"/>
      <c r="AZ27" s="56"/>
      <c r="BA27" s="114"/>
      <c r="BB27" s="137"/>
      <c r="BC27" s="122"/>
    </row>
    <row r="28" spans="1:55" ht="13.5" customHeight="1">
      <c r="A28" s="146"/>
      <c r="B28" s="283">
        <v>1598077</v>
      </c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2"/>
      <c r="O28" s="283">
        <v>861512</v>
      </c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2"/>
      <c r="AB28" s="260">
        <v>878934</v>
      </c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2"/>
      <c r="AO28" s="31"/>
      <c r="AP28" s="31">
        <v>0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31"/>
      <c r="BB28" s="143">
        <f>SUM(B27:BA27)</f>
        <v>169</v>
      </c>
      <c r="BC28" s="121">
        <f>SUM(B28:BA28)</f>
        <v>3338523</v>
      </c>
    </row>
    <row r="29" spans="1:55" ht="13.5" customHeight="1">
      <c r="A29" s="146"/>
      <c r="B29" s="149"/>
      <c r="C29" s="56"/>
      <c r="D29" s="56"/>
      <c r="E29" s="56"/>
      <c r="F29" s="63"/>
      <c r="G29" s="64"/>
      <c r="H29" s="56"/>
      <c r="I29" s="56"/>
      <c r="J29" s="41"/>
      <c r="K29" s="64"/>
      <c r="L29" s="56"/>
      <c r="M29" s="56"/>
      <c r="N29" s="50"/>
      <c r="O29" s="63"/>
      <c r="P29" s="56"/>
      <c r="Q29" s="56"/>
      <c r="R29" s="37"/>
      <c r="S29" s="41"/>
      <c r="T29" s="64"/>
      <c r="U29" s="56"/>
      <c r="V29" s="35"/>
      <c r="W29" s="63"/>
      <c r="X29" s="64"/>
      <c r="Y29" s="56"/>
      <c r="Z29" s="56"/>
      <c r="AA29" s="62"/>
      <c r="AB29" s="63"/>
      <c r="AC29" s="56"/>
      <c r="AD29" s="56"/>
      <c r="AE29" s="164"/>
      <c r="AF29" s="163"/>
      <c r="AG29" s="64"/>
      <c r="AH29" s="56"/>
      <c r="AI29" s="164"/>
      <c r="AJ29" s="163"/>
      <c r="AK29" s="64"/>
      <c r="AL29" s="56"/>
      <c r="AM29" s="56"/>
      <c r="AN29" s="9"/>
      <c r="AO29" s="63"/>
      <c r="AP29" s="64"/>
      <c r="AQ29" s="56"/>
      <c r="AR29" s="164"/>
      <c r="AS29" s="63"/>
      <c r="AT29" s="64"/>
      <c r="AU29" s="56"/>
      <c r="AV29" s="164"/>
      <c r="AW29" s="63"/>
      <c r="AX29" s="64"/>
      <c r="AY29" s="56"/>
      <c r="AZ29" s="56"/>
      <c r="BA29" s="114"/>
      <c r="BB29" s="137"/>
      <c r="BC29" s="122"/>
    </row>
    <row r="30" spans="1:55" ht="13.5" customHeight="1">
      <c r="A30" s="110" t="s">
        <v>20</v>
      </c>
      <c r="B30" s="149"/>
      <c r="C30" s="56"/>
      <c r="D30" s="56"/>
      <c r="E30" s="56"/>
      <c r="F30" s="63"/>
      <c r="G30" s="64"/>
      <c r="H30" s="167">
        <v>41</v>
      </c>
      <c r="I30" s="167">
        <v>41</v>
      </c>
      <c r="J30" s="167">
        <v>41</v>
      </c>
      <c r="K30" s="167">
        <v>41</v>
      </c>
      <c r="L30" s="167">
        <v>41</v>
      </c>
      <c r="M30" s="167">
        <v>41</v>
      </c>
      <c r="N30" s="167">
        <v>41</v>
      </c>
      <c r="O30" s="170">
        <v>28.5</v>
      </c>
      <c r="P30" s="170">
        <v>28.5</v>
      </c>
      <c r="Q30" s="170">
        <v>28.5</v>
      </c>
      <c r="R30" s="176"/>
      <c r="S30" s="170">
        <v>28.5</v>
      </c>
      <c r="T30" s="176"/>
      <c r="U30" s="170">
        <v>28.5</v>
      </c>
      <c r="V30" s="176"/>
      <c r="W30" s="170">
        <v>28.5</v>
      </c>
      <c r="X30" s="64"/>
      <c r="Y30" s="56"/>
      <c r="Z30" s="56"/>
      <c r="AA30" s="62"/>
      <c r="AB30" s="63"/>
      <c r="AC30" s="56"/>
      <c r="AD30" s="56"/>
      <c r="AE30" s="164"/>
      <c r="AF30" s="41"/>
      <c r="AG30" s="64"/>
      <c r="AH30" s="170">
        <v>34</v>
      </c>
      <c r="AI30" s="170">
        <v>34</v>
      </c>
      <c r="AJ30" s="170">
        <v>34</v>
      </c>
      <c r="AK30" s="170">
        <v>34</v>
      </c>
      <c r="AL30" s="170">
        <v>34</v>
      </c>
      <c r="AM30" s="56"/>
      <c r="AN30" s="9"/>
      <c r="AO30" s="63"/>
      <c r="AP30" s="64"/>
      <c r="AQ30" s="56"/>
      <c r="AR30" s="164"/>
      <c r="AS30" s="41"/>
      <c r="AT30" s="64"/>
      <c r="AU30" s="56"/>
      <c r="AV30" s="164"/>
      <c r="AW30" s="41"/>
      <c r="AX30" s="64"/>
      <c r="AY30" s="56"/>
      <c r="AZ30" s="56"/>
      <c r="BA30" s="114"/>
      <c r="BB30" s="137"/>
      <c r="BC30" s="122"/>
    </row>
    <row r="31" spans="1:55" ht="13.5" customHeight="1">
      <c r="A31" s="110"/>
      <c r="B31" s="283">
        <v>3822345</v>
      </c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2"/>
      <c r="O31" s="283">
        <v>2643117</v>
      </c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2"/>
      <c r="AB31" s="260">
        <v>2178121</v>
      </c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2"/>
      <c r="AO31" s="31"/>
      <c r="AP31" s="31">
        <v>0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31"/>
      <c r="BB31" s="143">
        <f>SUM(B30:BA30)</f>
        <v>628</v>
      </c>
      <c r="BC31" s="121">
        <f>SUM(B31:BA31)</f>
        <v>8643583</v>
      </c>
    </row>
    <row r="32" spans="1:55" ht="13.5" customHeight="1">
      <c r="A32" s="110"/>
      <c r="B32" s="149"/>
      <c r="C32" s="56"/>
      <c r="D32" s="56"/>
      <c r="E32" s="56"/>
      <c r="F32" s="63"/>
      <c r="G32" s="64"/>
      <c r="H32" s="56"/>
      <c r="I32" s="56"/>
      <c r="J32" s="41"/>
      <c r="K32" s="64"/>
      <c r="L32" s="56"/>
      <c r="M32" s="56"/>
      <c r="N32" s="50"/>
      <c r="O32" s="63"/>
      <c r="P32" s="56"/>
      <c r="Q32" s="56"/>
      <c r="R32" s="37"/>
      <c r="S32" s="41"/>
      <c r="T32" s="64"/>
      <c r="U32" s="56"/>
      <c r="V32" s="168"/>
      <c r="W32" s="64"/>
      <c r="X32" s="64"/>
      <c r="Y32" s="56"/>
      <c r="Z32" s="56"/>
      <c r="AA32" s="62"/>
      <c r="AB32" s="63"/>
      <c r="AC32" s="56"/>
      <c r="AD32" s="56"/>
      <c r="AE32" s="164"/>
      <c r="AF32" s="163"/>
      <c r="AG32" s="64"/>
      <c r="AH32" s="56"/>
      <c r="AI32" s="164"/>
      <c r="AJ32" s="63"/>
      <c r="AK32" s="64"/>
      <c r="AL32" s="56"/>
      <c r="AM32" s="56"/>
      <c r="AN32" s="9"/>
      <c r="AO32" s="63"/>
      <c r="AP32" s="64"/>
      <c r="AQ32" s="56"/>
      <c r="AR32" s="164"/>
      <c r="AS32" s="63"/>
      <c r="AT32" s="64"/>
      <c r="AU32" s="56"/>
      <c r="AV32" s="164"/>
      <c r="AW32" s="63"/>
      <c r="AX32" s="64"/>
      <c r="AY32" s="56"/>
      <c r="AZ32" s="56"/>
      <c r="BA32" s="114"/>
      <c r="BB32" s="137"/>
      <c r="BC32" s="122"/>
    </row>
    <row r="33" spans="1:56" ht="13.5" customHeight="1">
      <c r="A33" s="110" t="s">
        <v>21</v>
      </c>
      <c r="B33" s="149"/>
      <c r="C33" s="56"/>
      <c r="D33" s="56"/>
      <c r="E33" s="56"/>
      <c r="F33" s="63"/>
      <c r="G33" s="64"/>
      <c r="H33" s="167">
        <v>50</v>
      </c>
      <c r="I33" s="167">
        <v>50</v>
      </c>
      <c r="J33" s="167">
        <v>50</v>
      </c>
      <c r="K33" s="167">
        <v>50</v>
      </c>
      <c r="L33" s="167">
        <v>50</v>
      </c>
      <c r="M33" s="167">
        <v>50</v>
      </c>
      <c r="N33" s="167">
        <v>50</v>
      </c>
      <c r="O33" s="171">
        <v>45.5</v>
      </c>
      <c r="P33" s="171">
        <v>45.5</v>
      </c>
      <c r="Q33" s="171">
        <v>45.5</v>
      </c>
      <c r="R33" s="177"/>
      <c r="S33" s="171">
        <v>45.5</v>
      </c>
      <c r="T33" s="177"/>
      <c r="U33" s="171">
        <v>45.5</v>
      </c>
      <c r="V33" s="177"/>
      <c r="W33" s="171">
        <v>45.5</v>
      </c>
      <c r="X33" s="64"/>
      <c r="Y33" s="56"/>
      <c r="Z33" s="56"/>
      <c r="AA33" s="62"/>
      <c r="AB33" s="63"/>
      <c r="AC33" s="56"/>
      <c r="AD33" s="56"/>
      <c r="AE33" s="164"/>
      <c r="AF33" s="41"/>
      <c r="AG33" s="64"/>
      <c r="AH33" s="171">
        <v>40</v>
      </c>
      <c r="AI33" s="171">
        <v>40</v>
      </c>
      <c r="AJ33" s="171">
        <v>40</v>
      </c>
      <c r="AK33" s="171">
        <v>40</v>
      </c>
      <c r="AL33" s="171">
        <v>40</v>
      </c>
      <c r="AM33" s="56"/>
      <c r="AN33" s="9"/>
      <c r="AO33" s="63"/>
      <c r="AP33" s="64"/>
      <c r="AQ33" s="56"/>
      <c r="AR33" s="164"/>
      <c r="AS33" s="41"/>
      <c r="AT33" s="64"/>
      <c r="AU33" s="56"/>
      <c r="AV33" s="164"/>
      <c r="AW33" s="41"/>
      <c r="AX33" s="64"/>
      <c r="AY33" s="56"/>
      <c r="AZ33" s="56"/>
      <c r="BA33" s="114"/>
      <c r="BB33" s="137"/>
      <c r="BC33" s="122"/>
    </row>
    <row r="34" spans="1:56" ht="13.5" customHeight="1">
      <c r="A34" s="110"/>
      <c r="B34" s="283">
        <v>2489183</v>
      </c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2"/>
      <c r="O34" s="283">
        <v>2135440</v>
      </c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2"/>
      <c r="AB34" s="260">
        <v>1590435</v>
      </c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2"/>
      <c r="AO34" s="31"/>
      <c r="AP34" s="31">
        <v>0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31"/>
      <c r="BB34" s="143">
        <f>SUM(B33:BA33)</f>
        <v>823</v>
      </c>
      <c r="BC34" s="121">
        <f>SUM(B34:BA34)</f>
        <v>6215058</v>
      </c>
    </row>
    <row r="35" spans="1:56" ht="13.5" customHeight="1">
      <c r="A35" s="147"/>
      <c r="B35" s="149"/>
      <c r="C35" s="56"/>
      <c r="D35" s="56"/>
      <c r="E35" s="56"/>
      <c r="F35" s="63"/>
      <c r="G35" s="64"/>
      <c r="H35" s="56"/>
      <c r="I35" s="56"/>
      <c r="J35" s="41"/>
      <c r="K35" s="64"/>
      <c r="L35" s="56"/>
      <c r="M35" s="56"/>
      <c r="N35" s="50"/>
      <c r="O35" s="63"/>
      <c r="P35" s="56"/>
      <c r="Q35" s="56"/>
      <c r="R35" s="37"/>
      <c r="S35" s="41"/>
      <c r="T35" s="64"/>
      <c r="U35" s="56"/>
      <c r="V35" s="168"/>
      <c r="W35" s="64"/>
      <c r="X35" s="64"/>
      <c r="Y35" s="56"/>
      <c r="Z35" s="56"/>
      <c r="AA35" s="62"/>
      <c r="AB35" s="63"/>
      <c r="AC35" s="56"/>
      <c r="AD35" s="56"/>
      <c r="AE35" s="164"/>
      <c r="AF35" s="163"/>
      <c r="AG35" s="64"/>
      <c r="AH35" s="56"/>
      <c r="AI35" s="164"/>
      <c r="AJ35" s="63"/>
      <c r="AK35" s="64"/>
      <c r="AL35" s="56"/>
      <c r="AM35" s="56"/>
      <c r="AN35" s="9"/>
      <c r="AO35" s="63"/>
      <c r="AP35" s="64"/>
      <c r="AQ35" s="56"/>
      <c r="AR35" s="164"/>
      <c r="AS35" s="63"/>
      <c r="AT35" s="64"/>
      <c r="AU35" s="56"/>
      <c r="AV35" s="164"/>
      <c r="AW35" s="63"/>
      <c r="AX35" s="64"/>
      <c r="AY35" s="56"/>
      <c r="AZ35" s="56"/>
      <c r="BA35" s="114"/>
      <c r="BB35" s="137"/>
      <c r="BC35" s="120"/>
    </row>
    <row r="36" spans="1:56" ht="13.5" customHeight="1">
      <c r="A36" s="110"/>
      <c r="B36" s="150"/>
      <c r="C36" s="40"/>
      <c r="D36" s="40"/>
      <c r="E36" s="40"/>
      <c r="F36" s="157"/>
      <c r="G36" s="42"/>
      <c r="H36" s="47">
        <f>SUM(H14,H19,H22,H27,H30,H33)</f>
        <v>120</v>
      </c>
      <c r="I36" s="47">
        <f t="shared" ref="I36:W36" si="1">SUM(I14,I19,I22,I27,I30,I33)</f>
        <v>120</v>
      </c>
      <c r="J36" s="47">
        <f t="shared" si="1"/>
        <v>137</v>
      </c>
      <c r="K36" s="47">
        <f t="shared" si="1"/>
        <v>136</v>
      </c>
      <c r="L36" s="47">
        <f t="shared" si="1"/>
        <v>136</v>
      </c>
      <c r="M36" s="47">
        <f t="shared" si="1"/>
        <v>136</v>
      </c>
      <c r="N36" s="47">
        <f t="shared" si="1"/>
        <v>136</v>
      </c>
      <c r="O36" s="93">
        <f t="shared" si="1"/>
        <v>100</v>
      </c>
      <c r="P36" s="93">
        <f t="shared" si="1"/>
        <v>100</v>
      </c>
      <c r="Q36" s="93">
        <f t="shared" si="1"/>
        <v>100</v>
      </c>
      <c r="R36" s="175"/>
      <c r="S36" s="93">
        <f t="shared" si="1"/>
        <v>100</v>
      </c>
      <c r="T36" s="175"/>
      <c r="U36" s="93">
        <f t="shared" si="1"/>
        <v>100</v>
      </c>
      <c r="V36" s="175"/>
      <c r="W36" s="93">
        <f t="shared" si="1"/>
        <v>100</v>
      </c>
      <c r="X36" s="64"/>
      <c r="Y36" s="56"/>
      <c r="Z36" s="56"/>
      <c r="AA36" s="62"/>
      <c r="AB36" s="63"/>
      <c r="AC36" s="56"/>
      <c r="AD36" s="56"/>
      <c r="AE36" s="164"/>
      <c r="AF36" s="157"/>
      <c r="AG36" s="64"/>
      <c r="AH36" s="56"/>
      <c r="AI36" s="164"/>
      <c r="AJ36" s="63"/>
      <c r="AK36" s="64"/>
      <c r="AL36" s="56"/>
      <c r="AM36" s="56"/>
      <c r="AN36" s="9"/>
      <c r="AO36" s="63"/>
      <c r="AP36" s="64"/>
      <c r="AQ36" s="56"/>
      <c r="AR36" s="164"/>
      <c r="AS36" s="41"/>
      <c r="AT36" s="64"/>
      <c r="AU36" s="56"/>
      <c r="AV36" s="164"/>
      <c r="AW36" s="41"/>
      <c r="AX36" s="64"/>
      <c r="AY36" s="56"/>
      <c r="AZ36" s="56"/>
      <c r="BA36" s="114"/>
      <c r="BB36" s="137"/>
      <c r="BC36" s="120"/>
    </row>
    <row r="37" spans="1:56" ht="12" customHeight="1">
      <c r="A37" s="148" t="s">
        <v>16</v>
      </c>
      <c r="B37" s="284">
        <f>+B34+B31+B28+B23+B20+B15</f>
        <v>12594114</v>
      </c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7"/>
      <c r="O37" s="317">
        <f>+O34+O31+O28+O23+O20+O15</f>
        <v>7221569</v>
      </c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9"/>
      <c r="AB37" s="320">
        <f>SUM(AB34+AB31+AB28+AB20+AB15)</f>
        <v>6005225</v>
      </c>
      <c r="AC37" s="321"/>
      <c r="AD37" s="321"/>
      <c r="AE37" s="321"/>
      <c r="AF37" s="321"/>
      <c r="AG37" s="321"/>
      <c r="AH37" s="321"/>
      <c r="AI37" s="321"/>
      <c r="AJ37" s="321"/>
      <c r="AK37" s="321"/>
      <c r="AL37" s="321"/>
      <c r="AM37" s="321"/>
      <c r="AN37" s="321"/>
      <c r="AO37" s="30"/>
      <c r="AP37" s="30">
        <f>AP34+AP31+AP28+AP23+AP20+AP15</f>
        <v>0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31"/>
      <c r="BB37" s="138">
        <f>SUM(B36:BA36)</f>
        <v>1521</v>
      </c>
      <c r="BC37" s="123">
        <f>SUM(B37:BA37)</f>
        <v>25820908</v>
      </c>
    </row>
    <row r="38" spans="1:56" ht="13.5" customHeight="1">
      <c r="A38" s="110"/>
      <c r="B38" s="150"/>
      <c r="C38" s="40"/>
      <c r="D38" s="40"/>
      <c r="E38" s="158"/>
      <c r="F38" s="159"/>
      <c r="G38" s="39"/>
      <c r="H38" s="40"/>
      <c r="I38" s="40"/>
      <c r="J38" s="41"/>
      <c r="K38" s="160"/>
      <c r="L38" s="40"/>
      <c r="M38" s="40"/>
      <c r="N38" s="36"/>
      <c r="O38" s="41"/>
      <c r="P38" s="40"/>
      <c r="Q38" s="40"/>
      <c r="R38" s="37"/>
      <c r="S38" s="41"/>
      <c r="T38" s="39"/>
      <c r="U38" s="40"/>
      <c r="V38" s="158"/>
      <c r="W38" s="161"/>
      <c r="X38" s="39"/>
      <c r="Y38" s="40"/>
      <c r="Z38" s="40"/>
      <c r="AA38" s="36"/>
      <c r="AB38" s="41"/>
      <c r="AC38" s="40"/>
      <c r="AD38" s="40"/>
      <c r="AE38" s="165"/>
      <c r="AF38" s="166"/>
      <c r="AG38" s="39"/>
      <c r="AH38" s="40"/>
      <c r="AI38" s="165"/>
      <c r="AJ38" s="41"/>
      <c r="AK38" s="39"/>
      <c r="AL38" s="40"/>
      <c r="AM38" s="40"/>
      <c r="AN38" s="42"/>
      <c r="AO38" s="41"/>
      <c r="AP38" s="39"/>
      <c r="AQ38" s="40"/>
      <c r="AR38" s="165"/>
      <c r="AS38" s="41"/>
      <c r="AT38" s="39"/>
      <c r="AU38" s="40"/>
      <c r="AV38" s="165"/>
      <c r="AW38" s="41"/>
      <c r="AX38" s="39"/>
      <c r="AY38" s="40"/>
      <c r="AZ38" s="40"/>
      <c r="BA38" s="132"/>
      <c r="BB38" s="139"/>
      <c r="BC38" s="124"/>
    </row>
    <row r="39" spans="1:56" ht="13.5" customHeight="1">
      <c r="A39" s="115" t="s">
        <v>32</v>
      </c>
      <c r="B39" s="15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114"/>
      <c r="BB39" s="9"/>
      <c r="BC39" s="109"/>
      <c r="BD39" s="68"/>
    </row>
    <row r="40" spans="1:56" ht="13.5" customHeight="1">
      <c r="A40" s="110" t="s">
        <v>31</v>
      </c>
      <c r="B40" s="152"/>
      <c r="C40" s="77"/>
      <c r="D40" s="77"/>
      <c r="E40" s="77"/>
      <c r="F40" s="276">
        <v>6</v>
      </c>
      <c r="G40" s="277"/>
      <c r="H40" s="277"/>
      <c r="I40" s="278"/>
      <c r="J40" s="276">
        <v>6</v>
      </c>
      <c r="K40" s="277"/>
      <c r="L40" s="277"/>
      <c r="M40" s="277"/>
      <c r="N40" s="278"/>
      <c r="O40" s="276">
        <v>6</v>
      </c>
      <c r="P40" s="277"/>
      <c r="Q40" s="277"/>
      <c r="R40" s="278"/>
      <c r="S40" s="276">
        <v>6</v>
      </c>
      <c r="T40" s="277"/>
      <c r="U40" s="277"/>
      <c r="V40" s="278"/>
      <c r="W40" s="276">
        <v>6</v>
      </c>
      <c r="X40" s="277"/>
      <c r="Y40" s="277"/>
      <c r="Z40" s="277"/>
      <c r="AA40" s="278"/>
      <c r="AB40" s="276">
        <v>6</v>
      </c>
      <c r="AC40" s="277"/>
      <c r="AD40" s="277"/>
      <c r="AE40" s="277"/>
      <c r="AF40" s="277"/>
      <c r="AG40" s="277"/>
      <c r="AH40" s="277"/>
      <c r="AI40" s="278"/>
      <c r="AJ40" s="276">
        <v>6</v>
      </c>
      <c r="AK40" s="277"/>
      <c r="AL40" s="277"/>
      <c r="AM40" s="277"/>
      <c r="AN40" s="278"/>
      <c r="AO40" s="276">
        <v>6</v>
      </c>
      <c r="AP40" s="277"/>
      <c r="AQ40" s="277"/>
      <c r="AR40" s="278"/>
      <c r="AS40" s="276">
        <v>6</v>
      </c>
      <c r="AT40" s="277"/>
      <c r="AU40" s="277"/>
      <c r="AV40" s="277"/>
      <c r="AW40" s="277"/>
      <c r="AX40" s="277"/>
      <c r="AY40" s="277"/>
      <c r="AZ40" s="277"/>
      <c r="BA40" s="329"/>
      <c r="BB40" s="129"/>
      <c r="BC40" s="111"/>
    </row>
    <row r="41" spans="1:56" ht="13.5" customHeight="1">
      <c r="A41" s="110"/>
      <c r="B41" s="152"/>
      <c r="C41" s="77"/>
      <c r="D41" s="77"/>
      <c r="E41" s="77"/>
      <c r="F41" s="266">
        <v>62689</v>
      </c>
      <c r="G41" s="267"/>
      <c r="H41" s="267"/>
      <c r="I41" s="268"/>
      <c r="J41" s="266">
        <v>62689</v>
      </c>
      <c r="K41" s="267"/>
      <c r="L41" s="267"/>
      <c r="M41" s="267"/>
      <c r="N41" s="268"/>
      <c r="O41" s="266">
        <v>62689</v>
      </c>
      <c r="P41" s="267"/>
      <c r="Q41" s="267"/>
      <c r="R41" s="268"/>
      <c r="S41" s="266">
        <v>62689</v>
      </c>
      <c r="T41" s="267"/>
      <c r="U41" s="267"/>
      <c r="V41" s="268"/>
      <c r="W41" s="266">
        <v>62689</v>
      </c>
      <c r="X41" s="267"/>
      <c r="Y41" s="267"/>
      <c r="Z41" s="267"/>
      <c r="AA41" s="268"/>
      <c r="AB41" s="266">
        <v>62689</v>
      </c>
      <c r="AC41" s="267"/>
      <c r="AD41" s="267"/>
      <c r="AE41" s="267"/>
      <c r="AF41" s="267"/>
      <c r="AG41" s="267"/>
      <c r="AH41" s="267"/>
      <c r="AI41" s="268"/>
      <c r="AJ41" s="266">
        <v>62689</v>
      </c>
      <c r="AK41" s="267"/>
      <c r="AL41" s="267"/>
      <c r="AM41" s="267"/>
      <c r="AN41" s="268"/>
      <c r="AO41" s="266">
        <v>62689</v>
      </c>
      <c r="AP41" s="267"/>
      <c r="AQ41" s="267"/>
      <c r="AR41" s="268"/>
      <c r="AS41" s="266">
        <v>62689</v>
      </c>
      <c r="AT41" s="267"/>
      <c r="AU41" s="267"/>
      <c r="AV41" s="267"/>
      <c r="AW41" s="267"/>
      <c r="AX41" s="267"/>
      <c r="AY41" s="267"/>
      <c r="AZ41" s="267"/>
      <c r="BA41" s="328"/>
      <c r="BB41" s="129">
        <v>54</v>
      </c>
      <c r="BC41" s="112">
        <f>SUM(B41:BA41)</f>
        <v>564201</v>
      </c>
    </row>
    <row r="42" spans="1:56">
      <c r="A42" s="113"/>
      <c r="B42" s="15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114"/>
      <c r="BB42" s="9"/>
      <c r="BC42" s="114"/>
      <c r="BD42" s="12"/>
    </row>
    <row r="43" spans="1:56" ht="13.5" thickBot="1">
      <c r="A43" s="133"/>
      <c r="B43" s="133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114"/>
      <c r="BB43" s="9"/>
      <c r="BC43" s="114"/>
      <c r="BD43" s="12"/>
    </row>
    <row r="44" spans="1:56">
      <c r="A44" s="115" t="s">
        <v>39</v>
      </c>
      <c r="B44" s="305">
        <f>SUM(B36:N36)+SUM(B40:N40)</f>
        <v>933</v>
      </c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>
        <f>SUM(O36:AA36)+SUM(O40:AA40)</f>
        <v>618</v>
      </c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  <c r="AA44" s="305"/>
      <c r="AB44" s="273">
        <f>SUM(AB36:AN36,AB40:AN40)</f>
        <v>12</v>
      </c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5"/>
      <c r="AO44" s="273">
        <f>SUM(AP36:BB36,AO40:BA40)</f>
        <v>12</v>
      </c>
      <c r="AP44" s="274"/>
      <c r="AQ44" s="274"/>
      <c r="AR44" s="274"/>
      <c r="AS44" s="274"/>
      <c r="AT44" s="274"/>
      <c r="AU44" s="274"/>
      <c r="AV44" s="274"/>
      <c r="AW44" s="274"/>
      <c r="AX44" s="274"/>
      <c r="AY44" s="274"/>
      <c r="AZ44" s="274"/>
      <c r="BA44" s="275"/>
      <c r="BB44" s="125">
        <f>SUM(B44:BA44)</f>
        <v>1575</v>
      </c>
      <c r="BC44" s="116"/>
    </row>
    <row r="45" spans="1:56" ht="13.5" thickBot="1">
      <c r="A45" s="117" t="s">
        <v>40</v>
      </c>
      <c r="B45" s="303">
        <f>SUM(B37,B41:N41)</f>
        <v>12719492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3">
        <f>SUM(O37,O41:AA41)</f>
        <v>7409636</v>
      </c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260">
        <f>SUM(AB37,AB41:AM41)</f>
        <v>6130603</v>
      </c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2"/>
      <c r="AO45" s="260">
        <f>SUM(AP37,AO41:BB41)</f>
        <v>125432</v>
      </c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2"/>
      <c r="BB45" s="118"/>
      <c r="BC45" s="119">
        <f>SUM(B45:BA45)</f>
        <v>26385163</v>
      </c>
    </row>
  </sheetData>
  <mergeCells count="66">
    <mergeCell ref="B45:N45"/>
    <mergeCell ref="O45:AA45"/>
    <mergeCell ref="AB45:AN45"/>
    <mergeCell ref="AO45:BA45"/>
    <mergeCell ref="AO41:AR41"/>
    <mergeCell ref="AS41:BA41"/>
    <mergeCell ref="B44:N44"/>
    <mergeCell ref="O44:AA44"/>
    <mergeCell ref="AB44:AN44"/>
    <mergeCell ref="AO44:BA44"/>
    <mergeCell ref="AJ40:AN40"/>
    <mergeCell ref="AO40:AR40"/>
    <mergeCell ref="AS40:BA40"/>
    <mergeCell ref="F41:I41"/>
    <mergeCell ref="J41:N41"/>
    <mergeCell ref="O41:R41"/>
    <mergeCell ref="S41:V41"/>
    <mergeCell ref="W41:AA41"/>
    <mergeCell ref="AB41:AI41"/>
    <mergeCell ref="AJ41:AN41"/>
    <mergeCell ref="F40:I40"/>
    <mergeCell ref="J40:N40"/>
    <mergeCell ref="O40:R40"/>
    <mergeCell ref="S40:V40"/>
    <mergeCell ref="W40:AA40"/>
    <mergeCell ref="AB40:AI40"/>
    <mergeCell ref="B34:N34"/>
    <mergeCell ref="O34:AA34"/>
    <mergeCell ref="AB34:AN34"/>
    <mergeCell ref="B37:N37"/>
    <mergeCell ref="O37:AA37"/>
    <mergeCell ref="AB37:AN37"/>
    <mergeCell ref="B28:N28"/>
    <mergeCell ref="O28:AA28"/>
    <mergeCell ref="AB28:AN28"/>
    <mergeCell ref="B31:N31"/>
    <mergeCell ref="O31:AA31"/>
    <mergeCell ref="AB31:AN31"/>
    <mergeCell ref="B20:N20"/>
    <mergeCell ref="O20:AA20"/>
    <mergeCell ref="AB20:AN20"/>
    <mergeCell ref="B23:N23"/>
    <mergeCell ref="O23:AA23"/>
    <mergeCell ref="AB23:AN23"/>
    <mergeCell ref="BB9:BB10"/>
    <mergeCell ref="BC9:BC10"/>
    <mergeCell ref="B15:N15"/>
    <mergeCell ref="O15:AA15"/>
    <mergeCell ref="AB15:AN15"/>
    <mergeCell ref="W9:AA9"/>
    <mergeCell ref="AB9:AE9"/>
    <mergeCell ref="AF9:AI9"/>
    <mergeCell ref="AJ9:AN9"/>
    <mergeCell ref="AO9:AR9"/>
    <mergeCell ref="AS9:AV9"/>
    <mergeCell ref="B8:N8"/>
    <mergeCell ref="O8:AA8"/>
    <mergeCell ref="AB8:AN8"/>
    <mergeCell ref="AO8:BA8"/>
    <mergeCell ref="A9:A10"/>
    <mergeCell ref="B9:E9"/>
    <mergeCell ref="F9:I9"/>
    <mergeCell ref="J9:N9"/>
    <mergeCell ref="O9:R9"/>
    <mergeCell ref="S9:V9"/>
    <mergeCell ref="AW9:BA9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6:BD45"/>
  <sheetViews>
    <sheetView showGridLines="0" zoomScaleNormal="100" workbookViewId="0">
      <pane xSplit="1" ySplit="10" topLeftCell="B30" activePane="bottomRight" state="frozen"/>
      <selection activeCell="O22" sqref="O22"/>
      <selection pane="topRight" activeCell="O22" sqref="O22"/>
      <selection pane="bottomLeft" activeCell="O22" sqref="O22"/>
      <selection pane="bottomRight" activeCell="A7" sqref="A7"/>
    </sheetView>
  </sheetViews>
  <sheetFormatPr defaultRowHeight="12.75"/>
  <cols>
    <col min="1" max="1" width="41.140625" style="61" customWidth="1"/>
    <col min="2" max="53" width="3.28515625" style="61" customWidth="1"/>
    <col min="54" max="54" width="10.140625" style="61" customWidth="1"/>
    <col min="55" max="55" width="16" style="12" customWidth="1"/>
    <col min="56" max="16384" width="9.140625" style="61"/>
  </cols>
  <sheetData>
    <row r="6" spans="1:55">
      <c r="A6" s="16" t="s">
        <v>48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</row>
    <row r="7" spans="1:55" ht="12.75" customHeight="1" thickBot="1">
      <c r="A7" s="86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22"/>
    </row>
    <row r="8" spans="1:55" ht="13.5" customHeight="1" thickBot="1">
      <c r="A8" s="97" t="s">
        <v>22</v>
      </c>
      <c r="B8" s="231" t="s">
        <v>42</v>
      </c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3"/>
      <c r="O8" s="231" t="s">
        <v>43</v>
      </c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3"/>
      <c r="AB8" s="325" t="s">
        <v>44</v>
      </c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7"/>
      <c r="AO8" s="325" t="s">
        <v>45</v>
      </c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7"/>
      <c r="BB8" s="140"/>
      <c r="BC8" s="141"/>
    </row>
    <row r="9" spans="1:55" ht="13.5" customHeight="1">
      <c r="A9" s="300" t="s">
        <v>15</v>
      </c>
      <c r="B9" s="243" t="s">
        <v>2</v>
      </c>
      <c r="C9" s="244"/>
      <c r="D9" s="244"/>
      <c r="E9" s="245"/>
      <c r="F9" s="243" t="s">
        <v>3</v>
      </c>
      <c r="G9" s="244"/>
      <c r="H9" s="244"/>
      <c r="I9" s="245"/>
      <c r="J9" s="243" t="s">
        <v>4</v>
      </c>
      <c r="K9" s="244"/>
      <c r="L9" s="244"/>
      <c r="M9" s="244"/>
      <c r="N9" s="245"/>
      <c r="O9" s="243" t="s">
        <v>5</v>
      </c>
      <c r="P9" s="244"/>
      <c r="Q9" s="244"/>
      <c r="R9" s="245"/>
      <c r="S9" s="243" t="s">
        <v>6</v>
      </c>
      <c r="T9" s="244"/>
      <c r="U9" s="244"/>
      <c r="V9" s="245"/>
      <c r="W9" s="243" t="s">
        <v>7</v>
      </c>
      <c r="X9" s="244"/>
      <c r="Y9" s="244"/>
      <c r="Z9" s="244"/>
      <c r="AA9" s="245"/>
      <c r="AB9" s="243" t="s">
        <v>8</v>
      </c>
      <c r="AC9" s="244"/>
      <c r="AD9" s="244"/>
      <c r="AE9" s="245"/>
      <c r="AF9" s="243" t="s">
        <v>9</v>
      </c>
      <c r="AG9" s="244"/>
      <c r="AH9" s="244"/>
      <c r="AI9" s="245"/>
      <c r="AJ9" s="243" t="s">
        <v>10</v>
      </c>
      <c r="AK9" s="244"/>
      <c r="AL9" s="244"/>
      <c r="AM9" s="244"/>
      <c r="AN9" s="245"/>
      <c r="AO9" s="243" t="s">
        <v>11</v>
      </c>
      <c r="AP9" s="244"/>
      <c r="AQ9" s="244"/>
      <c r="AR9" s="245"/>
      <c r="AS9" s="243" t="s">
        <v>12</v>
      </c>
      <c r="AT9" s="244"/>
      <c r="AU9" s="244"/>
      <c r="AV9" s="245"/>
      <c r="AW9" s="243" t="s">
        <v>13</v>
      </c>
      <c r="AX9" s="244"/>
      <c r="AY9" s="244"/>
      <c r="AZ9" s="244"/>
      <c r="BA9" s="245"/>
      <c r="BB9" s="322" t="s">
        <v>0</v>
      </c>
      <c r="BC9" s="323" t="s">
        <v>1</v>
      </c>
    </row>
    <row r="10" spans="1:55" ht="13.5" customHeight="1">
      <c r="A10" s="301"/>
      <c r="B10" s="155">
        <v>31</v>
      </c>
      <c r="C10" s="153">
        <f>B10+7</f>
        <v>38</v>
      </c>
      <c r="D10" s="153">
        <f>C10+7</f>
        <v>45</v>
      </c>
      <c r="E10" s="153">
        <f t="shared" ref="E10:BA10" si="0">D10+7</f>
        <v>52</v>
      </c>
      <c r="F10" s="153">
        <f t="shared" si="0"/>
        <v>59</v>
      </c>
      <c r="G10" s="153">
        <v>4</v>
      </c>
      <c r="H10" s="153">
        <f t="shared" si="0"/>
        <v>11</v>
      </c>
      <c r="I10" s="153">
        <f t="shared" si="0"/>
        <v>18</v>
      </c>
      <c r="J10" s="153">
        <f t="shared" si="0"/>
        <v>25</v>
      </c>
      <c r="K10" s="153">
        <v>4</v>
      </c>
      <c r="L10" s="153">
        <f t="shared" si="0"/>
        <v>11</v>
      </c>
      <c r="M10" s="153">
        <f t="shared" si="0"/>
        <v>18</v>
      </c>
      <c r="N10" s="153">
        <f t="shared" si="0"/>
        <v>25</v>
      </c>
      <c r="O10" s="153">
        <f t="shared" si="0"/>
        <v>32</v>
      </c>
      <c r="P10" s="153">
        <f t="shared" si="0"/>
        <v>39</v>
      </c>
      <c r="Q10" s="153">
        <f t="shared" si="0"/>
        <v>46</v>
      </c>
      <c r="R10" s="153">
        <f t="shared" si="0"/>
        <v>53</v>
      </c>
      <c r="S10" s="153">
        <f t="shared" si="0"/>
        <v>60</v>
      </c>
      <c r="T10" s="153">
        <v>6</v>
      </c>
      <c r="U10" s="153">
        <f t="shared" si="0"/>
        <v>13</v>
      </c>
      <c r="V10" s="153">
        <f t="shared" si="0"/>
        <v>20</v>
      </c>
      <c r="W10" s="153">
        <f t="shared" si="0"/>
        <v>27</v>
      </c>
      <c r="X10" s="153">
        <f t="shared" si="0"/>
        <v>34</v>
      </c>
      <c r="Y10" s="153">
        <f t="shared" si="0"/>
        <v>41</v>
      </c>
      <c r="Z10" s="153">
        <f t="shared" si="0"/>
        <v>48</v>
      </c>
      <c r="AA10" s="153">
        <f t="shared" si="0"/>
        <v>55</v>
      </c>
      <c r="AB10" s="153">
        <v>1</v>
      </c>
      <c r="AC10" s="153">
        <f t="shared" si="0"/>
        <v>8</v>
      </c>
      <c r="AD10" s="153">
        <f t="shared" si="0"/>
        <v>15</v>
      </c>
      <c r="AE10" s="153">
        <f t="shared" si="0"/>
        <v>22</v>
      </c>
      <c r="AF10" s="153">
        <f t="shared" si="0"/>
        <v>29</v>
      </c>
      <c r="AG10" s="153">
        <f t="shared" si="0"/>
        <v>36</v>
      </c>
      <c r="AH10" s="153">
        <f t="shared" si="0"/>
        <v>43</v>
      </c>
      <c r="AI10" s="153">
        <f t="shared" si="0"/>
        <v>50</v>
      </c>
      <c r="AJ10" s="153">
        <f t="shared" si="0"/>
        <v>57</v>
      </c>
      <c r="AK10" s="153">
        <v>2</v>
      </c>
      <c r="AL10" s="153">
        <f t="shared" si="0"/>
        <v>9</v>
      </c>
      <c r="AM10" s="153">
        <f t="shared" si="0"/>
        <v>16</v>
      </c>
      <c r="AN10" s="153">
        <f t="shared" si="0"/>
        <v>23</v>
      </c>
      <c r="AO10" s="153">
        <f t="shared" si="0"/>
        <v>30</v>
      </c>
      <c r="AP10" s="153">
        <v>7</v>
      </c>
      <c r="AQ10" s="153">
        <f t="shared" si="0"/>
        <v>14</v>
      </c>
      <c r="AR10" s="153">
        <f t="shared" si="0"/>
        <v>21</v>
      </c>
      <c r="AS10" s="153">
        <f t="shared" si="0"/>
        <v>28</v>
      </c>
      <c r="AT10" s="153">
        <f t="shared" si="0"/>
        <v>35</v>
      </c>
      <c r="AU10" s="153">
        <f t="shared" si="0"/>
        <v>42</v>
      </c>
      <c r="AV10" s="153">
        <f t="shared" si="0"/>
        <v>49</v>
      </c>
      <c r="AW10" s="153">
        <f t="shared" si="0"/>
        <v>56</v>
      </c>
      <c r="AX10" s="153">
        <v>2</v>
      </c>
      <c r="AY10" s="153">
        <f t="shared" si="0"/>
        <v>9</v>
      </c>
      <c r="AZ10" s="153">
        <f t="shared" si="0"/>
        <v>16</v>
      </c>
      <c r="BA10" s="154">
        <f t="shared" si="0"/>
        <v>23</v>
      </c>
      <c r="BB10" s="290"/>
      <c r="BC10" s="324"/>
    </row>
    <row r="11" spans="1:55" ht="13.5" customHeight="1">
      <c r="A11" s="145"/>
      <c r="B11" s="149"/>
      <c r="C11" s="56"/>
      <c r="D11" s="56"/>
      <c r="E11" s="62"/>
      <c r="F11" s="156"/>
      <c r="G11" s="64"/>
      <c r="H11" s="56"/>
      <c r="I11" s="38"/>
      <c r="J11" s="156"/>
      <c r="K11" s="64"/>
      <c r="L11" s="56"/>
      <c r="M11" s="56"/>
      <c r="N11" s="62"/>
      <c r="O11" s="63"/>
      <c r="P11" s="56"/>
      <c r="Q11" s="56"/>
      <c r="R11" s="38"/>
      <c r="S11" s="156"/>
      <c r="T11" s="64"/>
      <c r="U11" s="56"/>
      <c r="V11" s="38"/>
      <c r="W11" s="156"/>
      <c r="X11" s="64"/>
      <c r="Y11" s="56"/>
      <c r="Z11" s="56"/>
      <c r="AA11" s="62"/>
      <c r="AB11" s="63"/>
      <c r="AC11" s="56"/>
      <c r="AD11" s="56"/>
      <c r="AE11" s="38"/>
      <c r="AF11" s="156"/>
      <c r="AG11" s="64"/>
      <c r="AH11" s="56"/>
      <c r="AI11" s="164"/>
      <c r="AJ11" s="156"/>
      <c r="AK11" s="64"/>
      <c r="AL11" s="56"/>
      <c r="AM11" s="56"/>
      <c r="AN11" s="9"/>
      <c r="AO11" s="156"/>
      <c r="AP11" s="64"/>
      <c r="AQ11" s="56"/>
      <c r="AR11" s="164"/>
      <c r="AS11" s="63"/>
      <c r="AT11" s="64"/>
      <c r="AU11" s="56"/>
      <c r="AV11" s="164"/>
      <c r="AW11" s="63"/>
      <c r="AX11" s="64"/>
      <c r="AY11" s="56"/>
      <c r="AZ11" s="56"/>
      <c r="BA11" s="114"/>
      <c r="BB11" s="136"/>
      <c r="BC11" s="120"/>
    </row>
    <row r="12" spans="1:55" ht="13.5" customHeight="1">
      <c r="A12" s="145"/>
      <c r="B12" s="149"/>
      <c r="C12" s="56"/>
      <c r="D12" s="56"/>
      <c r="E12" s="62"/>
      <c r="F12" s="63"/>
      <c r="G12" s="64"/>
      <c r="H12" s="56"/>
      <c r="I12" s="35"/>
      <c r="J12" s="63"/>
      <c r="K12" s="64"/>
      <c r="L12" s="56"/>
      <c r="M12" s="56"/>
      <c r="N12" s="62"/>
      <c r="O12" s="63"/>
      <c r="P12" s="56"/>
      <c r="Q12" s="56"/>
      <c r="R12" s="35"/>
      <c r="S12" s="63"/>
      <c r="T12" s="64"/>
      <c r="U12" s="56"/>
      <c r="V12" s="35"/>
      <c r="W12" s="63"/>
      <c r="X12" s="64"/>
      <c r="Y12" s="56"/>
      <c r="Z12" s="56"/>
      <c r="AA12" s="62"/>
      <c r="AB12" s="63"/>
      <c r="AC12" s="56"/>
      <c r="AD12" s="56"/>
      <c r="AE12" s="35"/>
      <c r="AF12" s="63"/>
      <c r="AG12" s="64"/>
      <c r="AH12" s="56"/>
      <c r="AI12" s="164"/>
      <c r="AJ12" s="63"/>
      <c r="AK12" s="64"/>
      <c r="AL12" s="56"/>
      <c r="AM12" s="56"/>
      <c r="AN12" s="9"/>
      <c r="AO12" s="63"/>
      <c r="AP12" s="64"/>
      <c r="AQ12" s="56"/>
      <c r="AR12" s="164"/>
      <c r="AS12" s="63"/>
      <c r="AT12" s="64"/>
      <c r="AU12" s="56"/>
      <c r="AV12" s="164"/>
      <c r="AW12" s="63"/>
      <c r="AX12" s="64"/>
      <c r="AY12" s="56"/>
      <c r="AZ12" s="56"/>
      <c r="BA12" s="114"/>
      <c r="BB12" s="136"/>
      <c r="BC12" s="120"/>
    </row>
    <row r="13" spans="1:55" ht="13.5" customHeight="1">
      <c r="A13" s="115" t="s">
        <v>14</v>
      </c>
      <c r="B13" s="149"/>
      <c r="C13" s="56"/>
      <c r="D13" s="56"/>
      <c r="E13" s="62"/>
      <c r="F13" s="63"/>
      <c r="G13" s="64"/>
      <c r="H13" s="56"/>
      <c r="I13" s="37"/>
      <c r="J13" s="41"/>
      <c r="K13" s="64"/>
      <c r="L13" s="56"/>
      <c r="M13" s="56"/>
      <c r="N13" s="62"/>
      <c r="O13" s="63"/>
      <c r="P13" s="56"/>
      <c r="Q13" s="56"/>
      <c r="R13" s="37"/>
      <c r="S13" s="41"/>
      <c r="T13" s="64"/>
      <c r="U13" s="56"/>
      <c r="V13" s="35"/>
      <c r="W13" s="63"/>
      <c r="X13" s="64"/>
      <c r="Y13" s="56"/>
      <c r="Z13" s="56"/>
      <c r="AA13" s="62"/>
      <c r="AB13" s="63"/>
      <c r="AC13" s="56"/>
      <c r="AD13" s="56"/>
      <c r="AE13" s="35"/>
      <c r="AF13" s="63"/>
      <c r="AG13" s="64"/>
      <c r="AH13" s="56"/>
      <c r="AI13" s="164"/>
      <c r="AJ13" s="63"/>
      <c r="AK13" s="64"/>
      <c r="AL13" s="56"/>
      <c r="AM13" s="56"/>
      <c r="AN13" s="9"/>
      <c r="AO13" s="63"/>
      <c r="AP13" s="64"/>
      <c r="AQ13" s="56"/>
      <c r="AR13" s="164"/>
      <c r="AS13" s="63"/>
      <c r="AT13" s="64"/>
      <c r="AU13" s="56"/>
      <c r="AV13" s="164"/>
      <c r="AW13" s="63"/>
      <c r="AX13" s="64"/>
      <c r="AY13" s="56"/>
      <c r="AZ13" s="56"/>
      <c r="BA13" s="114"/>
      <c r="BB13" s="136"/>
      <c r="BC13" s="120"/>
    </row>
    <row r="14" spans="1:55" ht="13.5" customHeight="1">
      <c r="A14" s="110" t="s">
        <v>17</v>
      </c>
      <c r="B14" s="149"/>
      <c r="C14" s="56"/>
      <c r="D14" s="56"/>
      <c r="E14" s="62"/>
      <c r="F14" s="63"/>
      <c r="G14" s="64"/>
      <c r="H14" s="167">
        <v>8</v>
      </c>
      <c r="I14" s="93">
        <v>8</v>
      </c>
      <c r="J14" s="169">
        <v>8</v>
      </c>
      <c r="K14" s="169">
        <v>8</v>
      </c>
      <c r="L14" s="169">
        <v>8</v>
      </c>
      <c r="M14" s="93">
        <v>8</v>
      </c>
      <c r="N14" s="93">
        <v>8</v>
      </c>
      <c r="O14" s="93">
        <v>8</v>
      </c>
      <c r="P14" s="93">
        <v>8</v>
      </c>
      <c r="Q14" s="93">
        <v>8</v>
      </c>
      <c r="R14" s="93">
        <v>8</v>
      </c>
      <c r="S14" s="93">
        <v>8</v>
      </c>
      <c r="T14" s="93">
        <v>8</v>
      </c>
      <c r="U14" s="93">
        <v>8</v>
      </c>
      <c r="V14" s="93">
        <v>8</v>
      </c>
      <c r="W14" s="93">
        <v>8</v>
      </c>
      <c r="X14" s="64"/>
      <c r="Y14" s="56"/>
      <c r="Z14" s="56"/>
      <c r="AA14" s="62"/>
      <c r="AB14" s="63"/>
      <c r="AC14" s="56"/>
      <c r="AD14" s="56"/>
      <c r="AE14" s="37"/>
      <c r="AF14" s="41"/>
      <c r="AG14" s="64"/>
      <c r="AH14" s="93">
        <v>8</v>
      </c>
      <c r="AI14" s="93">
        <v>8</v>
      </c>
      <c r="AJ14" s="93">
        <v>8</v>
      </c>
      <c r="AK14" s="93">
        <v>8</v>
      </c>
      <c r="AL14" s="93">
        <v>8</v>
      </c>
      <c r="AM14" s="56"/>
      <c r="AN14" s="9"/>
      <c r="AO14" s="41"/>
      <c r="AP14" s="64"/>
      <c r="AQ14" s="56"/>
      <c r="AR14" s="164"/>
      <c r="AS14" s="41"/>
      <c r="AT14" s="64"/>
      <c r="AU14" s="56"/>
      <c r="AV14" s="164"/>
      <c r="AW14" s="41"/>
      <c r="AX14" s="64"/>
      <c r="AY14" s="56"/>
      <c r="AZ14" s="56"/>
      <c r="BA14" s="114"/>
      <c r="BB14" s="136"/>
      <c r="BC14" s="120"/>
    </row>
    <row r="15" spans="1:55" ht="13.5" customHeight="1">
      <c r="A15" s="146"/>
      <c r="B15" s="283">
        <v>971540</v>
      </c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2"/>
      <c r="O15" s="283">
        <v>1457712</v>
      </c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2"/>
      <c r="AB15" s="260">
        <v>748476</v>
      </c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2"/>
      <c r="AO15" s="34"/>
      <c r="AP15" s="31">
        <v>0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31"/>
      <c r="BB15" s="137">
        <f>SUM(B14:BA14)</f>
        <v>168</v>
      </c>
      <c r="BC15" s="121">
        <f>SUM(B15:BA15)</f>
        <v>3177728</v>
      </c>
    </row>
    <row r="16" spans="1:55" ht="13.5" customHeight="1">
      <c r="A16" s="146"/>
      <c r="B16" s="149"/>
      <c r="C16" s="56"/>
      <c r="D16" s="56"/>
      <c r="E16" s="56"/>
      <c r="F16" s="63"/>
      <c r="G16" s="56"/>
      <c r="H16" s="56"/>
      <c r="I16" s="56"/>
      <c r="J16" s="41"/>
      <c r="K16" s="64"/>
      <c r="L16" s="56"/>
      <c r="M16" s="56"/>
      <c r="N16" s="50"/>
      <c r="O16" s="63"/>
      <c r="P16" s="56"/>
      <c r="Q16" s="56"/>
      <c r="R16" s="37"/>
      <c r="S16" s="41"/>
      <c r="T16" s="64"/>
      <c r="U16" s="56"/>
      <c r="V16" s="35"/>
      <c r="W16" s="63"/>
      <c r="X16" s="64"/>
      <c r="Y16" s="56"/>
      <c r="Z16" s="56"/>
      <c r="AA16" s="62"/>
      <c r="AB16" s="63"/>
      <c r="AC16" s="56"/>
      <c r="AD16" s="56"/>
      <c r="AE16" s="162"/>
      <c r="AF16" s="163"/>
      <c r="AG16" s="64"/>
      <c r="AH16" s="56"/>
      <c r="AI16" s="164"/>
      <c r="AJ16" s="163"/>
      <c r="AK16" s="64"/>
      <c r="AL16" s="56"/>
      <c r="AM16" s="56"/>
      <c r="AN16" s="9"/>
      <c r="AO16" s="63"/>
      <c r="AP16" s="64"/>
      <c r="AQ16" s="56"/>
      <c r="AR16" s="164"/>
      <c r="AS16" s="63"/>
      <c r="AT16" s="64"/>
      <c r="AU16" s="56"/>
      <c r="AV16" s="164"/>
      <c r="AW16" s="63"/>
      <c r="AX16" s="64"/>
      <c r="AY16" s="56"/>
      <c r="AZ16" s="56"/>
      <c r="BA16" s="114"/>
      <c r="BB16" s="137"/>
      <c r="BC16" s="122"/>
    </row>
    <row r="17" spans="1:55" ht="13.5" hidden="1" customHeight="1">
      <c r="A17" s="110" t="s">
        <v>23</v>
      </c>
      <c r="B17" s="149"/>
      <c r="C17" s="56"/>
      <c r="D17" s="56"/>
      <c r="E17" s="56"/>
      <c r="F17" s="157"/>
      <c r="G17" s="56"/>
      <c r="H17" s="48">
        <v>8</v>
      </c>
      <c r="I17" s="48">
        <v>8</v>
      </c>
      <c r="J17" s="48">
        <v>8</v>
      </c>
      <c r="K17" s="63"/>
      <c r="L17" s="56"/>
      <c r="M17" s="48">
        <v>8</v>
      </c>
      <c r="N17" s="48">
        <v>8</v>
      </c>
      <c r="O17" s="48">
        <v>8</v>
      </c>
      <c r="P17" s="48">
        <v>8</v>
      </c>
      <c r="Q17" s="56"/>
      <c r="R17" s="48">
        <v>8</v>
      </c>
      <c r="S17" s="48">
        <v>8</v>
      </c>
      <c r="T17" s="48">
        <v>8</v>
      </c>
      <c r="U17" s="48">
        <v>8</v>
      </c>
      <c r="V17" s="37">
        <v>8</v>
      </c>
      <c r="W17" s="41">
        <v>8</v>
      </c>
      <c r="X17" s="64"/>
      <c r="Y17" s="56"/>
      <c r="Z17" s="56"/>
      <c r="AA17" s="62"/>
      <c r="AB17" s="63"/>
      <c r="AC17" s="56"/>
      <c r="AD17" s="56"/>
      <c r="AE17" s="35"/>
      <c r="AF17" s="63"/>
      <c r="AG17" s="64"/>
      <c r="AH17" s="56"/>
      <c r="AI17" s="164"/>
      <c r="AJ17" s="63"/>
      <c r="AK17" s="64"/>
      <c r="AL17" s="56"/>
      <c r="AM17" s="56"/>
      <c r="AN17" s="9"/>
      <c r="AO17" s="63"/>
      <c r="AP17" s="64"/>
      <c r="AQ17" s="56"/>
      <c r="AR17" s="164"/>
      <c r="AS17" s="63"/>
      <c r="AT17" s="64"/>
      <c r="AU17" s="56"/>
      <c r="AV17" s="164"/>
      <c r="AW17" s="63"/>
      <c r="AX17" s="64"/>
      <c r="AY17" s="56"/>
      <c r="AZ17" s="56"/>
      <c r="BA17" s="114"/>
      <c r="BB17" s="137"/>
      <c r="BC17" s="122"/>
    </row>
    <row r="18" spans="1:55" ht="13.5" hidden="1" customHeight="1">
      <c r="A18" s="110" t="s">
        <v>24</v>
      </c>
      <c r="B18" s="149"/>
      <c r="C18" s="56"/>
      <c r="D18" s="56"/>
      <c r="E18" s="56"/>
      <c r="F18" s="63"/>
      <c r="G18" s="56"/>
      <c r="H18" s="56"/>
      <c r="I18" s="56"/>
      <c r="J18" s="62"/>
      <c r="K18" s="63"/>
      <c r="L18" s="56"/>
      <c r="M18" s="56"/>
      <c r="N18" s="62"/>
      <c r="O18" s="57">
        <v>2</v>
      </c>
      <c r="P18" s="57">
        <v>2</v>
      </c>
      <c r="Q18" s="56"/>
      <c r="R18" s="57">
        <v>2</v>
      </c>
      <c r="S18" s="57">
        <v>2</v>
      </c>
      <c r="T18" s="57">
        <v>2</v>
      </c>
      <c r="U18" s="57">
        <v>2</v>
      </c>
      <c r="V18" s="35">
        <v>2</v>
      </c>
      <c r="W18" s="63">
        <v>2</v>
      </c>
      <c r="X18" s="64"/>
      <c r="Y18" s="56"/>
      <c r="Z18" s="56"/>
      <c r="AA18" s="62"/>
      <c r="AB18" s="63"/>
      <c r="AC18" s="56"/>
      <c r="AD18" s="56"/>
      <c r="AE18" s="35"/>
      <c r="AF18" s="63"/>
      <c r="AG18" s="64"/>
      <c r="AH18" s="56"/>
      <c r="AI18" s="164"/>
      <c r="AJ18" s="63"/>
      <c r="AK18" s="64"/>
      <c r="AL18" s="56"/>
      <c r="AM18" s="56"/>
      <c r="AN18" s="9"/>
      <c r="AO18" s="63"/>
      <c r="AP18" s="64"/>
      <c r="AQ18" s="56"/>
      <c r="AR18" s="164"/>
      <c r="AS18" s="63"/>
      <c r="AT18" s="64"/>
      <c r="AU18" s="56"/>
      <c r="AV18" s="164"/>
      <c r="AW18" s="63"/>
      <c r="AX18" s="64"/>
      <c r="AY18" s="56"/>
      <c r="AZ18" s="56"/>
      <c r="BA18" s="114"/>
      <c r="BB18" s="137"/>
      <c r="BC18" s="122"/>
    </row>
    <row r="19" spans="1:55" ht="13.5" customHeight="1">
      <c r="A19" s="110" t="s">
        <v>27</v>
      </c>
      <c r="B19" s="149"/>
      <c r="C19" s="56"/>
      <c r="D19" s="56"/>
      <c r="E19" s="56"/>
      <c r="F19" s="63"/>
      <c r="G19" s="56"/>
      <c r="H19" s="167">
        <v>8</v>
      </c>
      <c r="I19" s="167">
        <v>8</v>
      </c>
      <c r="J19" s="167">
        <v>8</v>
      </c>
      <c r="K19" s="167">
        <v>8</v>
      </c>
      <c r="L19" s="167">
        <v>8</v>
      </c>
      <c r="M19" s="167">
        <v>8</v>
      </c>
      <c r="N19" s="167">
        <v>8</v>
      </c>
      <c r="O19" s="167">
        <v>10</v>
      </c>
      <c r="P19" s="167">
        <v>10</v>
      </c>
      <c r="Q19" s="167">
        <v>10</v>
      </c>
      <c r="R19" s="167">
        <v>10</v>
      </c>
      <c r="S19" s="167">
        <v>10</v>
      </c>
      <c r="T19" s="167">
        <v>10</v>
      </c>
      <c r="U19" s="167">
        <v>10</v>
      </c>
      <c r="V19" s="167">
        <v>10</v>
      </c>
      <c r="W19" s="167">
        <v>10</v>
      </c>
      <c r="X19" s="64"/>
      <c r="Y19" s="56"/>
      <c r="Z19" s="56"/>
      <c r="AA19" s="62"/>
      <c r="AB19" s="63"/>
      <c r="AC19" s="56"/>
      <c r="AD19" s="56"/>
      <c r="AE19" s="37"/>
      <c r="AF19" s="41"/>
      <c r="AG19" s="64"/>
      <c r="AH19" s="167">
        <v>10</v>
      </c>
      <c r="AI19" s="167">
        <v>10</v>
      </c>
      <c r="AJ19" s="167">
        <v>10</v>
      </c>
      <c r="AK19" s="167">
        <v>10</v>
      </c>
      <c r="AL19" s="167">
        <v>10</v>
      </c>
      <c r="AM19" s="56"/>
      <c r="AN19" s="9"/>
      <c r="AO19" s="63"/>
      <c r="AP19" s="64"/>
      <c r="AQ19" s="56"/>
      <c r="AR19" s="164"/>
      <c r="AS19" s="41"/>
      <c r="AT19" s="64"/>
      <c r="AU19" s="56"/>
      <c r="AV19" s="164"/>
      <c r="AW19" s="41"/>
      <c r="AX19" s="64"/>
      <c r="AY19" s="56"/>
      <c r="AZ19" s="56"/>
      <c r="BA19" s="114"/>
      <c r="BB19" s="137"/>
      <c r="BC19" s="122"/>
    </row>
    <row r="20" spans="1:55" ht="13.5" customHeight="1">
      <c r="A20" s="146"/>
      <c r="B20" s="283">
        <v>488090</v>
      </c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2"/>
      <c r="O20" s="283">
        <v>914490</v>
      </c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2"/>
      <c r="AB20" s="260">
        <v>609259</v>
      </c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2"/>
      <c r="AO20" s="31"/>
      <c r="AP20" s="31">
        <v>0</v>
      </c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31"/>
      <c r="BB20" s="137">
        <f>SUM(B19:BA19)</f>
        <v>196</v>
      </c>
      <c r="BC20" s="121">
        <f>SUM(B20:BA20)</f>
        <v>2011839</v>
      </c>
    </row>
    <row r="21" spans="1:55" ht="13.5" hidden="1" customHeight="1">
      <c r="A21" s="146"/>
      <c r="B21" s="149"/>
      <c r="C21" s="56"/>
      <c r="D21" s="56"/>
      <c r="E21" s="56"/>
      <c r="F21" s="63"/>
      <c r="G21" s="64"/>
      <c r="H21" s="56"/>
      <c r="I21" s="56"/>
      <c r="J21" s="41"/>
      <c r="K21" s="64"/>
      <c r="L21" s="56"/>
      <c r="M21" s="56"/>
      <c r="N21" s="50"/>
      <c r="O21" s="63"/>
      <c r="P21" s="56"/>
      <c r="Q21" s="56"/>
      <c r="R21" s="9"/>
      <c r="S21" s="63"/>
      <c r="T21" s="64"/>
      <c r="U21" s="56"/>
      <c r="V21" s="35"/>
      <c r="W21" s="63"/>
      <c r="X21" s="64"/>
      <c r="Y21" s="56"/>
      <c r="Z21" s="56"/>
      <c r="AA21" s="62"/>
      <c r="AB21" s="63"/>
      <c r="AC21" s="56"/>
      <c r="AD21" s="56"/>
      <c r="AE21" s="164"/>
      <c r="AF21" s="163"/>
      <c r="AG21" s="64"/>
      <c r="AH21" s="56"/>
      <c r="AI21" s="164"/>
      <c r="AJ21" s="163"/>
      <c r="AK21" s="64"/>
      <c r="AL21" s="56"/>
      <c r="AM21" s="56"/>
      <c r="AN21" s="9"/>
      <c r="AO21" s="63"/>
      <c r="AP21" s="64"/>
      <c r="AQ21" s="56"/>
      <c r="AR21" s="164"/>
      <c r="AS21" s="63"/>
      <c r="AT21" s="64"/>
      <c r="AU21" s="56"/>
      <c r="AV21" s="164"/>
      <c r="AW21" s="63"/>
      <c r="AX21" s="64"/>
      <c r="AY21" s="56"/>
      <c r="AZ21" s="56"/>
      <c r="BA21" s="114"/>
      <c r="BB21" s="137"/>
      <c r="BC21" s="122"/>
    </row>
    <row r="22" spans="1:55" ht="13.5" hidden="1" customHeight="1">
      <c r="A22" s="110" t="s">
        <v>18</v>
      </c>
      <c r="B22" s="149"/>
      <c r="C22" s="56"/>
      <c r="D22" s="56"/>
      <c r="E22" s="56"/>
      <c r="F22" s="63"/>
      <c r="G22" s="64"/>
      <c r="H22" s="167">
        <v>0</v>
      </c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63"/>
      <c r="P22" s="56"/>
      <c r="Q22" s="56"/>
      <c r="R22" s="9"/>
      <c r="S22" s="63"/>
      <c r="T22" s="64"/>
      <c r="U22" s="56"/>
      <c r="V22" s="35"/>
      <c r="W22" s="63"/>
      <c r="X22" s="64"/>
      <c r="Y22" s="56"/>
      <c r="Z22" s="56"/>
      <c r="AA22" s="62"/>
      <c r="AB22" s="63"/>
      <c r="AC22" s="56"/>
      <c r="AD22" s="56"/>
      <c r="AE22" s="164"/>
      <c r="AF22" s="41"/>
      <c r="AG22" s="64"/>
      <c r="AH22" s="56"/>
      <c r="AI22" s="164"/>
      <c r="AJ22" s="41"/>
      <c r="AK22" s="64"/>
      <c r="AL22" s="56"/>
      <c r="AM22" s="56"/>
      <c r="AN22" s="9"/>
      <c r="AO22" s="63"/>
      <c r="AP22" s="64"/>
      <c r="AQ22" s="56"/>
      <c r="AR22" s="164"/>
      <c r="AS22" s="41"/>
      <c r="AT22" s="64"/>
      <c r="AU22" s="56"/>
      <c r="AV22" s="164"/>
      <c r="AW22" s="41"/>
      <c r="AX22" s="64"/>
      <c r="AY22" s="56"/>
      <c r="AZ22" s="56"/>
      <c r="BA22" s="114"/>
      <c r="BB22" s="137"/>
      <c r="BC22" s="122"/>
    </row>
    <row r="23" spans="1:55" ht="13.5" hidden="1" customHeight="1">
      <c r="A23" s="146"/>
      <c r="B23" s="283">
        <v>0</v>
      </c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2"/>
      <c r="O23" s="260">
        <v>0</v>
      </c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2"/>
      <c r="AB23" s="260">
        <v>0</v>
      </c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2"/>
      <c r="AO23" s="31"/>
      <c r="AP23" s="31">
        <v>0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31"/>
      <c r="BB23" s="137">
        <f>SUM(B22:BA22)</f>
        <v>0</v>
      </c>
      <c r="BC23" s="121">
        <f>SUM(B23:BA23)</f>
        <v>0</v>
      </c>
    </row>
    <row r="24" spans="1:55" ht="13.5" customHeight="1">
      <c r="A24" s="146"/>
      <c r="B24" s="149"/>
      <c r="C24" s="56"/>
      <c r="D24" s="56"/>
      <c r="E24" s="56"/>
      <c r="F24" s="63"/>
      <c r="G24" s="64"/>
      <c r="H24" s="56"/>
      <c r="I24" s="56"/>
      <c r="J24" s="63"/>
      <c r="K24" s="63"/>
      <c r="L24" s="56"/>
      <c r="M24" s="56"/>
      <c r="N24" s="50"/>
      <c r="O24" s="63"/>
      <c r="P24" s="56"/>
      <c r="Q24" s="56"/>
      <c r="R24" s="37"/>
      <c r="S24" s="41"/>
      <c r="T24" s="64"/>
      <c r="U24" s="56"/>
      <c r="V24" s="35"/>
      <c r="W24" s="63"/>
      <c r="X24" s="64"/>
      <c r="Y24" s="56"/>
      <c r="Z24" s="56"/>
      <c r="AA24" s="62"/>
      <c r="AB24" s="63"/>
      <c r="AC24" s="56"/>
      <c r="AD24" s="56"/>
      <c r="AE24" s="164"/>
      <c r="AF24" s="163"/>
      <c r="AG24" s="64"/>
      <c r="AH24" s="56"/>
      <c r="AI24" s="164"/>
      <c r="AJ24" s="163"/>
      <c r="AK24" s="64"/>
      <c r="AL24" s="56"/>
      <c r="AM24" s="56"/>
      <c r="AN24" s="9"/>
      <c r="AO24" s="63"/>
      <c r="AP24" s="64"/>
      <c r="AQ24" s="56"/>
      <c r="AR24" s="164"/>
      <c r="AS24" s="63"/>
      <c r="AT24" s="64"/>
      <c r="AU24" s="56"/>
      <c r="AV24" s="164"/>
      <c r="AW24" s="63"/>
      <c r="AX24" s="64"/>
      <c r="AY24" s="56"/>
      <c r="AZ24" s="56"/>
      <c r="BA24" s="114"/>
      <c r="BB24" s="137"/>
      <c r="BC24" s="122"/>
    </row>
    <row r="25" spans="1:55" ht="13.5" hidden="1" customHeight="1">
      <c r="A25" s="110" t="s">
        <v>25</v>
      </c>
      <c r="B25" s="149"/>
      <c r="C25" s="56"/>
      <c r="D25" s="56"/>
      <c r="E25" s="56"/>
      <c r="F25" s="157"/>
      <c r="G25" s="64"/>
      <c r="H25" s="56"/>
      <c r="I25" s="56"/>
      <c r="J25" s="157"/>
      <c r="K25" s="63"/>
      <c r="L25" s="56"/>
      <c r="M25" s="56"/>
      <c r="N25" s="48">
        <v>16</v>
      </c>
      <c r="O25" s="64"/>
      <c r="P25" s="56"/>
      <c r="Q25" s="56"/>
      <c r="R25" s="62"/>
      <c r="S25" s="63"/>
      <c r="T25" s="56"/>
      <c r="U25" s="56"/>
      <c r="V25" s="37"/>
      <c r="W25" s="41"/>
      <c r="X25" s="64"/>
      <c r="Y25" s="56"/>
      <c r="Z25" s="56"/>
      <c r="AA25" s="62"/>
      <c r="AB25" s="63"/>
      <c r="AC25" s="56"/>
      <c r="AD25" s="56"/>
      <c r="AE25" s="164"/>
      <c r="AF25" s="63"/>
      <c r="AG25" s="64"/>
      <c r="AH25" s="56"/>
      <c r="AI25" s="164"/>
      <c r="AJ25" s="63"/>
      <c r="AK25" s="64"/>
      <c r="AL25" s="56"/>
      <c r="AM25" s="56"/>
      <c r="AN25" s="9"/>
      <c r="AO25" s="63"/>
      <c r="AP25" s="64"/>
      <c r="AQ25" s="56"/>
      <c r="AR25" s="164"/>
      <c r="AS25" s="63"/>
      <c r="AT25" s="64"/>
      <c r="AU25" s="56"/>
      <c r="AV25" s="164"/>
      <c r="AW25" s="63"/>
      <c r="AX25" s="64"/>
      <c r="AY25" s="56"/>
      <c r="AZ25" s="56"/>
      <c r="BA25" s="114"/>
      <c r="BB25" s="137"/>
      <c r="BC25" s="122"/>
    </row>
    <row r="26" spans="1:55" ht="13.5" hidden="1" customHeight="1">
      <c r="A26" s="110" t="s">
        <v>26</v>
      </c>
      <c r="B26" s="149"/>
      <c r="C26" s="56"/>
      <c r="D26" s="56"/>
      <c r="E26" s="56"/>
      <c r="F26" s="63"/>
      <c r="G26" s="64"/>
      <c r="H26" s="56"/>
      <c r="I26" s="56"/>
      <c r="J26" s="63"/>
      <c r="K26" s="63"/>
      <c r="L26" s="56"/>
      <c r="M26" s="56"/>
      <c r="N26" s="62"/>
      <c r="O26" s="57">
        <v>8</v>
      </c>
      <c r="P26" s="57">
        <v>8</v>
      </c>
      <c r="Q26" s="56"/>
      <c r="R26" s="57">
        <v>8</v>
      </c>
      <c r="S26" s="57">
        <v>8</v>
      </c>
      <c r="T26" s="57">
        <v>8</v>
      </c>
      <c r="U26" s="57">
        <v>8</v>
      </c>
      <c r="V26" s="35">
        <v>8</v>
      </c>
      <c r="W26" s="63">
        <v>8</v>
      </c>
      <c r="X26" s="64"/>
      <c r="Y26" s="56"/>
      <c r="Z26" s="56"/>
      <c r="AA26" s="62"/>
      <c r="AB26" s="63"/>
      <c r="AC26" s="56"/>
      <c r="AD26" s="56"/>
      <c r="AE26" s="164"/>
      <c r="AF26" s="63"/>
      <c r="AG26" s="64"/>
      <c r="AH26" s="56"/>
      <c r="AI26" s="164"/>
      <c r="AJ26" s="63"/>
      <c r="AK26" s="64"/>
      <c r="AL26" s="56"/>
      <c r="AM26" s="56"/>
      <c r="AN26" s="9"/>
      <c r="AO26" s="63"/>
      <c r="AP26" s="64"/>
      <c r="AQ26" s="56"/>
      <c r="AR26" s="164"/>
      <c r="AS26" s="63"/>
      <c r="AT26" s="64"/>
      <c r="AU26" s="56"/>
      <c r="AV26" s="164"/>
      <c r="AW26" s="63"/>
      <c r="AX26" s="64"/>
      <c r="AY26" s="56"/>
      <c r="AZ26" s="56"/>
      <c r="BA26" s="114"/>
      <c r="BB26" s="137"/>
      <c r="BC26" s="122"/>
    </row>
    <row r="27" spans="1:55" ht="13.5" customHeight="1">
      <c r="A27" s="110" t="s">
        <v>19</v>
      </c>
      <c r="B27" s="149"/>
      <c r="C27" s="56"/>
      <c r="D27" s="56"/>
      <c r="E27" s="56"/>
      <c r="F27" s="63"/>
      <c r="G27" s="64"/>
      <c r="H27" s="56"/>
      <c r="I27" s="56"/>
      <c r="J27" s="93">
        <v>15</v>
      </c>
      <c r="K27" s="93">
        <v>15</v>
      </c>
      <c r="L27" s="93">
        <v>15</v>
      </c>
      <c r="M27" s="93">
        <v>15</v>
      </c>
      <c r="N27" s="93">
        <v>15</v>
      </c>
      <c r="O27" s="93">
        <v>8</v>
      </c>
      <c r="P27" s="93">
        <v>8</v>
      </c>
      <c r="Q27" s="93">
        <v>8</v>
      </c>
      <c r="R27" s="93">
        <v>8</v>
      </c>
      <c r="S27" s="93">
        <v>8</v>
      </c>
      <c r="T27" s="93">
        <v>8</v>
      </c>
      <c r="U27" s="93">
        <v>8</v>
      </c>
      <c r="V27" s="93">
        <v>8</v>
      </c>
      <c r="W27" s="93">
        <v>8</v>
      </c>
      <c r="X27" s="64"/>
      <c r="Y27" s="56"/>
      <c r="Z27" s="56"/>
      <c r="AA27" s="62"/>
      <c r="AB27" s="63"/>
      <c r="AC27" s="56"/>
      <c r="AD27" s="56"/>
      <c r="AE27" s="164"/>
      <c r="AF27" s="41"/>
      <c r="AG27" s="64"/>
      <c r="AH27" s="93">
        <v>8</v>
      </c>
      <c r="AI27" s="93">
        <v>8</v>
      </c>
      <c r="AJ27" s="93">
        <v>8</v>
      </c>
      <c r="AK27" s="93">
        <v>8</v>
      </c>
      <c r="AL27" s="93">
        <v>8</v>
      </c>
      <c r="AM27" s="56"/>
      <c r="AN27" s="9"/>
      <c r="AO27" s="63"/>
      <c r="AP27" s="64"/>
      <c r="AQ27" s="56"/>
      <c r="AR27" s="164"/>
      <c r="AS27" s="41"/>
      <c r="AT27" s="64"/>
      <c r="AU27" s="56"/>
      <c r="AV27" s="164"/>
      <c r="AW27" s="41"/>
      <c r="AX27" s="64"/>
      <c r="AY27" s="56"/>
      <c r="AZ27" s="56"/>
      <c r="BA27" s="114"/>
      <c r="BB27" s="137"/>
      <c r="BC27" s="122"/>
    </row>
    <row r="28" spans="1:55" ht="13.5" customHeight="1">
      <c r="A28" s="146"/>
      <c r="B28" s="283">
        <v>1479701</v>
      </c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2"/>
      <c r="O28" s="283">
        <v>1292241</v>
      </c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2"/>
      <c r="AB28" s="260">
        <v>878934</v>
      </c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2"/>
      <c r="AO28" s="31"/>
      <c r="AP28" s="31">
        <v>0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31"/>
      <c r="BB28" s="143">
        <f>SUM(B27:BA27)</f>
        <v>187</v>
      </c>
      <c r="BC28" s="121">
        <f>SUM(B28:BA28)</f>
        <v>3650876</v>
      </c>
    </row>
    <row r="29" spans="1:55" ht="13.5" customHeight="1">
      <c r="A29" s="146"/>
      <c r="B29" s="149"/>
      <c r="C29" s="56"/>
      <c r="D29" s="56"/>
      <c r="E29" s="56"/>
      <c r="F29" s="63"/>
      <c r="G29" s="64"/>
      <c r="H29" s="56"/>
      <c r="I29" s="56"/>
      <c r="J29" s="41"/>
      <c r="K29" s="64"/>
      <c r="L29" s="56"/>
      <c r="M29" s="56"/>
      <c r="N29" s="50"/>
      <c r="O29" s="63"/>
      <c r="P29" s="56"/>
      <c r="Q29" s="56"/>
      <c r="R29" s="37"/>
      <c r="S29" s="41"/>
      <c r="T29" s="64"/>
      <c r="U29" s="56"/>
      <c r="V29" s="35"/>
      <c r="W29" s="63"/>
      <c r="X29" s="64"/>
      <c r="Y29" s="56"/>
      <c r="Z29" s="56"/>
      <c r="AA29" s="62"/>
      <c r="AB29" s="63"/>
      <c r="AC29" s="56"/>
      <c r="AD29" s="56"/>
      <c r="AE29" s="164"/>
      <c r="AF29" s="163"/>
      <c r="AG29" s="64"/>
      <c r="AH29" s="56"/>
      <c r="AI29" s="164"/>
      <c r="AJ29" s="163"/>
      <c r="AK29" s="64"/>
      <c r="AL29" s="56"/>
      <c r="AM29" s="56"/>
      <c r="AN29" s="9"/>
      <c r="AO29" s="63"/>
      <c r="AP29" s="64"/>
      <c r="AQ29" s="56"/>
      <c r="AR29" s="164"/>
      <c r="AS29" s="63"/>
      <c r="AT29" s="64"/>
      <c r="AU29" s="56"/>
      <c r="AV29" s="164"/>
      <c r="AW29" s="63"/>
      <c r="AX29" s="64"/>
      <c r="AY29" s="56"/>
      <c r="AZ29" s="56"/>
      <c r="BA29" s="114"/>
      <c r="BB29" s="137"/>
      <c r="BC29" s="122"/>
    </row>
    <row r="30" spans="1:55" ht="13.5" customHeight="1">
      <c r="A30" s="110" t="s">
        <v>20</v>
      </c>
      <c r="B30" s="149"/>
      <c r="C30" s="56"/>
      <c r="D30" s="56"/>
      <c r="E30" s="56"/>
      <c r="F30" s="63"/>
      <c r="G30" s="64"/>
      <c r="H30" s="167">
        <v>41</v>
      </c>
      <c r="I30" s="167">
        <v>41</v>
      </c>
      <c r="J30" s="167">
        <v>41</v>
      </c>
      <c r="K30" s="167">
        <v>41</v>
      </c>
      <c r="L30" s="167">
        <v>41</v>
      </c>
      <c r="M30" s="167">
        <v>41</v>
      </c>
      <c r="N30" s="167">
        <v>41</v>
      </c>
      <c r="O30" s="170">
        <v>28.5</v>
      </c>
      <c r="P30" s="170">
        <v>28.5</v>
      </c>
      <c r="Q30" s="170">
        <v>28.5</v>
      </c>
      <c r="R30" s="170">
        <v>28.5</v>
      </c>
      <c r="S30" s="170">
        <v>28.5</v>
      </c>
      <c r="T30" s="170">
        <v>28.5</v>
      </c>
      <c r="U30" s="170">
        <v>28.5</v>
      </c>
      <c r="V30" s="170">
        <v>28.5</v>
      </c>
      <c r="W30" s="170">
        <v>28.5</v>
      </c>
      <c r="X30" s="64"/>
      <c r="Y30" s="56"/>
      <c r="Z30" s="56"/>
      <c r="AA30" s="62"/>
      <c r="AB30" s="63"/>
      <c r="AC30" s="56"/>
      <c r="AD30" s="56"/>
      <c r="AE30" s="164"/>
      <c r="AF30" s="41"/>
      <c r="AG30" s="64"/>
      <c r="AH30" s="170">
        <v>34</v>
      </c>
      <c r="AI30" s="170">
        <v>34</v>
      </c>
      <c r="AJ30" s="170">
        <v>34</v>
      </c>
      <c r="AK30" s="170">
        <v>34</v>
      </c>
      <c r="AL30" s="170">
        <v>34</v>
      </c>
      <c r="AM30" s="56"/>
      <c r="AN30" s="9"/>
      <c r="AO30" s="63"/>
      <c r="AP30" s="64"/>
      <c r="AQ30" s="56"/>
      <c r="AR30" s="164"/>
      <c r="AS30" s="41"/>
      <c r="AT30" s="64"/>
      <c r="AU30" s="56"/>
      <c r="AV30" s="164"/>
      <c r="AW30" s="41"/>
      <c r="AX30" s="64"/>
      <c r="AY30" s="56"/>
      <c r="AZ30" s="56"/>
      <c r="BA30" s="114"/>
      <c r="BB30" s="137"/>
      <c r="BC30" s="122"/>
    </row>
    <row r="31" spans="1:55" ht="13.5" customHeight="1">
      <c r="A31" s="110"/>
      <c r="B31" s="283">
        <v>3731337</v>
      </c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2"/>
      <c r="O31" s="283">
        <v>3964464</v>
      </c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2"/>
      <c r="AB31" s="260">
        <v>2178121</v>
      </c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2"/>
      <c r="AO31" s="31"/>
      <c r="AP31" s="31">
        <v>0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31"/>
      <c r="BB31" s="143">
        <f>SUM(B30:BA30)</f>
        <v>713.5</v>
      </c>
      <c r="BC31" s="121">
        <f>SUM(B31:BA31)</f>
        <v>9873922</v>
      </c>
    </row>
    <row r="32" spans="1:55" ht="13.5" customHeight="1">
      <c r="A32" s="110"/>
      <c r="B32" s="149"/>
      <c r="C32" s="56"/>
      <c r="D32" s="56"/>
      <c r="E32" s="56"/>
      <c r="F32" s="63"/>
      <c r="G32" s="64"/>
      <c r="H32" s="56"/>
      <c r="I32" s="56"/>
      <c r="J32" s="41"/>
      <c r="K32" s="64"/>
      <c r="L32" s="56"/>
      <c r="M32" s="56"/>
      <c r="N32" s="50"/>
      <c r="O32" s="63"/>
      <c r="P32" s="56"/>
      <c r="Q32" s="56"/>
      <c r="R32" s="37"/>
      <c r="S32" s="41"/>
      <c r="T32" s="64"/>
      <c r="U32" s="56"/>
      <c r="V32" s="168"/>
      <c r="W32" s="64"/>
      <c r="X32" s="64"/>
      <c r="Y32" s="56"/>
      <c r="Z32" s="56"/>
      <c r="AA32" s="62"/>
      <c r="AB32" s="63"/>
      <c r="AC32" s="56"/>
      <c r="AD32" s="56"/>
      <c r="AE32" s="164"/>
      <c r="AF32" s="163"/>
      <c r="AG32" s="64"/>
      <c r="AH32" s="56"/>
      <c r="AI32" s="164"/>
      <c r="AJ32" s="63"/>
      <c r="AK32" s="64"/>
      <c r="AL32" s="56"/>
      <c r="AM32" s="56"/>
      <c r="AN32" s="9"/>
      <c r="AO32" s="63"/>
      <c r="AP32" s="64"/>
      <c r="AQ32" s="56"/>
      <c r="AR32" s="164"/>
      <c r="AS32" s="63"/>
      <c r="AT32" s="64"/>
      <c r="AU32" s="56"/>
      <c r="AV32" s="164"/>
      <c r="AW32" s="63"/>
      <c r="AX32" s="64"/>
      <c r="AY32" s="56"/>
      <c r="AZ32" s="56"/>
      <c r="BA32" s="114"/>
      <c r="BB32" s="137"/>
      <c r="BC32" s="122"/>
    </row>
    <row r="33" spans="1:56" ht="13.5" customHeight="1">
      <c r="A33" s="110" t="s">
        <v>21</v>
      </c>
      <c r="B33" s="149"/>
      <c r="C33" s="56"/>
      <c r="D33" s="56"/>
      <c r="E33" s="56"/>
      <c r="F33" s="63"/>
      <c r="G33" s="64"/>
      <c r="H33" s="167">
        <v>50</v>
      </c>
      <c r="I33" s="167">
        <v>50</v>
      </c>
      <c r="J33" s="167">
        <v>50</v>
      </c>
      <c r="K33" s="167">
        <v>50</v>
      </c>
      <c r="L33" s="167">
        <v>50</v>
      </c>
      <c r="M33" s="167">
        <v>50</v>
      </c>
      <c r="N33" s="167">
        <v>50</v>
      </c>
      <c r="O33" s="171">
        <v>45.5</v>
      </c>
      <c r="P33" s="171">
        <v>45.5</v>
      </c>
      <c r="Q33" s="171">
        <v>45.5</v>
      </c>
      <c r="R33" s="171">
        <v>45.5</v>
      </c>
      <c r="S33" s="171">
        <v>45.5</v>
      </c>
      <c r="T33" s="171">
        <v>45.5</v>
      </c>
      <c r="U33" s="171">
        <v>45.5</v>
      </c>
      <c r="V33" s="171">
        <v>45.5</v>
      </c>
      <c r="W33" s="171">
        <v>45.5</v>
      </c>
      <c r="X33" s="64"/>
      <c r="Y33" s="56"/>
      <c r="Z33" s="56"/>
      <c r="AA33" s="62"/>
      <c r="AB33" s="63"/>
      <c r="AC33" s="56"/>
      <c r="AD33" s="56"/>
      <c r="AE33" s="164"/>
      <c r="AF33" s="41"/>
      <c r="AG33" s="64"/>
      <c r="AH33" s="171">
        <v>40</v>
      </c>
      <c r="AI33" s="171">
        <v>40</v>
      </c>
      <c r="AJ33" s="171">
        <v>40</v>
      </c>
      <c r="AK33" s="171">
        <v>40</v>
      </c>
      <c r="AL33" s="171">
        <v>40</v>
      </c>
      <c r="AM33" s="56"/>
      <c r="AN33" s="9"/>
      <c r="AO33" s="63"/>
      <c r="AP33" s="64"/>
      <c r="AQ33" s="56"/>
      <c r="AR33" s="164"/>
      <c r="AS33" s="41"/>
      <c r="AT33" s="64"/>
      <c r="AU33" s="56"/>
      <c r="AV33" s="164"/>
      <c r="AW33" s="41"/>
      <c r="AX33" s="64"/>
      <c r="AY33" s="56"/>
      <c r="AZ33" s="56"/>
      <c r="BA33" s="114"/>
      <c r="BB33" s="137"/>
      <c r="BC33" s="122"/>
    </row>
    <row r="34" spans="1:56" ht="13.5" customHeight="1">
      <c r="A34" s="110"/>
      <c r="B34" s="283">
        <v>2489183</v>
      </c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2"/>
      <c r="O34" s="283">
        <v>3203348</v>
      </c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2"/>
      <c r="AB34" s="260">
        <v>1590435</v>
      </c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2"/>
      <c r="AO34" s="31"/>
      <c r="AP34" s="31">
        <v>0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31"/>
      <c r="BB34" s="143">
        <f>SUM(B33:BA33)</f>
        <v>959.5</v>
      </c>
      <c r="BC34" s="121">
        <f>SUM(B34:BA34)</f>
        <v>7282966</v>
      </c>
    </row>
    <row r="35" spans="1:56" ht="13.5" customHeight="1">
      <c r="A35" s="147"/>
      <c r="B35" s="149"/>
      <c r="C35" s="56"/>
      <c r="D35" s="56"/>
      <c r="E35" s="56"/>
      <c r="F35" s="63"/>
      <c r="G35" s="64"/>
      <c r="H35" s="56"/>
      <c r="I35" s="56"/>
      <c r="J35" s="41"/>
      <c r="K35" s="64"/>
      <c r="L35" s="56"/>
      <c r="M35" s="56"/>
      <c r="N35" s="50"/>
      <c r="O35" s="63"/>
      <c r="P35" s="56"/>
      <c r="Q35" s="56"/>
      <c r="R35" s="37"/>
      <c r="S35" s="41"/>
      <c r="T35" s="64"/>
      <c r="U35" s="56"/>
      <c r="V35" s="168"/>
      <c r="W35" s="64"/>
      <c r="X35" s="64"/>
      <c r="Y35" s="56"/>
      <c r="Z35" s="56"/>
      <c r="AA35" s="62"/>
      <c r="AB35" s="63"/>
      <c r="AC35" s="56"/>
      <c r="AD35" s="56"/>
      <c r="AE35" s="164"/>
      <c r="AF35" s="163"/>
      <c r="AG35" s="64"/>
      <c r="AH35" s="56"/>
      <c r="AI35" s="164"/>
      <c r="AJ35" s="63"/>
      <c r="AK35" s="64"/>
      <c r="AL35" s="56"/>
      <c r="AM35" s="56"/>
      <c r="AN35" s="9"/>
      <c r="AO35" s="63"/>
      <c r="AP35" s="64"/>
      <c r="AQ35" s="56"/>
      <c r="AR35" s="164"/>
      <c r="AS35" s="63"/>
      <c r="AT35" s="64"/>
      <c r="AU35" s="56"/>
      <c r="AV35" s="164"/>
      <c r="AW35" s="63"/>
      <c r="AX35" s="64"/>
      <c r="AY35" s="56"/>
      <c r="AZ35" s="56"/>
      <c r="BA35" s="114"/>
      <c r="BB35" s="137"/>
      <c r="BC35" s="120"/>
    </row>
    <row r="36" spans="1:56" ht="13.5" customHeight="1">
      <c r="A36" s="110"/>
      <c r="B36" s="150"/>
      <c r="C36" s="40"/>
      <c r="D36" s="40"/>
      <c r="E36" s="40"/>
      <c r="F36" s="157"/>
      <c r="G36" s="42"/>
      <c r="H36" s="47">
        <f>SUM(H14,H19,H22,H27,H30,H33)</f>
        <v>107</v>
      </c>
      <c r="I36" s="47">
        <f t="shared" ref="I36:W36" si="1">SUM(I14,I19,I22,I27,I30,I33)</f>
        <v>107</v>
      </c>
      <c r="J36" s="47">
        <f t="shared" si="1"/>
        <v>122</v>
      </c>
      <c r="K36" s="47">
        <f t="shared" si="1"/>
        <v>122</v>
      </c>
      <c r="L36" s="47">
        <f t="shared" si="1"/>
        <v>122</v>
      </c>
      <c r="M36" s="47">
        <f t="shared" si="1"/>
        <v>122</v>
      </c>
      <c r="N36" s="47">
        <f t="shared" si="1"/>
        <v>122</v>
      </c>
      <c r="O36" s="93">
        <f t="shared" si="1"/>
        <v>100</v>
      </c>
      <c r="P36" s="93">
        <f t="shared" si="1"/>
        <v>100</v>
      </c>
      <c r="Q36" s="93">
        <f t="shared" si="1"/>
        <v>100</v>
      </c>
      <c r="R36" s="93">
        <f t="shared" si="1"/>
        <v>100</v>
      </c>
      <c r="S36" s="93">
        <f t="shared" si="1"/>
        <v>100</v>
      </c>
      <c r="T36" s="93">
        <f t="shared" si="1"/>
        <v>100</v>
      </c>
      <c r="U36" s="93">
        <f t="shared" si="1"/>
        <v>100</v>
      </c>
      <c r="V36" s="93">
        <f t="shared" si="1"/>
        <v>100</v>
      </c>
      <c r="W36" s="93">
        <f t="shared" si="1"/>
        <v>100</v>
      </c>
      <c r="X36" s="64"/>
      <c r="Y36" s="56"/>
      <c r="Z36" s="56"/>
      <c r="AA36" s="62"/>
      <c r="AB36" s="63"/>
      <c r="AC36" s="56"/>
      <c r="AD36" s="56"/>
      <c r="AE36" s="164"/>
      <c r="AF36" s="157"/>
      <c r="AG36" s="64"/>
      <c r="AH36" s="56"/>
      <c r="AI36" s="164"/>
      <c r="AJ36" s="63"/>
      <c r="AK36" s="64"/>
      <c r="AL36" s="56"/>
      <c r="AM36" s="56"/>
      <c r="AN36" s="9"/>
      <c r="AO36" s="63"/>
      <c r="AP36" s="64"/>
      <c r="AQ36" s="56"/>
      <c r="AR36" s="164"/>
      <c r="AS36" s="41"/>
      <c r="AT36" s="64"/>
      <c r="AU36" s="56"/>
      <c r="AV36" s="164"/>
      <c r="AW36" s="41"/>
      <c r="AX36" s="64"/>
      <c r="AY36" s="56"/>
      <c r="AZ36" s="56"/>
      <c r="BA36" s="114"/>
      <c r="BB36" s="137"/>
      <c r="BC36" s="120"/>
    </row>
    <row r="37" spans="1:56" ht="12" customHeight="1">
      <c r="A37" s="148" t="s">
        <v>16</v>
      </c>
      <c r="B37" s="284">
        <f>+B34+B31+B28+B23+B20+B15</f>
        <v>9159851</v>
      </c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7"/>
      <c r="O37" s="317">
        <f>+O34+O31+O28+O23+O20+O15</f>
        <v>10832255</v>
      </c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9"/>
      <c r="AB37" s="320">
        <f>SUM(AB34+AB31+AB28+AB20+AB15)</f>
        <v>6005225</v>
      </c>
      <c r="AC37" s="321"/>
      <c r="AD37" s="321"/>
      <c r="AE37" s="321"/>
      <c r="AF37" s="321"/>
      <c r="AG37" s="321"/>
      <c r="AH37" s="321"/>
      <c r="AI37" s="321"/>
      <c r="AJ37" s="321"/>
      <c r="AK37" s="321"/>
      <c r="AL37" s="321"/>
      <c r="AM37" s="321"/>
      <c r="AN37" s="321"/>
      <c r="AO37" s="30"/>
      <c r="AP37" s="30">
        <f>AP34+AP31+AP28+AP23+AP20+AP15</f>
        <v>0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31"/>
      <c r="BB37" s="138">
        <f>SUM(B36:BA36)</f>
        <v>1724</v>
      </c>
      <c r="BC37" s="123">
        <f>SUM(B37:BA37)</f>
        <v>25997331</v>
      </c>
    </row>
    <row r="38" spans="1:56" ht="13.5" customHeight="1">
      <c r="A38" s="110"/>
      <c r="B38" s="150"/>
      <c r="C38" s="40"/>
      <c r="D38" s="40"/>
      <c r="E38" s="158"/>
      <c r="F38" s="159"/>
      <c r="G38" s="39"/>
      <c r="H38" s="40"/>
      <c r="I38" s="40"/>
      <c r="J38" s="41"/>
      <c r="K38" s="160"/>
      <c r="L38" s="40"/>
      <c r="M38" s="40"/>
      <c r="N38" s="36"/>
      <c r="O38" s="41"/>
      <c r="P38" s="40"/>
      <c r="Q38" s="40"/>
      <c r="R38" s="37"/>
      <c r="S38" s="41"/>
      <c r="T38" s="39"/>
      <c r="U38" s="40"/>
      <c r="V38" s="158"/>
      <c r="W38" s="161"/>
      <c r="X38" s="39"/>
      <c r="Y38" s="40"/>
      <c r="Z38" s="40"/>
      <c r="AA38" s="36"/>
      <c r="AB38" s="41"/>
      <c r="AC38" s="40"/>
      <c r="AD38" s="40"/>
      <c r="AE38" s="165"/>
      <c r="AF38" s="166"/>
      <c r="AG38" s="39"/>
      <c r="AH38" s="40"/>
      <c r="AI38" s="165"/>
      <c r="AJ38" s="41"/>
      <c r="AK38" s="39"/>
      <c r="AL38" s="40"/>
      <c r="AM38" s="40"/>
      <c r="AN38" s="42"/>
      <c r="AO38" s="41"/>
      <c r="AP38" s="39"/>
      <c r="AQ38" s="40"/>
      <c r="AR38" s="165"/>
      <c r="AS38" s="41"/>
      <c r="AT38" s="39"/>
      <c r="AU38" s="40"/>
      <c r="AV38" s="165"/>
      <c r="AW38" s="41"/>
      <c r="AX38" s="39"/>
      <c r="AY38" s="40"/>
      <c r="AZ38" s="40"/>
      <c r="BA38" s="132"/>
      <c r="BB38" s="139"/>
      <c r="BC38" s="124"/>
    </row>
    <row r="39" spans="1:56" ht="13.5" customHeight="1">
      <c r="A39" s="115" t="s">
        <v>32</v>
      </c>
      <c r="B39" s="15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114"/>
      <c r="BB39" s="9"/>
      <c r="BC39" s="109"/>
      <c r="BD39" s="68"/>
    </row>
    <row r="40" spans="1:56" ht="13.5" customHeight="1">
      <c r="A40" s="110" t="s">
        <v>31</v>
      </c>
      <c r="B40" s="152"/>
      <c r="C40" s="77"/>
      <c r="D40" s="77"/>
      <c r="E40" s="77"/>
      <c r="F40" s="276">
        <v>6</v>
      </c>
      <c r="G40" s="277"/>
      <c r="H40" s="277"/>
      <c r="I40" s="278"/>
      <c r="J40" s="276">
        <v>6</v>
      </c>
      <c r="K40" s="277"/>
      <c r="L40" s="277"/>
      <c r="M40" s="277"/>
      <c r="N40" s="278"/>
      <c r="O40" s="276">
        <v>6</v>
      </c>
      <c r="P40" s="277"/>
      <c r="Q40" s="277"/>
      <c r="R40" s="278"/>
      <c r="S40" s="276">
        <v>6</v>
      </c>
      <c r="T40" s="277"/>
      <c r="U40" s="277"/>
      <c r="V40" s="278"/>
      <c r="W40" s="276">
        <v>6</v>
      </c>
      <c r="X40" s="277"/>
      <c r="Y40" s="277"/>
      <c r="Z40" s="277"/>
      <c r="AA40" s="278"/>
      <c r="AB40" s="276">
        <v>6</v>
      </c>
      <c r="AC40" s="277"/>
      <c r="AD40" s="277"/>
      <c r="AE40" s="277"/>
      <c r="AF40" s="277"/>
      <c r="AG40" s="277"/>
      <c r="AH40" s="277"/>
      <c r="AI40" s="278"/>
      <c r="AJ40" s="276">
        <v>6</v>
      </c>
      <c r="AK40" s="277"/>
      <c r="AL40" s="277"/>
      <c r="AM40" s="277"/>
      <c r="AN40" s="278"/>
      <c r="AO40" s="276">
        <v>6</v>
      </c>
      <c r="AP40" s="277"/>
      <c r="AQ40" s="277"/>
      <c r="AR40" s="278"/>
      <c r="AS40" s="276">
        <v>6</v>
      </c>
      <c r="AT40" s="277"/>
      <c r="AU40" s="277"/>
      <c r="AV40" s="277"/>
      <c r="AW40" s="277"/>
      <c r="AX40" s="277"/>
      <c r="AY40" s="277"/>
      <c r="AZ40" s="277"/>
      <c r="BA40" s="329"/>
      <c r="BB40" s="129"/>
      <c r="BC40" s="111"/>
    </row>
    <row r="41" spans="1:56" ht="13.5" customHeight="1">
      <c r="A41" s="110"/>
      <c r="B41" s="152"/>
      <c r="C41" s="77"/>
      <c r="D41" s="77"/>
      <c r="E41" s="77"/>
      <c r="F41" s="266">
        <v>62689</v>
      </c>
      <c r="G41" s="267"/>
      <c r="H41" s="267"/>
      <c r="I41" s="268"/>
      <c r="J41" s="266">
        <v>62689</v>
      </c>
      <c r="K41" s="267"/>
      <c r="L41" s="267"/>
      <c r="M41" s="267"/>
      <c r="N41" s="268"/>
      <c r="O41" s="266">
        <v>62689</v>
      </c>
      <c r="P41" s="267"/>
      <c r="Q41" s="267"/>
      <c r="R41" s="268"/>
      <c r="S41" s="266">
        <v>62689</v>
      </c>
      <c r="T41" s="267"/>
      <c r="U41" s="267"/>
      <c r="V41" s="268"/>
      <c r="W41" s="266">
        <v>62689</v>
      </c>
      <c r="X41" s="267"/>
      <c r="Y41" s="267"/>
      <c r="Z41" s="267"/>
      <c r="AA41" s="268"/>
      <c r="AB41" s="266">
        <v>62689</v>
      </c>
      <c r="AC41" s="267"/>
      <c r="AD41" s="267"/>
      <c r="AE41" s="267"/>
      <c r="AF41" s="267"/>
      <c r="AG41" s="267"/>
      <c r="AH41" s="267"/>
      <c r="AI41" s="268"/>
      <c r="AJ41" s="266">
        <v>62689</v>
      </c>
      <c r="AK41" s="267"/>
      <c r="AL41" s="267"/>
      <c r="AM41" s="267"/>
      <c r="AN41" s="268"/>
      <c r="AO41" s="266">
        <v>62689</v>
      </c>
      <c r="AP41" s="267"/>
      <c r="AQ41" s="267"/>
      <c r="AR41" s="268"/>
      <c r="AS41" s="266">
        <v>62689</v>
      </c>
      <c r="AT41" s="267"/>
      <c r="AU41" s="267"/>
      <c r="AV41" s="267"/>
      <c r="AW41" s="267"/>
      <c r="AX41" s="267"/>
      <c r="AY41" s="267"/>
      <c r="AZ41" s="267"/>
      <c r="BA41" s="328"/>
      <c r="BB41" s="129">
        <v>54</v>
      </c>
      <c r="BC41" s="112">
        <f>SUM(B41:BA41)</f>
        <v>564201</v>
      </c>
    </row>
    <row r="42" spans="1:56">
      <c r="A42" s="113"/>
      <c r="B42" s="15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114"/>
      <c r="BB42" s="9"/>
      <c r="BC42" s="114"/>
      <c r="BD42" s="12"/>
    </row>
    <row r="43" spans="1:56" ht="13.5" thickBot="1">
      <c r="A43" s="133"/>
      <c r="B43" s="133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114"/>
      <c r="BB43" s="9"/>
      <c r="BC43" s="114"/>
      <c r="BD43" s="12"/>
    </row>
    <row r="44" spans="1:56">
      <c r="A44" s="115" t="s">
        <v>39</v>
      </c>
      <c r="B44" s="305">
        <f>SUM(B36:N36)+SUM(B40:N40)</f>
        <v>836</v>
      </c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>
        <f>SUM(O36:AA36)+SUM(O40:AA40)</f>
        <v>918</v>
      </c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  <c r="AA44" s="305"/>
      <c r="AB44" s="273">
        <f>SUM(AB36:AN36,AB40:AN40)</f>
        <v>12</v>
      </c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5"/>
      <c r="AO44" s="273">
        <f>SUM(AP36:BB36,AO40:BA40)</f>
        <v>12</v>
      </c>
      <c r="AP44" s="274"/>
      <c r="AQ44" s="274"/>
      <c r="AR44" s="274"/>
      <c r="AS44" s="274"/>
      <c r="AT44" s="274"/>
      <c r="AU44" s="274"/>
      <c r="AV44" s="274"/>
      <c r="AW44" s="274"/>
      <c r="AX44" s="274"/>
      <c r="AY44" s="274"/>
      <c r="AZ44" s="274"/>
      <c r="BA44" s="275"/>
      <c r="BB44" s="125">
        <f>SUM(B44:BA44)</f>
        <v>1778</v>
      </c>
      <c r="BC44" s="116"/>
    </row>
    <row r="45" spans="1:56" ht="13.5" thickBot="1">
      <c r="A45" s="117" t="s">
        <v>40</v>
      </c>
      <c r="B45" s="303">
        <f>SUM(B37,B41:N41)</f>
        <v>9285229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3">
        <f>SUM(O37,O41:AA41)</f>
        <v>11020322</v>
      </c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260">
        <f>SUM(AB37,AB41:AM41)</f>
        <v>6130603</v>
      </c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2"/>
      <c r="AO45" s="260">
        <f>SUM(AP37,AO41:BB41)</f>
        <v>125432</v>
      </c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2"/>
      <c r="BB45" s="118"/>
      <c r="BC45" s="119">
        <f>SUM(B45:BA45)</f>
        <v>26561586</v>
      </c>
    </row>
  </sheetData>
  <mergeCells count="66">
    <mergeCell ref="B45:N45"/>
    <mergeCell ref="O45:AA45"/>
    <mergeCell ref="AB45:AN45"/>
    <mergeCell ref="AO45:BA45"/>
    <mergeCell ref="AJ41:AN41"/>
    <mergeCell ref="AO41:AR41"/>
    <mergeCell ref="AS41:BA41"/>
    <mergeCell ref="B44:N44"/>
    <mergeCell ref="O44:AA44"/>
    <mergeCell ref="AB44:AN44"/>
    <mergeCell ref="AO44:BA44"/>
    <mergeCell ref="AB40:AI40"/>
    <mergeCell ref="AJ40:AN40"/>
    <mergeCell ref="AO40:AR40"/>
    <mergeCell ref="AS40:BA40"/>
    <mergeCell ref="F41:I41"/>
    <mergeCell ref="J41:N41"/>
    <mergeCell ref="O41:R41"/>
    <mergeCell ref="S41:V41"/>
    <mergeCell ref="W41:AA41"/>
    <mergeCell ref="AB41:AI41"/>
    <mergeCell ref="F40:I40"/>
    <mergeCell ref="J40:N40"/>
    <mergeCell ref="O40:R40"/>
    <mergeCell ref="S40:V40"/>
    <mergeCell ref="W40:AA40"/>
    <mergeCell ref="B34:N34"/>
    <mergeCell ref="O34:AA34"/>
    <mergeCell ref="AB34:AN34"/>
    <mergeCell ref="B37:N37"/>
    <mergeCell ref="O37:AA37"/>
    <mergeCell ref="AB37:AN37"/>
    <mergeCell ref="B28:N28"/>
    <mergeCell ref="O28:AA28"/>
    <mergeCell ref="AB28:AN28"/>
    <mergeCell ref="B31:N31"/>
    <mergeCell ref="O31:AA31"/>
    <mergeCell ref="AB31:AN31"/>
    <mergeCell ref="B20:N20"/>
    <mergeCell ref="O20:AA20"/>
    <mergeCell ref="AB20:AN20"/>
    <mergeCell ref="B23:N23"/>
    <mergeCell ref="O23:AA23"/>
    <mergeCell ref="AB23:AN23"/>
    <mergeCell ref="BB9:BB10"/>
    <mergeCell ref="BC9:BC10"/>
    <mergeCell ref="B15:N15"/>
    <mergeCell ref="O15:AA15"/>
    <mergeCell ref="AB15:AN15"/>
    <mergeCell ref="W9:AA9"/>
    <mergeCell ref="AB9:AE9"/>
    <mergeCell ref="AF9:AI9"/>
    <mergeCell ref="AJ9:AN9"/>
    <mergeCell ref="AO9:AR9"/>
    <mergeCell ref="AS9:AV9"/>
    <mergeCell ref="B8:N8"/>
    <mergeCell ref="O8:AA8"/>
    <mergeCell ref="AB8:AN8"/>
    <mergeCell ref="AO8:BA8"/>
    <mergeCell ref="A9:A10"/>
    <mergeCell ref="B9:E9"/>
    <mergeCell ref="F9:I9"/>
    <mergeCell ref="J9:N9"/>
    <mergeCell ref="O9:R9"/>
    <mergeCell ref="S9:V9"/>
    <mergeCell ref="AW9:BA9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6:BD45"/>
  <sheetViews>
    <sheetView showGridLines="0" zoomScaleNormal="100" workbookViewId="0">
      <pane xSplit="1" ySplit="10" topLeftCell="B11" activePane="bottomRight" state="frozen"/>
      <selection activeCell="O22" sqref="O22"/>
      <selection pane="topRight" activeCell="O22" sqref="O22"/>
      <selection pane="bottomLeft" activeCell="O22" sqref="O22"/>
      <selection pane="bottomRight" activeCell="O37" sqref="O37:AA37"/>
    </sheetView>
  </sheetViews>
  <sheetFormatPr defaultRowHeight="12.75"/>
  <cols>
    <col min="1" max="1" width="41.140625" style="61" customWidth="1"/>
    <col min="2" max="53" width="3.28515625" style="61" customWidth="1"/>
    <col min="54" max="54" width="10.140625" style="61" customWidth="1"/>
    <col min="55" max="55" width="16" style="12" customWidth="1"/>
    <col min="56" max="16384" width="9.140625" style="61"/>
  </cols>
  <sheetData>
    <row r="6" spans="1:55">
      <c r="A6" s="16" t="s">
        <v>48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</row>
    <row r="7" spans="1:55" ht="12.75" customHeight="1" thickBot="1">
      <c r="A7" s="86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22"/>
    </row>
    <row r="8" spans="1:55" ht="13.5" customHeight="1" thickBot="1">
      <c r="A8" s="97" t="s">
        <v>22</v>
      </c>
      <c r="B8" s="231" t="s">
        <v>42</v>
      </c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3"/>
      <c r="O8" s="231" t="s">
        <v>43</v>
      </c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3"/>
      <c r="AB8" s="325" t="s">
        <v>44</v>
      </c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7"/>
      <c r="AO8" s="325" t="s">
        <v>45</v>
      </c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7"/>
      <c r="BB8" s="140"/>
      <c r="BC8" s="141"/>
    </row>
    <row r="9" spans="1:55" ht="13.5" customHeight="1">
      <c r="A9" s="300" t="s">
        <v>15</v>
      </c>
      <c r="B9" s="243" t="s">
        <v>2</v>
      </c>
      <c r="C9" s="244"/>
      <c r="D9" s="244"/>
      <c r="E9" s="245"/>
      <c r="F9" s="243" t="s">
        <v>3</v>
      </c>
      <c r="G9" s="244"/>
      <c r="H9" s="244"/>
      <c r="I9" s="245"/>
      <c r="J9" s="243" t="s">
        <v>4</v>
      </c>
      <c r="K9" s="244"/>
      <c r="L9" s="244"/>
      <c r="M9" s="244"/>
      <c r="N9" s="245"/>
      <c r="O9" s="243" t="s">
        <v>5</v>
      </c>
      <c r="P9" s="244"/>
      <c r="Q9" s="244"/>
      <c r="R9" s="245"/>
      <c r="S9" s="243" t="s">
        <v>6</v>
      </c>
      <c r="T9" s="244"/>
      <c r="U9" s="244"/>
      <c r="V9" s="245"/>
      <c r="W9" s="243" t="s">
        <v>7</v>
      </c>
      <c r="X9" s="244"/>
      <c r="Y9" s="244"/>
      <c r="Z9" s="244"/>
      <c r="AA9" s="245"/>
      <c r="AB9" s="243" t="s">
        <v>8</v>
      </c>
      <c r="AC9" s="244"/>
      <c r="AD9" s="244"/>
      <c r="AE9" s="245"/>
      <c r="AF9" s="243" t="s">
        <v>9</v>
      </c>
      <c r="AG9" s="244"/>
      <c r="AH9" s="244"/>
      <c r="AI9" s="245"/>
      <c r="AJ9" s="243" t="s">
        <v>10</v>
      </c>
      <c r="AK9" s="244"/>
      <c r="AL9" s="244"/>
      <c r="AM9" s="244"/>
      <c r="AN9" s="245"/>
      <c r="AO9" s="243" t="s">
        <v>11</v>
      </c>
      <c r="AP9" s="244"/>
      <c r="AQ9" s="244"/>
      <c r="AR9" s="245"/>
      <c r="AS9" s="243" t="s">
        <v>12</v>
      </c>
      <c r="AT9" s="244"/>
      <c r="AU9" s="244"/>
      <c r="AV9" s="245"/>
      <c r="AW9" s="243" t="s">
        <v>13</v>
      </c>
      <c r="AX9" s="244"/>
      <c r="AY9" s="244"/>
      <c r="AZ9" s="244"/>
      <c r="BA9" s="245"/>
      <c r="BB9" s="322" t="s">
        <v>0</v>
      </c>
      <c r="BC9" s="323" t="s">
        <v>1</v>
      </c>
    </row>
    <row r="10" spans="1:55" ht="13.5" customHeight="1">
      <c r="A10" s="301"/>
      <c r="B10" s="155">
        <v>31</v>
      </c>
      <c r="C10" s="153">
        <f>B10+7</f>
        <v>38</v>
      </c>
      <c r="D10" s="153">
        <f>C10+7</f>
        <v>45</v>
      </c>
      <c r="E10" s="153">
        <f t="shared" ref="E10:BA10" si="0">D10+7</f>
        <v>52</v>
      </c>
      <c r="F10" s="153">
        <f t="shared" si="0"/>
        <v>59</v>
      </c>
      <c r="G10" s="153">
        <v>4</v>
      </c>
      <c r="H10" s="153">
        <f t="shared" si="0"/>
        <v>11</v>
      </c>
      <c r="I10" s="153">
        <f t="shared" si="0"/>
        <v>18</v>
      </c>
      <c r="J10" s="153">
        <f t="shared" si="0"/>
        <v>25</v>
      </c>
      <c r="K10" s="153">
        <v>4</v>
      </c>
      <c r="L10" s="153">
        <f t="shared" si="0"/>
        <v>11</v>
      </c>
      <c r="M10" s="153">
        <f t="shared" si="0"/>
        <v>18</v>
      </c>
      <c r="N10" s="153">
        <f t="shared" si="0"/>
        <v>25</v>
      </c>
      <c r="O10" s="153">
        <f t="shared" si="0"/>
        <v>32</v>
      </c>
      <c r="P10" s="153">
        <f t="shared" si="0"/>
        <v>39</v>
      </c>
      <c r="Q10" s="153">
        <f t="shared" si="0"/>
        <v>46</v>
      </c>
      <c r="R10" s="153">
        <f t="shared" si="0"/>
        <v>53</v>
      </c>
      <c r="S10" s="153">
        <f t="shared" si="0"/>
        <v>60</v>
      </c>
      <c r="T10" s="153">
        <v>6</v>
      </c>
      <c r="U10" s="153">
        <f t="shared" si="0"/>
        <v>13</v>
      </c>
      <c r="V10" s="153">
        <f t="shared" si="0"/>
        <v>20</v>
      </c>
      <c r="W10" s="153">
        <f t="shared" si="0"/>
        <v>27</v>
      </c>
      <c r="X10" s="153">
        <f t="shared" si="0"/>
        <v>34</v>
      </c>
      <c r="Y10" s="153">
        <f t="shared" si="0"/>
        <v>41</v>
      </c>
      <c r="Z10" s="153">
        <f t="shared" si="0"/>
        <v>48</v>
      </c>
      <c r="AA10" s="153">
        <f t="shared" si="0"/>
        <v>55</v>
      </c>
      <c r="AB10" s="153">
        <v>1</v>
      </c>
      <c r="AC10" s="153">
        <f t="shared" si="0"/>
        <v>8</v>
      </c>
      <c r="AD10" s="153">
        <f t="shared" si="0"/>
        <v>15</v>
      </c>
      <c r="AE10" s="153">
        <f t="shared" si="0"/>
        <v>22</v>
      </c>
      <c r="AF10" s="153">
        <f t="shared" si="0"/>
        <v>29</v>
      </c>
      <c r="AG10" s="153">
        <f t="shared" si="0"/>
        <v>36</v>
      </c>
      <c r="AH10" s="153">
        <f t="shared" si="0"/>
        <v>43</v>
      </c>
      <c r="AI10" s="153">
        <f t="shared" si="0"/>
        <v>50</v>
      </c>
      <c r="AJ10" s="153">
        <f t="shared" si="0"/>
        <v>57</v>
      </c>
      <c r="AK10" s="153">
        <v>2</v>
      </c>
      <c r="AL10" s="153">
        <f t="shared" si="0"/>
        <v>9</v>
      </c>
      <c r="AM10" s="153">
        <f t="shared" si="0"/>
        <v>16</v>
      </c>
      <c r="AN10" s="153">
        <f t="shared" si="0"/>
        <v>23</v>
      </c>
      <c r="AO10" s="153">
        <f t="shared" si="0"/>
        <v>30</v>
      </c>
      <c r="AP10" s="153">
        <v>7</v>
      </c>
      <c r="AQ10" s="153">
        <f t="shared" si="0"/>
        <v>14</v>
      </c>
      <c r="AR10" s="153">
        <f t="shared" si="0"/>
        <v>21</v>
      </c>
      <c r="AS10" s="153">
        <f t="shared" si="0"/>
        <v>28</v>
      </c>
      <c r="AT10" s="153">
        <f t="shared" si="0"/>
        <v>35</v>
      </c>
      <c r="AU10" s="153">
        <f t="shared" si="0"/>
        <v>42</v>
      </c>
      <c r="AV10" s="153">
        <f t="shared" si="0"/>
        <v>49</v>
      </c>
      <c r="AW10" s="153">
        <f t="shared" si="0"/>
        <v>56</v>
      </c>
      <c r="AX10" s="153">
        <v>2</v>
      </c>
      <c r="AY10" s="153">
        <f t="shared" si="0"/>
        <v>9</v>
      </c>
      <c r="AZ10" s="153">
        <f t="shared" si="0"/>
        <v>16</v>
      </c>
      <c r="BA10" s="154">
        <f t="shared" si="0"/>
        <v>23</v>
      </c>
      <c r="BB10" s="290"/>
      <c r="BC10" s="324"/>
    </row>
    <row r="11" spans="1:55" ht="13.5" customHeight="1">
      <c r="A11" s="145"/>
      <c r="B11" s="149"/>
      <c r="C11" s="56"/>
      <c r="D11" s="56"/>
      <c r="E11" s="62"/>
      <c r="F11" s="156"/>
      <c r="G11" s="64"/>
      <c r="H11" s="56"/>
      <c r="I11" s="38"/>
      <c r="J11" s="156"/>
      <c r="K11" s="64"/>
      <c r="L11" s="56"/>
      <c r="M11" s="56"/>
      <c r="N11" s="62"/>
      <c r="O11" s="63"/>
      <c r="P11" s="56"/>
      <c r="Q11" s="56"/>
      <c r="R11" s="38"/>
      <c r="S11" s="156"/>
      <c r="T11" s="64"/>
      <c r="U11" s="56"/>
      <c r="V11" s="38"/>
      <c r="W11" s="156"/>
      <c r="X11" s="64"/>
      <c r="Y11" s="56"/>
      <c r="Z11" s="56"/>
      <c r="AA11" s="62"/>
      <c r="AB11" s="63"/>
      <c r="AC11" s="56"/>
      <c r="AD11" s="56"/>
      <c r="AE11" s="38"/>
      <c r="AF11" s="156"/>
      <c r="AG11" s="64"/>
      <c r="AH11" s="56"/>
      <c r="AI11" s="164"/>
      <c r="AJ11" s="156"/>
      <c r="AK11" s="64"/>
      <c r="AL11" s="56"/>
      <c r="AM11" s="56"/>
      <c r="AN11" s="9"/>
      <c r="AO11" s="156"/>
      <c r="AP11" s="64"/>
      <c r="AQ11" s="56"/>
      <c r="AR11" s="164"/>
      <c r="AS11" s="63"/>
      <c r="AT11" s="64"/>
      <c r="AU11" s="56"/>
      <c r="AV11" s="164"/>
      <c r="AW11" s="63"/>
      <c r="AX11" s="64"/>
      <c r="AY11" s="56"/>
      <c r="AZ11" s="56"/>
      <c r="BA11" s="114"/>
      <c r="BB11" s="136"/>
      <c r="BC11" s="120"/>
    </row>
    <row r="12" spans="1:55" ht="13.5" customHeight="1">
      <c r="A12" s="145"/>
      <c r="B12" s="149"/>
      <c r="C12" s="56"/>
      <c r="D12" s="56"/>
      <c r="E12" s="62"/>
      <c r="F12" s="63"/>
      <c r="G12" s="64"/>
      <c r="H12" s="56"/>
      <c r="I12" s="35"/>
      <c r="J12" s="63"/>
      <c r="K12" s="64"/>
      <c r="L12" s="56"/>
      <c r="M12" s="56"/>
      <c r="N12" s="62"/>
      <c r="O12" s="63"/>
      <c r="P12" s="56"/>
      <c r="Q12" s="56"/>
      <c r="R12" s="35"/>
      <c r="S12" s="63"/>
      <c r="T12" s="64"/>
      <c r="U12" s="56"/>
      <c r="V12" s="35"/>
      <c r="W12" s="63"/>
      <c r="X12" s="64"/>
      <c r="Y12" s="56"/>
      <c r="Z12" s="56"/>
      <c r="AA12" s="62"/>
      <c r="AB12" s="63"/>
      <c r="AC12" s="56"/>
      <c r="AD12" s="56"/>
      <c r="AE12" s="35"/>
      <c r="AF12" s="63"/>
      <c r="AG12" s="64"/>
      <c r="AH12" s="56"/>
      <c r="AI12" s="164"/>
      <c r="AJ12" s="63"/>
      <c r="AK12" s="64"/>
      <c r="AL12" s="56"/>
      <c r="AM12" s="56"/>
      <c r="AN12" s="9"/>
      <c r="AO12" s="63"/>
      <c r="AP12" s="64"/>
      <c r="AQ12" s="56"/>
      <c r="AR12" s="164"/>
      <c r="AS12" s="63"/>
      <c r="AT12" s="64"/>
      <c r="AU12" s="56"/>
      <c r="AV12" s="164"/>
      <c r="AW12" s="63"/>
      <c r="AX12" s="64"/>
      <c r="AY12" s="56"/>
      <c r="AZ12" s="56"/>
      <c r="BA12" s="114"/>
      <c r="BB12" s="136"/>
      <c r="BC12" s="120"/>
    </row>
    <row r="13" spans="1:55" ht="13.5" customHeight="1">
      <c r="A13" s="115" t="s">
        <v>14</v>
      </c>
      <c r="B13" s="149"/>
      <c r="C13" s="56"/>
      <c r="D13" s="56"/>
      <c r="E13" s="62"/>
      <c r="F13" s="63"/>
      <c r="G13" s="64"/>
      <c r="H13" s="56"/>
      <c r="I13" s="37"/>
      <c r="J13" s="41"/>
      <c r="K13" s="64"/>
      <c r="L13" s="56"/>
      <c r="M13" s="56"/>
      <c r="N13" s="62"/>
      <c r="O13" s="63"/>
      <c r="P13" s="56"/>
      <c r="Q13" s="56"/>
      <c r="R13" s="35"/>
      <c r="S13" s="41"/>
      <c r="T13" s="64"/>
      <c r="U13" s="56"/>
      <c r="V13" s="35"/>
      <c r="W13" s="63"/>
      <c r="X13" s="64"/>
      <c r="Y13" s="56"/>
      <c r="Z13" s="56"/>
      <c r="AA13" s="62"/>
      <c r="AB13" s="63"/>
      <c r="AC13" s="56"/>
      <c r="AD13" s="56"/>
      <c r="AE13" s="35"/>
      <c r="AF13" s="63"/>
      <c r="AG13" s="64"/>
      <c r="AH13" s="56"/>
      <c r="AI13" s="164"/>
      <c r="AJ13" s="63"/>
      <c r="AK13" s="64"/>
      <c r="AL13" s="56"/>
      <c r="AM13" s="56"/>
      <c r="AN13" s="9"/>
      <c r="AO13" s="63"/>
      <c r="AP13" s="64"/>
      <c r="AQ13" s="56"/>
      <c r="AR13" s="164"/>
      <c r="AS13" s="63"/>
      <c r="AT13" s="64"/>
      <c r="AU13" s="56"/>
      <c r="AV13" s="164"/>
      <c r="AW13" s="63"/>
      <c r="AX13" s="64"/>
      <c r="AY13" s="56"/>
      <c r="AZ13" s="56"/>
      <c r="BA13" s="114"/>
      <c r="BB13" s="136"/>
      <c r="BC13" s="120"/>
    </row>
    <row r="14" spans="1:55" ht="13.5" customHeight="1">
      <c r="A14" s="110" t="s">
        <v>17</v>
      </c>
      <c r="B14" s="149"/>
      <c r="C14" s="56"/>
      <c r="D14" s="56"/>
      <c r="E14" s="62"/>
      <c r="F14" s="63"/>
      <c r="G14" s="64"/>
      <c r="H14" s="167">
        <v>9</v>
      </c>
      <c r="I14" s="93">
        <v>9</v>
      </c>
      <c r="J14" s="169">
        <v>9</v>
      </c>
      <c r="K14" s="169">
        <v>9</v>
      </c>
      <c r="L14" s="169">
        <v>9</v>
      </c>
      <c r="M14" s="93">
        <v>9</v>
      </c>
      <c r="N14" s="93">
        <v>9</v>
      </c>
      <c r="O14" s="93">
        <v>8</v>
      </c>
      <c r="P14" s="93">
        <v>8</v>
      </c>
      <c r="Q14" s="93">
        <v>8</v>
      </c>
      <c r="R14" s="178"/>
      <c r="S14" s="93">
        <v>8</v>
      </c>
      <c r="T14" s="178"/>
      <c r="U14" s="93">
        <v>8</v>
      </c>
      <c r="V14" s="178"/>
      <c r="W14" s="93">
        <v>8</v>
      </c>
      <c r="X14" s="64"/>
      <c r="Y14" s="56"/>
      <c r="Z14" s="56"/>
      <c r="AA14" s="62"/>
      <c r="AB14" s="63"/>
      <c r="AC14" s="56"/>
      <c r="AD14" s="56"/>
      <c r="AE14" s="37"/>
      <c r="AF14" s="41"/>
      <c r="AG14" s="64"/>
      <c r="AH14" s="93">
        <v>10</v>
      </c>
      <c r="AI14" s="93">
        <v>10</v>
      </c>
      <c r="AJ14" s="93">
        <v>10</v>
      </c>
      <c r="AK14" s="93">
        <v>10</v>
      </c>
      <c r="AL14" s="93">
        <v>10</v>
      </c>
      <c r="AM14" s="93">
        <v>10</v>
      </c>
      <c r="AN14" s="9"/>
      <c r="AO14" s="41"/>
      <c r="AP14" s="64"/>
      <c r="AQ14" s="56"/>
      <c r="AR14" s="164"/>
      <c r="AS14" s="41"/>
      <c r="AT14" s="64"/>
      <c r="AU14" s="56"/>
      <c r="AV14" s="164"/>
      <c r="AW14" s="41"/>
      <c r="AX14" s="64"/>
      <c r="AY14" s="56"/>
      <c r="AZ14" s="56"/>
      <c r="BA14" s="114"/>
      <c r="BB14" s="136"/>
      <c r="BC14" s="120"/>
    </row>
    <row r="15" spans="1:55" ht="13.5" customHeight="1">
      <c r="A15" s="146"/>
      <c r="B15" s="283">
        <v>1092987</v>
      </c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2"/>
      <c r="O15" s="283">
        <v>971795</v>
      </c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2"/>
      <c r="AB15" s="260">
        <v>1122714</v>
      </c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2"/>
      <c r="AO15" s="34"/>
      <c r="AP15" s="31">
        <v>0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31"/>
      <c r="BB15" s="137">
        <f>SUM(B14:BA14)</f>
        <v>171</v>
      </c>
      <c r="BC15" s="121">
        <f>SUM(B15:BA15)</f>
        <v>3187496</v>
      </c>
    </row>
    <row r="16" spans="1:55" ht="13.5" customHeight="1">
      <c r="A16" s="146"/>
      <c r="B16" s="149"/>
      <c r="C16" s="56"/>
      <c r="D16" s="56"/>
      <c r="E16" s="56"/>
      <c r="F16" s="63"/>
      <c r="G16" s="56"/>
      <c r="H16" s="56"/>
      <c r="I16" s="56"/>
      <c r="J16" s="41"/>
      <c r="K16" s="64"/>
      <c r="L16" s="56"/>
      <c r="M16" s="56"/>
      <c r="N16" s="50"/>
      <c r="O16" s="63"/>
      <c r="P16" s="56"/>
      <c r="Q16" s="56"/>
      <c r="R16" s="162"/>
      <c r="S16" s="41"/>
      <c r="T16" s="64"/>
      <c r="U16" s="56"/>
      <c r="V16" s="35"/>
      <c r="W16" s="63"/>
      <c r="X16" s="64"/>
      <c r="Y16" s="56"/>
      <c r="Z16" s="56"/>
      <c r="AA16" s="62"/>
      <c r="AB16" s="63"/>
      <c r="AC16" s="56"/>
      <c r="AD16" s="56"/>
      <c r="AE16" s="162"/>
      <c r="AF16" s="163"/>
      <c r="AG16" s="64"/>
      <c r="AH16" s="56"/>
      <c r="AI16" s="164"/>
      <c r="AJ16" s="163"/>
      <c r="AK16" s="64"/>
      <c r="AL16" s="56"/>
      <c r="AM16" s="56"/>
      <c r="AN16" s="9"/>
      <c r="AO16" s="63"/>
      <c r="AP16" s="64"/>
      <c r="AQ16" s="56"/>
      <c r="AR16" s="164"/>
      <c r="AS16" s="63"/>
      <c r="AT16" s="64"/>
      <c r="AU16" s="56"/>
      <c r="AV16" s="164"/>
      <c r="AW16" s="63"/>
      <c r="AX16" s="64"/>
      <c r="AY16" s="56"/>
      <c r="AZ16" s="56"/>
      <c r="BA16" s="114"/>
      <c r="BB16" s="137"/>
      <c r="BC16" s="122"/>
    </row>
    <row r="17" spans="1:55" ht="13.5" hidden="1" customHeight="1">
      <c r="A17" s="110" t="s">
        <v>23</v>
      </c>
      <c r="B17" s="149"/>
      <c r="C17" s="56"/>
      <c r="D17" s="56"/>
      <c r="E17" s="56"/>
      <c r="F17" s="157"/>
      <c r="G17" s="56"/>
      <c r="H17" s="48">
        <v>8</v>
      </c>
      <c r="I17" s="48">
        <v>8</v>
      </c>
      <c r="J17" s="48">
        <v>8</v>
      </c>
      <c r="K17" s="63"/>
      <c r="L17" s="56"/>
      <c r="M17" s="48">
        <v>8</v>
      </c>
      <c r="N17" s="48">
        <v>8</v>
      </c>
      <c r="O17" s="48">
        <v>8</v>
      </c>
      <c r="P17" s="48">
        <v>8</v>
      </c>
      <c r="Q17" s="56"/>
      <c r="R17" s="181">
        <v>8</v>
      </c>
      <c r="S17" s="48">
        <v>8</v>
      </c>
      <c r="T17" s="48">
        <v>8</v>
      </c>
      <c r="U17" s="48">
        <v>8</v>
      </c>
      <c r="V17" s="37">
        <v>8</v>
      </c>
      <c r="W17" s="41">
        <v>8</v>
      </c>
      <c r="X17" s="64"/>
      <c r="Y17" s="56"/>
      <c r="Z17" s="56"/>
      <c r="AA17" s="62"/>
      <c r="AB17" s="63"/>
      <c r="AC17" s="56"/>
      <c r="AD17" s="56"/>
      <c r="AE17" s="35"/>
      <c r="AF17" s="63"/>
      <c r="AG17" s="64"/>
      <c r="AH17" s="56"/>
      <c r="AI17" s="164"/>
      <c r="AJ17" s="63"/>
      <c r="AK17" s="64"/>
      <c r="AL17" s="56"/>
      <c r="AM17" s="56"/>
      <c r="AN17" s="9"/>
      <c r="AO17" s="63"/>
      <c r="AP17" s="64"/>
      <c r="AQ17" s="56"/>
      <c r="AR17" s="164"/>
      <c r="AS17" s="63"/>
      <c r="AT17" s="64"/>
      <c r="AU17" s="56"/>
      <c r="AV17" s="164"/>
      <c r="AW17" s="63"/>
      <c r="AX17" s="64"/>
      <c r="AY17" s="56"/>
      <c r="AZ17" s="56"/>
      <c r="BA17" s="114"/>
      <c r="BB17" s="137"/>
      <c r="BC17" s="122"/>
    </row>
    <row r="18" spans="1:55" ht="13.5" hidden="1" customHeight="1">
      <c r="A18" s="110" t="s">
        <v>24</v>
      </c>
      <c r="B18" s="149"/>
      <c r="C18" s="56"/>
      <c r="D18" s="56"/>
      <c r="E18" s="56"/>
      <c r="F18" s="63"/>
      <c r="G18" s="56"/>
      <c r="H18" s="56"/>
      <c r="I18" s="56"/>
      <c r="J18" s="62"/>
      <c r="K18" s="63"/>
      <c r="L18" s="56"/>
      <c r="M18" s="56"/>
      <c r="N18" s="62"/>
      <c r="O18" s="57">
        <v>2</v>
      </c>
      <c r="P18" s="57">
        <v>2</v>
      </c>
      <c r="Q18" s="56"/>
      <c r="R18" s="179">
        <v>2</v>
      </c>
      <c r="S18" s="57">
        <v>2</v>
      </c>
      <c r="T18" s="179">
        <v>2</v>
      </c>
      <c r="U18" s="57">
        <v>2</v>
      </c>
      <c r="V18" s="35">
        <v>2</v>
      </c>
      <c r="W18" s="63">
        <v>2</v>
      </c>
      <c r="X18" s="64"/>
      <c r="Y18" s="56"/>
      <c r="Z18" s="56"/>
      <c r="AA18" s="62"/>
      <c r="AB18" s="63"/>
      <c r="AC18" s="56"/>
      <c r="AD18" s="56"/>
      <c r="AE18" s="35"/>
      <c r="AF18" s="63"/>
      <c r="AG18" s="64"/>
      <c r="AH18" s="56"/>
      <c r="AI18" s="164"/>
      <c r="AJ18" s="63"/>
      <c r="AK18" s="64"/>
      <c r="AL18" s="56"/>
      <c r="AM18" s="56"/>
      <c r="AN18" s="9"/>
      <c r="AO18" s="63"/>
      <c r="AP18" s="64"/>
      <c r="AQ18" s="56"/>
      <c r="AR18" s="164"/>
      <c r="AS18" s="63"/>
      <c r="AT18" s="64"/>
      <c r="AU18" s="56"/>
      <c r="AV18" s="164"/>
      <c r="AW18" s="63"/>
      <c r="AX18" s="64"/>
      <c r="AY18" s="56"/>
      <c r="AZ18" s="56"/>
      <c r="BA18" s="114"/>
      <c r="BB18" s="137"/>
      <c r="BC18" s="122"/>
    </row>
    <row r="19" spans="1:55" ht="13.5" customHeight="1">
      <c r="A19" s="110" t="s">
        <v>27</v>
      </c>
      <c r="B19" s="149"/>
      <c r="C19" s="56"/>
      <c r="D19" s="56"/>
      <c r="E19" s="56"/>
      <c r="F19" s="63"/>
      <c r="G19" s="56"/>
      <c r="H19" s="167">
        <v>8</v>
      </c>
      <c r="I19" s="167">
        <v>8</v>
      </c>
      <c r="J19" s="167">
        <v>8</v>
      </c>
      <c r="K19" s="167">
        <v>8</v>
      </c>
      <c r="L19" s="167">
        <v>8</v>
      </c>
      <c r="M19" s="167">
        <v>8</v>
      </c>
      <c r="N19" s="167">
        <v>8</v>
      </c>
      <c r="O19" s="167">
        <v>10</v>
      </c>
      <c r="P19" s="167">
        <v>10</v>
      </c>
      <c r="Q19" s="167">
        <v>10</v>
      </c>
      <c r="R19" s="178"/>
      <c r="S19" s="167">
        <v>10</v>
      </c>
      <c r="T19" s="178"/>
      <c r="U19" s="167">
        <v>10</v>
      </c>
      <c r="V19" s="178"/>
      <c r="W19" s="167">
        <v>10</v>
      </c>
      <c r="X19" s="64"/>
      <c r="Y19" s="56"/>
      <c r="Z19" s="56"/>
      <c r="AA19" s="62"/>
      <c r="AB19" s="63"/>
      <c r="AC19" s="56"/>
      <c r="AD19" s="56"/>
      <c r="AE19" s="37"/>
      <c r="AF19" s="41"/>
      <c r="AG19" s="64"/>
      <c r="AH19" s="167">
        <v>13</v>
      </c>
      <c r="AI19" s="167">
        <v>13</v>
      </c>
      <c r="AJ19" s="167">
        <v>13</v>
      </c>
      <c r="AK19" s="167">
        <v>13</v>
      </c>
      <c r="AL19" s="167">
        <v>13</v>
      </c>
      <c r="AM19" s="167">
        <v>13</v>
      </c>
      <c r="AN19" s="9"/>
      <c r="AO19" s="63"/>
      <c r="AP19" s="64"/>
      <c r="AQ19" s="56"/>
      <c r="AR19" s="164"/>
      <c r="AS19" s="41"/>
      <c r="AT19" s="64"/>
      <c r="AU19" s="56"/>
      <c r="AV19" s="164"/>
      <c r="AW19" s="41"/>
      <c r="AX19" s="64"/>
      <c r="AY19" s="56"/>
      <c r="AZ19" s="56"/>
      <c r="BA19" s="114"/>
      <c r="BB19" s="137"/>
      <c r="BC19" s="122"/>
    </row>
    <row r="20" spans="1:55" ht="13.5" customHeight="1">
      <c r="A20" s="146"/>
      <c r="B20" s="283">
        <v>488096</v>
      </c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2"/>
      <c r="O20" s="283">
        <v>609705</v>
      </c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2"/>
      <c r="AB20" s="260">
        <v>950444</v>
      </c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2"/>
      <c r="AO20" s="31"/>
      <c r="AP20" s="31">
        <v>0</v>
      </c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31"/>
      <c r="BB20" s="137">
        <f>SUM(B19:BA19)</f>
        <v>194</v>
      </c>
      <c r="BC20" s="121">
        <f>SUM(B20:BA20)</f>
        <v>2048245</v>
      </c>
    </row>
    <row r="21" spans="1:55" ht="13.5" hidden="1" customHeight="1">
      <c r="A21" s="146"/>
      <c r="B21" s="149"/>
      <c r="C21" s="56"/>
      <c r="D21" s="56"/>
      <c r="E21" s="56"/>
      <c r="F21" s="63"/>
      <c r="G21" s="64"/>
      <c r="H21" s="56"/>
      <c r="I21" s="56"/>
      <c r="J21" s="41"/>
      <c r="K21" s="64"/>
      <c r="L21" s="56"/>
      <c r="M21" s="56"/>
      <c r="N21" s="50"/>
      <c r="O21" s="63"/>
      <c r="P21" s="56"/>
      <c r="Q21" s="56"/>
      <c r="R21" s="9"/>
      <c r="S21" s="63"/>
      <c r="T21" s="64"/>
      <c r="U21" s="56"/>
      <c r="V21" s="35"/>
      <c r="W21" s="63"/>
      <c r="X21" s="64"/>
      <c r="Y21" s="56"/>
      <c r="Z21" s="56"/>
      <c r="AA21" s="62"/>
      <c r="AB21" s="63"/>
      <c r="AC21" s="56"/>
      <c r="AD21" s="56"/>
      <c r="AE21" s="164"/>
      <c r="AF21" s="163"/>
      <c r="AG21" s="64"/>
      <c r="AH21" s="56"/>
      <c r="AI21" s="164"/>
      <c r="AJ21" s="163"/>
      <c r="AK21" s="64"/>
      <c r="AL21" s="56"/>
      <c r="AM21" s="56"/>
      <c r="AN21" s="9"/>
      <c r="AO21" s="63"/>
      <c r="AP21" s="64"/>
      <c r="AQ21" s="56"/>
      <c r="AR21" s="164"/>
      <c r="AS21" s="63"/>
      <c r="AT21" s="64"/>
      <c r="AU21" s="56"/>
      <c r="AV21" s="164"/>
      <c r="AW21" s="63"/>
      <c r="AX21" s="64"/>
      <c r="AY21" s="56"/>
      <c r="AZ21" s="56"/>
      <c r="BA21" s="114"/>
      <c r="BB21" s="137"/>
      <c r="BC21" s="122"/>
    </row>
    <row r="22" spans="1:55" ht="13.5" hidden="1" customHeight="1">
      <c r="A22" s="110" t="s">
        <v>18</v>
      </c>
      <c r="B22" s="149"/>
      <c r="C22" s="56"/>
      <c r="D22" s="56"/>
      <c r="E22" s="56"/>
      <c r="F22" s="63"/>
      <c r="G22" s="64"/>
      <c r="H22" s="167">
        <v>0</v>
      </c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63"/>
      <c r="P22" s="56"/>
      <c r="Q22" s="56"/>
      <c r="R22" s="9"/>
      <c r="S22" s="63"/>
      <c r="T22" s="64"/>
      <c r="U22" s="56"/>
      <c r="V22" s="35"/>
      <c r="W22" s="63"/>
      <c r="X22" s="64"/>
      <c r="Y22" s="56"/>
      <c r="Z22" s="56"/>
      <c r="AA22" s="62"/>
      <c r="AB22" s="63"/>
      <c r="AC22" s="56"/>
      <c r="AD22" s="56"/>
      <c r="AE22" s="164"/>
      <c r="AF22" s="41"/>
      <c r="AG22" s="64"/>
      <c r="AH22" s="56"/>
      <c r="AI22" s="164"/>
      <c r="AJ22" s="41"/>
      <c r="AK22" s="64"/>
      <c r="AL22" s="56"/>
      <c r="AM22" s="56"/>
      <c r="AN22" s="9"/>
      <c r="AO22" s="63"/>
      <c r="AP22" s="64"/>
      <c r="AQ22" s="56"/>
      <c r="AR22" s="164"/>
      <c r="AS22" s="41"/>
      <c r="AT22" s="64"/>
      <c r="AU22" s="56"/>
      <c r="AV22" s="164"/>
      <c r="AW22" s="41"/>
      <c r="AX22" s="64"/>
      <c r="AY22" s="56"/>
      <c r="AZ22" s="56"/>
      <c r="BA22" s="114"/>
      <c r="BB22" s="137"/>
      <c r="BC22" s="122"/>
    </row>
    <row r="23" spans="1:55" ht="13.5" hidden="1" customHeight="1">
      <c r="A23" s="146"/>
      <c r="B23" s="283">
        <v>0</v>
      </c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2"/>
      <c r="O23" s="260">
        <v>0</v>
      </c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2"/>
      <c r="AB23" s="260">
        <v>0</v>
      </c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2"/>
      <c r="AO23" s="31"/>
      <c r="AP23" s="31">
        <v>0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31"/>
      <c r="BB23" s="137">
        <f>SUM(B22:BA22)</f>
        <v>0</v>
      </c>
      <c r="BC23" s="121">
        <f>SUM(B23:BA23)</f>
        <v>0</v>
      </c>
    </row>
    <row r="24" spans="1:55" ht="13.5" customHeight="1">
      <c r="A24" s="146"/>
      <c r="B24" s="149"/>
      <c r="C24" s="56"/>
      <c r="D24" s="56"/>
      <c r="E24" s="56"/>
      <c r="F24" s="63"/>
      <c r="G24" s="64"/>
      <c r="H24" s="56"/>
      <c r="I24" s="56"/>
      <c r="J24" s="63"/>
      <c r="K24" s="63"/>
      <c r="L24" s="56"/>
      <c r="M24" s="56"/>
      <c r="N24" s="50"/>
      <c r="O24" s="63"/>
      <c r="P24" s="56"/>
      <c r="Q24" s="56"/>
      <c r="R24" s="162"/>
      <c r="S24" s="41"/>
      <c r="T24" s="64"/>
      <c r="U24" s="56"/>
      <c r="V24" s="35"/>
      <c r="W24" s="63"/>
      <c r="X24" s="64"/>
      <c r="Y24" s="56"/>
      <c r="Z24" s="56"/>
      <c r="AA24" s="62"/>
      <c r="AB24" s="63"/>
      <c r="AC24" s="56"/>
      <c r="AD24" s="56"/>
      <c r="AE24" s="164"/>
      <c r="AF24" s="163"/>
      <c r="AG24" s="64"/>
      <c r="AH24" s="56"/>
      <c r="AI24" s="164"/>
      <c r="AJ24" s="163"/>
      <c r="AK24" s="64"/>
      <c r="AL24" s="56"/>
      <c r="AM24" s="56"/>
      <c r="AN24" s="9"/>
      <c r="AO24" s="63"/>
      <c r="AP24" s="64"/>
      <c r="AQ24" s="56"/>
      <c r="AR24" s="164"/>
      <c r="AS24" s="63"/>
      <c r="AT24" s="64"/>
      <c r="AU24" s="56"/>
      <c r="AV24" s="164"/>
      <c r="AW24" s="63"/>
      <c r="AX24" s="64"/>
      <c r="AY24" s="56"/>
      <c r="AZ24" s="56"/>
      <c r="BA24" s="114"/>
      <c r="BB24" s="137"/>
      <c r="BC24" s="122"/>
    </row>
    <row r="25" spans="1:55" ht="13.5" hidden="1" customHeight="1">
      <c r="A25" s="110" t="s">
        <v>25</v>
      </c>
      <c r="B25" s="149"/>
      <c r="C25" s="56"/>
      <c r="D25" s="56"/>
      <c r="E25" s="56"/>
      <c r="F25" s="157"/>
      <c r="G25" s="64"/>
      <c r="H25" s="56"/>
      <c r="I25" s="56"/>
      <c r="J25" s="157"/>
      <c r="K25" s="63"/>
      <c r="L25" s="56"/>
      <c r="M25" s="56"/>
      <c r="N25" s="48">
        <v>16</v>
      </c>
      <c r="O25" s="64"/>
      <c r="P25" s="56"/>
      <c r="Q25" s="56"/>
      <c r="R25" s="62"/>
      <c r="S25" s="63"/>
      <c r="T25" s="56"/>
      <c r="U25" s="56"/>
      <c r="V25" s="37"/>
      <c r="W25" s="41"/>
      <c r="X25" s="64"/>
      <c r="Y25" s="56"/>
      <c r="Z25" s="56"/>
      <c r="AA25" s="62"/>
      <c r="AB25" s="63"/>
      <c r="AC25" s="56"/>
      <c r="AD25" s="56"/>
      <c r="AE25" s="164"/>
      <c r="AF25" s="63"/>
      <c r="AG25" s="64"/>
      <c r="AH25" s="56"/>
      <c r="AI25" s="164"/>
      <c r="AJ25" s="63"/>
      <c r="AK25" s="64"/>
      <c r="AL25" s="56"/>
      <c r="AM25" s="56"/>
      <c r="AN25" s="9"/>
      <c r="AO25" s="63"/>
      <c r="AP25" s="64"/>
      <c r="AQ25" s="56"/>
      <c r="AR25" s="164"/>
      <c r="AS25" s="63"/>
      <c r="AT25" s="64"/>
      <c r="AU25" s="56"/>
      <c r="AV25" s="164"/>
      <c r="AW25" s="63"/>
      <c r="AX25" s="64"/>
      <c r="AY25" s="56"/>
      <c r="AZ25" s="56"/>
      <c r="BA25" s="114"/>
      <c r="BB25" s="137"/>
      <c r="BC25" s="122"/>
    </row>
    <row r="26" spans="1:55" ht="13.5" hidden="1" customHeight="1">
      <c r="A26" s="110" t="s">
        <v>26</v>
      </c>
      <c r="B26" s="149"/>
      <c r="C26" s="56"/>
      <c r="D26" s="56"/>
      <c r="E26" s="56"/>
      <c r="F26" s="63"/>
      <c r="G26" s="64"/>
      <c r="H26" s="56"/>
      <c r="I26" s="56"/>
      <c r="J26" s="63"/>
      <c r="K26" s="63"/>
      <c r="L26" s="56"/>
      <c r="M26" s="56"/>
      <c r="N26" s="62"/>
      <c r="O26" s="57">
        <v>8</v>
      </c>
      <c r="P26" s="57">
        <v>8</v>
      </c>
      <c r="Q26" s="56"/>
      <c r="R26" s="179">
        <v>8</v>
      </c>
      <c r="S26" s="57">
        <v>8</v>
      </c>
      <c r="T26" s="179">
        <v>8</v>
      </c>
      <c r="U26" s="57">
        <v>8</v>
      </c>
      <c r="V26" s="35">
        <v>8</v>
      </c>
      <c r="W26" s="63">
        <v>8</v>
      </c>
      <c r="X26" s="64"/>
      <c r="Y26" s="56"/>
      <c r="Z26" s="56"/>
      <c r="AA26" s="62"/>
      <c r="AB26" s="63"/>
      <c r="AC26" s="56"/>
      <c r="AD26" s="56"/>
      <c r="AE26" s="164"/>
      <c r="AF26" s="63"/>
      <c r="AG26" s="64"/>
      <c r="AH26" s="56"/>
      <c r="AI26" s="164"/>
      <c r="AJ26" s="63"/>
      <c r="AK26" s="64"/>
      <c r="AL26" s="56"/>
      <c r="AM26" s="56"/>
      <c r="AN26" s="9"/>
      <c r="AO26" s="63"/>
      <c r="AP26" s="64"/>
      <c r="AQ26" s="56"/>
      <c r="AR26" s="164"/>
      <c r="AS26" s="63"/>
      <c r="AT26" s="64"/>
      <c r="AU26" s="56"/>
      <c r="AV26" s="164"/>
      <c r="AW26" s="63"/>
      <c r="AX26" s="64"/>
      <c r="AY26" s="56"/>
      <c r="AZ26" s="56"/>
      <c r="BA26" s="114"/>
      <c r="BB26" s="137"/>
      <c r="BC26" s="122"/>
    </row>
    <row r="27" spans="1:55" ht="13.5" customHeight="1">
      <c r="A27" s="110" t="s">
        <v>19</v>
      </c>
      <c r="B27" s="149"/>
      <c r="C27" s="56"/>
      <c r="D27" s="56"/>
      <c r="E27" s="56"/>
      <c r="F27" s="63"/>
      <c r="G27" s="64"/>
      <c r="H27" s="56"/>
      <c r="I27" s="56"/>
      <c r="J27" s="93">
        <v>20</v>
      </c>
      <c r="K27" s="93">
        <v>18</v>
      </c>
      <c r="L27" s="93">
        <v>18</v>
      </c>
      <c r="M27" s="93">
        <v>18</v>
      </c>
      <c r="N27" s="93">
        <v>18</v>
      </c>
      <c r="O27" s="93">
        <v>8</v>
      </c>
      <c r="P27" s="93">
        <v>8</v>
      </c>
      <c r="Q27" s="93">
        <v>8</v>
      </c>
      <c r="R27" s="178"/>
      <c r="S27" s="93">
        <v>8</v>
      </c>
      <c r="T27" s="178"/>
      <c r="U27" s="93">
        <v>8</v>
      </c>
      <c r="V27" s="178"/>
      <c r="W27" s="93">
        <v>8</v>
      </c>
      <c r="X27" s="64"/>
      <c r="Y27" s="56"/>
      <c r="Z27" s="56"/>
      <c r="AA27" s="62"/>
      <c r="AB27" s="63"/>
      <c r="AC27" s="56"/>
      <c r="AD27" s="56"/>
      <c r="AE27" s="164"/>
      <c r="AF27" s="41"/>
      <c r="AG27" s="64"/>
      <c r="AH27" s="93">
        <v>10</v>
      </c>
      <c r="AI27" s="93">
        <v>10</v>
      </c>
      <c r="AJ27" s="93">
        <v>10</v>
      </c>
      <c r="AK27" s="93">
        <v>10</v>
      </c>
      <c r="AL27" s="93">
        <v>10</v>
      </c>
      <c r="AM27" s="93">
        <v>10</v>
      </c>
      <c r="AN27" s="9"/>
      <c r="AO27" s="63"/>
      <c r="AP27" s="64"/>
      <c r="AQ27" s="56"/>
      <c r="AR27" s="164"/>
      <c r="AS27" s="41"/>
      <c r="AT27" s="64"/>
      <c r="AU27" s="56"/>
      <c r="AV27" s="164"/>
      <c r="AW27" s="41"/>
      <c r="AX27" s="64"/>
      <c r="AY27" s="56"/>
      <c r="AZ27" s="56"/>
      <c r="BA27" s="114"/>
      <c r="BB27" s="137"/>
      <c r="BC27" s="122"/>
    </row>
    <row r="28" spans="1:55" ht="13.5" customHeight="1">
      <c r="A28" s="146"/>
      <c r="B28" s="283">
        <v>1815100</v>
      </c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2"/>
      <c r="O28" s="283">
        <v>861512</v>
      </c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2"/>
      <c r="AB28" s="260">
        <v>1318401</v>
      </c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2"/>
      <c r="AO28" s="31"/>
      <c r="AP28" s="31">
        <v>0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31"/>
      <c r="BB28" s="143">
        <f>SUM(B27:BA27)</f>
        <v>200</v>
      </c>
      <c r="BC28" s="121">
        <f>SUM(B28:BA28)</f>
        <v>3995013</v>
      </c>
    </row>
    <row r="29" spans="1:55" ht="13.5" customHeight="1">
      <c r="A29" s="146"/>
      <c r="B29" s="149"/>
      <c r="C29" s="56"/>
      <c r="D29" s="56"/>
      <c r="E29" s="56"/>
      <c r="F29" s="63"/>
      <c r="G29" s="64"/>
      <c r="H29" s="56"/>
      <c r="I29" s="56"/>
      <c r="J29" s="41"/>
      <c r="K29" s="64"/>
      <c r="L29" s="56"/>
      <c r="M29" s="56"/>
      <c r="N29" s="50"/>
      <c r="O29" s="63"/>
      <c r="P29" s="56"/>
      <c r="Q29" s="56"/>
      <c r="R29" s="35"/>
      <c r="S29" s="41"/>
      <c r="T29" s="64"/>
      <c r="U29" s="56"/>
      <c r="V29" s="35"/>
      <c r="W29" s="63"/>
      <c r="X29" s="64"/>
      <c r="Y29" s="56"/>
      <c r="Z29" s="56"/>
      <c r="AA29" s="62"/>
      <c r="AB29" s="63"/>
      <c r="AC29" s="56"/>
      <c r="AD29" s="56"/>
      <c r="AE29" s="164"/>
      <c r="AF29" s="163"/>
      <c r="AG29" s="64"/>
      <c r="AH29" s="56"/>
      <c r="AI29" s="164"/>
      <c r="AJ29" s="163"/>
      <c r="AK29" s="64"/>
      <c r="AL29" s="56"/>
      <c r="AM29" s="56"/>
      <c r="AN29" s="9"/>
      <c r="AO29" s="63"/>
      <c r="AP29" s="64"/>
      <c r="AQ29" s="56"/>
      <c r="AR29" s="164"/>
      <c r="AS29" s="63"/>
      <c r="AT29" s="64"/>
      <c r="AU29" s="56"/>
      <c r="AV29" s="164"/>
      <c r="AW29" s="63"/>
      <c r="AX29" s="64"/>
      <c r="AY29" s="56"/>
      <c r="AZ29" s="56"/>
      <c r="BA29" s="114"/>
      <c r="BB29" s="137"/>
      <c r="BC29" s="122"/>
    </row>
    <row r="30" spans="1:55" ht="13.5" customHeight="1">
      <c r="A30" s="110" t="s">
        <v>20</v>
      </c>
      <c r="B30" s="149"/>
      <c r="C30" s="56"/>
      <c r="D30" s="56"/>
      <c r="E30" s="56"/>
      <c r="F30" s="63"/>
      <c r="G30" s="64"/>
      <c r="H30" s="167">
        <v>42</v>
      </c>
      <c r="I30" s="167">
        <v>42</v>
      </c>
      <c r="J30" s="167">
        <v>42</v>
      </c>
      <c r="K30" s="167">
        <v>42</v>
      </c>
      <c r="L30" s="167">
        <v>42</v>
      </c>
      <c r="M30" s="167">
        <v>42</v>
      </c>
      <c r="N30" s="167">
        <v>42</v>
      </c>
      <c r="O30" s="170">
        <v>28.5</v>
      </c>
      <c r="P30" s="170">
        <v>28.5</v>
      </c>
      <c r="Q30" s="170">
        <v>28.5</v>
      </c>
      <c r="R30" s="180"/>
      <c r="S30" s="170">
        <v>28.5</v>
      </c>
      <c r="T30" s="180"/>
      <c r="U30" s="170">
        <v>28.5</v>
      </c>
      <c r="V30" s="180"/>
      <c r="W30" s="170">
        <v>28.5</v>
      </c>
      <c r="X30" s="64"/>
      <c r="Y30" s="56"/>
      <c r="Z30" s="56"/>
      <c r="AA30" s="62"/>
      <c r="AB30" s="63"/>
      <c r="AC30" s="56"/>
      <c r="AD30" s="56"/>
      <c r="AE30" s="164"/>
      <c r="AF30" s="41"/>
      <c r="AG30" s="64"/>
      <c r="AH30" s="173">
        <v>42</v>
      </c>
      <c r="AI30" s="173">
        <v>42</v>
      </c>
      <c r="AJ30" s="173">
        <v>42</v>
      </c>
      <c r="AK30" s="173">
        <v>42</v>
      </c>
      <c r="AL30" s="173">
        <v>42</v>
      </c>
      <c r="AM30" s="173">
        <v>42</v>
      </c>
      <c r="AN30" s="9"/>
      <c r="AO30" s="63"/>
      <c r="AP30" s="64"/>
      <c r="AQ30" s="56"/>
      <c r="AR30" s="164"/>
      <c r="AS30" s="41"/>
      <c r="AT30" s="64"/>
      <c r="AU30" s="56"/>
      <c r="AV30" s="164"/>
      <c r="AW30" s="41"/>
      <c r="AX30" s="64"/>
      <c r="AY30" s="56"/>
      <c r="AZ30" s="56"/>
      <c r="BA30" s="114"/>
      <c r="BB30" s="137"/>
      <c r="BC30" s="122"/>
    </row>
    <row r="31" spans="1:55" ht="13.5" customHeight="1">
      <c r="A31" s="110"/>
      <c r="B31" s="283">
        <v>3822294</v>
      </c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2"/>
      <c r="O31" s="283">
        <v>2643117</v>
      </c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2"/>
      <c r="AB31" s="260">
        <v>3228744</v>
      </c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2"/>
      <c r="AO31" s="31"/>
      <c r="AP31" s="31">
        <v>0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31"/>
      <c r="BB31" s="143">
        <f>SUM(B30:BA30)</f>
        <v>717</v>
      </c>
      <c r="BC31" s="121">
        <f>SUM(B31:BA31)</f>
        <v>9694155</v>
      </c>
    </row>
    <row r="32" spans="1:55" ht="13.5" customHeight="1">
      <c r="A32" s="110"/>
      <c r="B32" s="149"/>
      <c r="C32" s="56"/>
      <c r="D32" s="56"/>
      <c r="E32" s="56"/>
      <c r="F32" s="63"/>
      <c r="G32" s="64"/>
      <c r="H32" s="56"/>
      <c r="I32" s="56"/>
      <c r="J32" s="41"/>
      <c r="K32" s="64"/>
      <c r="L32" s="56"/>
      <c r="M32" s="56"/>
      <c r="N32" s="50"/>
      <c r="O32" s="63"/>
      <c r="P32" s="56"/>
      <c r="Q32" s="56"/>
      <c r="R32" s="35"/>
      <c r="S32" s="41"/>
      <c r="T32" s="64"/>
      <c r="U32" s="56"/>
      <c r="V32" s="168"/>
      <c r="W32" s="64"/>
      <c r="X32" s="64"/>
      <c r="Y32" s="56"/>
      <c r="Z32" s="56"/>
      <c r="AA32" s="62"/>
      <c r="AB32" s="63"/>
      <c r="AC32" s="56"/>
      <c r="AD32" s="56"/>
      <c r="AE32" s="164"/>
      <c r="AF32" s="163"/>
      <c r="AG32" s="64"/>
      <c r="AH32" s="56"/>
      <c r="AI32" s="164"/>
      <c r="AJ32" s="63"/>
      <c r="AK32" s="64"/>
      <c r="AL32" s="56"/>
      <c r="AM32" s="56"/>
      <c r="AN32" s="9"/>
      <c r="AO32" s="63"/>
      <c r="AP32" s="64"/>
      <c r="AQ32" s="56"/>
      <c r="AR32" s="164"/>
      <c r="AS32" s="63"/>
      <c r="AT32" s="64"/>
      <c r="AU32" s="56"/>
      <c r="AV32" s="164"/>
      <c r="AW32" s="63"/>
      <c r="AX32" s="64"/>
      <c r="AY32" s="56"/>
      <c r="AZ32" s="56"/>
      <c r="BA32" s="114"/>
      <c r="BB32" s="137"/>
      <c r="BC32" s="122"/>
    </row>
    <row r="33" spans="1:56" ht="13.5" customHeight="1">
      <c r="A33" s="110" t="s">
        <v>21</v>
      </c>
      <c r="B33" s="149"/>
      <c r="C33" s="56"/>
      <c r="D33" s="56"/>
      <c r="E33" s="56"/>
      <c r="F33" s="63"/>
      <c r="G33" s="64"/>
      <c r="H33" s="167">
        <v>50</v>
      </c>
      <c r="I33" s="167">
        <v>50</v>
      </c>
      <c r="J33" s="167">
        <v>50</v>
      </c>
      <c r="K33" s="167">
        <v>50</v>
      </c>
      <c r="L33" s="167">
        <v>50</v>
      </c>
      <c r="M33" s="167">
        <v>50</v>
      </c>
      <c r="N33" s="167">
        <v>50</v>
      </c>
      <c r="O33" s="171">
        <v>45.5</v>
      </c>
      <c r="P33" s="171">
        <v>45.5</v>
      </c>
      <c r="Q33" s="171">
        <v>45.5</v>
      </c>
      <c r="R33" s="180"/>
      <c r="S33" s="171">
        <v>45.5</v>
      </c>
      <c r="T33" s="180"/>
      <c r="U33" s="171">
        <v>45.5</v>
      </c>
      <c r="V33" s="180"/>
      <c r="W33" s="171">
        <v>45.5</v>
      </c>
      <c r="X33" s="64"/>
      <c r="Y33" s="56"/>
      <c r="Z33" s="56"/>
      <c r="AA33" s="62"/>
      <c r="AB33" s="63"/>
      <c r="AC33" s="56"/>
      <c r="AD33" s="56"/>
      <c r="AE33" s="164"/>
      <c r="AF33" s="41"/>
      <c r="AG33" s="64"/>
      <c r="AH33" s="172">
        <v>50</v>
      </c>
      <c r="AI33" s="172">
        <v>50</v>
      </c>
      <c r="AJ33" s="172">
        <v>50</v>
      </c>
      <c r="AK33" s="172">
        <v>50</v>
      </c>
      <c r="AL33" s="172">
        <v>50</v>
      </c>
      <c r="AM33" s="172">
        <v>50</v>
      </c>
      <c r="AN33" s="9"/>
      <c r="AO33" s="63"/>
      <c r="AP33" s="64"/>
      <c r="AQ33" s="56"/>
      <c r="AR33" s="164"/>
      <c r="AS33" s="41"/>
      <c r="AT33" s="64"/>
      <c r="AU33" s="56"/>
      <c r="AV33" s="164"/>
      <c r="AW33" s="41"/>
      <c r="AX33" s="64"/>
      <c r="AY33" s="56"/>
      <c r="AZ33" s="56"/>
      <c r="BA33" s="114"/>
      <c r="BB33" s="137"/>
      <c r="BC33" s="122"/>
    </row>
    <row r="34" spans="1:56" ht="13.5" customHeight="1">
      <c r="A34" s="110"/>
      <c r="B34" s="283">
        <v>2489004</v>
      </c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2"/>
      <c r="O34" s="283">
        <v>2135440</v>
      </c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2"/>
      <c r="AB34" s="260">
        <v>2385653</v>
      </c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2"/>
      <c r="AO34" s="31"/>
      <c r="AP34" s="31">
        <v>0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31"/>
      <c r="BB34" s="143">
        <f>SUM(B33:BA33)</f>
        <v>923</v>
      </c>
      <c r="BC34" s="121">
        <f>SUM(B34:BA34)</f>
        <v>7010097</v>
      </c>
    </row>
    <row r="35" spans="1:56" ht="13.5" customHeight="1">
      <c r="A35" s="147"/>
      <c r="B35" s="149"/>
      <c r="C35" s="56"/>
      <c r="D35" s="56"/>
      <c r="E35" s="56"/>
      <c r="F35" s="63"/>
      <c r="G35" s="64"/>
      <c r="H35" s="56"/>
      <c r="I35" s="56"/>
      <c r="J35" s="41"/>
      <c r="K35" s="64"/>
      <c r="L35" s="56"/>
      <c r="M35" s="56"/>
      <c r="N35" s="50"/>
      <c r="O35" s="63"/>
      <c r="P35" s="56"/>
      <c r="Q35" s="56"/>
      <c r="R35" s="35"/>
      <c r="S35" s="41"/>
      <c r="T35" s="64"/>
      <c r="U35" s="56"/>
      <c r="V35" s="168"/>
      <c r="W35" s="64"/>
      <c r="X35" s="64"/>
      <c r="Y35" s="56"/>
      <c r="Z35" s="56"/>
      <c r="AA35" s="62"/>
      <c r="AB35" s="63"/>
      <c r="AC35" s="56"/>
      <c r="AD35" s="56"/>
      <c r="AE35" s="164"/>
      <c r="AF35" s="163"/>
      <c r="AG35" s="64"/>
      <c r="AH35" s="56"/>
      <c r="AI35" s="164"/>
      <c r="AJ35" s="63"/>
      <c r="AK35" s="64"/>
      <c r="AL35" s="56"/>
      <c r="AM35" s="56"/>
      <c r="AN35" s="9"/>
      <c r="AO35" s="63"/>
      <c r="AP35" s="64"/>
      <c r="AQ35" s="56"/>
      <c r="AR35" s="164"/>
      <c r="AS35" s="63"/>
      <c r="AT35" s="64"/>
      <c r="AU35" s="56"/>
      <c r="AV35" s="164"/>
      <c r="AW35" s="63"/>
      <c r="AX35" s="64"/>
      <c r="AY35" s="56"/>
      <c r="AZ35" s="56"/>
      <c r="BA35" s="114"/>
      <c r="BB35" s="137"/>
      <c r="BC35" s="120"/>
    </row>
    <row r="36" spans="1:56" ht="13.5" customHeight="1">
      <c r="A36" s="110"/>
      <c r="B36" s="150"/>
      <c r="C36" s="40"/>
      <c r="D36" s="40"/>
      <c r="E36" s="40"/>
      <c r="F36" s="157"/>
      <c r="G36" s="42"/>
      <c r="H36" s="47">
        <f>SUM(H14,H19,H22,H27,H30,H33)</f>
        <v>109</v>
      </c>
      <c r="I36" s="47">
        <f t="shared" ref="I36:W36" si="1">SUM(I14,I19,I22,I27,I30,I33)</f>
        <v>109</v>
      </c>
      <c r="J36" s="47">
        <f t="shared" si="1"/>
        <v>129</v>
      </c>
      <c r="K36" s="47">
        <f t="shared" si="1"/>
        <v>127</v>
      </c>
      <c r="L36" s="47">
        <f t="shared" si="1"/>
        <v>127</v>
      </c>
      <c r="M36" s="47">
        <f t="shared" si="1"/>
        <v>127</v>
      </c>
      <c r="N36" s="47">
        <f t="shared" si="1"/>
        <v>127</v>
      </c>
      <c r="O36" s="93">
        <f t="shared" si="1"/>
        <v>100</v>
      </c>
      <c r="P36" s="93">
        <f t="shared" si="1"/>
        <v>100</v>
      </c>
      <c r="Q36" s="93">
        <f t="shared" si="1"/>
        <v>100</v>
      </c>
      <c r="R36" s="178"/>
      <c r="S36" s="93">
        <f t="shared" si="1"/>
        <v>100</v>
      </c>
      <c r="T36" s="178"/>
      <c r="U36" s="93">
        <f t="shared" si="1"/>
        <v>100</v>
      </c>
      <c r="V36" s="178"/>
      <c r="W36" s="93">
        <f t="shared" si="1"/>
        <v>100</v>
      </c>
      <c r="X36" s="64"/>
      <c r="Y36" s="56"/>
      <c r="Z36" s="56"/>
      <c r="AA36" s="62"/>
      <c r="AB36" s="63"/>
      <c r="AC36" s="56"/>
      <c r="AD36" s="56"/>
      <c r="AE36" s="164"/>
      <c r="AF36" s="157"/>
      <c r="AG36" s="64"/>
      <c r="AH36" s="93">
        <f t="shared" ref="AH36:AM36" si="2">SUM(AH14,AH19,AH22,AH27,AH30,AH33)</f>
        <v>125</v>
      </c>
      <c r="AI36" s="93">
        <f t="shared" si="2"/>
        <v>125</v>
      </c>
      <c r="AJ36" s="93">
        <f t="shared" si="2"/>
        <v>125</v>
      </c>
      <c r="AK36" s="93">
        <f t="shared" si="2"/>
        <v>125</v>
      </c>
      <c r="AL36" s="93">
        <f t="shared" si="2"/>
        <v>125</v>
      </c>
      <c r="AM36" s="93">
        <f t="shared" si="2"/>
        <v>125</v>
      </c>
      <c r="AN36" s="9"/>
      <c r="AO36" s="63"/>
      <c r="AP36" s="64"/>
      <c r="AQ36" s="56"/>
      <c r="AR36" s="164"/>
      <c r="AS36" s="41"/>
      <c r="AT36" s="64"/>
      <c r="AU36" s="56"/>
      <c r="AV36" s="164"/>
      <c r="AW36" s="41"/>
      <c r="AX36" s="64"/>
      <c r="AY36" s="56"/>
      <c r="AZ36" s="56"/>
      <c r="BA36" s="114"/>
      <c r="BB36" s="137"/>
      <c r="BC36" s="120"/>
    </row>
    <row r="37" spans="1:56" ht="12" customHeight="1">
      <c r="A37" s="148" t="s">
        <v>16</v>
      </c>
      <c r="B37" s="284">
        <f>+B34+B31+B28+B23+B20+B15</f>
        <v>9707481</v>
      </c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7"/>
      <c r="O37" s="317">
        <f>+O34+O31+O28+O23+O20+O15</f>
        <v>7221569</v>
      </c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9"/>
      <c r="AB37" s="320">
        <f>AB34+AB31+AB28+AB20+AB15</f>
        <v>9005956</v>
      </c>
      <c r="AC37" s="321"/>
      <c r="AD37" s="321"/>
      <c r="AE37" s="321"/>
      <c r="AF37" s="321"/>
      <c r="AG37" s="321"/>
      <c r="AH37" s="321"/>
      <c r="AI37" s="321"/>
      <c r="AJ37" s="321"/>
      <c r="AK37" s="321"/>
      <c r="AL37" s="321"/>
      <c r="AM37" s="321"/>
      <c r="AN37" s="321"/>
      <c r="AO37" s="30"/>
      <c r="AP37" s="30">
        <f>AP34+AP31+AP28+AP23+AP20+AP15</f>
        <v>0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31"/>
      <c r="BB37" s="138">
        <f>SUM(B36:BA36)</f>
        <v>2205</v>
      </c>
      <c r="BC37" s="123">
        <f>SUM(B37:BA37)</f>
        <v>25935006</v>
      </c>
    </row>
    <row r="38" spans="1:56" ht="13.5" customHeight="1">
      <c r="A38" s="110"/>
      <c r="B38" s="150"/>
      <c r="C38" s="40"/>
      <c r="D38" s="40"/>
      <c r="E38" s="158"/>
      <c r="F38" s="159"/>
      <c r="G38" s="39"/>
      <c r="H38" s="40"/>
      <c r="I38" s="40"/>
      <c r="J38" s="41"/>
      <c r="K38" s="160"/>
      <c r="L38" s="40"/>
      <c r="M38" s="40"/>
      <c r="N38" s="36"/>
      <c r="O38" s="41"/>
      <c r="P38" s="40"/>
      <c r="Q38" s="40"/>
      <c r="R38" s="37"/>
      <c r="S38" s="41"/>
      <c r="T38" s="39"/>
      <c r="U38" s="40"/>
      <c r="V38" s="158"/>
      <c r="W38" s="161"/>
      <c r="X38" s="39"/>
      <c r="Y38" s="40"/>
      <c r="Z38" s="40"/>
      <c r="AA38" s="36"/>
      <c r="AB38" s="41"/>
      <c r="AC38" s="40"/>
      <c r="AD38" s="40"/>
      <c r="AE38" s="165"/>
      <c r="AF38" s="166"/>
      <c r="AG38" s="39"/>
      <c r="AH38" s="40"/>
      <c r="AI38" s="165"/>
      <c r="AJ38" s="41"/>
      <c r="AK38" s="39"/>
      <c r="AL38" s="40"/>
      <c r="AM38" s="40"/>
      <c r="AN38" s="42"/>
      <c r="AO38" s="41"/>
      <c r="AP38" s="39"/>
      <c r="AQ38" s="40"/>
      <c r="AR38" s="165"/>
      <c r="AS38" s="41"/>
      <c r="AT38" s="39"/>
      <c r="AU38" s="40"/>
      <c r="AV38" s="165"/>
      <c r="AW38" s="41"/>
      <c r="AX38" s="39"/>
      <c r="AY38" s="40"/>
      <c r="AZ38" s="40"/>
      <c r="BA38" s="132"/>
      <c r="BB38" s="139"/>
      <c r="BC38" s="124"/>
    </row>
    <row r="39" spans="1:56" ht="13.5" customHeight="1">
      <c r="A39" s="115" t="s">
        <v>32</v>
      </c>
      <c r="B39" s="15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114"/>
      <c r="BB39" s="9"/>
      <c r="BC39" s="109"/>
      <c r="BD39" s="68"/>
    </row>
    <row r="40" spans="1:56" ht="13.5" customHeight="1">
      <c r="A40" s="110" t="s">
        <v>31</v>
      </c>
      <c r="B40" s="152"/>
      <c r="C40" s="77"/>
      <c r="D40" s="77"/>
      <c r="E40" s="77"/>
      <c r="F40" s="276">
        <v>6</v>
      </c>
      <c r="G40" s="277"/>
      <c r="H40" s="277"/>
      <c r="I40" s="278"/>
      <c r="J40" s="276">
        <v>6</v>
      </c>
      <c r="K40" s="277"/>
      <c r="L40" s="277"/>
      <c r="M40" s="277"/>
      <c r="N40" s="278"/>
      <c r="O40" s="276">
        <v>6</v>
      </c>
      <c r="P40" s="277"/>
      <c r="Q40" s="277"/>
      <c r="R40" s="278"/>
      <c r="S40" s="276">
        <v>6</v>
      </c>
      <c r="T40" s="277"/>
      <c r="U40" s="277"/>
      <c r="V40" s="278"/>
      <c r="W40" s="276">
        <v>6</v>
      </c>
      <c r="X40" s="277"/>
      <c r="Y40" s="277"/>
      <c r="Z40" s="277"/>
      <c r="AA40" s="278"/>
      <c r="AB40" s="276">
        <v>6</v>
      </c>
      <c r="AC40" s="277"/>
      <c r="AD40" s="277"/>
      <c r="AE40" s="277"/>
      <c r="AF40" s="277"/>
      <c r="AG40" s="277"/>
      <c r="AH40" s="277"/>
      <c r="AI40" s="278"/>
      <c r="AJ40" s="276">
        <v>6</v>
      </c>
      <c r="AK40" s="277"/>
      <c r="AL40" s="277"/>
      <c r="AM40" s="277"/>
      <c r="AN40" s="278"/>
      <c r="AO40" s="276">
        <v>6</v>
      </c>
      <c r="AP40" s="277"/>
      <c r="AQ40" s="277"/>
      <c r="AR40" s="278"/>
      <c r="AS40" s="276">
        <v>6</v>
      </c>
      <c r="AT40" s="277"/>
      <c r="AU40" s="277"/>
      <c r="AV40" s="277"/>
      <c r="AW40" s="277"/>
      <c r="AX40" s="277"/>
      <c r="AY40" s="277"/>
      <c r="AZ40" s="277"/>
      <c r="BA40" s="329"/>
      <c r="BB40" s="129"/>
      <c r="BC40" s="111"/>
    </row>
    <row r="41" spans="1:56" ht="13.5" customHeight="1">
      <c r="A41" s="110"/>
      <c r="B41" s="152"/>
      <c r="C41" s="77"/>
      <c r="D41" s="77"/>
      <c r="E41" s="77"/>
      <c r="F41" s="266">
        <v>62689</v>
      </c>
      <c r="G41" s="267"/>
      <c r="H41" s="267"/>
      <c r="I41" s="268"/>
      <c r="J41" s="266">
        <v>62689</v>
      </c>
      <c r="K41" s="267"/>
      <c r="L41" s="267"/>
      <c r="M41" s="267"/>
      <c r="N41" s="268"/>
      <c r="O41" s="266">
        <v>62689</v>
      </c>
      <c r="P41" s="267"/>
      <c r="Q41" s="267"/>
      <c r="R41" s="268"/>
      <c r="S41" s="266">
        <v>62689</v>
      </c>
      <c r="T41" s="267"/>
      <c r="U41" s="267"/>
      <c r="V41" s="268"/>
      <c r="W41" s="266">
        <v>62689</v>
      </c>
      <c r="X41" s="267"/>
      <c r="Y41" s="267"/>
      <c r="Z41" s="267"/>
      <c r="AA41" s="268"/>
      <c r="AB41" s="266">
        <v>62689</v>
      </c>
      <c r="AC41" s="267"/>
      <c r="AD41" s="267"/>
      <c r="AE41" s="267"/>
      <c r="AF41" s="267"/>
      <c r="AG41" s="267"/>
      <c r="AH41" s="267"/>
      <c r="AI41" s="268"/>
      <c r="AJ41" s="266">
        <v>62689</v>
      </c>
      <c r="AK41" s="267"/>
      <c r="AL41" s="267"/>
      <c r="AM41" s="267"/>
      <c r="AN41" s="268"/>
      <c r="AO41" s="266">
        <v>62689</v>
      </c>
      <c r="AP41" s="267"/>
      <c r="AQ41" s="267"/>
      <c r="AR41" s="268"/>
      <c r="AS41" s="266">
        <v>62689</v>
      </c>
      <c r="AT41" s="267"/>
      <c r="AU41" s="267"/>
      <c r="AV41" s="267"/>
      <c r="AW41" s="267"/>
      <c r="AX41" s="267"/>
      <c r="AY41" s="267"/>
      <c r="AZ41" s="267"/>
      <c r="BA41" s="328"/>
      <c r="BB41" s="129">
        <v>54</v>
      </c>
      <c r="BC41" s="112">
        <f>SUM(B41:BA41)</f>
        <v>564201</v>
      </c>
    </row>
    <row r="42" spans="1:56">
      <c r="A42" s="113"/>
      <c r="B42" s="15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114"/>
      <c r="BB42" s="9"/>
      <c r="BC42" s="114"/>
      <c r="BD42" s="12"/>
    </row>
    <row r="43" spans="1:56" ht="13.5" thickBot="1">
      <c r="A43" s="133"/>
      <c r="B43" s="133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114"/>
      <c r="BB43" s="9"/>
      <c r="BC43" s="114"/>
      <c r="BD43" s="12"/>
    </row>
    <row r="44" spans="1:56">
      <c r="A44" s="115" t="s">
        <v>39</v>
      </c>
      <c r="B44" s="305">
        <f>SUM(B36:N36)+SUM(B40:N40)</f>
        <v>867</v>
      </c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>
        <f>SUM(O36:AA36)+SUM(O40:AA40)</f>
        <v>618</v>
      </c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  <c r="AA44" s="305"/>
      <c r="AB44" s="273">
        <f>SUM(AB36:AN36,AB40:AN40)</f>
        <v>762</v>
      </c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5"/>
      <c r="AO44" s="273">
        <f>SUM(AP36:BB36,AO40:BA40)</f>
        <v>12</v>
      </c>
      <c r="AP44" s="274"/>
      <c r="AQ44" s="274"/>
      <c r="AR44" s="274"/>
      <c r="AS44" s="274"/>
      <c r="AT44" s="274"/>
      <c r="AU44" s="274"/>
      <c r="AV44" s="274"/>
      <c r="AW44" s="274"/>
      <c r="AX44" s="274"/>
      <c r="AY44" s="274"/>
      <c r="AZ44" s="274"/>
      <c r="BA44" s="275"/>
      <c r="BB44" s="125">
        <f>SUM(B44:BA44)</f>
        <v>2259</v>
      </c>
      <c r="BC44" s="116"/>
    </row>
    <row r="45" spans="1:56" ht="13.5" thickBot="1">
      <c r="A45" s="117" t="s">
        <v>40</v>
      </c>
      <c r="B45" s="303">
        <f>SUM(B37,B41:N41)</f>
        <v>9832859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3">
        <f>SUM(O37,O41:AA41)</f>
        <v>7409636</v>
      </c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260">
        <f>SUM(AB37,AB41:AM41)</f>
        <v>9131334</v>
      </c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2"/>
      <c r="AO45" s="260">
        <f>SUM(AP37,AO41:BB41)</f>
        <v>125432</v>
      </c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2"/>
      <c r="BB45" s="118"/>
      <c r="BC45" s="119">
        <f>SUM(B45:BA45)</f>
        <v>26499261</v>
      </c>
    </row>
  </sheetData>
  <mergeCells count="66">
    <mergeCell ref="B45:N45"/>
    <mergeCell ref="O45:AA45"/>
    <mergeCell ref="AB45:AN45"/>
    <mergeCell ref="AO45:BA45"/>
    <mergeCell ref="AO41:AR41"/>
    <mergeCell ref="AS41:BA41"/>
    <mergeCell ref="B44:N44"/>
    <mergeCell ref="O44:AA44"/>
    <mergeCell ref="AB44:AN44"/>
    <mergeCell ref="AO44:BA44"/>
    <mergeCell ref="AJ40:AN40"/>
    <mergeCell ref="AO40:AR40"/>
    <mergeCell ref="AS40:BA40"/>
    <mergeCell ref="F41:I41"/>
    <mergeCell ref="J41:N41"/>
    <mergeCell ref="O41:R41"/>
    <mergeCell ref="S41:V41"/>
    <mergeCell ref="W41:AA41"/>
    <mergeCell ref="AB41:AI41"/>
    <mergeCell ref="AJ41:AN41"/>
    <mergeCell ref="F40:I40"/>
    <mergeCell ref="J40:N40"/>
    <mergeCell ref="O40:R40"/>
    <mergeCell ref="S40:V40"/>
    <mergeCell ref="W40:AA40"/>
    <mergeCell ref="AB40:AI40"/>
    <mergeCell ref="B34:N34"/>
    <mergeCell ref="O34:AA34"/>
    <mergeCell ref="AB34:AN34"/>
    <mergeCell ref="B37:N37"/>
    <mergeCell ref="O37:AA37"/>
    <mergeCell ref="AB37:AN37"/>
    <mergeCell ref="B28:N28"/>
    <mergeCell ref="O28:AA28"/>
    <mergeCell ref="AB28:AN28"/>
    <mergeCell ref="B31:N31"/>
    <mergeCell ref="O31:AA31"/>
    <mergeCell ref="AB31:AN31"/>
    <mergeCell ref="B20:N20"/>
    <mergeCell ref="O20:AA20"/>
    <mergeCell ref="AB20:AN20"/>
    <mergeCell ref="B23:N23"/>
    <mergeCell ref="O23:AA23"/>
    <mergeCell ref="AB23:AN23"/>
    <mergeCell ref="BB9:BB10"/>
    <mergeCell ref="BC9:BC10"/>
    <mergeCell ref="B15:N15"/>
    <mergeCell ref="O15:AA15"/>
    <mergeCell ref="AB15:AN15"/>
    <mergeCell ref="W9:AA9"/>
    <mergeCell ref="AB9:AE9"/>
    <mergeCell ref="AF9:AI9"/>
    <mergeCell ref="AJ9:AN9"/>
    <mergeCell ref="AO9:AR9"/>
    <mergeCell ref="AS9:AV9"/>
    <mergeCell ref="B8:N8"/>
    <mergeCell ref="O8:AA8"/>
    <mergeCell ref="AB8:AN8"/>
    <mergeCell ref="AO8:BA8"/>
    <mergeCell ref="A9:A10"/>
    <mergeCell ref="B9:E9"/>
    <mergeCell ref="F9:I9"/>
    <mergeCell ref="J9:N9"/>
    <mergeCell ref="O9:R9"/>
    <mergeCell ref="S9:V9"/>
    <mergeCell ref="AW9:BA9"/>
  </mergeCells>
  <pageMargins left="0.34722222222222199" right="0.34722222222222199" top="0.41111111111111098" bottom="0.41111111111111098" header="0.34722222222222199" footer="0.34722222222222199"/>
  <pageSetup scale="69" orientation="landscape" r:id="rId1"/>
  <headerFooter>
    <oddHeader xml:space="preserve">&amp;L&amp;"Arial"&amp;8 &amp;C&amp;"Arial Narrow,Bold"&amp;14 
&amp;R&amp;"Arial"&amp;8 </oddHeader>
    <oddFooter xml:space="preserve">&amp;L&amp;"Arial"&amp;8 
&amp;C&amp;"Arial"&amp;8 &amp;R&amp;"Arial"&amp;8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2012 Q1-Q2</vt:lpstr>
      <vt:lpstr>2012 Q1-Q3</vt:lpstr>
      <vt:lpstr>Recommended Schematic (2)</vt:lpstr>
      <vt:lpstr>Recommended Schematic</vt:lpstr>
      <vt:lpstr>Recommended Scenario</vt:lpstr>
      <vt:lpstr>$33M Spring Up Fall Scatt</vt:lpstr>
      <vt:lpstr>$26MM Prime</vt:lpstr>
      <vt:lpstr>$26MM No Prime</vt:lpstr>
      <vt:lpstr>$26MM 9MM Fall</vt:lpstr>
      <vt:lpstr>2013 Upfront Minimum</vt:lpstr>
      <vt:lpstr>2013 Upfront Maximum</vt:lpstr>
    </vt:vector>
  </TitlesOfParts>
  <Company>InterPublicGroup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frank.saraceno</dc:creator>
  <cp:lastModifiedBy>Severance, Robert </cp:lastModifiedBy>
  <cp:lastPrinted>2011-05-12T22:52:08Z</cp:lastPrinted>
  <dcterms:created xsi:type="dcterms:W3CDTF">2011-05-10T14:56:19Z</dcterms:created>
  <dcterms:modified xsi:type="dcterms:W3CDTF">2012-11-21T17:40:39Z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