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pushh01\dinfopln\PRA\Training and Courses\HHDDA\MMX\4. Data Transformation\"/>
    </mc:Choice>
  </mc:AlternateContent>
  <xr:revisionPtr revIDLastSave="0" documentId="13_ncr:1_{86B32A81-E20A-4B40-8259-AA6809EAD668}" xr6:coauthVersionLast="47" xr6:coauthVersionMax="47" xr10:uidLastSave="{00000000-0000-0000-0000-000000000000}"/>
  <bookViews>
    <workbookView xWindow="-120" yWindow="-120" windowWidth="29040" windowHeight="15990" activeTab="2" xr2:uid="{8AC90289-8410-4B82-8EC7-668911D67CF2}"/>
  </bookViews>
  <sheets>
    <sheet name="Lag variables" sheetId="4" r:id="rId1"/>
    <sheet name="Adstocking" sheetId="2" r:id="rId2"/>
    <sheet name="Trans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6" i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37" i="1"/>
  <c r="E37" i="1" l="1"/>
  <c r="E36" i="1"/>
  <c r="E35" i="1"/>
  <c r="D37" i="1"/>
  <c r="D36" i="1"/>
  <c r="D35" i="1"/>
  <c r="C37" i="1"/>
  <c r="C36" i="1"/>
  <c r="C35" i="1"/>
  <c r="G35" i="1"/>
  <c r="G36" i="1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E24" i="4"/>
  <c r="E23" i="4"/>
  <c r="F24" i="4" s="1"/>
  <c r="E22" i="4"/>
  <c r="F23" i="4" s="1"/>
  <c r="E21" i="4"/>
  <c r="F22" i="4" s="1"/>
  <c r="E20" i="4"/>
  <c r="F21" i="4" s="1"/>
  <c r="E19" i="4"/>
  <c r="F20" i="4" s="1"/>
  <c r="E18" i="4"/>
  <c r="F19" i="4" s="1"/>
  <c r="E17" i="4"/>
  <c r="F18" i="4" s="1"/>
  <c r="E16" i="4"/>
  <c r="F17" i="4" s="1"/>
  <c r="E15" i="4"/>
  <c r="F16" i="4" s="1"/>
  <c r="E14" i="4"/>
  <c r="F15" i="4" s="1"/>
  <c r="E13" i="4"/>
  <c r="F14" i="4" s="1"/>
  <c r="E12" i="4"/>
  <c r="F13" i="4" s="1"/>
  <c r="E11" i="4"/>
  <c r="F12" i="4" s="1"/>
  <c r="E10" i="4"/>
  <c r="F11" i="4" s="1"/>
  <c r="E9" i="4"/>
  <c r="F10" i="4" s="1"/>
  <c r="E8" i="4"/>
  <c r="F9" i="4" s="1"/>
  <c r="E7" i="4"/>
  <c r="F8" i="4" s="1"/>
  <c r="E6" i="4"/>
  <c r="F7" i="4" s="1"/>
  <c r="E5" i="4"/>
  <c r="F6" i="4" s="1"/>
  <c r="J5" i="1"/>
  <c r="J4" i="1"/>
  <c r="K36" i="1"/>
  <c r="J36" i="1"/>
  <c r="I36" i="1"/>
  <c r="H36" i="1"/>
  <c r="F36" i="1"/>
  <c r="K35" i="1"/>
  <c r="J35" i="1"/>
  <c r="I35" i="1"/>
  <c r="H35" i="1"/>
  <c r="F35" i="1"/>
  <c r="H37" i="1"/>
  <c r="I5" i="1"/>
  <c r="H5" i="1"/>
  <c r="E29" i="2"/>
  <c r="E30" i="2"/>
  <c r="E31" i="2"/>
  <c r="E32" i="2"/>
  <c r="E33" i="2"/>
  <c r="F6" i="1"/>
  <c r="F5" i="1"/>
  <c r="F5" i="2"/>
  <c r="F6" i="2" s="1"/>
  <c r="F7" i="2" s="1"/>
  <c r="F8" i="2" s="1"/>
  <c r="F9" i="2" s="1"/>
  <c r="E6" i="2"/>
  <c r="E5" i="2"/>
  <c r="E9" i="2"/>
  <c r="E8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7" i="2"/>
  <c r="G37" i="1" l="1"/>
  <c r="I37" i="1"/>
  <c r="F37" i="1"/>
  <c r="J37" i="1"/>
  <c r="J6" i="1"/>
  <c r="K37" i="1"/>
  <c r="J7" i="1"/>
  <c r="H6" i="1"/>
  <c r="I6" i="1"/>
  <c r="F10" i="2"/>
  <c r="E4" i="1"/>
  <c r="E6" i="1"/>
  <c r="E5" i="1"/>
  <c r="D5" i="1"/>
  <c r="D4" i="1"/>
  <c r="C5" i="1"/>
  <c r="C6" i="1"/>
  <c r="C4" i="1"/>
  <c r="G38" i="1" l="1"/>
  <c r="C38" i="1"/>
  <c r="E38" i="1"/>
  <c r="D38" i="1"/>
  <c r="I7" i="1"/>
  <c r="J38" i="1"/>
  <c r="F38" i="1"/>
  <c r="I38" i="1"/>
  <c r="H38" i="1"/>
  <c r="K38" i="1"/>
  <c r="H7" i="1"/>
  <c r="J8" i="1"/>
  <c r="F11" i="2"/>
  <c r="D6" i="1"/>
  <c r="G39" i="1" l="1"/>
  <c r="D39" i="1"/>
  <c r="C39" i="1"/>
  <c r="E39" i="1"/>
  <c r="H39" i="1"/>
  <c r="K39" i="1"/>
  <c r="I39" i="1"/>
  <c r="J39" i="1"/>
  <c r="F39" i="1"/>
  <c r="J40" i="1"/>
  <c r="F40" i="1"/>
  <c r="I40" i="1"/>
  <c r="K40" i="1"/>
  <c r="H40" i="1"/>
  <c r="J9" i="1"/>
  <c r="H8" i="1"/>
  <c r="I8" i="1"/>
  <c r="F7" i="1"/>
  <c r="E7" i="1"/>
  <c r="F12" i="2"/>
  <c r="D7" i="1"/>
  <c r="C7" i="1"/>
  <c r="C8" i="1"/>
  <c r="D8" i="1"/>
  <c r="G41" i="1" l="1"/>
  <c r="E41" i="1"/>
  <c r="C41" i="1"/>
  <c r="D41" i="1"/>
  <c r="G40" i="1"/>
  <c r="E40" i="1"/>
  <c r="C40" i="1"/>
  <c r="D40" i="1"/>
  <c r="H41" i="1"/>
  <c r="K41" i="1"/>
  <c r="J41" i="1"/>
  <c r="F41" i="1"/>
  <c r="I41" i="1"/>
  <c r="J10" i="1"/>
  <c r="I9" i="1"/>
  <c r="H9" i="1"/>
  <c r="F9" i="1"/>
  <c r="E9" i="1"/>
  <c r="F8" i="1"/>
  <c r="E8" i="1"/>
  <c r="F13" i="2"/>
  <c r="D9" i="1"/>
  <c r="C9" i="1"/>
  <c r="G42" i="1" l="1"/>
  <c r="C42" i="1"/>
  <c r="D42" i="1"/>
  <c r="E42" i="1"/>
  <c r="J42" i="1"/>
  <c r="F42" i="1"/>
  <c r="I42" i="1"/>
  <c r="K42" i="1"/>
  <c r="H42" i="1"/>
  <c r="J11" i="1"/>
  <c r="I10" i="1"/>
  <c r="H10" i="1"/>
  <c r="F10" i="1"/>
  <c r="E10" i="1"/>
  <c r="F14" i="2"/>
  <c r="D10" i="1"/>
  <c r="C10" i="1"/>
  <c r="G43" i="1" l="1"/>
  <c r="D43" i="1"/>
  <c r="C43" i="1"/>
  <c r="E43" i="1"/>
  <c r="H43" i="1"/>
  <c r="K43" i="1"/>
  <c r="J43" i="1"/>
  <c r="F43" i="1"/>
  <c r="I43" i="1"/>
  <c r="J12" i="1"/>
  <c r="I11" i="1"/>
  <c r="H11" i="1"/>
  <c r="F11" i="1"/>
  <c r="E11" i="1"/>
  <c r="F15" i="2"/>
  <c r="C11" i="1"/>
  <c r="D11" i="1"/>
  <c r="G44" i="1" l="1"/>
  <c r="E44" i="1"/>
  <c r="D44" i="1"/>
  <c r="C44" i="1"/>
  <c r="J44" i="1"/>
  <c r="F44" i="1"/>
  <c r="I44" i="1"/>
  <c r="H44" i="1"/>
  <c r="K44" i="1"/>
  <c r="J13" i="1"/>
  <c r="H12" i="1"/>
  <c r="I12" i="1"/>
  <c r="F12" i="1"/>
  <c r="E12" i="1"/>
  <c r="F16" i="2"/>
  <c r="C12" i="1"/>
  <c r="D12" i="1"/>
  <c r="G45" i="1" l="1"/>
  <c r="D45" i="1"/>
  <c r="C45" i="1"/>
  <c r="E45" i="1"/>
  <c r="H45" i="1"/>
  <c r="K45" i="1"/>
  <c r="J45" i="1"/>
  <c r="F45" i="1"/>
  <c r="I45" i="1"/>
  <c r="J14" i="1"/>
  <c r="I13" i="1"/>
  <c r="H13" i="1"/>
  <c r="F13" i="1"/>
  <c r="E13" i="1"/>
  <c r="F17" i="2"/>
  <c r="D13" i="1"/>
  <c r="C13" i="1"/>
  <c r="G46" i="1" l="1"/>
  <c r="C46" i="1"/>
  <c r="E46" i="1"/>
  <c r="D46" i="1"/>
  <c r="J46" i="1"/>
  <c r="F46" i="1"/>
  <c r="I46" i="1"/>
  <c r="H46" i="1"/>
  <c r="K46" i="1"/>
  <c r="J15" i="1"/>
  <c r="H14" i="1"/>
  <c r="I14" i="1"/>
  <c r="F14" i="1"/>
  <c r="E14" i="1"/>
  <c r="F18" i="2"/>
  <c r="D14" i="1"/>
  <c r="C14" i="1"/>
  <c r="G47" i="1" l="1"/>
  <c r="D47" i="1"/>
  <c r="C47" i="1"/>
  <c r="E47" i="1"/>
  <c r="H47" i="1"/>
  <c r="K47" i="1"/>
  <c r="I47" i="1"/>
  <c r="J47" i="1"/>
  <c r="F47" i="1"/>
  <c r="J16" i="1"/>
  <c r="I15" i="1"/>
  <c r="H15" i="1"/>
  <c r="F15" i="1"/>
  <c r="E15" i="1"/>
  <c r="F19" i="2"/>
  <c r="C15" i="1"/>
  <c r="D15" i="1"/>
  <c r="G48" i="1" l="1"/>
  <c r="E48" i="1"/>
  <c r="D48" i="1"/>
  <c r="C48" i="1"/>
  <c r="J48" i="1"/>
  <c r="F48" i="1"/>
  <c r="I48" i="1"/>
  <c r="K48" i="1"/>
  <c r="H48" i="1"/>
  <c r="J17" i="1"/>
  <c r="H16" i="1"/>
  <c r="I16" i="1"/>
  <c r="F16" i="1"/>
  <c r="E16" i="1"/>
  <c r="F20" i="2"/>
  <c r="C16" i="1"/>
  <c r="D16" i="1"/>
  <c r="G49" i="1" l="1"/>
  <c r="D49" i="1"/>
  <c r="E49" i="1"/>
  <c r="C49" i="1"/>
  <c r="H49" i="1"/>
  <c r="K49" i="1"/>
  <c r="J49" i="1"/>
  <c r="F49" i="1"/>
  <c r="I49" i="1"/>
  <c r="J18" i="1"/>
  <c r="I17" i="1"/>
  <c r="H17" i="1"/>
  <c r="F17" i="1"/>
  <c r="E17" i="1"/>
  <c r="F21" i="2"/>
  <c r="D17" i="1"/>
  <c r="C17" i="1"/>
  <c r="G50" i="1" l="1"/>
  <c r="C50" i="1"/>
  <c r="E50" i="1"/>
  <c r="D50" i="1"/>
  <c r="J50" i="1"/>
  <c r="F50" i="1"/>
  <c r="I50" i="1"/>
  <c r="K50" i="1"/>
  <c r="H50" i="1"/>
  <c r="J19" i="1"/>
  <c r="H18" i="1"/>
  <c r="I18" i="1"/>
  <c r="F18" i="1"/>
  <c r="E18" i="1"/>
  <c r="F22" i="2"/>
  <c r="D18" i="1"/>
  <c r="C18" i="1"/>
  <c r="G51" i="1" l="1"/>
  <c r="D51" i="1"/>
  <c r="E51" i="1"/>
  <c r="C51" i="1"/>
  <c r="H51" i="1"/>
  <c r="K51" i="1"/>
  <c r="J51" i="1"/>
  <c r="F51" i="1"/>
  <c r="I51" i="1"/>
  <c r="J20" i="1"/>
  <c r="I19" i="1"/>
  <c r="H19" i="1"/>
  <c r="F19" i="1"/>
  <c r="E19" i="1"/>
  <c r="F23" i="2"/>
  <c r="C19" i="1"/>
  <c r="D19" i="1"/>
  <c r="G52" i="1" l="1"/>
  <c r="E52" i="1"/>
  <c r="D52" i="1"/>
  <c r="C52" i="1"/>
  <c r="J52" i="1"/>
  <c r="F52" i="1"/>
  <c r="I52" i="1"/>
  <c r="K52" i="1"/>
  <c r="H52" i="1"/>
  <c r="J21" i="1"/>
  <c r="H20" i="1"/>
  <c r="I20" i="1"/>
  <c r="F20" i="1"/>
  <c r="E20" i="1"/>
  <c r="F24" i="2"/>
  <c r="C20" i="1"/>
  <c r="D20" i="1"/>
  <c r="G53" i="1" l="1"/>
  <c r="E53" i="1"/>
  <c r="C53" i="1"/>
  <c r="D53" i="1"/>
  <c r="H53" i="1"/>
  <c r="K53" i="1"/>
  <c r="J53" i="1"/>
  <c r="F53" i="1"/>
  <c r="I53" i="1"/>
  <c r="J22" i="1"/>
  <c r="H21" i="1"/>
  <c r="I21" i="1"/>
  <c r="F21" i="1"/>
  <c r="E21" i="1"/>
  <c r="F25" i="2"/>
  <c r="D21" i="1"/>
  <c r="C21" i="1"/>
  <c r="G54" i="1" l="1"/>
  <c r="C54" i="1"/>
  <c r="E54" i="1"/>
  <c r="D54" i="1"/>
  <c r="J54" i="1"/>
  <c r="F54" i="1"/>
  <c r="I54" i="1"/>
  <c r="H54" i="1"/>
  <c r="K54" i="1"/>
  <c r="J23" i="1"/>
  <c r="H22" i="1"/>
  <c r="I22" i="1"/>
  <c r="F22" i="1"/>
  <c r="E22" i="1"/>
  <c r="F26" i="2"/>
  <c r="D22" i="1"/>
  <c r="C22" i="1"/>
  <c r="G55" i="1" l="1"/>
  <c r="D55" i="1"/>
  <c r="C55" i="1"/>
  <c r="E55" i="1"/>
  <c r="H55" i="1"/>
  <c r="K55" i="1"/>
  <c r="I55" i="1"/>
  <c r="J55" i="1"/>
  <c r="F55" i="1"/>
  <c r="J24" i="1"/>
  <c r="I23" i="1"/>
  <c r="H23" i="1"/>
  <c r="F23" i="1"/>
  <c r="E23" i="1"/>
  <c r="F27" i="2"/>
  <c r="C23" i="1"/>
  <c r="D23" i="1"/>
  <c r="G56" i="1" l="1"/>
  <c r="E56" i="1"/>
  <c r="D56" i="1"/>
  <c r="C56" i="1"/>
  <c r="J56" i="1"/>
  <c r="F56" i="1"/>
  <c r="I56" i="1"/>
  <c r="H56" i="1"/>
  <c r="K56" i="1"/>
  <c r="J25" i="1"/>
  <c r="H24" i="1"/>
  <c r="I24" i="1"/>
  <c r="F24" i="1"/>
  <c r="E24" i="1"/>
  <c r="F28" i="2"/>
  <c r="F29" i="2" s="1"/>
  <c r="F30" i="2" s="1"/>
  <c r="F31" i="2" s="1"/>
  <c r="F32" i="2" s="1"/>
  <c r="F33" i="2" s="1"/>
  <c r="C24" i="1"/>
  <c r="D24" i="1"/>
  <c r="G57" i="1" l="1"/>
  <c r="D57" i="1"/>
  <c r="E57" i="1"/>
  <c r="C57" i="1"/>
  <c r="H57" i="1"/>
  <c r="K57" i="1"/>
  <c r="I57" i="1"/>
  <c r="J57" i="1"/>
  <c r="F57" i="1"/>
  <c r="J26" i="1"/>
  <c r="I25" i="1"/>
  <c r="H25" i="1"/>
  <c r="F25" i="1"/>
  <c r="E25" i="1"/>
  <c r="D25" i="1"/>
  <c r="C25" i="1"/>
  <c r="G58" i="1" l="1"/>
  <c r="C58" i="1"/>
  <c r="E58" i="1"/>
  <c r="D58" i="1"/>
  <c r="J58" i="1"/>
  <c r="F58" i="1"/>
  <c r="I58" i="1"/>
  <c r="K58" i="1"/>
  <c r="H58" i="1"/>
  <c r="J27" i="1"/>
  <c r="I26" i="1"/>
  <c r="H26" i="1"/>
  <c r="F26" i="1"/>
  <c r="E26" i="1"/>
  <c r="D26" i="1"/>
  <c r="C26" i="1"/>
  <c r="G59" i="1" l="1"/>
  <c r="D59" i="1"/>
  <c r="C59" i="1"/>
  <c r="E59" i="1"/>
  <c r="H59" i="1"/>
  <c r="K59" i="1"/>
  <c r="J59" i="1"/>
  <c r="F59" i="1"/>
  <c r="I59" i="1"/>
  <c r="J28" i="1"/>
  <c r="I27" i="1"/>
  <c r="H27" i="1"/>
  <c r="F27" i="1"/>
  <c r="E27" i="1"/>
  <c r="C27" i="1"/>
  <c r="D27" i="1"/>
  <c r="G60" i="1" l="1"/>
  <c r="E60" i="1"/>
  <c r="D60" i="1"/>
  <c r="C60" i="1"/>
  <c r="J60" i="1"/>
  <c r="F60" i="1"/>
  <c r="I60" i="1"/>
  <c r="K60" i="1"/>
  <c r="H60" i="1"/>
  <c r="J29" i="1"/>
  <c r="H28" i="1"/>
  <c r="I28" i="1"/>
  <c r="F28" i="1"/>
  <c r="E28" i="1"/>
  <c r="C28" i="1"/>
  <c r="D28" i="1"/>
  <c r="G61" i="1" l="1"/>
  <c r="D61" i="1"/>
  <c r="C61" i="1"/>
  <c r="E61" i="1"/>
  <c r="H61" i="1"/>
  <c r="K61" i="1"/>
  <c r="I61" i="1"/>
  <c r="J61" i="1"/>
  <c r="F61" i="1"/>
  <c r="J30" i="1"/>
  <c r="I29" i="1"/>
  <c r="H29" i="1"/>
  <c r="F29" i="1"/>
  <c r="E29" i="1"/>
  <c r="D29" i="1"/>
  <c r="C29" i="1"/>
  <c r="I30" i="1" l="1"/>
  <c r="H30" i="1"/>
  <c r="F30" i="1"/>
  <c r="E30" i="1"/>
  <c r="D30" i="1"/>
  <c r="C30" i="1"/>
</calcChain>
</file>

<file path=xl/sharedStrings.xml><?xml version="1.0" encoding="utf-8"?>
<sst xmlns="http://schemas.openxmlformats.org/spreadsheetml/2006/main" count="35" uniqueCount="30">
  <si>
    <t xml:space="preserve">Linear </t>
  </si>
  <si>
    <t>Log Curve</t>
  </si>
  <si>
    <t xml:space="preserve">Negative Exponential </t>
  </si>
  <si>
    <t>Promotion</t>
  </si>
  <si>
    <t xml:space="preserve">Expontential Decay </t>
  </si>
  <si>
    <t xml:space="preserve">S Curve </t>
  </si>
  <si>
    <t>Zip_cd</t>
  </si>
  <si>
    <t>Yearmo</t>
  </si>
  <si>
    <t xml:space="preserve">Adstocking </t>
  </si>
  <si>
    <t># Engs</t>
  </si>
  <si>
    <t>2 Month lag</t>
  </si>
  <si>
    <t xml:space="preserve">Spline </t>
  </si>
  <si>
    <t>Polynomial degree 2</t>
  </si>
  <si>
    <t>Polynomial degree 3</t>
  </si>
  <si>
    <t>Power Curves</t>
  </si>
  <si>
    <t>Power 0.4</t>
  </si>
  <si>
    <t>Power 0.5</t>
  </si>
  <si>
    <t>Power 0.6</t>
  </si>
  <si>
    <t>Power 0.7</t>
  </si>
  <si>
    <t>Power 0.8</t>
  </si>
  <si>
    <t>Power 0.9</t>
  </si>
  <si>
    <t xml:space="preserve">Square Root </t>
  </si>
  <si>
    <t>1 month Lag</t>
  </si>
  <si>
    <t>2 Month Lag</t>
  </si>
  <si>
    <t>3 Month Lag</t>
  </si>
  <si>
    <t>4 Month Lag</t>
  </si>
  <si>
    <t>5 Month Lag</t>
  </si>
  <si>
    <t>Power 0.1</t>
  </si>
  <si>
    <t>Power 0.2</t>
  </si>
  <si>
    <t>Power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</si>
</sst>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Adstocking</a:t>
            </a:r>
            <a:r>
              <a:rPr lang="en-US" b="1" u="sng" baseline="0"/>
              <a:t> Promotion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Adstocking!$D$3</c:f>
              <c:strCache>
                <c:ptCount val="1"/>
                <c:pt idx="0">
                  <c:v># Engs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Adstocking!$C$5:$C$33</c15:sqref>
                  </c15:fullRef>
                </c:ext>
              </c:extLst>
              <c:f>Adstocking!$C$6:$C$33</c:f>
              <c:numCache>
                <c:formatCode>General</c:formatCode>
                <c:ptCount val="28"/>
                <c:pt idx="0">
                  <c:v>202105</c:v>
                </c:pt>
                <c:pt idx="1">
                  <c:v>202106</c:v>
                </c:pt>
                <c:pt idx="2">
                  <c:v>202107</c:v>
                </c:pt>
                <c:pt idx="3">
                  <c:v>202108</c:v>
                </c:pt>
                <c:pt idx="4">
                  <c:v>202109</c:v>
                </c:pt>
                <c:pt idx="5">
                  <c:v>202110</c:v>
                </c:pt>
                <c:pt idx="6">
                  <c:v>202111</c:v>
                </c:pt>
                <c:pt idx="7">
                  <c:v>202112</c:v>
                </c:pt>
                <c:pt idx="8">
                  <c:v>202201</c:v>
                </c:pt>
                <c:pt idx="9">
                  <c:v>202202</c:v>
                </c:pt>
                <c:pt idx="10">
                  <c:v>202203</c:v>
                </c:pt>
                <c:pt idx="11">
                  <c:v>202204</c:v>
                </c:pt>
                <c:pt idx="12">
                  <c:v>202205</c:v>
                </c:pt>
                <c:pt idx="13">
                  <c:v>202206</c:v>
                </c:pt>
                <c:pt idx="14">
                  <c:v>202207</c:v>
                </c:pt>
                <c:pt idx="15">
                  <c:v>202208</c:v>
                </c:pt>
                <c:pt idx="16">
                  <c:v>202209</c:v>
                </c:pt>
                <c:pt idx="17">
                  <c:v>202210</c:v>
                </c:pt>
                <c:pt idx="18">
                  <c:v>202211</c:v>
                </c:pt>
                <c:pt idx="19">
                  <c:v>202212</c:v>
                </c:pt>
                <c:pt idx="20">
                  <c:v>202301</c:v>
                </c:pt>
                <c:pt idx="21">
                  <c:v>202302</c:v>
                </c:pt>
                <c:pt idx="22">
                  <c:v>202303</c:v>
                </c:pt>
                <c:pt idx="23">
                  <c:v>202304</c:v>
                </c:pt>
                <c:pt idx="24">
                  <c:v>202305</c:v>
                </c:pt>
                <c:pt idx="25">
                  <c:v>202306</c:v>
                </c:pt>
                <c:pt idx="26">
                  <c:v>202307</c:v>
                </c:pt>
                <c:pt idx="27">
                  <c:v>202308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Adstocking!$D$5:$D$33</c15:sqref>
                  </c15:fullRef>
                </c:ext>
              </c:extLst>
              <c:f>Adstocking!$D$6:$D$33</c:f>
              <c:numCache>
                <c:formatCode>0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1-4C03-A71B-4A5896717409}"/>
            </c:ext>
          </c:extLst>
        </c:ser>
        <c:ser>
          <c:idx val="1"/>
          <c:order val="1"/>
          <c:tx>
            <c:strRef>
              <c:f>Adstocking!$E$3</c:f>
              <c:strCache>
                <c:ptCount val="1"/>
                <c:pt idx="0">
                  <c:v>2 Month 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Adstocking!$C$5:$C$33</c15:sqref>
                  </c15:fullRef>
                </c:ext>
              </c:extLst>
              <c:f>Adstocking!$C$6:$C$33</c:f>
              <c:numCache>
                <c:formatCode>General</c:formatCode>
                <c:ptCount val="28"/>
                <c:pt idx="0">
                  <c:v>202105</c:v>
                </c:pt>
                <c:pt idx="1">
                  <c:v>202106</c:v>
                </c:pt>
                <c:pt idx="2">
                  <c:v>202107</c:v>
                </c:pt>
                <c:pt idx="3">
                  <c:v>202108</c:v>
                </c:pt>
                <c:pt idx="4">
                  <c:v>202109</c:v>
                </c:pt>
                <c:pt idx="5">
                  <c:v>202110</c:v>
                </c:pt>
                <c:pt idx="6">
                  <c:v>202111</c:v>
                </c:pt>
                <c:pt idx="7">
                  <c:v>202112</c:v>
                </c:pt>
                <c:pt idx="8">
                  <c:v>202201</c:v>
                </c:pt>
                <c:pt idx="9">
                  <c:v>202202</c:v>
                </c:pt>
                <c:pt idx="10">
                  <c:v>202203</c:v>
                </c:pt>
                <c:pt idx="11">
                  <c:v>202204</c:v>
                </c:pt>
                <c:pt idx="12">
                  <c:v>202205</c:v>
                </c:pt>
                <c:pt idx="13">
                  <c:v>202206</c:v>
                </c:pt>
                <c:pt idx="14">
                  <c:v>202207</c:v>
                </c:pt>
                <c:pt idx="15">
                  <c:v>202208</c:v>
                </c:pt>
                <c:pt idx="16">
                  <c:v>202209</c:v>
                </c:pt>
                <c:pt idx="17">
                  <c:v>202210</c:v>
                </c:pt>
                <c:pt idx="18">
                  <c:v>202211</c:v>
                </c:pt>
                <c:pt idx="19">
                  <c:v>202212</c:v>
                </c:pt>
                <c:pt idx="20">
                  <c:v>202301</c:v>
                </c:pt>
                <c:pt idx="21">
                  <c:v>202302</c:v>
                </c:pt>
                <c:pt idx="22">
                  <c:v>202303</c:v>
                </c:pt>
                <c:pt idx="23">
                  <c:v>202304</c:v>
                </c:pt>
                <c:pt idx="24">
                  <c:v>202305</c:v>
                </c:pt>
                <c:pt idx="25">
                  <c:v>202306</c:v>
                </c:pt>
                <c:pt idx="26">
                  <c:v>202307</c:v>
                </c:pt>
                <c:pt idx="27">
                  <c:v>202308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Adstocking!$E$5:$E$33</c15:sqref>
                  </c15:fullRef>
                </c:ext>
              </c:extLst>
              <c:f>Adstocking!$E$6:$E$33</c:f>
              <c:numCache>
                <c:formatCode>0.0</c:formatCode>
                <c:ptCount val="28"/>
                <c:pt idx="0">
                  <c:v>3</c:v>
                </c:pt>
                <c:pt idx="1">
                  <c:v>4.5</c:v>
                </c:pt>
                <c:pt idx="2">
                  <c:v>4</c:v>
                </c:pt>
                <c:pt idx="3">
                  <c:v>4.75</c:v>
                </c:pt>
                <c:pt idx="4">
                  <c:v>9</c:v>
                </c:pt>
                <c:pt idx="5">
                  <c:v>9.25</c:v>
                </c:pt>
                <c:pt idx="6">
                  <c:v>5.25</c:v>
                </c:pt>
                <c:pt idx="7">
                  <c:v>4.75</c:v>
                </c:pt>
                <c:pt idx="8">
                  <c:v>5.75</c:v>
                </c:pt>
                <c:pt idx="9">
                  <c:v>8.75</c:v>
                </c:pt>
                <c:pt idx="10">
                  <c:v>8</c:v>
                </c:pt>
                <c:pt idx="11">
                  <c:v>5.5</c:v>
                </c:pt>
                <c:pt idx="12">
                  <c:v>7</c:v>
                </c:pt>
                <c:pt idx="13">
                  <c:v>9</c:v>
                </c:pt>
                <c:pt idx="14">
                  <c:v>8.25</c:v>
                </c:pt>
                <c:pt idx="15">
                  <c:v>7.5</c:v>
                </c:pt>
                <c:pt idx="16">
                  <c:v>8</c:v>
                </c:pt>
                <c:pt idx="17">
                  <c:v>9.5</c:v>
                </c:pt>
                <c:pt idx="18">
                  <c:v>9.25</c:v>
                </c:pt>
                <c:pt idx="19">
                  <c:v>6</c:v>
                </c:pt>
                <c:pt idx="20">
                  <c:v>2.25</c:v>
                </c:pt>
                <c:pt idx="21">
                  <c:v>0.5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1-4C03-A71B-4A5896717409}"/>
            </c:ext>
          </c:extLst>
        </c:ser>
        <c:ser>
          <c:idx val="2"/>
          <c:order val="2"/>
          <c:tx>
            <c:strRef>
              <c:f>Adstocking!$F$3</c:f>
              <c:strCache>
                <c:ptCount val="1"/>
                <c:pt idx="0">
                  <c:v>Expontential Decay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Adstocking!$C$5:$C$33</c15:sqref>
                  </c15:fullRef>
                </c:ext>
              </c:extLst>
              <c:f>Adstocking!$C$6:$C$33</c:f>
              <c:numCache>
                <c:formatCode>General</c:formatCode>
                <c:ptCount val="28"/>
                <c:pt idx="0">
                  <c:v>202105</c:v>
                </c:pt>
                <c:pt idx="1">
                  <c:v>202106</c:v>
                </c:pt>
                <c:pt idx="2">
                  <c:v>202107</c:v>
                </c:pt>
                <c:pt idx="3">
                  <c:v>202108</c:v>
                </c:pt>
                <c:pt idx="4">
                  <c:v>202109</c:v>
                </c:pt>
                <c:pt idx="5">
                  <c:v>202110</c:v>
                </c:pt>
                <c:pt idx="6">
                  <c:v>202111</c:v>
                </c:pt>
                <c:pt idx="7">
                  <c:v>202112</c:v>
                </c:pt>
                <c:pt idx="8">
                  <c:v>202201</c:v>
                </c:pt>
                <c:pt idx="9">
                  <c:v>202202</c:v>
                </c:pt>
                <c:pt idx="10">
                  <c:v>202203</c:v>
                </c:pt>
                <c:pt idx="11">
                  <c:v>202204</c:v>
                </c:pt>
                <c:pt idx="12">
                  <c:v>202205</c:v>
                </c:pt>
                <c:pt idx="13">
                  <c:v>202206</c:v>
                </c:pt>
                <c:pt idx="14">
                  <c:v>202207</c:v>
                </c:pt>
                <c:pt idx="15">
                  <c:v>202208</c:v>
                </c:pt>
                <c:pt idx="16">
                  <c:v>202209</c:v>
                </c:pt>
                <c:pt idx="17">
                  <c:v>202210</c:v>
                </c:pt>
                <c:pt idx="18">
                  <c:v>202211</c:v>
                </c:pt>
                <c:pt idx="19">
                  <c:v>202212</c:v>
                </c:pt>
                <c:pt idx="20">
                  <c:v>202301</c:v>
                </c:pt>
                <c:pt idx="21">
                  <c:v>202302</c:v>
                </c:pt>
                <c:pt idx="22">
                  <c:v>202303</c:v>
                </c:pt>
                <c:pt idx="23">
                  <c:v>202304</c:v>
                </c:pt>
                <c:pt idx="24">
                  <c:v>202305</c:v>
                </c:pt>
                <c:pt idx="25">
                  <c:v>202306</c:v>
                </c:pt>
                <c:pt idx="26">
                  <c:v>202307</c:v>
                </c:pt>
                <c:pt idx="27">
                  <c:v>202308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Adstocking!$F$5:$F$33</c15:sqref>
                  </c15:fullRef>
                </c:ext>
              </c:extLst>
              <c:f>Adstocking!$F$6:$F$33</c:f>
              <c:numCache>
                <c:formatCode>0.0</c:formatCode>
                <c:ptCount val="28"/>
                <c:pt idx="0">
                  <c:v>3</c:v>
                </c:pt>
                <c:pt idx="1">
                  <c:v>4.5</c:v>
                </c:pt>
                <c:pt idx="2">
                  <c:v>4.25</c:v>
                </c:pt>
                <c:pt idx="3">
                  <c:v>5.125</c:v>
                </c:pt>
                <c:pt idx="4">
                  <c:v>9.5625</c:v>
                </c:pt>
                <c:pt idx="5">
                  <c:v>9.78125</c:v>
                </c:pt>
                <c:pt idx="6">
                  <c:v>5.890625</c:v>
                </c:pt>
                <c:pt idx="7">
                  <c:v>5.9453125</c:v>
                </c:pt>
                <c:pt idx="8">
                  <c:v>6.97265625</c:v>
                </c:pt>
                <c:pt idx="9">
                  <c:v>9.486328125</c:v>
                </c:pt>
                <c:pt idx="10">
                  <c:v>8.7431640625</c:v>
                </c:pt>
                <c:pt idx="11">
                  <c:v>6.37158203125</c:v>
                </c:pt>
                <c:pt idx="12">
                  <c:v>8.185791015625</c:v>
                </c:pt>
                <c:pt idx="13">
                  <c:v>10.0928955078125</c:v>
                </c:pt>
                <c:pt idx="14">
                  <c:v>9.04644775390625</c:v>
                </c:pt>
                <c:pt idx="15">
                  <c:v>8.523223876953125</c:v>
                </c:pt>
                <c:pt idx="16">
                  <c:v>9.2616119384765625</c:v>
                </c:pt>
                <c:pt idx="17">
                  <c:v>10.630805969238281</c:v>
                </c:pt>
                <c:pt idx="18">
                  <c:v>10.315402984619141</c:v>
                </c:pt>
                <c:pt idx="19">
                  <c:v>7.1577014923095703</c:v>
                </c:pt>
                <c:pt idx="20">
                  <c:v>3.5788507461547852</c:v>
                </c:pt>
                <c:pt idx="21">
                  <c:v>1.7894253730773926</c:v>
                </c:pt>
                <c:pt idx="22">
                  <c:v>0.89471268653869629</c:v>
                </c:pt>
                <c:pt idx="23">
                  <c:v>0.44735634326934814</c:v>
                </c:pt>
                <c:pt idx="24">
                  <c:v>0.22367817163467407</c:v>
                </c:pt>
                <c:pt idx="25">
                  <c:v>0.11183908581733704</c:v>
                </c:pt>
                <c:pt idx="26">
                  <c:v>5.5919542908668518E-2</c:v>
                </c:pt>
                <c:pt idx="27">
                  <c:v>2.7959771454334259E-2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1-4C03-A71B-4A5896717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385792"/>
        <c:axId val="606386624"/>
      </c:lineChart>
      <c:catAx>
        <c:axId val="60638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86624"/>
        <c:crosses val="autoZero"/>
        <c:auto val="1"/>
        <c:lblAlgn val="ctr"/>
        <c:lblOffset val="100"/>
        <c:noMultiLvlLbl val="0"/>
      </c:catAx>
      <c:valAx>
        <c:axId val="6063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 u="sng"/>
              <a:t>Response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Transformation!$C$3</c:f>
              <c:strCache>
                <c:ptCount val="1"/>
                <c:pt idx="0">
                  <c:v>Linear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Transformation!$C$4:$C$30</c:f>
              <c:numCache>
                <c:formatCode>#,##0</c:formatCode>
                <c:ptCount val="27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1.7999999999999998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3</c:v>
                </c:pt>
                <c:pt idx="11">
                  <c:v>3.3</c:v>
                </c:pt>
                <c:pt idx="12">
                  <c:v>3.5999999999999996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5.3999999999999995</c:v>
                </c:pt>
                <c:pt idx="19">
                  <c:v>5.7</c:v>
                </c:pt>
                <c:pt idx="20">
                  <c:v>6</c:v>
                </c:pt>
                <c:pt idx="21">
                  <c:v>6.3</c:v>
                </c:pt>
                <c:pt idx="22">
                  <c:v>6.6</c:v>
                </c:pt>
                <c:pt idx="23">
                  <c:v>6.8999999999999995</c:v>
                </c:pt>
                <c:pt idx="24">
                  <c:v>7.1999999999999993</c:v>
                </c:pt>
                <c:pt idx="25">
                  <c:v>7.5</c:v>
                </c:pt>
                <c:pt idx="26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8-437D-8EC6-E1F9E34A21F4}"/>
            </c:ext>
          </c:extLst>
        </c:ser>
        <c:ser>
          <c:idx val="1"/>
          <c:order val="1"/>
          <c:tx>
            <c:strRef>
              <c:f>Transformation!$D$3</c:f>
              <c:strCache>
                <c:ptCount val="1"/>
                <c:pt idx="0">
                  <c:v>Log Curve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Transformation!$D$4:$D$30</c:f>
              <c:numCache>
                <c:formatCode>#,##0</c:formatCode>
                <c:ptCount val="27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  <c:pt idx="12">
                  <c:v>2.5649493574615367</c:v>
                </c:pt>
                <c:pt idx="13">
                  <c:v>2.6390573296152584</c:v>
                </c:pt>
                <c:pt idx="14">
                  <c:v>2.7080502011022101</c:v>
                </c:pt>
                <c:pt idx="15">
                  <c:v>2.7725887222397811</c:v>
                </c:pt>
                <c:pt idx="16">
                  <c:v>2.8332133440562162</c:v>
                </c:pt>
                <c:pt idx="17">
                  <c:v>2.8903717578961645</c:v>
                </c:pt>
                <c:pt idx="18">
                  <c:v>2.9444389791664403</c:v>
                </c:pt>
                <c:pt idx="19">
                  <c:v>2.9957322735539909</c:v>
                </c:pt>
                <c:pt idx="20">
                  <c:v>3.044522437723423</c:v>
                </c:pt>
                <c:pt idx="21">
                  <c:v>3.0910424533583161</c:v>
                </c:pt>
                <c:pt idx="22">
                  <c:v>3.1354942159291497</c:v>
                </c:pt>
                <c:pt idx="23">
                  <c:v>3.1780538303479458</c:v>
                </c:pt>
                <c:pt idx="24">
                  <c:v>3.2188758248682006</c:v>
                </c:pt>
                <c:pt idx="25">
                  <c:v>3.2580965380214821</c:v>
                </c:pt>
                <c:pt idx="26">
                  <c:v>3.2958368660043291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8-437D-8EC6-E1F9E34A21F4}"/>
            </c:ext>
          </c:extLst>
        </c:ser>
        <c:ser>
          <c:idx val="3"/>
          <c:order val="2"/>
          <c:tx>
            <c:strRef>
              <c:f>Transformation!$E$3</c:f>
              <c:strCache>
                <c:ptCount val="1"/>
                <c:pt idx="0">
                  <c:v>Negative Exponential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Transformation!$E$4:$E$30</c:f>
              <c:numCache>
                <c:formatCode>#,##0</c:formatCode>
                <c:ptCount val="27"/>
                <c:pt idx="0">
                  <c:v>0</c:v>
                </c:pt>
                <c:pt idx="1">
                  <c:v>9.5162581964040482E-2</c:v>
                </c:pt>
                <c:pt idx="2">
                  <c:v>0.18126924692201818</c:v>
                </c:pt>
                <c:pt idx="3">
                  <c:v>0.25918177931828212</c:v>
                </c:pt>
                <c:pt idx="4">
                  <c:v>0.32967995396436067</c:v>
                </c:pt>
                <c:pt idx="5">
                  <c:v>0.39346934028736658</c:v>
                </c:pt>
                <c:pt idx="6">
                  <c:v>0.45118836390597361</c:v>
                </c:pt>
                <c:pt idx="7">
                  <c:v>0.50341469620859058</c:v>
                </c:pt>
                <c:pt idx="8">
                  <c:v>0.55067103588277844</c:v>
                </c:pt>
                <c:pt idx="9">
                  <c:v>0.59343034025940089</c:v>
                </c:pt>
                <c:pt idx="10">
                  <c:v>0.63212055882855767</c:v>
                </c:pt>
                <c:pt idx="11">
                  <c:v>0.6671289163019205</c:v>
                </c:pt>
                <c:pt idx="12">
                  <c:v>0.69880578808779803</c:v>
                </c:pt>
                <c:pt idx="13">
                  <c:v>0.72746820696598746</c:v>
                </c:pt>
                <c:pt idx="14">
                  <c:v>0.75340303605839354</c:v>
                </c:pt>
                <c:pt idx="15">
                  <c:v>0.77686983985157021</c:v>
                </c:pt>
                <c:pt idx="16">
                  <c:v>0.79810348200534464</c:v>
                </c:pt>
                <c:pt idx="17">
                  <c:v>0.81731647594726542</c:v>
                </c:pt>
                <c:pt idx="18">
                  <c:v>0.83470111177841344</c:v>
                </c:pt>
                <c:pt idx="19">
                  <c:v>0.85043138077736491</c:v>
                </c:pt>
                <c:pt idx="20">
                  <c:v>0.8646647167633873</c:v>
                </c:pt>
                <c:pt idx="21">
                  <c:v>0.87754357174701814</c:v>
                </c:pt>
                <c:pt idx="22">
                  <c:v>0.8891968416376661</c:v>
                </c:pt>
                <c:pt idx="23">
                  <c:v>0.89974115627719631</c:v>
                </c:pt>
                <c:pt idx="24">
                  <c:v>0.90928204671058754</c:v>
                </c:pt>
                <c:pt idx="25">
                  <c:v>0.91791500137610116</c:v>
                </c:pt>
                <c:pt idx="26">
                  <c:v>0.92572642178566611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98-437D-8EC6-E1F9E34A21F4}"/>
            </c:ext>
          </c:extLst>
        </c:ser>
        <c:ser>
          <c:idx val="4"/>
          <c:order val="3"/>
          <c:tx>
            <c:strRef>
              <c:f>Transformation!$F$3</c:f>
              <c:strCache>
                <c:ptCount val="1"/>
                <c:pt idx="0">
                  <c:v>S Curve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Transformation!$F$4:$F$30</c:f>
              <c:numCache>
                <c:formatCode>#,##0</c:formatCode>
                <c:ptCount val="27"/>
                <c:pt idx="0">
                  <c:v>0</c:v>
                </c:pt>
                <c:pt idx="1">
                  <c:v>1.8</c:v>
                </c:pt>
                <c:pt idx="2">
                  <c:v>2.0699999999999998</c:v>
                </c:pt>
                <c:pt idx="3">
                  <c:v>2.31</c:v>
                </c:pt>
                <c:pt idx="4">
                  <c:v>2.5</c:v>
                </c:pt>
                <c:pt idx="5">
                  <c:v>2.64</c:v>
                </c:pt>
                <c:pt idx="6">
                  <c:v>2.75</c:v>
                </c:pt>
                <c:pt idx="7">
                  <c:v>2.83</c:v>
                </c:pt>
                <c:pt idx="8">
                  <c:v>2.88</c:v>
                </c:pt>
                <c:pt idx="9">
                  <c:v>2.92</c:v>
                </c:pt>
                <c:pt idx="10">
                  <c:v>2.95</c:v>
                </c:pt>
                <c:pt idx="11">
                  <c:v>2.96</c:v>
                </c:pt>
                <c:pt idx="12">
                  <c:v>2.98</c:v>
                </c:pt>
                <c:pt idx="13">
                  <c:v>2.98</c:v>
                </c:pt>
                <c:pt idx="14">
                  <c:v>2.99</c:v>
                </c:pt>
                <c:pt idx="15">
                  <c:v>2.99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D-4A68-BB2B-8BBC57194294}"/>
            </c:ext>
          </c:extLst>
        </c:ser>
        <c:ser>
          <c:idx val="2"/>
          <c:order val="4"/>
          <c:tx>
            <c:strRef>
              <c:f>Transformation!$H$3</c:f>
              <c:strCache>
                <c:ptCount val="1"/>
                <c:pt idx="0">
                  <c:v>Polynomial degree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Transformation!$H$4:$H$30</c:f>
              <c:numCache>
                <c:formatCode>#,##0</c:formatCode>
                <c:ptCount val="27"/>
                <c:pt idx="0">
                  <c:v>0</c:v>
                </c:pt>
                <c:pt idx="1">
                  <c:v>1.1645000000000001</c:v>
                </c:pt>
                <c:pt idx="2">
                  <c:v>1.3440000000000001</c:v>
                </c:pt>
                <c:pt idx="3">
                  <c:v>1.5385</c:v>
                </c:pt>
                <c:pt idx="4">
                  <c:v>1.7480000000000002</c:v>
                </c:pt>
                <c:pt idx="5">
                  <c:v>1.9725000000000001</c:v>
                </c:pt>
                <c:pt idx="6">
                  <c:v>2.2119999999999997</c:v>
                </c:pt>
                <c:pt idx="7">
                  <c:v>2.4665000000000004</c:v>
                </c:pt>
                <c:pt idx="8">
                  <c:v>2.7360000000000002</c:v>
                </c:pt>
                <c:pt idx="9">
                  <c:v>3.0205000000000002</c:v>
                </c:pt>
                <c:pt idx="10">
                  <c:v>3.3200000000000003</c:v>
                </c:pt>
                <c:pt idx="11">
                  <c:v>3.6345000000000001</c:v>
                </c:pt>
                <c:pt idx="12">
                  <c:v>3.964</c:v>
                </c:pt>
                <c:pt idx="13">
                  <c:v>4.3084999999999996</c:v>
                </c:pt>
                <c:pt idx="14">
                  <c:v>4.6680000000000001</c:v>
                </c:pt>
                <c:pt idx="15">
                  <c:v>5.0425000000000004</c:v>
                </c:pt>
                <c:pt idx="16">
                  <c:v>5.4320000000000004</c:v>
                </c:pt>
                <c:pt idx="17">
                  <c:v>5.8365</c:v>
                </c:pt>
                <c:pt idx="18">
                  <c:v>6.2560000000000002</c:v>
                </c:pt>
                <c:pt idx="19">
                  <c:v>6.6905000000000001</c:v>
                </c:pt>
                <c:pt idx="20">
                  <c:v>7.1400000000000006</c:v>
                </c:pt>
                <c:pt idx="21">
                  <c:v>7.6044999999999998</c:v>
                </c:pt>
                <c:pt idx="22">
                  <c:v>8.0839999999999996</c:v>
                </c:pt>
                <c:pt idx="23">
                  <c:v>8.5785</c:v>
                </c:pt>
                <c:pt idx="24">
                  <c:v>9.088000000000001</c:v>
                </c:pt>
                <c:pt idx="25">
                  <c:v>9.6125000000000007</c:v>
                </c:pt>
                <c:pt idx="26">
                  <c:v>10.151999999999999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CE-4D8D-909A-C77B2860D83E}"/>
            </c:ext>
          </c:extLst>
        </c:ser>
        <c:ser>
          <c:idx val="5"/>
          <c:order val="5"/>
          <c:tx>
            <c:strRef>
              <c:f>Transformation!$I$3</c:f>
              <c:strCache>
                <c:ptCount val="1"/>
                <c:pt idx="0">
                  <c:v>Polynomial degree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Transformation!$I$4:$I$30</c:f>
              <c:numCache>
                <c:formatCode>#,##0</c:formatCode>
                <c:ptCount val="27"/>
                <c:pt idx="0">
                  <c:v>0</c:v>
                </c:pt>
                <c:pt idx="1">
                  <c:v>1.1655</c:v>
                </c:pt>
                <c:pt idx="2">
                  <c:v>1.3520000000000001</c:v>
                </c:pt>
                <c:pt idx="3">
                  <c:v>1.5654999999999999</c:v>
                </c:pt>
                <c:pt idx="4">
                  <c:v>1.8120000000000003</c:v>
                </c:pt>
                <c:pt idx="5">
                  <c:v>2.0975000000000001</c:v>
                </c:pt>
                <c:pt idx="6">
                  <c:v>2.4279999999999999</c:v>
                </c:pt>
                <c:pt idx="7">
                  <c:v>2.8095000000000003</c:v>
                </c:pt>
                <c:pt idx="8">
                  <c:v>3.2480000000000002</c:v>
                </c:pt>
                <c:pt idx="9">
                  <c:v>3.7495000000000003</c:v>
                </c:pt>
                <c:pt idx="10">
                  <c:v>4.32</c:v>
                </c:pt>
                <c:pt idx="11">
                  <c:v>4.9655000000000005</c:v>
                </c:pt>
                <c:pt idx="12">
                  <c:v>5.6920000000000002</c:v>
                </c:pt>
                <c:pt idx="13">
                  <c:v>6.5054999999999996</c:v>
                </c:pt>
                <c:pt idx="14">
                  <c:v>7.4120000000000008</c:v>
                </c:pt>
                <c:pt idx="15">
                  <c:v>8.4175000000000004</c:v>
                </c:pt>
                <c:pt idx="16">
                  <c:v>9.5280000000000005</c:v>
                </c:pt>
                <c:pt idx="17">
                  <c:v>10.749500000000001</c:v>
                </c:pt>
                <c:pt idx="18">
                  <c:v>12.088000000000001</c:v>
                </c:pt>
                <c:pt idx="19">
                  <c:v>13.5495</c:v>
                </c:pt>
                <c:pt idx="20">
                  <c:v>15.14</c:v>
                </c:pt>
                <c:pt idx="21">
                  <c:v>16.865500000000001</c:v>
                </c:pt>
                <c:pt idx="22">
                  <c:v>18.731999999999999</c:v>
                </c:pt>
                <c:pt idx="23">
                  <c:v>20.7455</c:v>
                </c:pt>
                <c:pt idx="24">
                  <c:v>22.911999999999999</c:v>
                </c:pt>
                <c:pt idx="25">
                  <c:v>25.237500000000001</c:v>
                </c:pt>
                <c:pt idx="26">
                  <c:v>27.728000000000002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E-4D8D-909A-C77B2860D83E}"/>
            </c:ext>
          </c:extLst>
        </c:ser>
        <c:ser>
          <c:idx val="6"/>
          <c:order val="6"/>
          <c:tx>
            <c:strRef>
              <c:f>Transformation!$J$3</c:f>
              <c:strCache>
                <c:ptCount val="1"/>
                <c:pt idx="0">
                  <c:v>Square Root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Transformation!$B$4:$B$30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Transformation!$J$4:$J$30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2.6457513110645907</c:v>
                </c:pt>
                <c:pt idx="8">
                  <c:v>2.8284271247461903</c:v>
                </c:pt>
                <c:pt idx="9">
                  <c:v>3</c:v>
                </c:pt>
                <c:pt idx="10">
                  <c:v>3.1622776601683795</c:v>
                </c:pt>
                <c:pt idx="11">
                  <c:v>3.3166247903553998</c:v>
                </c:pt>
                <c:pt idx="12">
                  <c:v>3.4641016151377544</c:v>
                </c:pt>
                <c:pt idx="13">
                  <c:v>3.6055512754639891</c:v>
                </c:pt>
                <c:pt idx="14">
                  <c:v>3.7416573867739413</c:v>
                </c:pt>
                <c:pt idx="15">
                  <c:v>3.872983346207417</c:v>
                </c:pt>
                <c:pt idx="16">
                  <c:v>4</c:v>
                </c:pt>
                <c:pt idx="17">
                  <c:v>4.1231056256176606</c:v>
                </c:pt>
                <c:pt idx="18">
                  <c:v>4.2426406871192848</c:v>
                </c:pt>
                <c:pt idx="19">
                  <c:v>4.358898943540674</c:v>
                </c:pt>
                <c:pt idx="20">
                  <c:v>4.4721359549995796</c:v>
                </c:pt>
                <c:pt idx="21">
                  <c:v>4.5825756949558398</c:v>
                </c:pt>
                <c:pt idx="22">
                  <c:v>4.6904157598234297</c:v>
                </c:pt>
                <c:pt idx="23">
                  <c:v>4.7958315233127191</c:v>
                </c:pt>
                <c:pt idx="24">
                  <c:v>4.8989794855663558</c:v>
                </c:pt>
                <c:pt idx="25">
                  <c:v>5</c:v>
                </c:pt>
                <c:pt idx="26">
                  <c:v>5.0990195135927845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CE-4D8D-909A-C77B2860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749583"/>
        <c:axId val="1595757903"/>
      </c:lineChart>
      <c:catAx>
        <c:axId val="159574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Promotion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95757903"/>
        <c:crosses val="autoZero"/>
        <c:auto val="1"/>
        <c:lblAlgn val="ctr"/>
        <c:lblOffset val="100"/>
        <c:noMultiLvlLbl val="0"/>
      </c:catAx>
      <c:valAx>
        <c:axId val="15957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957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6316160962971423E-2"/>
          <c:y val="7.307517287338243E-2"/>
          <c:w val="0.41915976686489059"/>
          <c:h val="0.208279087622488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Power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Curves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Transformation!$C$34</c:f>
              <c:strCache>
                <c:ptCount val="1"/>
                <c:pt idx="0">
                  <c:v>Power 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Transformation!$C$35:$C$61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1.0717734625362931</c:v>
                </c:pt>
                <c:pt idx="3">
                  <c:v>1.1161231740339044</c:v>
                </c:pt>
                <c:pt idx="4">
                  <c:v>1.1486983549970351</c:v>
                </c:pt>
                <c:pt idx="5">
                  <c:v>1.174618943088019</c:v>
                </c:pt>
                <c:pt idx="6">
                  <c:v>1.1962311988513155</c:v>
                </c:pt>
                <c:pt idx="7">
                  <c:v>1.2148140440390669</c:v>
                </c:pt>
                <c:pt idx="8">
                  <c:v>1.2311444133449163</c:v>
                </c:pt>
                <c:pt idx="9">
                  <c:v>1.2457309396155174</c:v>
                </c:pt>
                <c:pt idx="10">
                  <c:v>1.2589254117941673</c:v>
                </c:pt>
                <c:pt idx="11">
                  <c:v>1.2709816152101407</c:v>
                </c:pt>
                <c:pt idx="12">
                  <c:v>1.2820888539868154</c:v>
                </c:pt>
                <c:pt idx="13">
                  <c:v>1.2923922207808318</c:v>
                </c:pt>
                <c:pt idx="14">
                  <c:v>1.3020054543174677</c:v>
                </c:pt>
                <c:pt idx="15">
                  <c:v>1.3110194230397498</c:v>
                </c:pt>
                <c:pt idx="16">
                  <c:v>1.3195079107728942</c:v>
                </c:pt>
                <c:pt idx="17">
                  <c:v>1.3275316748885193</c:v>
                </c:pt>
                <c:pt idx="18">
                  <c:v>1.335141362540313</c:v>
                </c:pt>
                <c:pt idx="19">
                  <c:v>1.3423796509621049</c:v>
                </c:pt>
                <c:pt idx="20">
                  <c:v>1.3492828476735632</c:v>
                </c:pt>
                <c:pt idx="21">
                  <c:v>1.3558821066938467</c:v>
                </c:pt>
                <c:pt idx="22">
                  <c:v>1.3622043665537431</c:v>
                </c:pt>
                <c:pt idx="23">
                  <c:v>1.3682730833261529</c:v>
                </c:pt>
                <c:pt idx="24">
                  <c:v>1.3741088103166372</c:v>
                </c:pt>
                <c:pt idx="25">
                  <c:v>1.3797296614612149</c:v>
                </c:pt>
                <c:pt idx="26">
                  <c:v>1.3851516854212416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A0-43C5-876A-FDE4BFCDD865}"/>
            </c:ext>
          </c:extLst>
        </c:ser>
        <c:ser>
          <c:idx val="1"/>
          <c:order val="1"/>
          <c:tx>
            <c:strRef>
              <c:f>Transformation!$D$34</c:f>
              <c:strCache>
                <c:ptCount val="1"/>
                <c:pt idx="0">
                  <c:v>Power 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Transformation!$D$35:$D$61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1.1486983549970351</c:v>
                </c:pt>
                <c:pt idx="3">
                  <c:v>1.2457309396155174</c:v>
                </c:pt>
                <c:pt idx="4">
                  <c:v>1.3195079107728942</c:v>
                </c:pt>
                <c:pt idx="5">
                  <c:v>1.3797296614612149</c:v>
                </c:pt>
                <c:pt idx="6">
                  <c:v>1.4309690811052556</c:v>
                </c:pt>
                <c:pt idx="7">
                  <c:v>1.475773161594552</c:v>
                </c:pt>
                <c:pt idx="8">
                  <c:v>1.515716566510398</c:v>
                </c:pt>
                <c:pt idx="9">
                  <c:v>1.5518455739153598</c:v>
                </c:pt>
                <c:pt idx="10">
                  <c:v>1.5848931924611136</c:v>
                </c:pt>
                <c:pt idx="11">
                  <c:v>1.6153942662021781</c:v>
                </c:pt>
                <c:pt idx="12">
                  <c:v>1.6437518295172258</c:v>
                </c:pt>
                <c:pt idx="13">
                  <c:v>1.6702776523348104</c:v>
                </c:pt>
                <c:pt idx="14">
                  <c:v>1.6952182030724354</c:v>
                </c:pt>
                <c:pt idx="15">
                  <c:v>1.7187719275874789</c:v>
                </c:pt>
                <c:pt idx="16">
                  <c:v>1.7411011265922482</c:v>
                </c:pt>
                <c:pt idx="17">
                  <c:v>1.7623403478323172</c:v>
                </c:pt>
                <c:pt idx="18">
                  <c:v>1.7826024579660034</c:v>
                </c:pt>
                <c:pt idx="19">
                  <c:v>1.8019831273171423</c:v>
                </c:pt>
                <c:pt idx="20">
                  <c:v>1.8205642030260802</c:v>
                </c:pt>
                <c:pt idx="21">
                  <c:v>1.838416287252544</c:v>
                </c:pt>
                <c:pt idx="22">
                  <c:v>1.8556007362580846</c:v>
                </c:pt>
                <c:pt idx="23">
                  <c:v>1.8721712305548575</c:v>
                </c:pt>
                <c:pt idx="24">
                  <c:v>1.8881750225898042</c:v>
                </c:pt>
                <c:pt idx="25">
                  <c:v>1.9036539387158786</c:v>
                </c:pt>
                <c:pt idx="26">
                  <c:v>1.9186451916253062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A0-43C5-876A-FDE4BFCDD865}"/>
            </c:ext>
          </c:extLst>
        </c:ser>
        <c:ser>
          <c:idx val="2"/>
          <c:order val="2"/>
          <c:tx>
            <c:strRef>
              <c:f>Transformation!$E$34</c:f>
              <c:strCache>
                <c:ptCount val="1"/>
                <c:pt idx="0">
                  <c:v>Power 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Transformation!$E$35:$E$61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1.2311444133449163</c:v>
                </c:pt>
                <c:pt idx="3">
                  <c:v>1.3903891703159093</c:v>
                </c:pt>
                <c:pt idx="4">
                  <c:v>1.515716566510398</c:v>
                </c:pt>
                <c:pt idx="5">
                  <c:v>1.6206565966927624</c:v>
                </c:pt>
                <c:pt idx="6">
                  <c:v>1.7117698594097051</c:v>
                </c:pt>
                <c:pt idx="7">
                  <c:v>1.7927899625209971</c:v>
                </c:pt>
                <c:pt idx="8">
                  <c:v>1.8660659830736148</c:v>
                </c:pt>
                <c:pt idx="9">
                  <c:v>1.9331820449317627</c:v>
                </c:pt>
                <c:pt idx="10">
                  <c:v>1.9952623149688797</c:v>
                </c:pt>
                <c:pt idx="11">
                  <c:v>2.0531364136588439</c:v>
                </c:pt>
                <c:pt idx="12">
                  <c:v>2.1074358993444711</c:v>
                </c:pt>
                <c:pt idx="13">
                  <c:v>2.1586538444215799</c:v>
                </c:pt>
                <c:pt idx="14">
                  <c:v>2.2071833466585673</c:v>
                </c:pt>
                <c:pt idx="15">
                  <c:v>2.2533433808426553</c:v>
                </c:pt>
                <c:pt idx="16">
                  <c:v>2.2973967099940702</c:v>
                </c:pt>
                <c:pt idx="17">
                  <c:v>2.3395626336814512</c:v>
                </c:pt>
                <c:pt idx="18">
                  <c:v>2.3800262745964407</c:v>
                </c:pt>
                <c:pt idx="19">
                  <c:v>2.4189454814875875</c:v>
                </c:pt>
                <c:pt idx="20">
                  <c:v>2.4564560522315806</c:v>
                </c:pt>
                <c:pt idx="21">
                  <c:v>2.4926757485402593</c:v>
                </c:pt>
                <c:pt idx="22">
                  <c:v>2.5277074255111032</c:v>
                </c:pt>
                <c:pt idx="23">
                  <c:v>2.5616415021458128</c:v>
                </c:pt>
                <c:pt idx="24">
                  <c:v>2.594557933960465</c:v>
                </c:pt>
                <c:pt idx="25">
                  <c:v>2.626527804403767</c:v>
                </c:pt>
                <c:pt idx="26">
                  <c:v>2.6576146209051541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A0-43C5-876A-FDE4BFCDD865}"/>
            </c:ext>
          </c:extLst>
        </c:ser>
        <c:ser>
          <c:idx val="3"/>
          <c:order val="3"/>
          <c:tx>
            <c:strRef>
              <c:f>Transformation!$F$34</c:f>
              <c:strCache>
                <c:ptCount val="1"/>
                <c:pt idx="0">
                  <c:v>Power 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Transformation!$F$35:$F$61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1.3195079107728942</c:v>
                </c:pt>
                <c:pt idx="3">
                  <c:v>1.5518455739153598</c:v>
                </c:pt>
                <c:pt idx="4">
                  <c:v>1.7411011265922482</c:v>
                </c:pt>
                <c:pt idx="5">
                  <c:v>1.9036539387158786</c:v>
                </c:pt>
                <c:pt idx="6">
                  <c:v>2.0476725110792193</c:v>
                </c:pt>
                <c:pt idx="7">
                  <c:v>2.1779064244827797</c:v>
                </c:pt>
                <c:pt idx="8">
                  <c:v>2.2973967099940702</c:v>
                </c:pt>
                <c:pt idx="9">
                  <c:v>2.4082246852806923</c:v>
                </c:pt>
                <c:pt idx="10">
                  <c:v>2.5118864315095806</c:v>
                </c:pt>
                <c:pt idx="11">
                  <c:v>2.6094986352788734</c:v>
                </c:pt>
                <c:pt idx="12">
                  <c:v>2.7019200770412271</c:v>
                </c:pt>
                <c:pt idx="13">
                  <c:v>2.7898274358890855</c:v>
                </c:pt>
                <c:pt idx="14">
                  <c:v>2.873764756028137</c:v>
                </c:pt>
                <c:pt idx="15">
                  <c:v>2.9541769390627772</c:v>
                </c:pt>
                <c:pt idx="16">
                  <c:v>3.031433133020796</c:v>
                </c:pt>
                <c:pt idx="17">
                  <c:v>3.1058435015977324</c:v>
                </c:pt>
                <c:pt idx="18">
                  <c:v>3.1776715231464365</c:v>
                </c:pt>
                <c:pt idx="19">
                  <c:v>3.2471431911356685</c:v>
                </c:pt>
                <c:pt idx="20">
                  <c:v>3.3144540173399868</c:v>
                </c:pt>
                <c:pt idx="21">
                  <c:v>3.3797744452354288</c:v>
                </c:pt>
                <c:pt idx="22">
                  <c:v>3.4432540924015456</c:v>
                </c:pt>
                <c:pt idx="23">
                  <c:v>3.5050251165172894</c:v>
                </c:pt>
                <c:pt idx="24">
                  <c:v>3.5652049159320072</c:v>
                </c:pt>
                <c:pt idx="25">
                  <c:v>3.6238983183884779</c:v>
                </c:pt>
                <c:pt idx="26">
                  <c:v>3.6811993713469082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A0-43C5-876A-FDE4BFCDD865}"/>
            </c:ext>
          </c:extLst>
        </c:ser>
        <c:ser>
          <c:idx val="4"/>
          <c:order val="4"/>
          <c:tx>
            <c:strRef>
              <c:f>Transformation!$G$34</c:f>
              <c:strCache>
                <c:ptCount val="1"/>
                <c:pt idx="0">
                  <c:v>Power 0.5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Transformation!$G$35:$G$61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2.6457513110645907</c:v>
                </c:pt>
                <c:pt idx="8">
                  <c:v>2.8284271247461903</c:v>
                </c:pt>
                <c:pt idx="9">
                  <c:v>3</c:v>
                </c:pt>
                <c:pt idx="10">
                  <c:v>3.1622776601683795</c:v>
                </c:pt>
                <c:pt idx="11">
                  <c:v>3.3166247903553998</c:v>
                </c:pt>
                <c:pt idx="12">
                  <c:v>3.4641016151377544</c:v>
                </c:pt>
                <c:pt idx="13">
                  <c:v>3.6055512754639891</c:v>
                </c:pt>
                <c:pt idx="14">
                  <c:v>3.7416573867739413</c:v>
                </c:pt>
                <c:pt idx="15">
                  <c:v>3.872983346207417</c:v>
                </c:pt>
                <c:pt idx="16">
                  <c:v>4</c:v>
                </c:pt>
                <c:pt idx="17">
                  <c:v>4.1231056256176606</c:v>
                </c:pt>
                <c:pt idx="18">
                  <c:v>4.2426406871192848</c:v>
                </c:pt>
                <c:pt idx="19">
                  <c:v>4.358898943540674</c:v>
                </c:pt>
                <c:pt idx="20">
                  <c:v>4.4721359549995796</c:v>
                </c:pt>
                <c:pt idx="21">
                  <c:v>4.5825756949558398</c:v>
                </c:pt>
                <c:pt idx="22">
                  <c:v>4.6904157598234297</c:v>
                </c:pt>
                <c:pt idx="23">
                  <c:v>4.7958315233127191</c:v>
                </c:pt>
                <c:pt idx="24">
                  <c:v>4.8989794855663558</c:v>
                </c:pt>
                <c:pt idx="25">
                  <c:v>5</c:v>
                </c:pt>
                <c:pt idx="26">
                  <c:v>5.0990195135927845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A0-43C5-876A-FDE4BFCDD865}"/>
            </c:ext>
          </c:extLst>
        </c:ser>
        <c:ser>
          <c:idx val="5"/>
          <c:order val="5"/>
          <c:tx>
            <c:strRef>
              <c:f>Transformation!$H$34</c:f>
              <c:strCache>
                <c:ptCount val="1"/>
                <c:pt idx="0">
                  <c:v>Power 0.6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Transformation!$H$35:$H$61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1.515716566510398</c:v>
                </c:pt>
                <c:pt idx="3">
                  <c:v>1.9331820449317627</c:v>
                </c:pt>
                <c:pt idx="4">
                  <c:v>2.2973967099940702</c:v>
                </c:pt>
                <c:pt idx="5">
                  <c:v>2.626527804403767</c:v>
                </c:pt>
                <c:pt idx="6">
                  <c:v>2.9301560515835212</c:v>
                </c:pt>
                <c:pt idx="7">
                  <c:v>3.2140958497160383</c:v>
                </c:pt>
                <c:pt idx="8">
                  <c:v>3.4822022531844965</c:v>
                </c:pt>
                <c:pt idx="9">
                  <c:v>3.7371928188465522</c:v>
                </c:pt>
                <c:pt idx="10">
                  <c:v>3.9810717055349727</c:v>
                </c:pt>
                <c:pt idx="11">
                  <c:v>4.2153691330919001</c:v>
                </c:pt>
                <c:pt idx="12">
                  <c:v>4.4412860698458401</c:v>
                </c:pt>
                <c:pt idx="13">
                  <c:v>4.6597864200360659</c:v>
                </c:pt>
                <c:pt idx="14">
                  <c:v>4.8716583257669139</c:v>
                </c:pt>
                <c:pt idx="15">
                  <c:v>5.0775563919874074</c:v>
                </c:pt>
                <c:pt idx="16">
                  <c:v>5.2780316430915768</c:v>
                </c:pt>
                <c:pt idx="17">
                  <c:v>5.4735533169184887</c:v>
                </c:pt>
                <c:pt idx="18">
                  <c:v>5.6645250677694108</c:v>
                </c:pt>
                <c:pt idx="19">
                  <c:v>5.8512972424092151</c:v>
                </c:pt>
                <c:pt idx="20">
                  <c:v>6.0341763365451619</c:v>
                </c:pt>
                <c:pt idx="21">
                  <c:v>6.2134323873607427</c:v>
                </c:pt>
                <c:pt idx="22">
                  <c:v>6.3893048289839678</c:v>
                </c:pt>
                <c:pt idx="23">
                  <c:v>6.5620071855158546</c:v>
                </c:pt>
                <c:pt idx="24">
                  <c:v>6.7317308726771969</c:v>
                </c:pt>
                <c:pt idx="25">
                  <c:v>6.8986483073060727</c:v>
                </c:pt>
                <c:pt idx="26">
                  <c:v>7.0629154732488457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AA0-43C5-876A-FDE4BFCDD865}"/>
            </c:ext>
          </c:extLst>
        </c:ser>
        <c:ser>
          <c:idx val="6"/>
          <c:order val="6"/>
          <c:tx>
            <c:strRef>
              <c:f>Transformation!$I$34</c:f>
              <c:strCache>
                <c:ptCount val="1"/>
                <c:pt idx="0">
                  <c:v>Power 0.7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Transformation!$I$35:$I$61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1.6245047927124709</c:v>
                </c:pt>
                <c:pt idx="3">
                  <c:v>2.1576692799745931</c:v>
                </c:pt>
                <c:pt idx="4">
                  <c:v>2.6390158215457884</c:v>
                </c:pt>
                <c:pt idx="5">
                  <c:v>3.0851693136000478</c:v>
                </c:pt>
                <c:pt idx="6">
                  <c:v>3.5051440864071925</c:v>
                </c:pt>
                <c:pt idx="7">
                  <c:v>3.9045287771227213</c:v>
                </c:pt>
                <c:pt idx="8">
                  <c:v>4.2870938501451716</c:v>
                </c:pt>
                <c:pt idx="9">
                  <c:v>4.6555367217460786</c:v>
                </c:pt>
                <c:pt idx="10">
                  <c:v>5.0118723362727229</c:v>
                </c:pt>
                <c:pt idx="11">
                  <c:v>5.3576566694841139</c:v>
                </c:pt>
                <c:pt idx="12">
                  <c:v>5.6941233675162604</c:v>
                </c:pt>
                <c:pt idx="13">
                  <c:v>6.0222717197547722</c:v>
                </c:pt>
                <c:pt idx="14">
                  <c:v>6.3429257117196238</c:v>
                </c:pt>
                <c:pt idx="15">
                  <c:v>6.6567750514751243</c:v>
                </c:pt>
                <c:pt idx="16">
                  <c:v>6.9644045063689921</c:v>
                </c:pt>
                <c:pt idx="17">
                  <c:v>7.2663154024004104</c:v>
                </c:pt>
                <c:pt idx="18">
                  <c:v>7.5629417171254092</c:v>
                </c:pt>
                <c:pt idx="19">
                  <c:v>7.8546623499408081</c:v>
                </c:pt>
                <c:pt idx="20">
                  <c:v>8.1418106307380835</c:v>
                </c:pt>
                <c:pt idx="21">
                  <c:v>8.4246817951744593</c:v>
                </c:pt>
                <c:pt idx="22">
                  <c:v>8.7035389372848773</c:v>
                </c:pt>
                <c:pt idx="23">
                  <c:v>8.9786178045341494</c:v>
                </c:pt>
                <c:pt idx="24">
                  <c:v>9.2501307008262419</c:v>
                </c:pt>
                <c:pt idx="25">
                  <c:v>9.5182696935793913</c:v>
                </c:pt>
                <c:pt idx="26">
                  <c:v>9.7832092717584036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05-4BCE-AE23-40C7A2384812}"/>
            </c:ext>
          </c:extLst>
        </c:ser>
        <c:ser>
          <c:idx val="7"/>
          <c:order val="7"/>
          <c:tx>
            <c:strRef>
              <c:f>Transformation!$J$34</c:f>
              <c:strCache>
                <c:ptCount val="1"/>
                <c:pt idx="0">
                  <c:v>Power 0.8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Transformation!$J$35:$J$61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1.7411011265922482</c:v>
                </c:pt>
                <c:pt idx="3">
                  <c:v>2.4082246852806923</c:v>
                </c:pt>
                <c:pt idx="4">
                  <c:v>3.031433133020796</c:v>
                </c:pt>
                <c:pt idx="5">
                  <c:v>3.6238983183884779</c:v>
                </c:pt>
                <c:pt idx="6">
                  <c:v>4.192962712629476</c:v>
                </c:pt>
                <c:pt idx="7">
                  <c:v>4.7432763938033666</c:v>
                </c:pt>
                <c:pt idx="8">
                  <c:v>5.2780316430915768</c:v>
                </c:pt>
                <c:pt idx="9">
                  <c:v>5.7995461347952899</c:v>
                </c:pt>
                <c:pt idx="10">
                  <c:v>6.3095734448019343</c:v>
                </c:pt>
                <c:pt idx="11">
                  <c:v>6.8094831275223022</c:v>
                </c:pt>
                <c:pt idx="12">
                  <c:v>7.3003721027184696</c:v>
                </c:pt>
                <c:pt idx="13">
                  <c:v>7.7831371220394709</c:v>
                </c:pt>
                <c:pt idx="14">
                  <c:v>8.2585238729894588</c:v>
                </c:pt>
                <c:pt idx="15">
                  <c:v>8.7271613872903213</c:v>
                </c:pt>
                <c:pt idx="16">
                  <c:v>9.189586839976279</c:v>
                </c:pt>
                <c:pt idx="17">
                  <c:v>9.6462638564168639</c:v>
                </c:pt>
                <c:pt idx="18">
                  <c:v>10.097596309015795</c:v>
                </c:pt>
                <c:pt idx="19">
                  <c:v>10.543938903738731</c:v>
                </c:pt>
                <c:pt idx="20">
                  <c:v>10.985605433061178</c:v>
                </c:pt>
                <c:pt idx="21">
                  <c:v>11.422875300666449</c:v>
                </c:pt>
                <c:pt idx="22">
                  <c:v>11.85599874483999</c:v>
                </c:pt>
                <c:pt idx="23">
                  <c:v>12.285201067417038</c:v>
                </c:pt>
                <c:pt idx="24">
                  <c:v>12.710686092585751</c:v>
                </c:pt>
                <c:pt idx="25">
                  <c:v>13.132639022018838</c:v>
                </c:pt>
                <c:pt idx="26">
                  <c:v>13.551228811604872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05-4BCE-AE23-40C7A2384812}"/>
            </c:ext>
          </c:extLst>
        </c:ser>
        <c:ser>
          <c:idx val="8"/>
          <c:order val="8"/>
          <c:tx>
            <c:strRef>
              <c:f>Transformation!$K$34</c:f>
              <c:strCache>
                <c:ptCount val="1"/>
                <c:pt idx="0">
                  <c:v>Power 0.9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Transformation!$B$35:$B$61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Transformation!$K$35:$K$61</c:f>
              <c:numCache>
                <c:formatCode>#,##0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1.8660659830736148</c:v>
                </c:pt>
                <c:pt idx="3">
                  <c:v>2.6878753795222869</c:v>
                </c:pt>
                <c:pt idx="4">
                  <c:v>3.4822022531844965</c:v>
                </c:pt>
                <c:pt idx="5">
                  <c:v>4.2566996126039234</c:v>
                </c:pt>
                <c:pt idx="6">
                  <c:v>5.0157528124676221</c:v>
                </c:pt>
                <c:pt idx="7">
                  <c:v>5.7621987779513102</c:v>
                </c:pt>
                <c:pt idx="8">
                  <c:v>6.4980191708498829</c:v>
                </c:pt>
                <c:pt idx="9">
                  <c:v>7.2246740558420779</c:v>
                </c:pt>
                <c:pt idx="10">
                  <c:v>7.9432823472428176</c:v>
                </c:pt>
                <c:pt idx="11">
                  <c:v>8.654727864164494</c:v>
                </c:pt>
                <c:pt idx="12">
                  <c:v>9.359725702851641</c:v>
                </c:pt>
                <c:pt idx="13">
                  <c:v>10.058865869794326</c:v>
                </c:pt>
                <c:pt idx="14">
                  <c:v>10.752643127243289</c:v>
                </c:pt>
                <c:pt idx="15">
                  <c:v>11.441478086740142</c:v>
                </c:pt>
                <c:pt idx="16">
                  <c:v>12.125732532083184</c:v>
                </c:pt>
                <c:pt idx="17">
                  <c:v>12.805720813725667</c:v>
                </c:pt>
                <c:pt idx="18">
                  <c:v>13.481718494401385</c:v>
                </c:pt>
                <c:pt idx="19">
                  <c:v>14.153969025366555</c:v>
                </c:pt>
                <c:pt idx="20">
                  <c:v>14.822688982138953</c:v>
                </c:pt>
                <c:pt idx="21">
                  <c:v>15.488072227168733</c:v>
                </c:pt>
                <c:pt idx="22">
                  <c:v>16.150293260076726</c:v>
                </c:pt>
                <c:pt idx="23">
                  <c:v>16.809509943796453</c:v>
                </c:pt>
                <c:pt idx="24">
                  <c:v>17.46586574499123</c:v>
                </c:pt>
                <c:pt idx="25">
                  <c:v>18.119491591942388</c:v>
                </c:pt>
                <c:pt idx="26">
                  <c:v>18.770507427923384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05-4BCE-AE23-40C7A2384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057599"/>
        <c:axId val="1046072159"/>
      </c:scatterChart>
      <c:valAx>
        <c:axId val="104605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72159"/>
        <c:crosses val="autoZero"/>
        <c:crossBetween val="midCat"/>
        <c:majorUnit val="1"/>
      </c:valAx>
      <c:valAx>
        <c:axId val="104607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5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691426644232084E-2"/>
          <c:y val="0.14479133858267718"/>
          <c:w val="0.75812601637995936"/>
          <c:h val="4.197244094488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202404</xdr:colOff>
      <xdr:row>0</xdr:row>
      <xdr:rowOff>107155</xdr:rowOff>
    </xdr:from>
    <xdr:to>
      <xdr:col>29</xdr:col>
      <xdr:colOff>452436</xdr:colOff>
      <xdr:row>28</xdr:row>
      <xdr:rowOff>154780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3C318-BACC-56E6-C1E2-2647E91AA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0</xdr:row>
      <xdr:rowOff>163512</xdr:rowOff>
    </xdr:from>
    <xdr:to>
      <xdr:col>30</xdr:col>
      <xdr:colOff>381000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C6C9F-338C-C5FC-0298-BD70FCD44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527049</xdr:colOff>
      <xdr:row>32</xdr:row>
      <xdr:rowOff>165100</xdr:rowOff>
    </xdr:from>
    <xdr:to>
      <xdr:col>32</xdr:col>
      <xdr:colOff>279401</xdr:colOff>
      <xdr:row>58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146960-BF27-5DD0-E995-CD95FDCD8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7D0D-E1B5-4A7E-B8C0-206105FE311D}">
  <dimension ref="B2:I24"/>
  <sheetViews>
    <sheetView showGridLines="0" zoomScale="75" zoomScaleNormal="75" workbookViewId="0">
      <selection activeCell="H8" sqref="H8"/>
    </sheetView>
  </sheetViews>
  <sheetFormatPr defaultRowHeight="15" x14ac:dyDescent="0.25"/>
  <cols>
    <col min="5" max="5" width="14.28515625" bestFit="1" customWidth="1"/>
    <col min="6" max="8" width="14.28515625" customWidth="1"/>
    <col min="9" max="9" width="14" bestFit="1" customWidth="1"/>
  </cols>
  <sheetData>
    <row r="2" spans="2:9" x14ac:dyDescent="0.25">
      <c r="B2" s="16" t="s">
        <v>8</v>
      </c>
      <c r="C2" s="17"/>
      <c r="D2" s="17"/>
      <c r="E2" s="17"/>
      <c r="F2" s="17"/>
      <c r="G2" s="17"/>
      <c r="H2" s="17"/>
      <c r="I2" s="18"/>
    </row>
    <row r="3" spans="2:9" x14ac:dyDescent="0.25">
      <c r="B3" s="6" t="s">
        <v>6</v>
      </c>
      <c r="C3" s="8" t="s">
        <v>7</v>
      </c>
      <c r="D3" s="6" t="s">
        <v>9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2:9" x14ac:dyDescent="0.25">
      <c r="B4" s="5">
        <v>1040</v>
      </c>
      <c r="C4" s="5">
        <v>202104</v>
      </c>
      <c r="D4" s="9">
        <v>62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2:9" x14ac:dyDescent="0.25">
      <c r="B5" s="5">
        <v>1040</v>
      </c>
      <c r="C5" s="5">
        <v>202105</v>
      </c>
      <c r="D5" s="9">
        <v>44</v>
      </c>
      <c r="E5" s="9">
        <f>D4</f>
        <v>62</v>
      </c>
      <c r="F5" s="9">
        <v>0</v>
      </c>
      <c r="G5" s="9">
        <v>0</v>
      </c>
      <c r="H5" s="9">
        <v>0</v>
      </c>
      <c r="I5" s="9">
        <v>0</v>
      </c>
    </row>
    <row r="6" spans="2:9" x14ac:dyDescent="0.25">
      <c r="B6" s="5">
        <v>1040</v>
      </c>
      <c r="C6" s="5">
        <v>202106</v>
      </c>
      <c r="D6" s="9">
        <v>58</v>
      </c>
      <c r="E6" s="9">
        <f t="shared" ref="E6:I24" si="0">D5</f>
        <v>44</v>
      </c>
      <c r="F6" s="9">
        <f>E5</f>
        <v>62</v>
      </c>
      <c r="G6" s="9">
        <v>0</v>
      </c>
      <c r="H6" s="9">
        <v>0</v>
      </c>
      <c r="I6" s="9">
        <v>0</v>
      </c>
    </row>
    <row r="7" spans="2:9" x14ac:dyDescent="0.25">
      <c r="B7" s="5">
        <v>1040</v>
      </c>
      <c r="C7" s="5">
        <v>202107</v>
      </c>
      <c r="D7" s="9">
        <v>36</v>
      </c>
      <c r="E7" s="9">
        <f t="shared" si="0"/>
        <v>58</v>
      </c>
      <c r="F7" s="9">
        <f t="shared" si="0"/>
        <v>44</v>
      </c>
      <c r="G7" s="9">
        <f>F6</f>
        <v>62</v>
      </c>
      <c r="H7" s="9">
        <v>0</v>
      </c>
      <c r="I7" s="9">
        <v>0</v>
      </c>
    </row>
    <row r="8" spans="2:9" x14ac:dyDescent="0.25">
      <c r="B8" s="5">
        <v>1040</v>
      </c>
      <c r="C8" s="5">
        <v>202108</v>
      </c>
      <c r="D8" s="9">
        <v>84</v>
      </c>
      <c r="E8" s="9">
        <f t="shared" si="0"/>
        <v>36</v>
      </c>
      <c r="F8" s="9">
        <f t="shared" si="0"/>
        <v>58</v>
      </c>
      <c r="G8" s="9">
        <f t="shared" si="0"/>
        <v>44</v>
      </c>
      <c r="H8" s="9">
        <f>G7</f>
        <v>62</v>
      </c>
      <c r="I8" s="9">
        <v>0</v>
      </c>
    </row>
    <row r="9" spans="2:9" x14ac:dyDescent="0.25">
      <c r="B9" s="5">
        <v>1040</v>
      </c>
      <c r="C9" s="5">
        <v>202109</v>
      </c>
      <c r="D9" s="9">
        <v>37</v>
      </c>
      <c r="E9" s="9">
        <f t="shared" si="0"/>
        <v>84</v>
      </c>
      <c r="F9" s="9">
        <f t="shared" si="0"/>
        <v>36</v>
      </c>
      <c r="G9" s="9">
        <f t="shared" si="0"/>
        <v>58</v>
      </c>
      <c r="H9" s="9">
        <f t="shared" si="0"/>
        <v>44</v>
      </c>
      <c r="I9" s="9">
        <f>H8</f>
        <v>62</v>
      </c>
    </row>
    <row r="10" spans="2:9" x14ac:dyDescent="0.25">
      <c r="B10" s="5">
        <v>1040</v>
      </c>
      <c r="C10" s="5">
        <v>202110</v>
      </c>
      <c r="D10" s="9">
        <v>36</v>
      </c>
      <c r="E10" s="9">
        <f t="shared" si="0"/>
        <v>37</v>
      </c>
      <c r="F10" s="9">
        <f t="shared" si="0"/>
        <v>84</v>
      </c>
      <c r="G10" s="9">
        <f t="shared" si="0"/>
        <v>36</v>
      </c>
      <c r="H10" s="9">
        <f t="shared" si="0"/>
        <v>58</v>
      </c>
      <c r="I10" s="9">
        <f t="shared" si="0"/>
        <v>44</v>
      </c>
    </row>
    <row r="11" spans="2:9" x14ac:dyDescent="0.25">
      <c r="B11" s="5">
        <v>1040</v>
      </c>
      <c r="C11" s="5">
        <v>202111</v>
      </c>
      <c r="D11" s="9">
        <v>78</v>
      </c>
      <c r="E11" s="9">
        <f t="shared" si="0"/>
        <v>36</v>
      </c>
      <c r="F11" s="9">
        <f t="shared" si="0"/>
        <v>37</v>
      </c>
      <c r="G11" s="9">
        <f t="shared" si="0"/>
        <v>84</v>
      </c>
      <c r="H11" s="9">
        <f t="shared" si="0"/>
        <v>36</v>
      </c>
      <c r="I11" s="9">
        <f t="shared" si="0"/>
        <v>58</v>
      </c>
    </row>
    <row r="12" spans="2:9" x14ac:dyDescent="0.25">
      <c r="B12" s="5">
        <v>1040</v>
      </c>
      <c r="C12" s="5">
        <v>202112</v>
      </c>
      <c r="D12" s="9">
        <v>54</v>
      </c>
      <c r="E12" s="9">
        <f t="shared" si="0"/>
        <v>78</v>
      </c>
      <c r="F12" s="9">
        <f t="shared" si="0"/>
        <v>36</v>
      </c>
      <c r="G12" s="9">
        <f t="shared" si="0"/>
        <v>37</v>
      </c>
      <c r="H12" s="9">
        <f t="shared" si="0"/>
        <v>84</v>
      </c>
      <c r="I12" s="9">
        <f t="shared" si="0"/>
        <v>36</v>
      </c>
    </row>
    <row r="13" spans="2:9" x14ac:dyDescent="0.25">
      <c r="B13" s="5">
        <v>1040</v>
      </c>
      <c r="C13" s="5">
        <v>202201</v>
      </c>
      <c r="D13" s="9">
        <v>96</v>
      </c>
      <c r="E13" s="9">
        <f t="shared" si="0"/>
        <v>54</v>
      </c>
      <c r="F13" s="9">
        <f t="shared" si="0"/>
        <v>78</v>
      </c>
      <c r="G13" s="9">
        <f t="shared" si="0"/>
        <v>36</v>
      </c>
      <c r="H13" s="9">
        <f t="shared" si="0"/>
        <v>37</v>
      </c>
      <c r="I13" s="9">
        <f t="shared" si="0"/>
        <v>84</v>
      </c>
    </row>
    <row r="14" spans="2:9" x14ac:dyDescent="0.25">
      <c r="B14" s="5">
        <v>1040</v>
      </c>
      <c r="C14" s="5">
        <v>202202</v>
      </c>
      <c r="D14" s="9">
        <v>67</v>
      </c>
      <c r="E14" s="9">
        <f t="shared" si="0"/>
        <v>96</v>
      </c>
      <c r="F14" s="9">
        <f t="shared" si="0"/>
        <v>54</v>
      </c>
      <c r="G14" s="9">
        <f t="shared" si="0"/>
        <v>78</v>
      </c>
      <c r="H14" s="9">
        <f t="shared" si="0"/>
        <v>36</v>
      </c>
      <c r="I14" s="9">
        <f t="shared" si="0"/>
        <v>37</v>
      </c>
    </row>
    <row r="15" spans="2:9" x14ac:dyDescent="0.25">
      <c r="B15" s="5">
        <v>1040</v>
      </c>
      <c r="C15" s="5">
        <v>202203</v>
      </c>
      <c r="D15" s="9">
        <v>43</v>
      </c>
      <c r="E15" s="9">
        <f t="shared" si="0"/>
        <v>67</v>
      </c>
      <c r="F15" s="9">
        <f t="shared" si="0"/>
        <v>96</v>
      </c>
      <c r="G15" s="9">
        <f t="shared" si="0"/>
        <v>54</v>
      </c>
      <c r="H15" s="9">
        <f t="shared" si="0"/>
        <v>78</v>
      </c>
      <c r="I15" s="9">
        <f t="shared" si="0"/>
        <v>36</v>
      </c>
    </row>
    <row r="16" spans="2:9" x14ac:dyDescent="0.25">
      <c r="B16" s="5">
        <v>1040</v>
      </c>
      <c r="C16" s="5">
        <v>202204</v>
      </c>
      <c r="D16" s="9">
        <v>47</v>
      </c>
      <c r="E16" s="9">
        <f t="shared" si="0"/>
        <v>43</v>
      </c>
      <c r="F16" s="9">
        <f t="shared" si="0"/>
        <v>67</v>
      </c>
      <c r="G16" s="9">
        <f t="shared" si="0"/>
        <v>96</v>
      </c>
      <c r="H16" s="9">
        <f t="shared" si="0"/>
        <v>54</v>
      </c>
      <c r="I16" s="9">
        <f t="shared" si="0"/>
        <v>78</v>
      </c>
    </row>
    <row r="17" spans="2:9" x14ac:dyDescent="0.25">
      <c r="B17" s="5">
        <v>1040</v>
      </c>
      <c r="C17" s="5">
        <v>202205</v>
      </c>
      <c r="D17" s="9">
        <v>83</v>
      </c>
      <c r="E17" s="9">
        <f t="shared" si="0"/>
        <v>47</v>
      </c>
      <c r="F17" s="9">
        <f t="shared" si="0"/>
        <v>43</v>
      </c>
      <c r="G17" s="9">
        <f t="shared" si="0"/>
        <v>67</v>
      </c>
      <c r="H17" s="9">
        <f t="shared" si="0"/>
        <v>96</v>
      </c>
      <c r="I17" s="9">
        <f t="shared" si="0"/>
        <v>54</v>
      </c>
    </row>
    <row r="18" spans="2:9" x14ac:dyDescent="0.25">
      <c r="B18" s="5">
        <v>1040</v>
      </c>
      <c r="C18" s="5">
        <v>202206</v>
      </c>
      <c r="D18" s="9">
        <v>76</v>
      </c>
      <c r="E18" s="9">
        <f t="shared" si="0"/>
        <v>83</v>
      </c>
      <c r="F18" s="9">
        <f t="shared" si="0"/>
        <v>47</v>
      </c>
      <c r="G18" s="9">
        <f t="shared" si="0"/>
        <v>43</v>
      </c>
      <c r="H18" s="9">
        <f t="shared" si="0"/>
        <v>67</v>
      </c>
      <c r="I18" s="9">
        <f t="shared" si="0"/>
        <v>96</v>
      </c>
    </row>
    <row r="19" spans="2:9" x14ac:dyDescent="0.25">
      <c r="B19" s="5">
        <v>1040</v>
      </c>
      <c r="C19" s="5">
        <v>202207</v>
      </c>
      <c r="D19" s="9">
        <v>41</v>
      </c>
      <c r="E19" s="9">
        <f t="shared" si="0"/>
        <v>76</v>
      </c>
      <c r="F19" s="9">
        <f t="shared" si="0"/>
        <v>83</v>
      </c>
      <c r="G19" s="9">
        <f t="shared" si="0"/>
        <v>47</v>
      </c>
      <c r="H19" s="9">
        <f t="shared" si="0"/>
        <v>43</v>
      </c>
      <c r="I19" s="9">
        <f t="shared" si="0"/>
        <v>67</v>
      </c>
    </row>
    <row r="20" spans="2:9" x14ac:dyDescent="0.25">
      <c r="B20" s="5">
        <v>1040</v>
      </c>
      <c r="C20" s="5">
        <v>202208</v>
      </c>
      <c r="D20" s="9">
        <v>41</v>
      </c>
      <c r="E20" s="9">
        <f t="shared" si="0"/>
        <v>41</v>
      </c>
      <c r="F20" s="9">
        <f t="shared" si="0"/>
        <v>76</v>
      </c>
      <c r="G20" s="9">
        <f t="shared" si="0"/>
        <v>83</v>
      </c>
      <c r="H20" s="9">
        <f t="shared" si="0"/>
        <v>47</v>
      </c>
      <c r="I20" s="9">
        <f t="shared" si="0"/>
        <v>43</v>
      </c>
    </row>
    <row r="21" spans="2:9" x14ac:dyDescent="0.25">
      <c r="B21" s="5">
        <v>1040</v>
      </c>
      <c r="C21" s="5">
        <v>202209</v>
      </c>
      <c r="D21" s="9">
        <v>59</v>
      </c>
      <c r="E21" s="9">
        <f t="shared" si="0"/>
        <v>41</v>
      </c>
      <c r="F21" s="9">
        <f t="shared" si="0"/>
        <v>41</v>
      </c>
      <c r="G21" s="9">
        <f t="shared" si="0"/>
        <v>76</v>
      </c>
      <c r="H21" s="9">
        <f t="shared" si="0"/>
        <v>83</v>
      </c>
      <c r="I21" s="9">
        <f t="shared" si="0"/>
        <v>47</v>
      </c>
    </row>
    <row r="22" spans="2:9" x14ac:dyDescent="0.25">
      <c r="B22" s="5">
        <v>1040</v>
      </c>
      <c r="C22" s="5">
        <v>202210</v>
      </c>
      <c r="D22" s="9">
        <v>87</v>
      </c>
      <c r="E22" s="9">
        <f t="shared" si="0"/>
        <v>59</v>
      </c>
      <c r="F22" s="9">
        <f t="shared" si="0"/>
        <v>41</v>
      </c>
      <c r="G22" s="9">
        <f t="shared" si="0"/>
        <v>41</v>
      </c>
      <c r="H22" s="9">
        <f t="shared" si="0"/>
        <v>76</v>
      </c>
      <c r="I22" s="9">
        <f t="shared" si="0"/>
        <v>83</v>
      </c>
    </row>
    <row r="23" spans="2:9" x14ac:dyDescent="0.25">
      <c r="B23" s="5">
        <v>1040</v>
      </c>
      <c r="C23" s="5">
        <v>202211</v>
      </c>
      <c r="D23" s="9">
        <v>90</v>
      </c>
      <c r="E23" s="9">
        <f t="shared" si="0"/>
        <v>87</v>
      </c>
      <c r="F23" s="9">
        <f t="shared" si="0"/>
        <v>59</v>
      </c>
      <c r="G23" s="9">
        <f t="shared" si="0"/>
        <v>41</v>
      </c>
      <c r="H23" s="9">
        <f t="shared" si="0"/>
        <v>41</v>
      </c>
      <c r="I23" s="9">
        <f t="shared" si="0"/>
        <v>76</v>
      </c>
    </row>
    <row r="24" spans="2:9" x14ac:dyDescent="0.25">
      <c r="B24" s="5">
        <v>1040</v>
      </c>
      <c r="C24" s="5">
        <v>202212</v>
      </c>
      <c r="D24" s="9">
        <v>71</v>
      </c>
      <c r="E24" s="9">
        <f t="shared" si="0"/>
        <v>90</v>
      </c>
      <c r="F24" s="9">
        <f t="shared" si="0"/>
        <v>87</v>
      </c>
      <c r="G24" s="9">
        <f t="shared" si="0"/>
        <v>59</v>
      </c>
      <c r="H24" s="9">
        <f t="shared" si="0"/>
        <v>41</v>
      </c>
      <c r="I24" s="9">
        <f t="shared" si="0"/>
        <v>41</v>
      </c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3281-7DE7-4F3E-A2A8-B1521FB63B6F}">
  <dimension ref="B2:G33"/>
  <sheetViews>
    <sheetView showGridLines="0" zoomScale="75" zoomScaleNormal="75" workbookViewId="0">
      <selection activeCell="F5" sqref="F5:F16"/>
    </sheetView>
  </sheetViews>
  <sheetFormatPr defaultRowHeight="15" x14ac:dyDescent="0.25"/>
  <cols>
    <col min="1" max="1" width="5.5703125" customWidth="1"/>
    <col min="2" max="2" width="8" bestFit="1" customWidth="1"/>
    <col min="5" max="5" width="18.7109375" bestFit="1" customWidth="1"/>
    <col min="6" max="6" width="21.7109375" bestFit="1" customWidth="1"/>
  </cols>
  <sheetData>
    <row r="2" spans="2:7" x14ac:dyDescent="0.25">
      <c r="B2" s="16" t="s">
        <v>8</v>
      </c>
      <c r="C2" s="17"/>
      <c r="D2" s="17"/>
      <c r="E2" s="17"/>
      <c r="F2" s="18"/>
    </row>
    <row r="3" spans="2:7" x14ac:dyDescent="0.25">
      <c r="B3" s="6" t="s">
        <v>6</v>
      </c>
      <c r="C3" s="8" t="s">
        <v>7</v>
      </c>
      <c r="D3" s="6" t="s">
        <v>9</v>
      </c>
      <c r="E3" s="6" t="s">
        <v>10</v>
      </c>
      <c r="F3" s="6" t="s">
        <v>4</v>
      </c>
    </row>
    <row r="4" spans="2:7" x14ac:dyDescent="0.25">
      <c r="B4" s="4"/>
      <c r="C4" s="4"/>
      <c r="D4" s="7"/>
      <c r="E4" s="12">
        <v>0.5</v>
      </c>
      <c r="F4" s="12">
        <v>0.5</v>
      </c>
    </row>
    <row r="5" spans="2:7" x14ac:dyDescent="0.25">
      <c r="B5" s="5">
        <v>1040</v>
      </c>
      <c r="C5" s="5">
        <v>202104</v>
      </c>
      <c r="D5" s="9">
        <v>2</v>
      </c>
      <c r="E5" s="10">
        <f>D5</f>
        <v>2</v>
      </c>
      <c r="F5" s="10">
        <f>D5</f>
        <v>2</v>
      </c>
      <c r="G5" s="11"/>
    </row>
    <row r="6" spans="2:7" x14ac:dyDescent="0.25">
      <c r="B6" s="5">
        <v>1040</v>
      </c>
      <c r="C6" s="5">
        <v>202105</v>
      </c>
      <c r="D6" s="9">
        <v>2</v>
      </c>
      <c r="E6" s="10">
        <f>D6+D5*$E$4</f>
        <v>3</v>
      </c>
      <c r="F6" s="10">
        <f>D6+F5*$F$4</f>
        <v>3</v>
      </c>
      <c r="G6" s="11"/>
    </row>
    <row r="7" spans="2:7" x14ac:dyDescent="0.25">
      <c r="B7" s="5">
        <v>1040</v>
      </c>
      <c r="C7" s="5">
        <v>202106</v>
      </c>
      <c r="D7" s="9">
        <v>3</v>
      </c>
      <c r="E7" s="10">
        <f t="shared" ref="E7:E33" si="0">D7+($E$4*D6)+($E$4*$E$4*D5)</f>
        <v>4.5</v>
      </c>
      <c r="F7" s="10">
        <f>D7+F6*$F$4</f>
        <v>4.5</v>
      </c>
      <c r="G7" s="11"/>
    </row>
    <row r="8" spans="2:7" x14ac:dyDescent="0.25">
      <c r="B8" s="5">
        <v>1040</v>
      </c>
      <c r="C8" s="5">
        <v>202107</v>
      </c>
      <c r="D8" s="9">
        <v>2</v>
      </c>
      <c r="E8" s="10">
        <f t="shared" si="0"/>
        <v>4</v>
      </c>
      <c r="F8" s="10">
        <f>D8+F7*$F$4</f>
        <v>4.25</v>
      </c>
      <c r="G8" s="11"/>
    </row>
    <row r="9" spans="2:7" x14ac:dyDescent="0.25">
      <c r="B9" s="5">
        <v>1040</v>
      </c>
      <c r="C9" s="5">
        <v>202108</v>
      </c>
      <c r="D9" s="9">
        <v>3</v>
      </c>
      <c r="E9" s="10">
        <f t="shared" si="0"/>
        <v>4.75</v>
      </c>
      <c r="F9" s="10">
        <f>D9+F8*$F$4</f>
        <v>5.125</v>
      </c>
      <c r="G9" s="11"/>
    </row>
    <row r="10" spans="2:7" x14ac:dyDescent="0.25">
      <c r="B10" s="5">
        <v>1040</v>
      </c>
      <c r="C10" s="5">
        <v>202109</v>
      </c>
      <c r="D10" s="9">
        <v>7</v>
      </c>
      <c r="E10" s="10">
        <f t="shared" si="0"/>
        <v>9</v>
      </c>
      <c r="F10" s="10">
        <f t="shared" ref="F10:F33" si="1">D10+F9*$F$4</f>
        <v>9.5625</v>
      </c>
      <c r="G10" s="11"/>
    </row>
    <row r="11" spans="2:7" x14ac:dyDescent="0.25">
      <c r="B11" s="5">
        <v>1040</v>
      </c>
      <c r="C11" s="5">
        <v>202110</v>
      </c>
      <c r="D11" s="9">
        <v>5</v>
      </c>
      <c r="E11" s="10">
        <f t="shared" si="0"/>
        <v>9.25</v>
      </c>
      <c r="F11" s="10">
        <f t="shared" si="1"/>
        <v>9.78125</v>
      </c>
      <c r="G11" s="11"/>
    </row>
    <row r="12" spans="2:7" x14ac:dyDescent="0.25">
      <c r="B12" s="5">
        <v>1040</v>
      </c>
      <c r="C12" s="5">
        <v>202111</v>
      </c>
      <c r="D12" s="9">
        <v>1</v>
      </c>
      <c r="E12" s="10">
        <f t="shared" si="0"/>
        <v>5.25</v>
      </c>
      <c r="F12" s="10">
        <f t="shared" si="1"/>
        <v>5.890625</v>
      </c>
      <c r="G12" s="11"/>
    </row>
    <row r="13" spans="2:7" x14ac:dyDescent="0.25">
      <c r="B13" s="5">
        <v>1040</v>
      </c>
      <c r="C13" s="5">
        <v>202112</v>
      </c>
      <c r="D13" s="9">
        <v>3</v>
      </c>
      <c r="E13" s="10">
        <f t="shared" si="0"/>
        <v>4.75</v>
      </c>
      <c r="F13" s="10">
        <f t="shared" si="1"/>
        <v>5.9453125</v>
      </c>
      <c r="G13" s="11"/>
    </row>
    <row r="14" spans="2:7" x14ac:dyDescent="0.25">
      <c r="B14" s="5">
        <v>1040</v>
      </c>
      <c r="C14" s="5">
        <v>202201</v>
      </c>
      <c r="D14" s="9">
        <v>4</v>
      </c>
      <c r="E14" s="10">
        <f t="shared" si="0"/>
        <v>5.75</v>
      </c>
      <c r="F14" s="10">
        <f t="shared" si="1"/>
        <v>6.97265625</v>
      </c>
      <c r="G14" s="11"/>
    </row>
    <row r="15" spans="2:7" x14ac:dyDescent="0.25">
      <c r="B15" s="5">
        <v>1040</v>
      </c>
      <c r="C15" s="5">
        <v>202202</v>
      </c>
      <c r="D15" s="9">
        <v>6</v>
      </c>
      <c r="E15" s="10">
        <f t="shared" si="0"/>
        <v>8.75</v>
      </c>
      <c r="F15" s="10">
        <f t="shared" si="1"/>
        <v>9.486328125</v>
      </c>
      <c r="G15" s="11"/>
    </row>
    <row r="16" spans="2:7" x14ac:dyDescent="0.25">
      <c r="B16" s="5">
        <v>1040</v>
      </c>
      <c r="C16" s="5">
        <v>202203</v>
      </c>
      <c r="D16" s="9">
        <v>4</v>
      </c>
      <c r="E16" s="10">
        <f t="shared" si="0"/>
        <v>8</v>
      </c>
      <c r="F16" s="10">
        <f t="shared" si="1"/>
        <v>8.7431640625</v>
      </c>
      <c r="G16" s="11"/>
    </row>
    <row r="17" spans="2:7" x14ac:dyDescent="0.25">
      <c r="B17" s="5">
        <v>1040</v>
      </c>
      <c r="C17" s="5">
        <v>202204</v>
      </c>
      <c r="D17" s="9">
        <v>2</v>
      </c>
      <c r="E17" s="10">
        <f t="shared" si="0"/>
        <v>5.5</v>
      </c>
      <c r="F17" s="10">
        <f t="shared" si="1"/>
        <v>6.37158203125</v>
      </c>
      <c r="G17" s="11"/>
    </row>
    <row r="18" spans="2:7" x14ac:dyDescent="0.25">
      <c r="B18" s="5">
        <v>1040</v>
      </c>
      <c r="C18" s="5">
        <v>202205</v>
      </c>
      <c r="D18" s="9">
        <v>5</v>
      </c>
      <c r="E18" s="10">
        <f t="shared" si="0"/>
        <v>7</v>
      </c>
      <c r="F18" s="10">
        <f t="shared" si="1"/>
        <v>8.185791015625</v>
      </c>
      <c r="G18" s="11"/>
    </row>
    <row r="19" spans="2:7" x14ac:dyDescent="0.25">
      <c r="B19" s="5">
        <v>1040</v>
      </c>
      <c r="C19" s="5">
        <v>202206</v>
      </c>
      <c r="D19" s="9">
        <v>6</v>
      </c>
      <c r="E19" s="10">
        <f t="shared" si="0"/>
        <v>9</v>
      </c>
      <c r="F19" s="10">
        <f t="shared" si="1"/>
        <v>10.0928955078125</v>
      </c>
      <c r="G19" s="11"/>
    </row>
    <row r="20" spans="2:7" x14ac:dyDescent="0.25">
      <c r="B20" s="5">
        <v>1040</v>
      </c>
      <c r="C20" s="5">
        <v>202207</v>
      </c>
      <c r="D20" s="9">
        <v>4</v>
      </c>
      <c r="E20" s="10">
        <f t="shared" si="0"/>
        <v>8.25</v>
      </c>
      <c r="F20" s="10">
        <f t="shared" si="1"/>
        <v>9.04644775390625</v>
      </c>
      <c r="G20" s="11"/>
    </row>
    <row r="21" spans="2:7" x14ac:dyDescent="0.25">
      <c r="B21" s="5">
        <v>1040</v>
      </c>
      <c r="C21" s="5">
        <v>202208</v>
      </c>
      <c r="D21" s="9">
        <v>4</v>
      </c>
      <c r="E21" s="10">
        <f t="shared" si="0"/>
        <v>7.5</v>
      </c>
      <c r="F21" s="10">
        <f t="shared" si="1"/>
        <v>8.523223876953125</v>
      </c>
      <c r="G21" s="11"/>
    </row>
    <row r="22" spans="2:7" x14ac:dyDescent="0.25">
      <c r="B22" s="5">
        <v>1040</v>
      </c>
      <c r="C22" s="5">
        <v>202209</v>
      </c>
      <c r="D22" s="9">
        <v>5</v>
      </c>
      <c r="E22" s="10">
        <f t="shared" si="0"/>
        <v>8</v>
      </c>
      <c r="F22" s="10">
        <f t="shared" si="1"/>
        <v>9.2616119384765625</v>
      </c>
      <c r="G22" s="11"/>
    </row>
    <row r="23" spans="2:7" x14ac:dyDescent="0.25">
      <c r="B23" s="5">
        <v>1040</v>
      </c>
      <c r="C23" s="5">
        <v>202210</v>
      </c>
      <c r="D23" s="9">
        <v>6</v>
      </c>
      <c r="E23" s="10">
        <f t="shared" si="0"/>
        <v>9.5</v>
      </c>
      <c r="F23" s="10">
        <f t="shared" si="1"/>
        <v>10.630805969238281</v>
      </c>
      <c r="G23" s="11"/>
    </row>
    <row r="24" spans="2:7" x14ac:dyDescent="0.25">
      <c r="B24" s="5">
        <v>1040</v>
      </c>
      <c r="C24" s="5">
        <v>202211</v>
      </c>
      <c r="D24" s="9">
        <v>5</v>
      </c>
      <c r="E24" s="10">
        <f t="shared" si="0"/>
        <v>9.25</v>
      </c>
      <c r="F24" s="10">
        <f t="shared" si="1"/>
        <v>10.315402984619141</v>
      </c>
      <c r="G24" s="11"/>
    </row>
    <row r="25" spans="2:7" x14ac:dyDescent="0.25">
      <c r="B25" s="5">
        <v>1040</v>
      </c>
      <c r="C25" s="5">
        <v>202212</v>
      </c>
      <c r="D25" s="9">
        <v>2</v>
      </c>
      <c r="E25" s="10">
        <f t="shared" si="0"/>
        <v>6</v>
      </c>
      <c r="F25" s="10">
        <f t="shared" si="1"/>
        <v>7.1577014923095703</v>
      </c>
      <c r="G25" s="11"/>
    </row>
    <row r="26" spans="2:7" x14ac:dyDescent="0.25">
      <c r="B26" s="5">
        <v>1040</v>
      </c>
      <c r="C26" s="5">
        <v>202301</v>
      </c>
      <c r="D26" s="9">
        <v>0</v>
      </c>
      <c r="E26" s="10">
        <f t="shared" si="0"/>
        <v>2.25</v>
      </c>
      <c r="F26" s="10">
        <f t="shared" si="1"/>
        <v>3.5788507461547852</v>
      </c>
      <c r="G26" s="11"/>
    </row>
    <row r="27" spans="2:7" x14ac:dyDescent="0.25">
      <c r="B27" s="5">
        <v>1040</v>
      </c>
      <c r="C27" s="5">
        <v>202302</v>
      </c>
      <c r="D27" s="9">
        <v>0</v>
      </c>
      <c r="E27" s="10">
        <f t="shared" si="0"/>
        <v>0.5</v>
      </c>
      <c r="F27" s="10">
        <f t="shared" si="1"/>
        <v>1.7894253730773926</v>
      </c>
      <c r="G27" s="11"/>
    </row>
    <row r="28" spans="2:7" x14ac:dyDescent="0.25">
      <c r="B28" s="5">
        <v>1040</v>
      </c>
      <c r="C28" s="5">
        <v>202303</v>
      </c>
      <c r="D28" s="9">
        <v>0</v>
      </c>
      <c r="E28" s="10">
        <f t="shared" si="0"/>
        <v>0</v>
      </c>
      <c r="F28" s="10">
        <f t="shared" si="1"/>
        <v>0.89471268653869629</v>
      </c>
      <c r="G28" s="11"/>
    </row>
    <row r="29" spans="2:7" x14ac:dyDescent="0.25">
      <c r="B29" s="5">
        <v>1040</v>
      </c>
      <c r="C29" s="5">
        <v>202304</v>
      </c>
      <c r="D29" s="13">
        <v>0</v>
      </c>
      <c r="E29" s="10">
        <f t="shared" si="0"/>
        <v>0</v>
      </c>
      <c r="F29" s="10">
        <f t="shared" si="1"/>
        <v>0.44735634326934814</v>
      </c>
    </row>
    <row r="30" spans="2:7" x14ac:dyDescent="0.25">
      <c r="B30" s="5">
        <v>1040</v>
      </c>
      <c r="C30" s="5">
        <v>202305</v>
      </c>
      <c r="D30" s="13">
        <v>0</v>
      </c>
      <c r="E30" s="10">
        <f t="shared" si="0"/>
        <v>0</v>
      </c>
      <c r="F30" s="10">
        <f t="shared" si="1"/>
        <v>0.22367817163467407</v>
      </c>
    </row>
    <row r="31" spans="2:7" x14ac:dyDescent="0.25">
      <c r="B31" s="5">
        <v>1040</v>
      </c>
      <c r="C31" s="5">
        <v>202306</v>
      </c>
      <c r="D31" s="13">
        <v>0</v>
      </c>
      <c r="E31" s="10">
        <f t="shared" si="0"/>
        <v>0</v>
      </c>
      <c r="F31" s="10">
        <f t="shared" si="1"/>
        <v>0.11183908581733704</v>
      </c>
    </row>
    <row r="32" spans="2:7" x14ac:dyDescent="0.25">
      <c r="B32" s="5">
        <v>1040</v>
      </c>
      <c r="C32" s="5">
        <v>202307</v>
      </c>
      <c r="D32" s="13">
        <v>0</v>
      </c>
      <c r="E32" s="10">
        <f t="shared" si="0"/>
        <v>0</v>
      </c>
      <c r="F32" s="10">
        <f t="shared" si="1"/>
        <v>5.5919542908668518E-2</v>
      </c>
    </row>
    <row r="33" spans="2:6" x14ac:dyDescent="0.25">
      <c r="B33" s="5">
        <v>1040</v>
      </c>
      <c r="C33" s="5">
        <v>202308</v>
      </c>
      <c r="D33" s="13">
        <v>0</v>
      </c>
      <c r="E33" s="10">
        <f t="shared" si="0"/>
        <v>0</v>
      </c>
      <c r="F33" s="10">
        <f t="shared" si="1"/>
        <v>2.7959771454334259E-2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8B65-97A4-4F4B-983E-6732DA3E9753}">
  <dimension ref="B2:K61"/>
  <sheetViews>
    <sheetView showGridLines="0" tabSelected="1" zoomScale="75" zoomScaleNormal="75" workbookViewId="0">
      <selection activeCell="K26" sqref="K26"/>
    </sheetView>
  </sheetViews>
  <sheetFormatPr defaultRowHeight="15" x14ac:dyDescent="0.25"/>
  <cols>
    <col min="2" max="2" width="10.85546875" bestFit="1" customWidth="1"/>
    <col min="3" max="3" width="13" customWidth="1"/>
    <col min="4" max="4" width="12.42578125" customWidth="1"/>
    <col min="5" max="5" width="20.85546875" bestFit="1" customWidth="1"/>
    <col min="6" max="6" width="13.42578125" customWidth="1"/>
    <col min="7" max="7" width="15.5703125" customWidth="1"/>
    <col min="8" max="9" width="19.7109375" bestFit="1" customWidth="1"/>
    <col min="10" max="10" width="18.140625" bestFit="1" customWidth="1"/>
    <col min="11" max="11" width="11" bestFit="1" customWidth="1"/>
  </cols>
  <sheetData>
    <row r="2" spans="2:10" x14ac:dyDescent="0.25">
      <c r="C2" s="14">
        <v>0.3</v>
      </c>
    </row>
    <row r="3" spans="2:10" x14ac:dyDescent="0.25">
      <c r="B3" s="3" t="s">
        <v>3</v>
      </c>
      <c r="C3" s="3" t="s">
        <v>0</v>
      </c>
      <c r="D3" s="3" t="s">
        <v>1</v>
      </c>
      <c r="E3" s="3" t="s">
        <v>2</v>
      </c>
      <c r="F3" s="3" t="s">
        <v>5</v>
      </c>
      <c r="G3" s="3" t="s">
        <v>11</v>
      </c>
      <c r="H3" s="3" t="s">
        <v>12</v>
      </c>
      <c r="I3" s="3" t="s">
        <v>13</v>
      </c>
      <c r="J3" s="3" t="s">
        <v>21</v>
      </c>
    </row>
    <row r="4" spans="2:10" x14ac:dyDescent="0.25">
      <c r="B4" s="1">
        <v>0</v>
      </c>
      <c r="C4" s="2">
        <f>B4*$C$2</f>
        <v>0</v>
      </c>
      <c r="D4" s="2">
        <f>LN(1+B4)</f>
        <v>0</v>
      </c>
      <c r="E4" s="2">
        <f>1-EXP(-0.1*B4)</f>
        <v>0</v>
      </c>
      <c r="F4" s="2">
        <v>0</v>
      </c>
      <c r="G4" s="2"/>
      <c r="H4" s="2">
        <v>0</v>
      </c>
      <c r="I4" s="2">
        <v>0</v>
      </c>
      <c r="J4" s="2">
        <f>SQRT(B4)</f>
        <v>0</v>
      </c>
    </row>
    <row r="5" spans="2:10" x14ac:dyDescent="0.25">
      <c r="B5" s="1">
        <v>1</v>
      </c>
      <c r="C5" s="2">
        <f t="shared" ref="C5:C30" si="0">B5*$C$2</f>
        <v>0.3</v>
      </c>
      <c r="D5" s="2">
        <f t="shared" ref="D5:D30" si="1">LN(1+B5)</f>
        <v>0.69314718055994529</v>
      </c>
      <c r="E5" s="2">
        <f>1-EXP(-0.1*B5)</f>
        <v>9.5162581964040482E-2</v>
      </c>
      <c r="F5" s="2">
        <f>ROUND((3/(1+EXP(-0.4*B5))),2)</f>
        <v>1.8</v>
      </c>
      <c r="G5" s="2"/>
      <c r="H5" s="2">
        <f t="shared" ref="H5:H30" si="2">1+0.157*B5+0.0075*B5^2</f>
        <v>1.1645000000000001</v>
      </c>
      <c r="I5" s="2">
        <f>1+0.157*B5+0.0075*B5^2+0.001*B5^3</f>
        <v>1.1655</v>
      </c>
      <c r="J5" s="2">
        <f t="shared" ref="J5:J30" si="3">SQRT(B5)</f>
        <v>1</v>
      </c>
    </row>
    <row r="6" spans="2:10" x14ac:dyDescent="0.25">
      <c r="B6" s="1">
        <f>B5+1</f>
        <v>2</v>
      </c>
      <c r="C6" s="2">
        <f t="shared" si="0"/>
        <v>0.6</v>
      </c>
      <c r="D6" s="2">
        <f t="shared" si="1"/>
        <v>1.0986122886681098</v>
      </c>
      <c r="E6" s="2">
        <f t="shared" ref="E6:E30" si="4">1-EXP(-0.1*B6)</f>
        <v>0.18126924692201818</v>
      </c>
      <c r="F6" s="2">
        <f t="shared" ref="F6:F30" si="5">ROUND((3/(1+EXP(-0.4*B6))),2)</f>
        <v>2.0699999999999998</v>
      </c>
      <c r="G6" s="2"/>
      <c r="H6" s="2">
        <f t="shared" si="2"/>
        <v>1.3440000000000001</v>
      </c>
      <c r="I6" s="2">
        <f t="shared" ref="I6:I30" si="6">1+0.157*B6+0.0075*B6^2+0.001*B6^3</f>
        <v>1.3520000000000001</v>
      </c>
      <c r="J6" s="2">
        <f t="shared" si="3"/>
        <v>1.4142135623730951</v>
      </c>
    </row>
    <row r="7" spans="2:10" x14ac:dyDescent="0.25">
      <c r="B7" s="1">
        <f t="shared" ref="B7:B30" si="7">B6+1</f>
        <v>3</v>
      </c>
      <c r="C7" s="2">
        <f t="shared" si="0"/>
        <v>0.89999999999999991</v>
      </c>
      <c r="D7" s="2">
        <f t="shared" si="1"/>
        <v>1.3862943611198906</v>
      </c>
      <c r="E7" s="2">
        <f t="shared" si="4"/>
        <v>0.25918177931828212</v>
      </c>
      <c r="F7" s="2">
        <f t="shared" si="5"/>
        <v>2.31</v>
      </c>
      <c r="G7" s="2"/>
      <c r="H7" s="2">
        <f t="shared" si="2"/>
        <v>1.5385</v>
      </c>
      <c r="I7" s="2">
        <f t="shared" si="6"/>
        <v>1.5654999999999999</v>
      </c>
      <c r="J7" s="2">
        <f t="shared" si="3"/>
        <v>1.7320508075688772</v>
      </c>
    </row>
    <row r="8" spans="2:10" x14ac:dyDescent="0.25">
      <c r="B8" s="1">
        <f t="shared" si="7"/>
        <v>4</v>
      </c>
      <c r="C8" s="2">
        <f t="shared" si="0"/>
        <v>1.2</v>
      </c>
      <c r="D8" s="2">
        <f t="shared" si="1"/>
        <v>1.6094379124341003</v>
      </c>
      <c r="E8" s="2">
        <f t="shared" si="4"/>
        <v>0.32967995396436067</v>
      </c>
      <c r="F8" s="2">
        <f t="shared" si="5"/>
        <v>2.5</v>
      </c>
      <c r="G8" s="2"/>
      <c r="H8" s="2">
        <f t="shared" si="2"/>
        <v>1.7480000000000002</v>
      </c>
      <c r="I8" s="2">
        <f t="shared" si="6"/>
        <v>1.8120000000000003</v>
      </c>
      <c r="J8" s="2">
        <f t="shared" si="3"/>
        <v>2</v>
      </c>
    </row>
    <row r="9" spans="2:10" x14ac:dyDescent="0.25">
      <c r="B9" s="1">
        <f t="shared" si="7"/>
        <v>5</v>
      </c>
      <c r="C9" s="2">
        <f t="shared" si="0"/>
        <v>1.5</v>
      </c>
      <c r="D9" s="2">
        <f t="shared" si="1"/>
        <v>1.791759469228055</v>
      </c>
      <c r="E9" s="2">
        <f t="shared" si="4"/>
        <v>0.39346934028736658</v>
      </c>
      <c r="F9" s="2">
        <f t="shared" si="5"/>
        <v>2.64</v>
      </c>
      <c r="G9" s="2"/>
      <c r="H9" s="2">
        <f t="shared" si="2"/>
        <v>1.9725000000000001</v>
      </c>
      <c r="I9" s="2">
        <f t="shared" si="6"/>
        <v>2.0975000000000001</v>
      </c>
      <c r="J9" s="2">
        <f t="shared" si="3"/>
        <v>2.2360679774997898</v>
      </c>
    </row>
    <row r="10" spans="2:10" x14ac:dyDescent="0.25">
      <c r="B10" s="1">
        <f t="shared" si="7"/>
        <v>6</v>
      </c>
      <c r="C10" s="2">
        <f t="shared" si="0"/>
        <v>1.7999999999999998</v>
      </c>
      <c r="D10" s="2">
        <f t="shared" si="1"/>
        <v>1.9459101490553132</v>
      </c>
      <c r="E10" s="2">
        <f t="shared" si="4"/>
        <v>0.45118836390597361</v>
      </c>
      <c r="F10" s="2">
        <f t="shared" si="5"/>
        <v>2.75</v>
      </c>
      <c r="G10" s="2"/>
      <c r="H10" s="2">
        <f t="shared" si="2"/>
        <v>2.2119999999999997</v>
      </c>
      <c r="I10" s="2">
        <f t="shared" si="6"/>
        <v>2.4279999999999999</v>
      </c>
      <c r="J10" s="2">
        <f t="shared" si="3"/>
        <v>2.4494897427831779</v>
      </c>
    </row>
    <row r="11" spans="2:10" x14ac:dyDescent="0.25">
      <c r="B11" s="1">
        <f t="shared" si="7"/>
        <v>7</v>
      </c>
      <c r="C11" s="2">
        <f t="shared" si="0"/>
        <v>2.1</v>
      </c>
      <c r="D11" s="2">
        <f t="shared" si="1"/>
        <v>2.0794415416798357</v>
      </c>
      <c r="E11" s="2">
        <f t="shared" si="4"/>
        <v>0.50341469620859058</v>
      </c>
      <c r="F11" s="2">
        <f t="shared" si="5"/>
        <v>2.83</v>
      </c>
      <c r="G11" s="2"/>
      <c r="H11" s="2">
        <f t="shared" si="2"/>
        <v>2.4665000000000004</v>
      </c>
      <c r="I11" s="2">
        <f t="shared" si="6"/>
        <v>2.8095000000000003</v>
      </c>
      <c r="J11" s="2">
        <f t="shared" si="3"/>
        <v>2.6457513110645907</v>
      </c>
    </row>
    <row r="12" spans="2:10" x14ac:dyDescent="0.25">
      <c r="B12" s="1">
        <f t="shared" si="7"/>
        <v>8</v>
      </c>
      <c r="C12" s="2">
        <f t="shared" si="0"/>
        <v>2.4</v>
      </c>
      <c r="D12" s="2">
        <f t="shared" si="1"/>
        <v>2.1972245773362196</v>
      </c>
      <c r="E12" s="2">
        <f t="shared" si="4"/>
        <v>0.55067103588277844</v>
      </c>
      <c r="F12" s="2">
        <f t="shared" si="5"/>
        <v>2.88</v>
      </c>
      <c r="G12" s="2"/>
      <c r="H12" s="2">
        <f t="shared" si="2"/>
        <v>2.7360000000000002</v>
      </c>
      <c r="I12" s="2">
        <f t="shared" si="6"/>
        <v>3.2480000000000002</v>
      </c>
      <c r="J12" s="2">
        <f t="shared" si="3"/>
        <v>2.8284271247461903</v>
      </c>
    </row>
    <row r="13" spans="2:10" x14ac:dyDescent="0.25">
      <c r="B13" s="1">
        <f t="shared" si="7"/>
        <v>9</v>
      </c>
      <c r="C13" s="2">
        <f t="shared" si="0"/>
        <v>2.6999999999999997</v>
      </c>
      <c r="D13" s="2">
        <f t="shared" si="1"/>
        <v>2.3025850929940459</v>
      </c>
      <c r="E13" s="2">
        <f t="shared" si="4"/>
        <v>0.59343034025940089</v>
      </c>
      <c r="F13" s="2">
        <f t="shared" si="5"/>
        <v>2.92</v>
      </c>
      <c r="G13" s="2"/>
      <c r="H13" s="2">
        <f t="shared" si="2"/>
        <v>3.0205000000000002</v>
      </c>
      <c r="I13" s="2">
        <f t="shared" si="6"/>
        <v>3.7495000000000003</v>
      </c>
      <c r="J13" s="2">
        <f t="shared" si="3"/>
        <v>3</v>
      </c>
    </row>
    <row r="14" spans="2:10" x14ac:dyDescent="0.25">
      <c r="B14" s="1">
        <f t="shared" si="7"/>
        <v>10</v>
      </c>
      <c r="C14" s="2">
        <f t="shared" si="0"/>
        <v>3</v>
      </c>
      <c r="D14" s="2">
        <f t="shared" si="1"/>
        <v>2.3978952727983707</v>
      </c>
      <c r="E14" s="2">
        <f t="shared" si="4"/>
        <v>0.63212055882855767</v>
      </c>
      <c r="F14" s="2">
        <f t="shared" si="5"/>
        <v>2.95</v>
      </c>
      <c r="G14" s="2"/>
      <c r="H14" s="2">
        <f t="shared" si="2"/>
        <v>3.3200000000000003</v>
      </c>
      <c r="I14" s="2">
        <f t="shared" si="6"/>
        <v>4.32</v>
      </c>
      <c r="J14" s="2">
        <f t="shared" si="3"/>
        <v>3.1622776601683795</v>
      </c>
    </row>
    <row r="15" spans="2:10" x14ac:dyDescent="0.25">
      <c r="B15" s="1">
        <f t="shared" si="7"/>
        <v>11</v>
      </c>
      <c r="C15" s="2">
        <f t="shared" si="0"/>
        <v>3.3</v>
      </c>
      <c r="D15" s="2">
        <f t="shared" si="1"/>
        <v>2.4849066497880004</v>
      </c>
      <c r="E15" s="2">
        <f t="shared" si="4"/>
        <v>0.6671289163019205</v>
      </c>
      <c r="F15" s="2">
        <f t="shared" si="5"/>
        <v>2.96</v>
      </c>
      <c r="G15" s="2"/>
      <c r="H15" s="2">
        <f t="shared" si="2"/>
        <v>3.6345000000000001</v>
      </c>
      <c r="I15" s="2">
        <f t="shared" si="6"/>
        <v>4.9655000000000005</v>
      </c>
      <c r="J15" s="2">
        <f t="shared" si="3"/>
        <v>3.3166247903553998</v>
      </c>
    </row>
    <row r="16" spans="2:10" x14ac:dyDescent="0.25">
      <c r="B16" s="1">
        <f t="shared" si="7"/>
        <v>12</v>
      </c>
      <c r="C16" s="2">
        <f t="shared" si="0"/>
        <v>3.5999999999999996</v>
      </c>
      <c r="D16" s="2">
        <f t="shared" si="1"/>
        <v>2.5649493574615367</v>
      </c>
      <c r="E16" s="2">
        <f t="shared" si="4"/>
        <v>0.69880578808779803</v>
      </c>
      <c r="F16" s="2">
        <f t="shared" si="5"/>
        <v>2.98</v>
      </c>
      <c r="G16" s="2"/>
      <c r="H16" s="2">
        <f t="shared" si="2"/>
        <v>3.964</v>
      </c>
      <c r="I16" s="2">
        <f t="shared" si="6"/>
        <v>5.6920000000000002</v>
      </c>
      <c r="J16" s="2">
        <f t="shared" si="3"/>
        <v>3.4641016151377544</v>
      </c>
    </row>
    <row r="17" spans="2:10" x14ac:dyDescent="0.25">
      <c r="B17" s="1">
        <f t="shared" si="7"/>
        <v>13</v>
      </c>
      <c r="C17" s="2">
        <f t="shared" si="0"/>
        <v>3.9</v>
      </c>
      <c r="D17" s="2">
        <f t="shared" si="1"/>
        <v>2.6390573296152584</v>
      </c>
      <c r="E17" s="2">
        <f t="shared" si="4"/>
        <v>0.72746820696598746</v>
      </c>
      <c r="F17" s="2">
        <f t="shared" si="5"/>
        <v>2.98</v>
      </c>
      <c r="G17" s="2"/>
      <c r="H17" s="2">
        <f t="shared" si="2"/>
        <v>4.3084999999999996</v>
      </c>
      <c r="I17" s="2">
        <f t="shared" si="6"/>
        <v>6.5054999999999996</v>
      </c>
      <c r="J17" s="2">
        <f t="shared" si="3"/>
        <v>3.6055512754639891</v>
      </c>
    </row>
    <row r="18" spans="2:10" x14ac:dyDescent="0.25">
      <c r="B18" s="1">
        <f t="shared" si="7"/>
        <v>14</v>
      </c>
      <c r="C18" s="2">
        <f t="shared" si="0"/>
        <v>4.2</v>
      </c>
      <c r="D18" s="2">
        <f t="shared" si="1"/>
        <v>2.7080502011022101</v>
      </c>
      <c r="E18" s="2">
        <f t="shared" si="4"/>
        <v>0.75340303605839354</v>
      </c>
      <c r="F18" s="2">
        <f t="shared" si="5"/>
        <v>2.99</v>
      </c>
      <c r="G18" s="2"/>
      <c r="H18" s="2">
        <f t="shared" si="2"/>
        <v>4.6680000000000001</v>
      </c>
      <c r="I18" s="2">
        <f t="shared" si="6"/>
        <v>7.4120000000000008</v>
      </c>
      <c r="J18" s="2">
        <f t="shared" si="3"/>
        <v>3.7416573867739413</v>
      </c>
    </row>
    <row r="19" spans="2:10" x14ac:dyDescent="0.25">
      <c r="B19" s="1">
        <f t="shared" si="7"/>
        <v>15</v>
      </c>
      <c r="C19" s="2">
        <f t="shared" si="0"/>
        <v>4.5</v>
      </c>
      <c r="D19" s="2">
        <f t="shared" si="1"/>
        <v>2.7725887222397811</v>
      </c>
      <c r="E19" s="2">
        <f t="shared" si="4"/>
        <v>0.77686983985157021</v>
      </c>
      <c r="F19" s="2">
        <f t="shared" si="5"/>
        <v>2.99</v>
      </c>
      <c r="G19" s="2"/>
      <c r="H19" s="2">
        <f t="shared" si="2"/>
        <v>5.0425000000000004</v>
      </c>
      <c r="I19" s="2">
        <f t="shared" si="6"/>
        <v>8.4175000000000004</v>
      </c>
      <c r="J19" s="2">
        <f t="shared" si="3"/>
        <v>3.872983346207417</v>
      </c>
    </row>
    <row r="20" spans="2:10" x14ac:dyDescent="0.25">
      <c r="B20" s="1">
        <f t="shared" si="7"/>
        <v>16</v>
      </c>
      <c r="C20" s="2">
        <f t="shared" si="0"/>
        <v>4.8</v>
      </c>
      <c r="D20" s="2">
        <f t="shared" si="1"/>
        <v>2.8332133440562162</v>
      </c>
      <c r="E20" s="2">
        <f t="shared" si="4"/>
        <v>0.79810348200534464</v>
      </c>
      <c r="F20" s="2">
        <f t="shared" si="5"/>
        <v>3</v>
      </c>
      <c r="G20" s="2"/>
      <c r="H20" s="2">
        <f t="shared" si="2"/>
        <v>5.4320000000000004</v>
      </c>
      <c r="I20" s="2">
        <f t="shared" si="6"/>
        <v>9.5280000000000005</v>
      </c>
      <c r="J20" s="2">
        <f t="shared" si="3"/>
        <v>4</v>
      </c>
    </row>
    <row r="21" spans="2:10" x14ac:dyDescent="0.25">
      <c r="B21" s="1">
        <f t="shared" si="7"/>
        <v>17</v>
      </c>
      <c r="C21" s="2">
        <f t="shared" si="0"/>
        <v>5.0999999999999996</v>
      </c>
      <c r="D21" s="2">
        <f t="shared" si="1"/>
        <v>2.8903717578961645</v>
      </c>
      <c r="E21" s="2">
        <f t="shared" si="4"/>
        <v>0.81731647594726542</v>
      </c>
      <c r="F21" s="2">
        <f t="shared" si="5"/>
        <v>3</v>
      </c>
      <c r="G21" s="2"/>
      <c r="H21" s="2">
        <f t="shared" si="2"/>
        <v>5.8365</v>
      </c>
      <c r="I21" s="2">
        <f t="shared" si="6"/>
        <v>10.749500000000001</v>
      </c>
      <c r="J21" s="2">
        <f t="shared" si="3"/>
        <v>4.1231056256176606</v>
      </c>
    </row>
    <row r="22" spans="2:10" x14ac:dyDescent="0.25">
      <c r="B22" s="1">
        <f t="shared" si="7"/>
        <v>18</v>
      </c>
      <c r="C22" s="2">
        <f t="shared" si="0"/>
        <v>5.3999999999999995</v>
      </c>
      <c r="D22" s="2">
        <f t="shared" si="1"/>
        <v>2.9444389791664403</v>
      </c>
      <c r="E22" s="2">
        <f t="shared" si="4"/>
        <v>0.83470111177841344</v>
      </c>
      <c r="F22" s="2">
        <f t="shared" si="5"/>
        <v>3</v>
      </c>
      <c r="G22" s="2"/>
      <c r="H22" s="2">
        <f t="shared" si="2"/>
        <v>6.2560000000000002</v>
      </c>
      <c r="I22" s="2">
        <f t="shared" si="6"/>
        <v>12.088000000000001</v>
      </c>
      <c r="J22" s="2">
        <f t="shared" si="3"/>
        <v>4.2426406871192848</v>
      </c>
    </row>
    <row r="23" spans="2:10" x14ac:dyDescent="0.25">
      <c r="B23" s="1">
        <f t="shared" si="7"/>
        <v>19</v>
      </c>
      <c r="C23" s="2">
        <f t="shared" si="0"/>
        <v>5.7</v>
      </c>
      <c r="D23" s="2">
        <f t="shared" si="1"/>
        <v>2.9957322735539909</v>
      </c>
      <c r="E23" s="2">
        <f t="shared" si="4"/>
        <v>0.85043138077736491</v>
      </c>
      <c r="F23" s="2">
        <f t="shared" si="5"/>
        <v>3</v>
      </c>
      <c r="G23" s="2"/>
      <c r="H23" s="2">
        <f t="shared" si="2"/>
        <v>6.6905000000000001</v>
      </c>
      <c r="I23" s="2">
        <f t="shared" si="6"/>
        <v>13.5495</v>
      </c>
      <c r="J23" s="2">
        <f t="shared" si="3"/>
        <v>4.358898943540674</v>
      </c>
    </row>
    <row r="24" spans="2:10" x14ac:dyDescent="0.25">
      <c r="B24" s="1">
        <f t="shared" si="7"/>
        <v>20</v>
      </c>
      <c r="C24" s="2">
        <f t="shared" si="0"/>
        <v>6</v>
      </c>
      <c r="D24" s="2">
        <f t="shared" si="1"/>
        <v>3.044522437723423</v>
      </c>
      <c r="E24" s="2">
        <f t="shared" si="4"/>
        <v>0.8646647167633873</v>
      </c>
      <c r="F24" s="2">
        <f t="shared" si="5"/>
        <v>3</v>
      </c>
      <c r="G24" s="2"/>
      <c r="H24" s="2">
        <f t="shared" si="2"/>
        <v>7.1400000000000006</v>
      </c>
      <c r="I24" s="2">
        <f t="shared" si="6"/>
        <v>15.14</v>
      </c>
      <c r="J24" s="2">
        <f t="shared" si="3"/>
        <v>4.4721359549995796</v>
      </c>
    </row>
    <row r="25" spans="2:10" x14ac:dyDescent="0.25">
      <c r="B25" s="1">
        <f t="shared" si="7"/>
        <v>21</v>
      </c>
      <c r="C25" s="2">
        <f t="shared" si="0"/>
        <v>6.3</v>
      </c>
      <c r="D25" s="2">
        <f t="shared" si="1"/>
        <v>3.0910424533583161</v>
      </c>
      <c r="E25" s="2">
        <f t="shared" si="4"/>
        <v>0.87754357174701814</v>
      </c>
      <c r="F25" s="2">
        <f t="shared" si="5"/>
        <v>3</v>
      </c>
      <c r="G25" s="2"/>
      <c r="H25" s="2">
        <f t="shared" si="2"/>
        <v>7.6044999999999998</v>
      </c>
      <c r="I25" s="2">
        <f t="shared" si="6"/>
        <v>16.865500000000001</v>
      </c>
      <c r="J25" s="2">
        <f t="shared" si="3"/>
        <v>4.5825756949558398</v>
      </c>
    </row>
    <row r="26" spans="2:10" x14ac:dyDescent="0.25">
      <c r="B26" s="1">
        <f t="shared" si="7"/>
        <v>22</v>
      </c>
      <c r="C26" s="2">
        <f t="shared" si="0"/>
        <v>6.6</v>
      </c>
      <c r="D26" s="2">
        <f t="shared" si="1"/>
        <v>3.1354942159291497</v>
      </c>
      <c r="E26" s="2">
        <f t="shared" si="4"/>
        <v>0.8891968416376661</v>
      </c>
      <c r="F26" s="2">
        <f t="shared" si="5"/>
        <v>3</v>
      </c>
      <c r="G26" s="2"/>
      <c r="H26" s="2">
        <f t="shared" si="2"/>
        <v>8.0839999999999996</v>
      </c>
      <c r="I26" s="2">
        <f t="shared" si="6"/>
        <v>18.731999999999999</v>
      </c>
      <c r="J26" s="2">
        <f t="shared" si="3"/>
        <v>4.6904157598234297</v>
      </c>
    </row>
    <row r="27" spans="2:10" x14ac:dyDescent="0.25">
      <c r="B27" s="1">
        <f t="shared" si="7"/>
        <v>23</v>
      </c>
      <c r="C27" s="2">
        <f t="shared" si="0"/>
        <v>6.8999999999999995</v>
      </c>
      <c r="D27" s="2">
        <f t="shared" si="1"/>
        <v>3.1780538303479458</v>
      </c>
      <c r="E27" s="2">
        <f t="shared" si="4"/>
        <v>0.89974115627719631</v>
      </c>
      <c r="F27" s="2">
        <f t="shared" si="5"/>
        <v>3</v>
      </c>
      <c r="G27" s="2"/>
      <c r="H27" s="2">
        <f t="shared" si="2"/>
        <v>8.5785</v>
      </c>
      <c r="I27" s="2">
        <f t="shared" si="6"/>
        <v>20.7455</v>
      </c>
      <c r="J27" s="2">
        <f t="shared" si="3"/>
        <v>4.7958315233127191</v>
      </c>
    </row>
    <row r="28" spans="2:10" x14ac:dyDescent="0.25">
      <c r="B28" s="1">
        <f t="shared" si="7"/>
        <v>24</v>
      </c>
      <c r="C28" s="2">
        <f t="shared" si="0"/>
        <v>7.1999999999999993</v>
      </c>
      <c r="D28" s="2">
        <f t="shared" si="1"/>
        <v>3.2188758248682006</v>
      </c>
      <c r="E28" s="2">
        <f t="shared" si="4"/>
        <v>0.90928204671058754</v>
      </c>
      <c r="F28" s="2">
        <f t="shared" si="5"/>
        <v>3</v>
      </c>
      <c r="G28" s="2"/>
      <c r="H28" s="2">
        <f t="shared" si="2"/>
        <v>9.088000000000001</v>
      </c>
      <c r="I28" s="2">
        <f t="shared" si="6"/>
        <v>22.911999999999999</v>
      </c>
      <c r="J28" s="2">
        <f t="shared" si="3"/>
        <v>4.8989794855663558</v>
      </c>
    </row>
    <row r="29" spans="2:10" x14ac:dyDescent="0.25">
      <c r="B29" s="1">
        <f t="shared" si="7"/>
        <v>25</v>
      </c>
      <c r="C29" s="2">
        <f t="shared" si="0"/>
        <v>7.5</v>
      </c>
      <c r="D29" s="2">
        <f t="shared" si="1"/>
        <v>3.2580965380214821</v>
      </c>
      <c r="E29" s="2">
        <f t="shared" si="4"/>
        <v>0.91791500137610116</v>
      </c>
      <c r="F29" s="2">
        <f t="shared" si="5"/>
        <v>3</v>
      </c>
      <c r="G29" s="2"/>
      <c r="H29" s="2">
        <f t="shared" si="2"/>
        <v>9.6125000000000007</v>
      </c>
      <c r="I29" s="2">
        <f t="shared" si="6"/>
        <v>25.237500000000001</v>
      </c>
      <c r="J29" s="2">
        <f t="shared" si="3"/>
        <v>5</v>
      </c>
    </row>
    <row r="30" spans="2:10" x14ac:dyDescent="0.25">
      <c r="B30" s="1">
        <f t="shared" si="7"/>
        <v>26</v>
      </c>
      <c r="C30" s="2">
        <f t="shared" si="0"/>
        <v>7.8</v>
      </c>
      <c r="D30" s="2">
        <f t="shared" si="1"/>
        <v>3.2958368660043291</v>
      </c>
      <c r="E30" s="2">
        <f t="shared" si="4"/>
        <v>0.92572642178566611</v>
      </c>
      <c r="F30" s="2">
        <f t="shared" si="5"/>
        <v>3</v>
      </c>
      <c r="G30" s="2"/>
      <c r="H30" s="2">
        <f t="shared" si="2"/>
        <v>10.151999999999999</v>
      </c>
      <c r="I30" s="2">
        <f t="shared" si="6"/>
        <v>27.728000000000002</v>
      </c>
      <c r="J30" s="2">
        <f t="shared" si="3"/>
        <v>5.0990195135927845</v>
      </c>
    </row>
    <row r="33" spans="2:11" x14ac:dyDescent="0.25">
      <c r="C33" s="19" t="s">
        <v>14</v>
      </c>
      <c r="D33" s="19"/>
      <c r="E33" s="19"/>
      <c r="F33" s="19"/>
      <c r="G33" s="19"/>
      <c r="H33" s="19"/>
      <c r="I33" s="19"/>
      <c r="J33" s="19"/>
      <c r="K33" s="19"/>
    </row>
    <row r="34" spans="2:11" x14ac:dyDescent="0.25">
      <c r="B34" s="3" t="s">
        <v>3</v>
      </c>
      <c r="C34" s="15" t="s">
        <v>27</v>
      </c>
      <c r="D34" s="15" t="s">
        <v>28</v>
      </c>
      <c r="E34" s="15" t="s">
        <v>29</v>
      </c>
      <c r="F34" s="3" t="s">
        <v>15</v>
      </c>
      <c r="G34" s="3" t="s">
        <v>16</v>
      </c>
      <c r="H34" s="3" t="s">
        <v>17</v>
      </c>
      <c r="I34" s="3" t="s">
        <v>18</v>
      </c>
      <c r="J34" s="3" t="s">
        <v>19</v>
      </c>
      <c r="K34" s="3" t="s">
        <v>20</v>
      </c>
    </row>
    <row r="35" spans="2:11" x14ac:dyDescent="0.25">
      <c r="B35" s="1">
        <v>0</v>
      </c>
      <c r="C35" s="2">
        <f>$B35^(RIGHT(C$34,3))</f>
        <v>0</v>
      </c>
      <c r="D35" s="2">
        <f>$B35^(RIGHT(D$34,3))</f>
        <v>0</v>
      </c>
      <c r="E35" s="2">
        <f>$B35^(RIGHT(E$34,3))</f>
        <v>0</v>
      </c>
      <c r="F35" s="2">
        <f>$B35^(RIGHT(F$34,3))</f>
        <v>0</v>
      </c>
      <c r="G35" s="2">
        <f>$B35^(RIGHT(G$34,3))</f>
        <v>0</v>
      </c>
      <c r="H35" s="2">
        <f>$B35^(RIGHT(H$34,3))</f>
        <v>0</v>
      </c>
      <c r="I35" s="2">
        <f>$B35^(RIGHT(I$34,3))</f>
        <v>0</v>
      </c>
      <c r="J35" s="2">
        <f>$B35^(RIGHT(J$34,3))</f>
        <v>0</v>
      </c>
      <c r="K35" s="2">
        <f>$B35^(RIGHT(K$34,3))</f>
        <v>0</v>
      </c>
    </row>
    <row r="36" spans="2:11" x14ac:dyDescent="0.25">
      <c r="B36" s="1">
        <v>1</v>
      </c>
      <c r="C36" s="2">
        <f>$B36^(RIGHT(C$34,3))</f>
        <v>1</v>
      </c>
      <c r="D36" s="2">
        <f>$B36^(RIGHT(D$34,3))</f>
        <v>1</v>
      </c>
      <c r="E36" s="2">
        <f>$B36^(RIGHT(E$34,3))</f>
        <v>1</v>
      </c>
      <c r="F36" s="2">
        <f>$B36^(RIGHT(F$34,3))</f>
        <v>1</v>
      </c>
      <c r="G36" s="2">
        <f>$B36^(RIGHT(G$34,3))</f>
        <v>1</v>
      </c>
      <c r="H36" s="2">
        <f>$B36^(RIGHT(H$34,3))</f>
        <v>1</v>
      </c>
      <c r="I36" s="2">
        <f>$B36^(RIGHT(I$34,3))</f>
        <v>1</v>
      </c>
      <c r="J36" s="2">
        <f>$B36^(RIGHT(J$34,3))</f>
        <v>1</v>
      </c>
      <c r="K36" s="2">
        <f>$B36^(RIGHT(K$34,3))</f>
        <v>1</v>
      </c>
    </row>
    <row r="37" spans="2:11" x14ac:dyDescent="0.25">
      <c r="B37" s="1">
        <f>B36+1</f>
        <v>2</v>
      </c>
      <c r="C37" s="2">
        <f>$B37^(RIGHT(C$34,3))</f>
        <v>1.0717734625362931</v>
      </c>
      <c r="D37" s="2">
        <f>$B37^(RIGHT(D$34,3))</f>
        <v>1.1486983549970351</v>
      </c>
      <c r="E37" s="2">
        <f>$B37^(RIGHT(E$34,3))</f>
        <v>1.2311444133449163</v>
      </c>
      <c r="F37" s="2">
        <f>$B37^(RIGHT(F$34,3))</f>
        <v>1.3195079107728942</v>
      </c>
      <c r="G37" s="2">
        <f>$B37^(RIGHT(G$34,3))</f>
        <v>1.4142135623730951</v>
      </c>
      <c r="H37" s="2">
        <f>$B37^(RIGHT(H$34,3))</f>
        <v>1.515716566510398</v>
      </c>
      <c r="I37" s="2">
        <f>$B37^(RIGHT(I$34,3))</f>
        <v>1.6245047927124709</v>
      </c>
      <c r="J37" s="2">
        <f>$B37^(RIGHT(J$34,3))</f>
        <v>1.7411011265922482</v>
      </c>
      <c r="K37" s="2">
        <f>$B37^(RIGHT(K$34,3))</f>
        <v>1.8660659830736148</v>
      </c>
    </row>
    <row r="38" spans="2:11" x14ac:dyDescent="0.25">
      <c r="B38" s="1">
        <f t="shared" ref="B38:B61" si="8">B37+1</f>
        <v>3</v>
      </c>
      <c r="C38" s="2">
        <f>$B38^(RIGHT(C$34,3))</f>
        <v>1.1161231740339044</v>
      </c>
      <c r="D38" s="2">
        <f>$B38^(RIGHT(D$34,3))</f>
        <v>1.2457309396155174</v>
      </c>
      <c r="E38" s="2">
        <f>$B38^(RIGHT(E$34,3))</f>
        <v>1.3903891703159093</v>
      </c>
      <c r="F38" s="2">
        <f>$B38^(RIGHT(F$34,3))</f>
        <v>1.5518455739153598</v>
      </c>
      <c r="G38" s="2">
        <f>$B38^(RIGHT(G$34,3))</f>
        <v>1.7320508075688772</v>
      </c>
      <c r="H38" s="2">
        <f>$B38^(RIGHT(H$34,3))</f>
        <v>1.9331820449317627</v>
      </c>
      <c r="I38" s="2">
        <f>$B38^(RIGHT(I$34,3))</f>
        <v>2.1576692799745931</v>
      </c>
      <c r="J38" s="2">
        <f>$B38^(RIGHT(J$34,3))</f>
        <v>2.4082246852806923</v>
      </c>
      <c r="K38" s="2">
        <f>$B38^(RIGHT(K$34,3))</f>
        <v>2.6878753795222869</v>
      </c>
    </row>
    <row r="39" spans="2:11" x14ac:dyDescent="0.25">
      <c r="B39" s="1">
        <f t="shared" si="8"/>
        <v>4</v>
      </c>
      <c r="C39" s="2">
        <f>$B39^(RIGHT(C$34,3))</f>
        <v>1.1486983549970351</v>
      </c>
      <c r="D39" s="2">
        <f>$B39^(RIGHT(D$34,3))</f>
        <v>1.3195079107728942</v>
      </c>
      <c r="E39" s="2">
        <f>$B39^(RIGHT(E$34,3))</f>
        <v>1.515716566510398</v>
      </c>
      <c r="F39" s="2">
        <f>$B39^(RIGHT(F$34,3))</f>
        <v>1.7411011265922482</v>
      </c>
      <c r="G39" s="2">
        <f>$B39^(RIGHT(G$34,3))</f>
        <v>2</v>
      </c>
      <c r="H39" s="2">
        <f>$B39^(RIGHT(H$34,3))</f>
        <v>2.2973967099940702</v>
      </c>
      <c r="I39" s="2">
        <f>$B39^(RIGHT(I$34,3))</f>
        <v>2.6390158215457884</v>
      </c>
      <c r="J39" s="2">
        <f>$B39^(RIGHT(J$34,3))</f>
        <v>3.031433133020796</v>
      </c>
      <c r="K39" s="2">
        <f>$B39^(RIGHT(K$34,3))</f>
        <v>3.4822022531844965</v>
      </c>
    </row>
    <row r="40" spans="2:11" x14ac:dyDescent="0.25">
      <c r="B40" s="1">
        <f t="shared" si="8"/>
        <v>5</v>
      </c>
      <c r="C40" s="2">
        <f>$B40^(RIGHT(C$34,3))</f>
        <v>1.174618943088019</v>
      </c>
      <c r="D40" s="2">
        <f>$B40^(RIGHT(D$34,3))</f>
        <v>1.3797296614612149</v>
      </c>
      <c r="E40" s="2">
        <f>$B40^(RIGHT(E$34,3))</f>
        <v>1.6206565966927624</v>
      </c>
      <c r="F40" s="2">
        <f>$B40^(RIGHT(F$34,3))</f>
        <v>1.9036539387158786</v>
      </c>
      <c r="G40" s="2">
        <f>$B40^(RIGHT(G$34,3))</f>
        <v>2.2360679774997898</v>
      </c>
      <c r="H40" s="2">
        <f>$B40^(RIGHT(H$34,3))</f>
        <v>2.626527804403767</v>
      </c>
      <c r="I40" s="2">
        <f>$B40^(RIGHT(I$34,3))</f>
        <v>3.0851693136000478</v>
      </c>
      <c r="J40" s="2">
        <f>$B40^(RIGHT(J$34,3))</f>
        <v>3.6238983183884779</v>
      </c>
      <c r="K40" s="2">
        <f>$B40^(RIGHT(K$34,3))</f>
        <v>4.2566996126039234</v>
      </c>
    </row>
    <row r="41" spans="2:11" x14ac:dyDescent="0.25">
      <c r="B41" s="1">
        <f t="shared" si="8"/>
        <v>6</v>
      </c>
      <c r="C41" s="2">
        <f>$B41^(RIGHT(C$34,3))</f>
        <v>1.1962311988513155</v>
      </c>
      <c r="D41" s="2">
        <f>$B41^(RIGHT(D$34,3))</f>
        <v>1.4309690811052556</v>
      </c>
      <c r="E41" s="2">
        <f>$B41^(RIGHT(E$34,3))</f>
        <v>1.7117698594097051</v>
      </c>
      <c r="F41" s="2">
        <f>$B41^(RIGHT(F$34,3))</f>
        <v>2.0476725110792193</v>
      </c>
      <c r="G41" s="2">
        <f>$B41^(RIGHT(G$34,3))</f>
        <v>2.4494897427831779</v>
      </c>
      <c r="H41" s="2">
        <f>$B41^(RIGHT(H$34,3))</f>
        <v>2.9301560515835212</v>
      </c>
      <c r="I41" s="2">
        <f>$B41^(RIGHT(I$34,3))</f>
        <v>3.5051440864071925</v>
      </c>
      <c r="J41" s="2">
        <f>$B41^(RIGHT(J$34,3))</f>
        <v>4.192962712629476</v>
      </c>
      <c r="K41" s="2">
        <f>$B41^(RIGHT(K$34,3))</f>
        <v>5.0157528124676221</v>
      </c>
    </row>
    <row r="42" spans="2:11" x14ac:dyDescent="0.25">
      <c r="B42" s="1">
        <f t="shared" si="8"/>
        <v>7</v>
      </c>
      <c r="C42" s="2">
        <f>$B42^(RIGHT(C$34,3))</f>
        <v>1.2148140440390669</v>
      </c>
      <c r="D42" s="2">
        <f>$B42^(RIGHT(D$34,3))</f>
        <v>1.475773161594552</v>
      </c>
      <c r="E42" s="2">
        <f>$B42^(RIGHT(E$34,3))</f>
        <v>1.7927899625209971</v>
      </c>
      <c r="F42" s="2">
        <f>$B42^(RIGHT(F$34,3))</f>
        <v>2.1779064244827797</v>
      </c>
      <c r="G42" s="2">
        <f>$B42^(RIGHT(G$34,3))</f>
        <v>2.6457513110645907</v>
      </c>
      <c r="H42" s="2">
        <f>$B42^(RIGHT(H$34,3))</f>
        <v>3.2140958497160383</v>
      </c>
      <c r="I42" s="2">
        <f>$B42^(RIGHT(I$34,3))</f>
        <v>3.9045287771227213</v>
      </c>
      <c r="J42" s="2">
        <f>$B42^(RIGHT(J$34,3))</f>
        <v>4.7432763938033666</v>
      </c>
      <c r="K42" s="2">
        <f>$B42^(RIGHT(K$34,3))</f>
        <v>5.7621987779513102</v>
      </c>
    </row>
    <row r="43" spans="2:11" x14ac:dyDescent="0.25">
      <c r="B43" s="1">
        <f t="shared" si="8"/>
        <v>8</v>
      </c>
      <c r="C43" s="2">
        <f>$B43^(RIGHT(C$34,3))</f>
        <v>1.2311444133449163</v>
      </c>
      <c r="D43" s="2">
        <f>$B43^(RIGHT(D$34,3))</f>
        <v>1.515716566510398</v>
      </c>
      <c r="E43" s="2">
        <f>$B43^(RIGHT(E$34,3))</f>
        <v>1.8660659830736148</v>
      </c>
      <c r="F43" s="2">
        <f>$B43^(RIGHT(F$34,3))</f>
        <v>2.2973967099940702</v>
      </c>
      <c r="G43" s="2">
        <f>$B43^(RIGHT(G$34,3))</f>
        <v>2.8284271247461903</v>
      </c>
      <c r="H43" s="2">
        <f>$B43^(RIGHT(H$34,3))</f>
        <v>3.4822022531844965</v>
      </c>
      <c r="I43" s="2">
        <f>$B43^(RIGHT(I$34,3))</f>
        <v>4.2870938501451716</v>
      </c>
      <c r="J43" s="2">
        <f>$B43^(RIGHT(J$34,3))</f>
        <v>5.2780316430915768</v>
      </c>
      <c r="K43" s="2">
        <f>$B43^(RIGHT(K$34,3))</f>
        <v>6.4980191708498829</v>
      </c>
    </row>
    <row r="44" spans="2:11" x14ac:dyDescent="0.25">
      <c r="B44" s="1">
        <f t="shared" si="8"/>
        <v>9</v>
      </c>
      <c r="C44" s="2">
        <f>$B44^(RIGHT(C$34,3))</f>
        <v>1.2457309396155174</v>
      </c>
      <c r="D44" s="2">
        <f>$B44^(RIGHT(D$34,3))</f>
        <v>1.5518455739153598</v>
      </c>
      <c r="E44" s="2">
        <f>$B44^(RIGHT(E$34,3))</f>
        <v>1.9331820449317627</v>
      </c>
      <c r="F44" s="2">
        <f>$B44^(RIGHT(F$34,3))</f>
        <v>2.4082246852806923</v>
      </c>
      <c r="G44" s="2">
        <f>$B44^(RIGHT(G$34,3))</f>
        <v>3</v>
      </c>
      <c r="H44" s="2">
        <f>$B44^(RIGHT(H$34,3))</f>
        <v>3.7371928188465522</v>
      </c>
      <c r="I44" s="2">
        <f>$B44^(RIGHT(I$34,3))</f>
        <v>4.6555367217460786</v>
      </c>
      <c r="J44" s="2">
        <f>$B44^(RIGHT(J$34,3))</f>
        <v>5.7995461347952899</v>
      </c>
      <c r="K44" s="2">
        <f>$B44^(RIGHT(K$34,3))</f>
        <v>7.2246740558420779</v>
      </c>
    </row>
    <row r="45" spans="2:11" x14ac:dyDescent="0.25">
      <c r="B45" s="1">
        <f t="shared" si="8"/>
        <v>10</v>
      </c>
      <c r="C45" s="2">
        <f>$B45^(RIGHT(C$34,3))</f>
        <v>1.2589254117941673</v>
      </c>
      <c r="D45" s="2">
        <f>$B45^(RIGHT(D$34,3))</f>
        <v>1.5848931924611136</v>
      </c>
      <c r="E45" s="2">
        <f>$B45^(RIGHT(E$34,3))</f>
        <v>1.9952623149688797</v>
      </c>
      <c r="F45" s="2">
        <f>$B45^(RIGHT(F$34,3))</f>
        <v>2.5118864315095806</v>
      </c>
      <c r="G45" s="2">
        <f>$B45^(RIGHT(G$34,3))</f>
        <v>3.1622776601683795</v>
      </c>
      <c r="H45" s="2">
        <f>$B45^(RIGHT(H$34,3))</f>
        <v>3.9810717055349727</v>
      </c>
      <c r="I45" s="2">
        <f>$B45^(RIGHT(I$34,3))</f>
        <v>5.0118723362727229</v>
      </c>
      <c r="J45" s="2">
        <f>$B45^(RIGHT(J$34,3))</f>
        <v>6.3095734448019343</v>
      </c>
      <c r="K45" s="2">
        <f>$B45^(RIGHT(K$34,3))</f>
        <v>7.9432823472428176</v>
      </c>
    </row>
    <row r="46" spans="2:11" x14ac:dyDescent="0.25">
      <c r="B46" s="1">
        <f t="shared" si="8"/>
        <v>11</v>
      </c>
      <c r="C46" s="2">
        <f>$B46^(RIGHT(C$34,3))</f>
        <v>1.2709816152101407</v>
      </c>
      <c r="D46" s="2">
        <f>$B46^(RIGHT(D$34,3))</f>
        <v>1.6153942662021781</v>
      </c>
      <c r="E46" s="2">
        <f>$B46^(RIGHT(E$34,3))</f>
        <v>2.0531364136588439</v>
      </c>
      <c r="F46" s="2">
        <f>$B46^(RIGHT(F$34,3))</f>
        <v>2.6094986352788734</v>
      </c>
      <c r="G46" s="2">
        <f>$B46^(RIGHT(G$34,3))</f>
        <v>3.3166247903553998</v>
      </c>
      <c r="H46" s="2">
        <f>$B46^(RIGHT(H$34,3))</f>
        <v>4.2153691330919001</v>
      </c>
      <c r="I46" s="2">
        <f>$B46^(RIGHT(I$34,3))</f>
        <v>5.3576566694841139</v>
      </c>
      <c r="J46" s="2">
        <f>$B46^(RIGHT(J$34,3))</f>
        <v>6.8094831275223022</v>
      </c>
      <c r="K46" s="2">
        <f>$B46^(RIGHT(K$34,3))</f>
        <v>8.654727864164494</v>
      </c>
    </row>
    <row r="47" spans="2:11" x14ac:dyDescent="0.25">
      <c r="B47" s="1">
        <f t="shared" si="8"/>
        <v>12</v>
      </c>
      <c r="C47" s="2">
        <f>$B47^(RIGHT(C$34,3))</f>
        <v>1.2820888539868154</v>
      </c>
      <c r="D47" s="2">
        <f>$B47^(RIGHT(D$34,3))</f>
        <v>1.6437518295172258</v>
      </c>
      <c r="E47" s="2">
        <f>$B47^(RIGHT(E$34,3))</f>
        <v>2.1074358993444711</v>
      </c>
      <c r="F47" s="2">
        <f>$B47^(RIGHT(F$34,3))</f>
        <v>2.7019200770412271</v>
      </c>
      <c r="G47" s="2">
        <f>$B47^(RIGHT(G$34,3))</f>
        <v>3.4641016151377544</v>
      </c>
      <c r="H47" s="2">
        <f>$B47^(RIGHT(H$34,3))</f>
        <v>4.4412860698458401</v>
      </c>
      <c r="I47" s="2">
        <f>$B47^(RIGHT(I$34,3))</f>
        <v>5.6941233675162604</v>
      </c>
      <c r="J47" s="2">
        <f>$B47^(RIGHT(J$34,3))</f>
        <v>7.3003721027184696</v>
      </c>
      <c r="K47" s="2">
        <f>$B47^(RIGHT(K$34,3))</f>
        <v>9.359725702851641</v>
      </c>
    </row>
    <row r="48" spans="2:11" x14ac:dyDescent="0.25">
      <c r="B48" s="1">
        <f t="shared" si="8"/>
        <v>13</v>
      </c>
      <c r="C48" s="2">
        <f>$B48^(RIGHT(C$34,3))</f>
        <v>1.2923922207808318</v>
      </c>
      <c r="D48" s="2">
        <f>$B48^(RIGHT(D$34,3))</f>
        <v>1.6702776523348104</v>
      </c>
      <c r="E48" s="2">
        <f>$B48^(RIGHT(E$34,3))</f>
        <v>2.1586538444215799</v>
      </c>
      <c r="F48" s="2">
        <f>$B48^(RIGHT(F$34,3))</f>
        <v>2.7898274358890855</v>
      </c>
      <c r="G48" s="2">
        <f>$B48^(RIGHT(G$34,3))</f>
        <v>3.6055512754639891</v>
      </c>
      <c r="H48" s="2">
        <f>$B48^(RIGHT(H$34,3))</f>
        <v>4.6597864200360659</v>
      </c>
      <c r="I48" s="2">
        <f>$B48^(RIGHT(I$34,3))</f>
        <v>6.0222717197547722</v>
      </c>
      <c r="J48" s="2">
        <f>$B48^(RIGHT(J$34,3))</f>
        <v>7.7831371220394709</v>
      </c>
      <c r="K48" s="2">
        <f>$B48^(RIGHT(K$34,3))</f>
        <v>10.058865869794326</v>
      </c>
    </row>
    <row r="49" spans="2:11" x14ac:dyDescent="0.25">
      <c r="B49" s="1">
        <f t="shared" si="8"/>
        <v>14</v>
      </c>
      <c r="C49" s="2">
        <f>$B49^(RIGHT(C$34,3))</f>
        <v>1.3020054543174677</v>
      </c>
      <c r="D49" s="2">
        <f>$B49^(RIGHT(D$34,3))</f>
        <v>1.6952182030724354</v>
      </c>
      <c r="E49" s="2">
        <f>$B49^(RIGHT(E$34,3))</f>
        <v>2.2071833466585673</v>
      </c>
      <c r="F49" s="2">
        <f>$B49^(RIGHT(F$34,3))</f>
        <v>2.873764756028137</v>
      </c>
      <c r="G49" s="2">
        <f>$B49^(RIGHT(G$34,3))</f>
        <v>3.7416573867739413</v>
      </c>
      <c r="H49" s="2">
        <f>$B49^(RIGHT(H$34,3))</f>
        <v>4.8716583257669139</v>
      </c>
      <c r="I49" s="2">
        <f>$B49^(RIGHT(I$34,3))</f>
        <v>6.3429257117196238</v>
      </c>
      <c r="J49" s="2">
        <f>$B49^(RIGHT(J$34,3))</f>
        <v>8.2585238729894588</v>
      </c>
      <c r="K49" s="2">
        <f>$B49^(RIGHT(K$34,3))</f>
        <v>10.752643127243289</v>
      </c>
    </row>
    <row r="50" spans="2:11" x14ac:dyDescent="0.25">
      <c r="B50" s="1">
        <f t="shared" si="8"/>
        <v>15</v>
      </c>
      <c r="C50" s="2">
        <f>$B50^(RIGHT(C$34,3))</f>
        <v>1.3110194230397498</v>
      </c>
      <c r="D50" s="2">
        <f>$B50^(RIGHT(D$34,3))</f>
        <v>1.7187719275874789</v>
      </c>
      <c r="E50" s="2">
        <f>$B50^(RIGHT(E$34,3))</f>
        <v>2.2533433808426553</v>
      </c>
      <c r="F50" s="2">
        <f>$B50^(RIGHT(F$34,3))</f>
        <v>2.9541769390627772</v>
      </c>
      <c r="G50" s="2">
        <f>$B50^(RIGHT(G$34,3))</f>
        <v>3.872983346207417</v>
      </c>
      <c r="H50" s="2">
        <f>$B50^(RIGHT(H$34,3))</f>
        <v>5.0775563919874074</v>
      </c>
      <c r="I50" s="2">
        <f>$B50^(RIGHT(I$34,3))</f>
        <v>6.6567750514751243</v>
      </c>
      <c r="J50" s="2">
        <f>$B50^(RIGHT(J$34,3))</f>
        <v>8.7271613872903213</v>
      </c>
      <c r="K50" s="2">
        <f>$B50^(RIGHT(K$34,3))</f>
        <v>11.441478086740142</v>
      </c>
    </row>
    <row r="51" spans="2:11" x14ac:dyDescent="0.25">
      <c r="B51" s="1">
        <f t="shared" si="8"/>
        <v>16</v>
      </c>
      <c r="C51" s="2">
        <f>$B51^(RIGHT(C$34,3))</f>
        <v>1.3195079107728942</v>
      </c>
      <c r="D51" s="2">
        <f>$B51^(RIGHT(D$34,3))</f>
        <v>1.7411011265922482</v>
      </c>
      <c r="E51" s="2">
        <f>$B51^(RIGHT(E$34,3))</f>
        <v>2.2973967099940702</v>
      </c>
      <c r="F51" s="2">
        <f>$B51^(RIGHT(F$34,3))</f>
        <v>3.031433133020796</v>
      </c>
      <c r="G51" s="2">
        <f>$B51^(RIGHT(G$34,3))</f>
        <v>4</v>
      </c>
      <c r="H51" s="2">
        <f>$B51^(RIGHT(H$34,3))</f>
        <v>5.2780316430915768</v>
      </c>
      <c r="I51" s="2">
        <f>$B51^(RIGHT(I$34,3))</f>
        <v>6.9644045063689921</v>
      </c>
      <c r="J51" s="2">
        <f>$B51^(RIGHT(J$34,3))</f>
        <v>9.189586839976279</v>
      </c>
      <c r="K51" s="2">
        <f>$B51^(RIGHT(K$34,3))</f>
        <v>12.125732532083184</v>
      </c>
    </row>
    <row r="52" spans="2:11" x14ac:dyDescent="0.25">
      <c r="B52" s="1">
        <f t="shared" si="8"/>
        <v>17</v>
      </c>
      <c r="C52" s="2">
        <f>$B52^(RIGHT(C$34,3))</f>
        <v>1.3275316748885193</v>
      </c>
      <c r="D52" s="2">
        <f>$B52^(RIGHT(D$34,3))</f>
        <v>1.7623403478323172</v>
      </c>
      <c r="E52" s="2">
        <f>$B52^(RIGHT(E$34,3))</f>
        <v>2.3395626336814512</v>
      </c>
      <c r="F52" s="2">
        <f>$B52^(RIGHT(F$34,3))</f>
        <v>3.1058435015977324</v>
      </c>
      <c r="G52" s="2">
        <f>$B52^(RIGHT(G$34,3))</f>
        <v>4.1231056256176606</v>
      </c>
      <c r="H52" s="2">
        <f>$B52^(RIGHT(H$34,3))</f>
        <v>5.4735533169184887</v>
      </c>
      <c r="I52" s="2">
        <f>$B52^(RIGHT(I$34,3))</f>
        <v>7.2663154024004104</v>
      </c>
      <c r="J52" s="2">
        <f>$B52^(RIGHT(J$34,3))</f>
        <v>9.6462638564168639</v>
      </c>
      <c r="K52" s="2">
        <f>$B52^(RIGHT(K$34,3))</f>
        <v>12.805720813725667</v>
      </c>
    </row>
    <row r="53" spans="2:11" x14ac:dyDescent="0.25">
      <c r="B53" s="1">
        <f t="shared" si="8"/>
        <v>18</v>
      </c>
      <c r="C53" s="2">
        <f>$B53^(RIGHT(C$34,3))</f>
        <v>1.335141362540313</v>
      </c>
      <c r="D53" s="2">
        <f>$B53^(RIGHT(D$34,3))</f>
        <v>1.7826024579660034</v>
      </c>
      <c r="E53" s="2">
        <f>$B53^(RIGHT(E$34,3))</f>
        <v>2.3800262745964407</v>
      </c>
      <c r="F53" s="2">
        <f>$B53^(RIGHT(F$34,3))</f>
        <v>3.1776715231464365</v>
      </c>
      <c r="G53" s="2">
        <f>$B53^(RIGHT(G$34,3))</f>
        <v>4.2426406871192848</v>
      </c>
      <c r="H53" s="2">
        <f>$B53^(RIGHT(H$34,3))</f>
        <v>5.6645250677694108</v>
      </c>
      <c r="I53" s="2">
        <f>$B53^(RIGHT(I$34,3))</f>
        <v>7.5629417171254092</v>
      </c>
      <c r="J53" s="2">
        <f>$B53^(RIGHT(J$34,3))</f>
        <v>10.097596309015795</v>
      </c>
      <c r="K53" s="2">
        <f>$B53^(RIGHT(K$34,3))</f>
        <v>13.481718494401385</v>
      </c>
    </row>
    <row r="54" spans="2:11" x14ac:dyDescent="0.25">
      <c r="B54" s="1">
        <f t="shared" si="8"/>
        <v>19</v>
      </c>
      <c r="C54" s="2">
        <f>$B54^(RIGHT(C$34,3))</f>
        <v>1.3423796509621049</v>
      </c>
      <c r="D54" s="2">
        <f>$B54^(RIGHT(D$34,3))</f>
        <v>1.8019831273171423</v>
      </c>
      <c r="E54" s="2">
        <f>$B54^(RIGHT(E$34,3))</f>
        <v>2.4189454814875875</v>
      </c>
      <c r="F54" s="2">
        <f>$B54^(RIGHT(F$34,3))</f>
        <v>3.2471431911356685</v>
      </c>
      <c r="G54" s="2">
        <f>$B54^(RIGHT(G$34,3))</f>
        <v>4.358898943540674</v>
      </c>
      <c r="H54" s="2">
        <f>$B54^(RIGHT(H$34,3))</f>
        <v>5.8512972424092151</v>
      </c>
      <c r="I54" s="2">
        <f>$B54^(RIGHT(I$34,3))</f>
        <v>7.8546623499408081</v>
      </c>
      <c r="J54" s="2">
        <f>$B54^(RIGHT(J$34,3))</f>
        <v>10.543938903738731</v>
      </c>
      <c r="K54" s="2">
        <f>$B54^(RIGHT(K$34,3))</f>
        <v>14.153969025366555</v>
      </c>
    </row>
    <row r="55" spans="2:11" x14ac:dyDescent="0.25">
      <c r="B55" s="1">
        <f t="shared" si="8"/>
        <v>20</v>
      </c>
      <c r="C55" s="2">
        <f>$B55^(RIGHT(C$34,3))</f>
        <v>1.3492828476735632</v>
      </c>
      <c r="D55" s="2">
        <f>$B55^(RIGHT(D$34,3))</f>
        <v>1.8205642030260802</v>
      </c>
      <c r="E55" s="2">
        <f>$B55^(RIGHT(E$34,3))</f>
        <v>2.4564560522315806</v>
      </c>
      <c r="F55" s="2">
        <f>$B55^(RIGHT(F$34,3))</f>
        <v>3.3144540173399868</v>
      </c>
      <c r="G55" s="2">
        <f>$B55^(RIGHT(G$34,3))</f>
        <v>4.4721359549995796</v>
      </c>
      <c r="H55" s="2">
        <f>$B55^(RIGHT(H$34,3))</f>
        <v>6.0341763365451619</v>
      </c>
      <c r="I55" s="2">
        <f>$B55^(RIGHT(I$34,3))</f>
        <v>8.1418106307380835</v>
      </c>
      <c r="J55" s="2">
        <f>$B55^(RIGHT(J$34,3))</f>
        <v>10.985605433061178</v>
      </c>
      <c r="K55" s="2">
        <f>$B55^(RIGHT(K$34,3))</f>
        <v>14.822688982138953</v>
      </c>
    </row>
    <row r="56" spans="2:11" x14ac:dyDescent="0.25">
      <c r="B56" s="1">
        <f t="shared" si="8"/>
        <v>21</v>
      </c>
      <c r="C56" s="2">
        <f>$B56^(RIGHT(C$34,3))</f>
        <v>1.3558821066938467</v>
      </c>
      <c r="D56" s="2">
        <f>$B56^(RIGHT(D$34,3))</f>
        <v>1.838416287252544</v>
      </c>
      <c r="E56" s="2">
        <f>$B56^(RIGHT(E$34,3))</f>
        <v>2.4926757485402593</v>
      </c>
      <c r="F56" s="2">
        <f>$B56^(RIGHT(F$34,3))</f>
        <v>3.3797744452354288</v>
      </c>
      <c r="G56" s="2">
        <f>$B56^(RIGHT(G$34,3))</f>
        <v>4.5825756949558398</v>
      </c>
      <c r="H56" s="2">
        <f>$B56^(RIGHT(H$34,3))</f>
        <v>6.2134323873607427</v>
      </c>
      <c r="I56" s="2">
        <f>$B56^(RIGHT(I$34,3))</f>
        <v>8.4246817951744593</v>
      </c>
      <c r="J56" s="2">
        <f>$B56^(RIGHT(J$34,3))</f>
        <v>11.422875300666449</v>
      </c>
      <c r="K56" s="2">
        <f>$B56^(RIGHT(K$34,3))</f>
        <v>15.488072227168733</v>
      </c>
    </row>
    <row r="57" spans="2:11" x14ac:dyDescent="0.25">
      <c r="B57" s="1">
        <f t="shared" si="8"/>
        <v>22</v>
      </c>
      <c r="C57" s="2">
        <f>$B57^(RIGHT(C$34,3))</f>
        <v>1.3622043665537431</v>
      </c>
      <c r="D57" s="2">
        <f>$B57^(RIGHT(D$34,3))</f>
        <v>1.8556007362580846</v>
      </c>
      <c r="E57" s="2">
        <f>$B57^(RIGHT(E$34,3))</f>
        <v>2.5277074255111032</v>
      </c>
      <c r="F57" s="2">
        <f>$B57^(RIGHT(F$34,3))</f>
        <v>3.4432540924015456</v>
      </c>
      <c r="G57" s="2">
        <f>$B57^(RIGHT(G$34,3))</f>
        <v>4.6904157598234297</v>
      </c>
      <c r="H57" s="2">
        <f>$B57^(RIGHT(H$34,3))</f>
        <v>6.3893048289839678</v>
      </c>
      <c r="I57" s="2">
        <f>$B57^(RIGHT(I$34,3))</f>
        <v>8.7035389372848773</v>
      </c>
      <c r="J57" s="2">
        <f>$B57^(RIGHT(J$34,3))</f>
        <v>11.85599874483999</v>
      </c>
      <c r="K57" s="2">
        <f>$B57^(RIGHT(K$34,3))</f>
        <v>16.150293260076726</v>
      </c>
    </row>
    <row r="58" spans="2:11" x14ac:dyDescent="0.25">
      <c r="B58" s="1">
        <f t="shared" si="8"/>
        <v>23</v>
      </c>
      <c r="C58" s="2">
        <f>$B58^(RIGHT(C$34,3))</f>
        <v>1.3682730833261529</v>
      </c>
      <c r="D58" s="2">
        <f>$B58^(RIGHT(D$34,3))</f>
        <v>1.8721712305548575</v>
      </c>
      <c r="E58" s="2">
        <f>$B58^(RIGHT(E$34,3))</f>
        <v>2.5616415021458128</v>
      </c>
      <c r="F58" s="2">
        <f>$B58^(RIGHT(F$34,3))</f>
        <v>3.5050251165172894</v>
      </c>
      <c r="G58" s="2">
        <f>$B58^(RIGHT(G$34,3))</f>
        <v>4.7958315233127191</v>
      </c>
      <c r="H58" s="2">
        <f>$B58^(RIGHT(H$34,3))</f>
        <v>6.5620071855158546</v>
      </c>
      <c r="I58" s="2">
        <f>$B58^(RIGHT(I$34,3))</f>
        <v>8.9786178045341494</v>
      </c>
      <c r="J58" s="2">
        <f>$B58^(RIGHT(J$34,3))</f>
        <v>12.285201067417038</v>
      </c>
      <c r="K58" s="2">
        <f>$B58^(RIGHT(K$34,3))</f>
        <v>16.809509943796453</v>
      </c>
    </row>
    <row r="59" spans="2:11" x14ac:dyDescent="0.25">
      <c r="B59" s="1">
        <f t="shared" si="8"/>
        <v>24</v>
      </c>
      <c r="C59" s="2">
        <f>$B59^(RIGHT(C$34,3))</f>
        <v>1.3741088103166372</v>
      </c>
      <c r="D59" s="2">
        <f>$B59^(RIGHT(D$34,3))</f>
        <v>1.8881750225898042</v>
      </c>
      <c r="E59" s="2">
        <f>$B59^(RIGHT(E$34,3))</f>
        <v>2.594557933960465</v>
      </c>
      <c r="F59" s="2">
        <f>$B59^(RIGHT(F$34,3))</f>
        <v>3.5652049159320072</v>
      </c>
      <c r="G59" s="2">
        <f>$B59^(RIGHT(G$34,3))</f>
        <v>4.8989794855663558</v>
      </c>
      <c r="H59" s="2">
        <f>$B59^(RIGHT(H$34,3))</f>
        <v>6.7317308726771969</v>
      </c>
      <c r="I59" s="2">
        <f>$B59^(RIGHT(I$34,3))</f>
        <v>9.2501307008262419</v>
      </c>
      <c r="J59" s="2">
        <f>$B59^(RIGHT(J$34,3))</f>
        <v>12.710686092585751</v>
      </c>
      <c r="K59" s="2">
        <f>$B59^(RIGHT(K$34,3))</f>
        <v>17.46586574499123</v>
      </c>
    </row>
    <row r="60" spans="2:11" x14ac:dyDescent="0.25">
      <c r="B60" s="1">
        <f t="shared" si="8"/>
        <v>25</v>
      </c>
      <c r="C60" s="2">
        <f>$B60^(RIGHT(C$34,3))</f>
        <v>1.3797296614612149</v>
      </c>
      <c r="D60" s="2">
        <f>$B60^(RIGHT(D$34,3))</f>
        <v>1.9036539387158786</v>
      </c>
      <c r="E60" s="2">
        <f>$B60^(RIGHT(E$34,3))</f>
        <v>2.626527804403767</v>
      </c>
      <c r="F60" s="2">
        <f>$B60^(RIGHT(F$34,3))</f>
        <v>3.6238983183884779</v>
      </c>
      <c r="G60" s="2">
        <f>$B60^(RIGHT(G$34,3))</f>
        <v>5</v>
      </c>
      <c r="H60" s="2">
        <f>$B60^(RIGHT(H$34,3))</f>
        <v>6.8986483073060727</v>
      </c>
      <c r="I60" s="2">
        <f>$B60^(RIGHT(I$34,3))</f>
        <v>9.5182696935793913</v>
      </c>
      <c r="J60" s="2">
        <f>$B60^(RIGHT(J$34,3))</f>
        <v>13.132639022018838</v>
      </c>
      <c r="K60" s="2">
        <f>$B60^(RIGHT(K$34,3))</f>
        <v>18.119491591942388</v>
      </c>
    </row>
    <row r="61" spans="2:11" x14ac:dyDescent="0.25">
      <c r="B61" s="1">
        <f t="shared" si="8"/>
        <v>26</v>
      </c>
      <c r="C61" s="2">
        <f>$B61^(RIGHT(C$34,3))</f>
        <v>1.3851516854212416</v>
      </c>
      <c r="D61" s="2">
        <f>$B61^(RIGHT(D$34,3))</f>
        <v>1.9186451916253062</v>
      </c>
      <c r="E61" s="2">
        <f>$B61^(RIGHT(E$34,3))</f>
        <v>2.6576146209051541</v>
      </c>
      <c r="F61" s="2">
        <f>$B61^(RIGHT(F$34,3))</f>
        <v>3.6811993713469082</v>
      </c>
      <c r="G61" s="2">
        <f>$B61^(RIGHT(G$34,3))</f>
        <v>5.0990195135927845</v>
      </c>
      <c r="H61" s="2">
        <f>$B61^(RIGHT(H$34,3))</f>
        <v>7.0629154732488457</v>
      </c>
      <c r="I61" s="2">
        <f>$B61^(RIGHT(I$34,3))</f>
        <v>9.7832092717584036</v>
      </c>
      <c r="J61" s="2">
        <f>$B61^(RIGHT(J$34,3))</f>
        <v>13.551228811604872</v>
      </c>
      <c r="K61" s="2">
        <f>$B61^(RIGHT(K$34,3))</f>
        <v>18.770507427923384</v>
      </c>
    </row>
  </sheetData>
  <mergeCells count="1">
    <mergeCell ref="C33:K33"/>
  </mergeCells>
  <phoneticPr fontId="4" type="noConversion"/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Lag variables</vt:lpstr>
      <vt:lpstr>Adstocking</vt:lpstr>
      <vt:lpstr>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Sarath</dc:creator>
  <cp:lastModifiedBy>A, Sarath</cp:lastModifiedBy>
  <dcterms:created xsi:type="dcterms:W3CDTF">2023-09-05T09:06:41Z</dcterms:created>
  <dcterms:modified xsi:type="dcterms:W3CDTF">2023-09-21T10:23:44Z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2023-09-05T09:20:59Z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30d1dd09-05ef-444e-a414-9d6173c325d4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