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sql\excelclass\assingnments\"/>
    </mc:Choice>
  </mc:AlternateContent>
  <xr:revisionPtr revIDLastSave="0" documentId="13_ncr:1_{2FDE4709-E3B2-45C6-893C-403FBA7EDA24}" xr6:coauthVersionLast="47" xr6:coauthVersionMax="47" xr10:uidLastSave="{00000000-0000-0000-0000-000000000000}"/>
  <bookViews>
    <workbookView xWindow="-108" yWindow="-108" windowWidth="23256" windowHeight="12456" activeTab="2" xr2:uid="{62ABEAB2-52AC-4E0A-82A0-9B30E8D39595}"/>
  </bookViews>
  <sheets>
    <sheet name="Catalogue" sheetId="1" r:id="rId1"/>
    <sheet name="Sales Report" sheetId="2" r:id="rId2"/>
    <sheet name="Sales_Dashboard" sheetId="3" r:id="rId3"/>
  </sheets>
  <definedNames>
    <definedName name="Slicer_CATEGORY">#N/A</definedName>
    <definedName name="Slicer_PAYMENT_MODE">#N/A</definedName>
    <definedName name="Slicer_SALES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K3" i="2"/>
  <c r="K2"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I126" i="2"/>
  <c r="I254" i="2"/>
  <c r="I286" i="2"/>
  <c r="I318" i="2"/>
  <c r="I350" i="2"/>
  <c r="I382" i="2"/>
  <c r="I414" i="2"/>
  <c r="G3" i="2"/>
  <c r="I3" i="2" s="1"/>
  <c r="G4" i="2"/>
  <c r="I4" i="2" s="1"/>
  <c r="G5" i="2"/>
  <c r="I5" i="2" s="1"/>
  <c r="G6" i="2"/>
  <c r="I6" i="2" s="1"/>
  <c r="G7" i="2"/>
  <c r="I7" i="2" s="1"/>
  <c r="G8" i="2"/>
  <c r="I8" i="2" s="1"/>
  <c r="G9" i="2"/>
  <c r="I9" i="2" s="1"/>
  <c r="G10" i="2"/>
  <c r="I10" i="2" s="1"/>
  <c r="G11" i="2"/>
  <c r="I11" i="2" s="1"/>
  <c r="G12" i="2"/>
  <c r="I12" i="2" s="1"/>
  <c r="G13" i="2"/>
  <c r="I13" i="2" s="1"/>
  <c r="G14" i="2"/>
  <c r="I14" i="2" s="1"/>
  <c r="G15" i="2"/>
  <c r="I15" i="2" s="1"/>
  <c r="G16" i="2"/>
  <c r="I16" i="2" s="1"/>
  <c r="G17" i="2"/>
  <c r="I17" i="2" s="1"/>
  <c r="G18" i="2"/>
  <c r="I18" i="2" s="1"/>
  <c r="G19" i="2"/>
  <c r="I19" i="2" s="1"/>
  <c r="G20" i="2"/>
  <c r="I20" i="2" s="1"/>
  <c r="G21" i="2"/>
  <c r="I21" i="2" s="1"/>
  <c r="G22" i="2"/>
  <c r="I22" i="2" s="1"/>
  <c r="G23" i="2"/>
  <c r="I23" i="2" s="1"/>
  <c r="G24" i="2"/>
  <c r="I24" i="2" s="1"/>
  <c r="G25" i="2"/>
  <c r="I25" i="2" s="1"/>
  <c r="G26" i="2"/>
  <c r="I26" i="2" s="1"/>
  <c r="G27" i="2"/>
  <c r="I27" i="2" s="1"/>
  <c r="G28" i="2"/>
  <c r="I28" i="2" s="1"/>
  <c r="G29" i="2"/>
  <c r="I29" i="2" s="1"/>
  <c r="G30" i="2"/>
  <c r="I30" i="2" s="1"/>
  <c r="G31" i="2"/>
  <c r="I31" i="2" s="1"/>
  <c r="G32" i="2"/>
  <c r="I32" i="2" s="1"/>
  <c r="G33" i="2"/>
  <c r="I33" i="2" s="1"/>
  <c r="G34" i="2"/>
  <c r="I34" i="2" s="1"/>
  <c r="G35" i="2"/>
  <c r="I35" i="2" s="1"/>
  <c r="G36" i="2"/>
  <c r="I36" i="2" s="1"/>
  <c r="G37" i="2"/>
  <c r="I37" i="2" s="1"/>
  <c r="G38" i="2"/>
  <c r="I38" i="2" s="1"/>
  <c r="G39" i="2"/>
  <c r="I39" i="2" s="1"/>
  <c r="G40" i="2"/>
  <c r="I40" i="2" s="1"/>
  <c r="G41" i="2"/>
  <c r="I41" i="2" s="1"/>
  <c r="G42" i="2"/>
  <c r="I42" i="2" s="1"/>
  <c r="G43" i="2"/>
  <c r="I43" i="2" s="1"/>
  <c r="G44" i="2"/>
  <c r="I44" i="2" s="1"/>
  <c r="G45" i="2"/>
  <c r="I45" i="2" s="1"/>
  <c r="G46" i="2"/>
  <c r="I46" i="2" s="1"/>
  <c r="G47" i="2"/>
  <c r="I47" i="2" s="1"/>
  <c r="G48" i="2"/>
  <c r="I48" i="2" s="1"/>
  <c r="G49" i="2"/>
  <c r="I49" i="2" s="1"/>
  <c r="G50" i="2"/>
  <c r="I50" i="2" s="1"/>
  <c r="G51" i="2"/>
  <c r="I51" i="2" s="1"/>
  <c r="G52" i="2"/>
  <c r="I52" i="2" s="1"/>
  <c r="G53" i="2"/>
  <c r="I53" i="2" s="1"/>
  <c r="G54" i="2"/>
  <c r="I54" i="2" s="1"/>
  <c r="G55" i="2"/>
  <c r="I55" i="2" s="1"/>
  <c r="G56" i="2"/>
  <c r="I56" i="2" s="1"/>
  <c r="G57" i="2"/>
  <c r="I57" i="2" s="1"/>
  <c r="G58" i="2"/>
  <c r="I58" i="2" s="1"/>
  <c r="G59" i="2"/>
  <c r="I59" i="2" s="1"/>
  <c r="G60" i="2"/>
  <c r="I60" i="2" s="1"/>
  <c r="G61" i="2"/>
  <c r="I61" i="2" s="1"/>
  <c r="G62" i="2"/>
  <c r="I62" i="2" s="1"/>
  <c r="G63" i="2"/>
  <c r="I63" i="2" s="1"/>
  <c r="G64" i="2"/>
  <c r="I64" i="2" s="1"/>
  <c r="G65" i="2"/>
  <c r="I65" i="2" s="1"/>
  <c r="G66" i="2"/>
  <c r="I66" i="2" s="1"/>
  <c r="G67" i="2"/>
  <c r="I67" i="2" s="1"/>
  <c r="G68" i="2"/>
  <c r="I68" i="2" s="1"/>
  <c r="G69" i="2"/>
  <c r="I69" i="2" s="1"/>
  <c r="G70" i="2"/>
  <c r="I70" i="2" s="1"/>
  <c r="G71" i="2"/>
  <c r="I71" i="2" s="1"/>
  <c r="G72" i="2"/>
  <c r="I72" i="2" s="1"/>
  <c r="G73" i="2"/>
  <c r="I73" i="2" s="1"/>
  <c r="G74" i="2"/>
  <c r="I74" i="2" s="1"/>
  <c r="G75" i="2"/>
  <c r="I75" i="2" s="1"/>
  <c r="G76" i="2"/>
  <c r="I76" i="2" s="1"/>
  <c r="G77" i="2"/>
  <c r="I77" i="2" s="1"/>
  <c r="G78" i="2"/>
  <c r="I78" i="2" s="1"/>
  <c r="G79" i="2"/>
  <c r="I79" i="2" s="1"/>
  <c r="G80" i="2"/>
  <c r="I80" i="2" s="1"/>
  <c r="G81" i="2"/>
  <c r="I81" i="2" s="1"/>
  <c r="G82" i="2"/>
  <c r="I82" i="2" s="1"/>
  <c r="G83" i="2"/>
  <c r="I83" i="2" s="1"/>
  <c r="G84" i="2"/>
  <c r="I84" i="2" s="1"/>
  <c r="G85" i="2"/>
  <c r="I85" i="2" s="1"/>
  <c r="G86" i="2"/>
  <c r="I86" i="2" s="1"/>
  <c r="G87" i="2"/>
  <c r="I87" i="2" s="1"/>
  <c r="G88" i="2"/>
  <c r="I88" i="2" s="1"/>
  <c r="G89" i="2"/>
  <c r="I89" i="2" s="1"/>
  <c r="G90" i="2"/>
  <c r="I90" i="2" s="1"/>
  <c r="G91" i="2"/>
  <c r="I91" i="2" s="1"/>
  <c r="G92" i="2"/>
  <c r="I92" i="2" s="1"/>
  <c r="G93" i="2"/>
  <c r="I93" i="2" s="1"/>
  <c r="G94" i="2"/>
  <c r="I94" i="2" s="1"/>
  <c r="G95" i="2"/>
  <c r="I95" i="2" s="1"/>
  <c r="G96" i="2"/>
  <c r="I96" i="2" s="1"/>
  <c r="G97" i="2"/>
  <c r="I97" i="2" s="1"/>
  <c r="G98" i="2"/>
  <c r="I98" i="2" s="1"/>
  <c r="G99" i="2"/>
  <c r="I99" i="2" s="1"/>
  <c r="G100" i="2"/>
  <c r="I100" i="2" s="1"/>
  <c r="G101" i="2"/>
  <c r="I101" i="2" s="1"/>
  <c r="G102" i="2"/>
  <c r="I102" i="2" s="1"/>
  <c r="G103" i="2"/>
  <c r="I103" i="2" s="1"/>
  <c r="G104" i="2"/>
  <c r="I104" i="2" s="1"/>
  <c r="G105" i="2"/>
  <c r="I105" i="2" s="1"/>
  <c r="G106" i="2"/>
  <c r="I106" i="2" s="1"/>
  <c r="G107" i="2"/>
  <c r="I107" i="2" s="1"/>
  <c r="G108" i="2"/>
  <c r="I108" i="2" s="1"/>
  <c r="G109" i="2"/>
  <c r="I109" i="2" s="1"/>
  <c r="G110" i="2"/>
  <c r="I110" i="2" s="1"/>
  <c r="G111" i="2"/>
  <c r="I111" i="2" s="1"/>
  <c r="G112" i="2"/>
  <c r="I112" i="2" s="1"/>
  <c r="G113" i="2"/>
  <c r="I113" i="2" s="1"/>
  <c r="G114" i="2"/>
  <c r="I114" i="2" s="1"/>
  <c r="G115" i="2"/>
  <c r="I115" i="2" s="1"/>
  <c r="G116" i="2"/>
  <c r="I116" i="2" s="1"/>
  <c r="G117" i="2"/>
  <c r="I117" i="2" s="1"/>
  <c r="G118" i="2"/>
  <c r="I118" i="2" s="1"/>
  <c r="G119" i="2"/>
  <c r="I119" i="2" s="1"/>
  <c r="G120" i="2"/>
  <c r="I120" i="2" s="1"/>
  <c r="G121" i="2"/>
  <c r="I121" i="2" s="1"/>
  <c r="G122" i="2"/>
  <c r="I122" i="2" s="1"/>
  <c r="G123" i="2"/>
  <c r="I123" i="2" s="1"/>
  <c r="G124" i="2"/>
  <c r="I124" i="2" s="1"/>
  <c r="G125" i="2"/>
  <c r="I125" i="2" s="1"/>
  <c r="G126" i="2"/>
  <c r="G127" i="2"/>
  <c r="I127" i="2" s="1"/>
  <c r="G128" i="2"/>
  <c r="I128" i="2" s="1"/>
  <c r="G129" i="2"/>
  <c r="I129" i="2" s="1"/>
  <c r="G130" i="2"/>
  <c r="I130" i="2" s="1"/>
  <c r="G131" i="2"/>
  <c r="I131" i="2" s="1"/>
  <c r="G132" i="2"/>
  <c r="I132" i="2" s="1"/>
  <c r="G133" i="2"/>
  <c r="I133" i="2" s="1"/>
  <c r="G134" i="2"/>
  <c r="I134" i="2" s="1"/>
  <c r="G135" i="2"/>
  <c r="I135" i="2" s="1"/>
  <c r="G136" i="2"/>
  <c r="I136" i="2" s="1"/>
  <c r="G137" i="2"/>
  <c r="I137" i="2" s="1"/>
  <c r="G138" i="2"/>
  <c r="I138" i="2" s="1"/>
  <c r="G139" i="2"/>
  <c r="I139" i="2" s="1"/>
  <c r="G140" i="2"/>
  <c r="I140" i="2" s="1"/>
  <c r="G141" i="2"/>
  <c r="I141" i="2" s="1"/>
  <c r="G142" i="2"/>
  <c r="I142" i="2" s="1"/>
  <c r="G143" i="2"/>
  <c r="I143" i="2" s="1"/>
  <c r="G144" i="2"/>
  <c r="I144" i="2" s="1"/>
  <c r="G145" i="2"/>
  <c r="I145" i="2" s="1"/>
  <c r="G146" i="2"/>
  <c r="I146" i="2" s="1"/>
  <c r="G147" i="2"/>
  <c r="I147" i="2" s="1"/>
  <c r="G148" i="2"/>
  <c r="I148" i="2" s="1"/>
  <c r="G149" i="2"/>
  <c r="I149" i="2" s="1"/>
  <c r="G150" i="2"/>
  <c r="I150" i="2" s="1"/>
  <c r="G151" i="2"/>
  <c r="I151" i="2" s="1"/>
  <c r="G152" i="2"/>
  <c r="I152" i="2" s="1"/>
  <c r="G153" i="2"/>
  <c r="I153" i="2" s="1"/>
  <c r="G154" i="2"/>
  <c r="I154" i="2" s="1"/>
  <c r="G155" i="2"/>
  <c r="I155" i="2" s="1"/>
  <c r="G156" i="2"/>
  <c r="I156" i="2" s="1"/>
  <c r="G157" i="2"/>
  <c r="I157" i="2" s="1"/>
  <c r="G158" i="2"/>
  <c r="I158" i="2" s="1"/>
  <c r="G159" i="2"/>
  <c r="I159" i="2" s="1"/>
  <c r="G160" i="2"/>
  <c r="I160" i="2" s="1"/>
  <c r="G161" i="2"/>
  <c r="I161" i="2" s="1"/>
  <c r="G162" i="2"/>
  <c r="I162" i="2" s="1"/>
  <c r="G163" i="2"/>
  <c r="I163" i="2" s="1"/>
  <c r="G164" i="2"/>
  <c r="I164" i="2" s="1"/>
  <c r="G165" i="2"/>
  <c r="I165" i="2" s="1"/>
  <c r="G166" i="2"/>
  <c r="I166" i="2" s="1"/>
  <c r="G167" i="2"/>
  <c r="I167" i="2" s="1"/>
  <c r="G168" i="2"/>
  <c r="I168" i="2" s="1"/>
  <c r="G169" i="2"/>
  <c r="I169" i="2" s="1"/>
  <c r="G170" i="2"/>
  <c r="I170" i="2" s="1"/>
  <c r="G171" i="2"/>
  <c r="I171" i="2" s="1"/>
  <c r="G172" i="2"/>
  <c r="I172" i="2" s="1"/>
  <c r="G173" i="2"/>
  <c r="I173" i="2" s="1"/>
  <c r="G174" i="2"/>
  <c r="I174" i="2" s="1"/>
  <c r="G175" i="2"/>
  <c r="I175" i="2" s="1"/>
  <c r="G176" i="2"/>
  <c r="I176" i="2" s="1"/>
  <c r="G177" i="2"/>
  <c r="I177" i="2" s="1"/>
  <c r="G178" i="2"/>
  <c r="I178" i="2" s="1"/>
  <c r="G179" i="2"/>
  <c r="I179" i="2" s="1"/>
  <c r="G180" i="2"/>
  <c r="I180" i="2" s="1"/>
  <c r="G181" i="2"/>
  <c r="I181" i="2" s="1"/>
  <c r="G182" i="2"/>
  <c r="I182" i="2" s="1"/>
  <c r="G183" i="2"/>
  <c r="I183" i="2" s="1"/>
  <c r="G184" i="2"/>
  <c r="I184" i="2" s="1"/>
  <c r="G185" i="2"/>
  <c r="I185" i="2" s="1"/>
  <c r="G186" i="2"/>
  <c r="I186" i="2" s="1"/>
  <c r="G187" i="2"/>
  <c r="I187" i="2" s="1"/>
  <c r="G188" i="2"/>
  <c r="I188" i="2" s="1"/>
  <c r="G189" i="2"/>
  <c r="I189" i="2" s="1"/>
  <c r="G190" i="2"/>
  <c r="I190" i="2" s="1"/>
  <c r="G191" i="2"/>
  <c r="I191" i="2" s="1"/>
  <c r="G192" i="2"/>
  <c r="I192" i="2" s="1"/>
  <c r="G193" i="2"/>
  <c r="I193" i="2" s="1"/>
  <c r="G194" i="2"/>
  <c r="I194" i="2" s="1"/>
  <c r="G195" i="2"/>
  <c r="I195" i="2" s="1"/>
  <c r="G196" i="2"/>
  <c r="I196" i="2" s="1"/>
  <c r="G197" i="2"/>
  <c r="I197" i="2" s="1"/>
  <c r="G198" i="2"/>
  <c r="I198" i="2" s="1"/>
  <c r="G199" i="2"/>
  <c r="I199" i="2" s="1"/>
  <c r="G200" i="2"/>
  <c r="I200" i="2" s="1"/>
  <c r="G201" i="2"/>
  <c r="I201" i="2" s="1"/>
  <c r="G202" i="2"/>
  <c r="I202" i="2" s="1"/>
  <c r="G203" i="2"/>
  <c r="I203" i="2" s="1"/>
  <c r="G204" i="2"/>
  <c r="I204" i="2" s="1"/>
  <c r="G205" i="2"/>
  <c r="I205" i="2" s="1"/>
  <c r="G206" i="2"/>
  <c r="I206" i="2" s="1"/>
  <c r="G207" i="2"/>
  <c r="I207" i="2" s="1"/>
  <c r="G208" i="2"/>
  <c r="I208" i="2" s="1"/>
  <c r="G209" i="2"/>
  <c r="I209" i="2" s="1"/>
  <c r="G210" i="2"/>
  <c r="I210" i="2" s="1"/>
  <c r="G211" i="2"/>
  <c r="I211" i="2" s="1"/>
  <c r="G212" i="2"/>
  <c r="I212" i="2" s="1"/>
  <c r="G213" i="2"/>
  <c r="I213" i="2" s="1"/>
  <c r="G214" i="2"/>
  <c r="I214" i="2" s="1"/>
  <c r="G215" i="2"/>
  <c r="I215" i="2" s="1"/>
  <c r="G216" i="2"/>
  <c r="I216" i="2" s="1"/>
  <c r="G217" i="2"/>
  <c r="I217" i="2" s="1"/>
  <c r="G218" i="2"/>
  <c r="I218" i="2" s="1"/>
  <c r="G219" i="2"/>
  <c r="I219" i="2" s="1"/>
  <c r="G220" i="2"/>
  <c r="I220" i="2" s="1"/>
  <c r="G221" i="2"/>
  <c r="I221" i="2" s="1"/>
  <c r="G222" i="2"/>
  <c r="I222" i="2" s="1"/>
  <c r="G223" i="2"/>
  <c r="I223" i="2" s="1"/>
  <c r="G224" i="2"/>
  <c r="I224" i="2" s="1"/>
  <c r="G225" i="2"/>
  <c r="I225" i="2" s="1"/>
  <c r="G226" i="2"/>
  <c r="I226" i="2" s="1"/>
  <c r="G227" i="2"/>
  <c r="I227" i="2" s="1"/>
  <c r="G228" i="2"/>
  <c r="I228" i="2" s="1"/>
  <c r="G229" i="2"/>
  <c r="I229" i="2" s="1"/>
  <c r="G230" i="2"/>
  <c r="I230" i="2" s="1"/>
  <c r="G231" i="2"/>
  <c r="I231" i="2" s="1"/>
  <c r="G232" i="2"/>
  <c r="I232" i="2" s="1"/>
  <c r="G233" i="2"/>
  <c r="I233" i="2" s="1"/>
  <c r="G234" i="2"/>
  <c r="I234" i="2" s="1"/>
  <c r="G235" i="2"/>
  <c r="I235" i="2" s="1"/>
  <c r="G236" i="2"/>
  <c r="I236" i="2" s="1"/>
  <c r="G237" i="2"/>
  <c r="I237" i="2" s="1"/>
  <c r="G238" i="2"/>
  <c r="I238" i="2" s="1"/>
  <c r="G239" i="2"/>
  <c r="I239" i="2" s="1"/>
  <c r="G240" i="2"/>
  <c r="I240" i="2" s="1"/>
  <c r="G241" i="2"/>
  <c r="I241" i="2" s="1"/>
  <c r="G242" i="2"/>
  <c r="I242" i="2" s="1"/>
  <c r="G243" i="2"/>
  <c r="I243" i="2" s="1"/>
  <c r="G244" i="2"/>
  <c r="I244" i="2" s="1"/>
  <c r="G245" i="2"/>
  <c r="I245" i="2" s="1"/>
  <c r="G246" i="2"/>
  <c r="I246" i="2" s="1"/>
  <c r="G247" i="2"/>
  <c r="I247" i="2" s="1"/>
  <c r="G248" i="2"/>
  <c r="I248" i="2" s="1"/>
  <c r="G249" i="2"/>
  <c r="I249" i="2" s="1"/>
  <c r="G250" i="2"/>
  <c r="I250" i="2" s="1"/>
  <c r="G251" i="2"/>
  <c r="I251" i="2" s="1"/>
  <c r="G252" i="2"/>
  <c r="I252" i="2" s="1"/>
  <c r="G253" i="2"/>
  <c r="I253" i="2" s="1"/>
  <c r="G254" i="2"/>
  <c r="G255" i="2"/>
  <c r="I255" i="2" s="1"/>
  <c r="G256" i="2"/>
  <c r="I256" i="2" s="1"/>
  <c r="G257" i="2"/>
  <c r="I257" i="2" s="1"/>
  <c r="G258" i="2"/>
  <c r="I258" i="2" s="1"/>
  <c r="G259" i="2"/>
  <c r="I259" i="2" s="1"/>
  <c r="G260" i="2"/>
  <c r="I260" i="2" s="1"/>
  <c r="G261" i="2"/>
  <c r="I261" i="2" s="1"/>
  <c r="G262" i="2"/>
  <c r="I262" i="2" s="1"/>
  <c r="G263" i="2"/>
  <c r="I263" i="2" s="1"/>
  <c r="G264" i="2"/>
  <c r="I264" i="2" s="1"/>
  <c r="G265" i="2"/>
  <c r="I265" i="2" s="1"/>
  <c r="G266" i="2"/>
  <c r="I266" i="2" s="1"/>
  <c r="G267" i="2"/>
  <c r="I267" i="2" s="1"/>
  <c r="G268" i="2"/>
  <c r="I268" i="2" s="1"/>
  <c r="G269" i="2"/>
  <c r="I269" i="2" s="1"/>
  <c r="G270" i="2"/>
  <c r="I270" i="2" s="1"/>
  <c r="G271" i="2"/>
  <c r="I271" i="2" s="1"/>
  <c r="G272" i="2"/>
  <c r="I272" i="2" s="1"/>
  <c r="G273" i="2"/>
  <c r="I273" i="2" s="1"/>
  <c r="G274" i="2"/>
  <c r="I274" i="2" s="1"/>
  <c r="G275" i="2"/>
  <c r="I275" i="2" s="1"/>
  <c r="G276" i="2"/>
  <c r="I276" i="2" s="1"/>
  <c r="G277" i="2"/>
  <c r="I277" i="2" s="1"/>
  <c r="G278" i="2"/>
  <c r="I278" i="2" s="1"/>
  <c r="G279" i="2"/>
  <c r="I279" i="2" s="1"/>
  <c r="G280" i="2"/>
  <c r="I280" i="2" s="1"/>
  <c r="G281" i="2"/>
  <c r="I281" i="2" s="1"/>
  <c r="G282" i="2"/>
  <c r="I282" i="2" s="1"/>
  <c r="G283" i="2"/>
  <c r="I283" i="2" s="1"/>
  <c r="G284" i="2"/>
  <c r="I284" i="2" s="1"/>
  <c r="G285" i="2"/>
  <c r="I285" i="2" s="1"/>
  <c r="G286" i="2"/>
  <c r="G287" i="2"/>
  <c r="I287" i="2" s="1"/>
  <c r="G288" i="2"/>
  <c r="I288" i="2" s="1"/>
  <c r="G289" i="2"/>
  <c r="I289" i="2" s="1"/>
  <c r="G290" i="2"/>
  <c r="I290" i="2" s="1"/>
  <c r="G291" i="2"/>
  <c r="I291" i="2" s="1"/>
  <c r="G292" i="2"/>
  <c r="I292" i="2" s="1"/>
  <c r="G293" i="2"/>
  <c r="I293" i="2" s="1"/>
  <c r="G294" i="2"/>
  <c r="I294" i="2" s="1"/>
  <c r="G295" i="2"/>
  <c r="I295" i="2" s="1"/>
  <c r="G296" i="2"/>
  <c r="I296" i="2" s="1"/>
  <c r="G297" i="2"/>
  <c r="I297" i="2" s="1"/>
  <c r="G298" i="2"/>
  <c r="I298" i="2" s="1"/>
  <c r="G299" i="2"/>
  <c r="I299" i="2" s="1"/>
  <c r="G300" i="2"/>
  <c r="I300" i="2" s="1"/>
  <c r="G301" i="2"/>
  <c r="I301" i="2" s="1"/>
  <c r="G302" i="2"/>
  <c r="I302" i="2" s="1"/>
  <c r="G303" i="2"/>
  <c r="I303" i="2" s="1"/>
  <c r="G304" i="2"/>
  <c r="I304" i="2" s="1"/>
  <c r="G305" i="2"/>
  <c r="I305" i="2" s="1"/>
  <c r="G306" i="2"/>
  <c r="I306" i="2" s="1"/>
  <c r="G307" i="2"/>
  <c r="I307" i="2" s="1"/>
  <c r="G308" i="2"/>
  <c r="I308" i="2" s="1"/>
  <c r="G309" i="2"/>
  <c r="I309" i="2" s="1"/>
  <c r="G310" i="2"/>
  <c r="I310" i="2" s="1"/>
  <c r="G311" i="2"/>
  <c r="I311" i="2" s="1"/>
  <c r="G312" i="2"/>
  <c r="I312" i="2" s="1"/>
  <c r="G313" i="2"/>
  <c r="I313" i="2" s="1"/>
  <c r="G314" i="2"/>
  <c r="I314" i="2" s="1"/>
  <c r="G315" i="2"/>
  <c r="I315" i="2" s="1"/>
  <c r="G316" i="2"/>
  <c r="I316" i="2" s="1"/>
  <c r="G317" i="2"/>
  <c r="I317" i="2" s="1"/>
  <c r="G318" i="2"/>
  <c r="G319" i="2"/>
  <c r="I319" i="2" s="1"/>
  <c r="G320" i="2"/>
  <c r="I320" i="2" s="1"/>
  <c r="G321" i="2"/>
  <c r="I321" i="2" s="1"/>
  <c r="G322" i="2"/>
  <c r="I322" i="2" s="1"/>
  <c r="G323" i="2"/>
  <c r="I323" i="2" s="1"/>
  <c r="G324" i="2"/>
  <c r="I324" i="2" s="1"/>
  <c r="G325" i="2"/>
  <c r="I325" i="2" s="1"/>
  <c r="G326" i="2"/>
  <c r="I326" i="2" s="1"/>
  <c r="G327" i="2"/>
  <c r="I327" i="2" s="1"/>
  <c r="G328" i="2"/>
  <c r="I328" i="2" s="1"/>
  <c r="G329" i="2"/>
  <c r="I329" i="2" s="1"/>
  <c r="G330" i="2"/>
  <c r="I330" i="2" s="1"/>
  <c r="G331" i="2"/>
  <c r="I331" i="2" s="1"/>
  <c r="G332" i="2"/>
  <c r="I332" i="2" s="1"/>
  <c r="G333" i="2"/>
  <c r="I333" i="2" s="1"/>
  <c r="G334" i="2"/>
  <c r="I334" i="2" s="1"/>
  <c r="G335" i="2"/>
  <c r="I335" i="2" s="1"/>
  <c r="G336" i="2"/>
  <c r="I336" i="2" s="1"/>
  <c r="G337" i="2"/>
  <c r="I337" i="2" s="1"/>
  <c r="G338" i="2"/>
  <c r="I338" i="2" s="1"/>
  <c r="G339" i="2"/>
  <c r="I339" i="2" s="1"/>
  <c r="G340" i="2"/>
  <c r="I340" i="2" s="1"/>
  <c r="G341" i="2"/>
  <c r="I341" i="2" s="1"/>
  <c r="G342" i="2"/>
  <c r="I342" i="2" s="1"/>
  <c r="G343" i="2"/>
  <c r="I343" i="2" s="1"/>
  <c r="G344" i="2"/>
  <c r="I344" i="2" s="1"/>
  <c r="G345" i="2"/>
  <c r="I345" i="2" s="1"/>
  <c r="G346" i="2"/>
  <c r="I346" i="2" s="1"/>
  <c r="G347" i="2"/>
  <c r="I347" i="2" s="1"/>
  <c r="G348" i="2"/>
  <c r="I348" i="2" s="1"/>
  <c r="G349" i="2"/>
  <c r="I349" i="2" s="1"/>
  <c r="G350" i="2"/>
  <c r="G351" i="2"/>
  <c r="I351" i="2" s="1"/>
  <c r="G352" i="2"/>
  <c r="I352" i="2" s="1"/>
  <c r="G353" i="2"/>
  <c r="I353" i="2" s="1"/>
  <c r="G354" i="2"/>
  <c r="I354" i="2" s="1"/>
  <c r="G355" i="2"/>
  <c r="I355" i="2" s="1"/>
  <c r="G356" i="2"/>
  <c r="I356" i="2" s="1"/>
  <c r="G357" i="2"/>
  <c r="I357" i="2" s="1"/>
  <c r="G358" i="2"/>
  <c r="I358" i="2" s="1"/>
  <c r="G359" i="2"/>
  <c r="I359" i="2" s="1"/>
  <c r="G360" i="2"/>
  <c r="I360" i="2" s="1"/>
  <c r="G361" i="2"/>
  <c r="I361" i="2" s="1"/>
  <c r="G362" i="2"/>
  <c r="I362" i="2" s="1"/>
  <c r="G363" i="2"/>
  <c r="I363" i="2" s="1"/>
  <c r="G364" i="2"/>
  <c r="I364" i="2" s="1"/>
  <c r="G365" i="2"/>
  <c r="I365" i="2" s="1"/>
  <c r="G366" i="2"/>
  <c r="I366" i="2" s="1"/>
  <c r="G367" i="2"/>
  <c r="I367" i="2" s="1"/>
  <c r="G368" i="2"/>
  <c r="I368" i="2" s="1"/>
  <c r="G369" i="2"/>
  <c r="I369" i="2" s="1"/>
  <c r="G370" i="2"/>
  <c r="I370" i="2" s="1"/>
  <c r="G371" i="2"/>
  <c r="I371" i="2" s="1"/>
  <c r="G372" i="2"/>
  <c r="I372" i="2" s="1"/>
  <c r="G373" i="2"/>
  <c r="I373" i="2" s="1"/>
  <c r="G374" i="2"/>
  <c r="I374" i="2" s="1"/>
  <c r="G375" i="2"/>
  <c r="I375" i="2" s="1"/>
  <c r="G376" i="2"/>
  <c r="I376" i="2" s="1"/>
  <c r="G377" i="2"/>
  <c r="I377" i="2" s="1"/>
  <c r="G378" i="2"/>
  <c r="I378" i="2" s="1"/>
  <c r="G379" i="2"/>
  <c r="I379" i="2" s="1"/>
  <c r="G380" i="2"/>
  <c r="I380" i="2" s="1"/>
  <c r="G381" i="2"/>
  <c r="I381" i="2" s="1"/>
  <c r="G382" i="2"/>
  <c r="G383" i="2"/>
  <c r="I383" i="2" s="1"/>
  <c r="G384" i="2"/>
  <c r="I384" i="2" s="1"/>
  <c r="G385" i="2"/>
  <c r="I385" i="2" s="1"/>
  <c r="G386" i="2"/>
  <c r="I386" i="2" s="1"/>
  <c r="G387" i="2"/>
  <c r="I387" i="2" s="1"/>
  <c r="G388" i="2"/>
  <c r="I388" i="2" s="1"/>
  <c r="G389" i="2"/>
  <c r="I389" i="2" s="1"/>
  <c r="G390" i="2"/>
  <c r="I390" i="2" s="1"/>
  <c r="G391" i="2"/>
  <c r="I391" i="2" s="1"/>
  <c r="G392" i="2"/>
  <c r="I392" i="2" s="1"/>
  <c r="G393" i="2"/>
  <c r="I393" i="2" s="1"/>
  <c r="G394" i="2"/>
  <c r="I394" i="2" s="1"/>
  <c r="G395" i="2"/>
  <c r="I395" i="2" s="1"/>
  <c r="G396" i="2"/>
  <c r="I396" i="2" s="1"/>
  <c r="G397" i="2"/>
  <c r="I397" i="2" s="1"/>
  <c r="G398" i="2"/>
  <c r="I398" i="2" s="1"/>
  <c r="G399" i="2"/>
  <c r="I399" i="2" s="1"/>
  <c r="G400" i="2"/>
  <c r="I400" i="2" s="1"/>
  <c r="G401" i="2"/>
  <c r="I401" i="2" s="1"/>
  <c r="G402" i="2"/>
  <c r="I402" i="2" s="1"/>
  <c r="G403" i="2"/>
  <c r="I403" i="2" s="1"/>
  <c r="G404" i="2"/>
  <c r="I404" i="2" s="1"/>
  <c r="G405" i="2"/>
  <c r="I405" i="2" s="1"/>
  <c r="G406" i="2"/>
  <c r="I406" i="2" s="1"/>
  <c r="G407" i="2"/>
  <c r="I407" i="2" s="1"/>
  <c r="G408" i="2"/>
  <c r="I408" i="2" s="1"/>
  <c r="G409" i="2"/>
  <c r="I409" i="2" s="1"/>
  <c r="G410" i="2"/>
  <c r="I410" i="2" s="1"/>
  <c r="G411" i="2"/>
  <c r="I411" i="2" s="1"/>
  <c r="G412" i="2"/>
  <c r="I412" i="2" s="1"/>
  <c r="G413" i="2"/>
  <c r="I413" i="2" s="1"/>
  <c r="G414" i="2"/>
  <c r="G415" i="2"/>
  <c r="I415" i="2" s="1"/>
  <c r="G416" i="2"/>
  <c r="I416" i="2" s="1"/>
  <c r="G417" i="2"/>
  <c r="I417" i="2" s="1"/>
  <c r="G418" i="2"/>
  <c r="I418" i="2" s="1"/>
  <c r="G419" i="2"/>
  <c r="I419" i="2" s="1"/>
  <c r="G420" i="2"/>
  <c r="I420" i="2" s="1"/>
  <c r="G421" i="2"/>
  <c r="I421" i="2" s="1"/>
  <c r="G422" i="2"/>
  <c r="I422" i="2" s="1"/>
  <c r="G423" i="2"/>
  <c r="I423" i="2" s="1"/>
  <c r="G424" i="2"/>
  <c r="I424" i="2" s="1"/>
  <c r="G425" i="2"/>
  <c r="I425" i="2" s="1"/>
  <c r="G426" i="2"/>
  <c r="I426" i="2" s="1"/>
  <c r="G427" i="2"/>
  <c r="I427" i="2" s="1"/>
  <c r="G428" i="2"/>
  <c r="I428" i="2" s="1"/>
  <c r="G2" i="2"/>
  <c r="I2" i="2" s="1"/>
  <c r="F2" i="2"/>
  <c r="H2" i="2" s="1"/>
  <c r="H11" i="2"/>
  <c r="J11" i="2" s="1"/>
  <c r="H27" i="2"/>
  <c r="J27" i="2" s="1"/>
  <c r="H37" i="2"/>
  <c r="J37" i="2" s="1"/>
  <c r="H78" i="2"/>
  <c r="J78" i="2" s="1"/>
  <c r="H118" i="2"/>
  <c r="J118" i="2" s="1"/>
  <c r="H165" i="2"/>
  <c r="J165" i="2" s="1"/>
  <c r="H197" i="2"/>
  <c r="J197" i="2" s="1"/>
  <c r="H229" i="2"/>
  <c r="J229" i="2" s="1"/>
  <c r="H261" i="2"/>
  <c r="J261" i="2" s="1"/>
  <c r="H293" i="2"/>
  <c r="J293" i="2" s="1"/>
  <c r="H325" i="2"/>
  <c r="J325" i="2" s="1"/>
  <c r="H357" i="2"/>
  <c r="J357" i="2" s="1"/>
  <c r="H390" i="2"/>
  <c r="H416" i="2"/>
  <c r="J416" i="2" s="1"/>
  <c r="F4" i="2"/>
  <c r="H4" i="2" s="1"/>
  <c r="J4" i="2" s="1"/>
  <c r="F5" i="2"/>
  <c r="H5" i="2" s="1"/>
  <c r="J5" i="2" s="1"/>
  <c r="F6" i="2"/>
  <c r="H6" i="2" s="1"/>
  <c r="J6" i="2" s="1"/>
  <c r="F7" i="2"/>
  <c r="H7" i="2" s="1"/>
  <c r="F8" i="2"/>
  <c r="H8" i="2" s="1"/>
  <c r="J8" i="2" s="1"/>
  <c r="F9" i="2"/>
  <c r="H9" i="2" s="1"/>
  <c r="J9" i="2" s="1"/>
  <c r="F10" i="2"/>
  <c r="H10" i="2" s="1"/>
  <c r="J10" i="2" s="1"/>
  <c r="F11" i="2"/>
  <c r="F12" i="2"/>
  <c r="H12" i="2" s="1"/>
  <c r="J12" i="2" s="1"/>
  <c r="F13" i="2"/>
  <c r="H13" i="2" s="1"/>
  <c r="J13" i="2" s="1"/>
  <c r="F14" i="2"/>
  <c r="H14" i="2" s="1"/>
  <c r="J14" i="2" s="1"/>
  <c r="F15" i="2"/>
  <c r="H15" i="2" s="1"/>
  <c r="F16" i="2"/>
  <c r="H16" i="2" s="1"/>
  <c r="J16" i="2" s="1"/>
  <c r="F17" i="2"/>
  <c r="H17" i="2" s="1"/>
  <c r="J17" i="2" s="1"/>
  <c r="F18" i="2"/>
  <c r="H18" i="2" s="1"/>
  <c r="J18" i="2" s="1"/>
  <c r="F19" i="2"/>
  <c r="H19" i="2" s="1"/>
  <c r="J19" i="2" s="1"/>
  <c r="F20" i="2"/>
  <c r="H20" i="2" s="1"/>
  <c r="J20" i="2" s="1"/>
  <c r="F21" i="2"/>
  <c r="H21" i="2" s="1"/>
  <c r="J21" i="2" s="1"/>
  <c r="F22" i="2"/>
  <c r="H22" i="2" s="1"/>
  <c r="J22" i="2" s="1"/>
  <c r="F23" i="2"/>
  <c r="H23" i="2" s="1"/>
  <c r="F24" i="2"/>
  <c r="H24" i="2" s="1"/>
  <c r="J24" i="2" s="1"/>
  <c r="F25" i="2"/>
  <c r="H25" i="2" s="1"/>
  <c r="J25" i="2" s="1"/>
  <c r="F26" i="2"/>
  <c r="H26" i="2" s="1"/>
  <c r="J26" i="2" s="1"/>
  <c r="F27" i="2"/>
  <c r="F28" i="2"/>
  <c r="H28" i="2" s="1"/>
  <c r="J28" i="2" s="1"/>
  <c r="F29" i="2"/>
  <c r="H29" i="2" s="1"/>
  <c r="J29" i="2" s="1"/>
  <c r="F30" i="2"/>
  <c r="H30" i="2" s="1"/>
  <c r="J30" i="2" s="1"/>
  <c r="F31" i="2"/>
  <c r="H31" i="2" s="1"/>
  <c r="F32" i="2"/>
  <c r="H32" i="2" s="1"/>
  <c r="J32" i="2" s="1"/>
  <c r="F33" i="2"/>
  <c r="H33" i="2" s="1"/>
  <c r="J33" i="2" s="1"/>
  <c r="F34" i="2"/>
  <c r="H34" i="2" s="1"/>
  <c r="J34" i="2" s="1"/>
  <c r="F35" i="2"/>
  <c r="H35" i="2" s="1"/>
  <c r="J35" i="2" s="1"/>
  <c r="F36" i="2"/>
  <c r="H36" i="2" s="1"/>
  <c r="J36" i="2" s="1"/>
  <c r="F37" i="2"/>
  <c r="F38" i="2"/>
  <c r="H38" i="2" s="1"/>
  <c r="J38" i="2" s="1"/>
  <c r="F39" i="2"/>
  <c r="H39" i="2" s="1"/>
  <c r="F40" i="2"/>
  <c r="H40" i="2" s="1"/>
  <c r="J40" i="2" s="1"/>
  <c r="F41" i="2"/>
  <c r="H41" i="2" s="1"/>
  <c r="J41" i="2" s="1"/>
  <c r="F42" i="2"/>
  <c r="H42" i="2" s="1"/>
  <c r="J42" i="2" s="1"/>
  <c r="F43" i="2"/>
  <c r="H43" i="2" s="1"/>
  <c r="J43" i="2" s="1"/>
  <c r="F44" i="2"/>
  <c r="H44" i="2" s="1"/>
  <c r="J44" i="2" s="1"/>
  <c r="F45" i="2"/>
  <c r="H45" i="2" s="1"/>
  <c r="J45" i="2" s="1"/>
  <c r="F46" i="2"/>
  <c r="H46" i="2" s="1"/>
  <c r="J46" i="2" s="1"/>
  <c r="F47" i="2"/>
  <c r="H47" i="2" s="1"/>
  <c r="F48" i="2"/>
  <c r="H48" i="2" s="1"/>
  <c r="F49" i="2"/>
  <c r="H49" i="2" s="1"/>
  <c r="J49" i="2" s="1"/>
  <c r="F50" i="2"/>
  <c r="H50" i="2" s="1"/>
  <c r="J50" i="2" s="1"/>
  <c r="F51" i="2"/>
  <c r="H51" i="2" s="1"/>
  <c r="J51" i="2" s="1"/>
  <c r="F52" i="2"/>
  <c r="H52" i="2" s="1"/>
  <c r="J52" i="2" s="1"/>
  <c r="F53" i="2"/>
  <c r="H53" i="2" s="1"/>
  <c r="J53" i="2" s="1"/>
  <c r="F54" i="2"/>
  <c r="H54" i="2" s="1"/>
  <c r="J54" i="2" s="1"/>
  <c r="F55" i="2"/>
  <c r="H55" i="2" s="1"/>
  <c r="F56" i="2"/>
  <c r="H56" i="2" s="1"/>
  <c r="J56" i="2" s="1"/>
  <c r="F57" i="2"/>
  <c r="H57" i="2" s="1"/>
  <c r="J57" i="2" s="1"/>
  <c r="F58" i="2"/>
  <c r="H58" i="2" s="1"/>
  <c r="J58" i="2" s="1"/>
  <c r="F59" i="2"/>
  <c r="H59" i="2" s="1"/>
  <c r="J59" i="2" s="1"/>
  <c r="F60" i="2"/>
  <c r="H60" i="2" s="1"/>
  <c r="J60" i="2" s="1"/>
  <c r="F61" i="2"/>
  <c r="H61" i="2" s="1"/>
  <c r="J61" i="2" s="1"/>
  <c r="F62" i="2"/>
  <c r="H62" i="2" s="1"/>
  <c r="F63" i="2"/>
  <c r="H63" i="2" s="1"/>
  <c r="F64" i="2"/>
  <c r="H64" i="2" s="1"/>
  <c r="J64" i="2" s="1"/>
  <c r="F65" i="2"/>
  <c r="H65" i="2" s="1"/>
  <c r="J65" i="2" s="1"/>
  <c r="F66" i="2"/>
  <c r="H66" i="2" s="1"/>
  <c r="J66" i="2" s="1"/>
  <c r="F67" i="2"/>
  <c r="H67" i="2" s="1"/>
  <c r="J67" i="2" s="1"/>
  <c r="F68" i="2"/>
  <c r="H68" i="2" s="1"/>
  <c r="J68" i="2" s="1"/>
  <c r="F69" i="2"/>
  <c r="H69" i="2" s="1"/>
  <c r="J69" i="2" s="1"/>
  <c r="F70" i="2"/>
  <c r="H70" i="2" s="1"/>
  <c r="J70" i="2" s="1"/>
  <c r="F71" i="2"/>
  <c r="H71" i="2" s="1"/>
  <c r="F72" i="2"/>
  <c r="H72" i="2" s="1"/>
  <c r="J72" i="2" s="1"/>
  <c r="F73" i="2"/>
  <c r="H73" i="2" s="1"/>
  <c r="J73" i="2" s="1"/>
  <c r="F74" i="2"/>
  <c r="H74" i="2" s="1"/>
  <c r="J74" i="2" s="1"/>
  <c r="F75" i="2"/>
  <c r="H75" i="2" s="1"/>
  <c r="J75" i="2" s="1"/>
  <c r="F76" i="2"/>
  <c r="H76" i="2" s="1"/>
  <c r="J76" i="2" s="1"/>
  <c r="F77" i="2"/>
  <c r="H77" i="2" s="1"/>
  <c r="J77" i="2" s="1"/>
  <c r="F78" i="2"/>
  <c r="F79" i="2"/>
  <c r="H79" i="2" s="1"/>
  <c r="F80" i="2"/>
  <c r="H80" i="2" s="1"/>
  <c r="F81" i="2"/>
  <c r="H81" i="2" s="1"/>
  <c r="J81" i="2" s="1"/>
  <c r="F82" i="2"/>
  <c r="H82" i="2" s="1"/>
  <c r="J82" i="2" s="1"/>
  <c r="F83" i="2"/>
  <c r="H83" i="2" s="1"/>
  <c r="J83" i="2" s="1"/>
  <c r="F84" i="2"/>
  <c r="H84" i="2" s="1"/>
  <c r="J84" i="2" s="1"/>
  <c r="F85" i="2"/>
  <c r="H85" i="2" s="1"/>
  <c r="J85" i="2" s="1"/>
  <c r="F86" i="2"/>
  <c r="H86" i="2" s="1"/>
  <c r="J86" i="2" s="1"/>
  <c r="F87" i="2"/>
  <c r="H87" i="2" s="1"/>
  <c r="F88" i="2"/>
  <c r="H88" i="2" s="1"/>
  <c r="J88" i="2" s="1"/>
  <c r="F89" i="2"/>
  <c r="H89" i="2" s="1"/>
  <c r="J89" i="2" s="1"/>
  <c r="F90" i="2"/>
  <c r="H90" i="2" s="1"/>
  <c r="J90" i="2" s="1"/>
  <c r="F91" i="2"/>
  <c r="H91" i="2" s="1"/>
  <c r="J91" i="2" s="1"/>
  <c r="F92" i="2"/>
  <c r="H92" i="2" s="1"/>
  <c r="J92" i="2" s="1"/>
  <c r="F93" i="2"/>
  <c r="H93" i="2" s="1"/>
  <c r="J93" i="2" s="1"/>
  <c r="F94" i="2"/>
  <c r="H94" i="2" s="1"/>
  <c r="F95" i="2"/>
  <c r="H95" i="2" s="1"/>
  <c r="F96" i="2"/>
  <c r="H96" i="2" s="1"/>
  <c r="J96" i="2" s="1"/>
  <c r="F97" i="2"/>
  <c r="H97" i="2" s="1"/>
  <c r="J97" i="2" s="1"/>
  <c r="F98" i="2"/>
  <c r="H98" i="2" s="1"/>
  <c r="J98" i="2" s="1"/>
  <c r="F99" i="2"/>
  <c r="H99" i="2" s="1"/>
  <c r="J99" i="2" s="1"/>
  <c r="F100" i="2"/>
  <c r="H100" i="2" s="1"/>
  <c r="J100" i="2" s="1"/>
  <c r="F101" i="2"/>
  <c r="H101" i="2" s="1"/>
  <c r="J101" i="2" s="1"/>
  <c r="F102" i="2"/>
  <c r="H102" i="2" s="1"/>
  <c r="J102" i="2" s="1"/>
  <c r="F103" i="2"/>
  <c r="H103" i="2" s="1"/>
  <c r="F104" i="2"/>
  <c r="H104" i="2" s="1"/>
  <c r="J104" i="2" s="1"/>
  <c r="F105" i="2"/>
  <c r="H105" i="2" s="1"/>
  <c r="J105" i="2" s="1"/>
  <c r="F106" i="2"/>
  <c r="H106" i="2" s="1"/>
  <c r="J106" i="2" s="1"/>
  <c r="F107" i="2"/>
  <c r="H107" i="2" s="1"/>
  <c r="J107" i="2" s="1"/>
  <c r="F108" i="2"/>
  <c r="H108" i="2" s="1"/>
  <c r="J108" i="2" s="1"/>
  <c r="F109" i="2"/>
  <c r="H109" i="2" s="1"/>
  <c r="J109" i="2" s="1"/>
  <c r="F110" i="2"/>
  <c r="H110" i="2" s="1"/>
  <c r="J110" i="2" s="1"/>
  <c r="F111" i="2"/>
  <c r="H111" i="2" s="1"/>
  <c r="F112" i="2"/>
  <c r="H112" i="2" s="1"/>
  <c r="F113" i="2"/>
  <c r="H113" i="2" s="1"/>
  <c r="J113" i="2" s="1"/>
  <c r="F114" i="2"/>
  <c r="H114" i="2" s="1"/>
  <c r="J114" i="2" s="1"/>
  <c r="F115" i="2"/>
  <c r="H115" i="2" s="1"/>
  <c r="J115" i="2" s="1"/>
  <c r="F116" i="2"/>
  <c r="H116" i="2" s="1"/>
  <c r="J116" i="2" s="1"/>
  <c r="F117" i="2"/>
  <c r="H117" i="2" s="1"/>
  <c r="J117" i="2" s="1"/>
  <c r="F118" i="2"/>
  <c r="F119" i="2"/>
  <c r="H119" i="2" s="1"/>
  <c r="F120" i="2"/>
  <c r="H120" i="2" s="1"/>
  <c r="J120" i="2" s="1"/>
  <c r="F121" i="2"/>
  <c r="H121" i="2" s="1"/>
  <c r="J121" i="2" s="1"/>
  <c r="F122" i="2"/>
  <c r="H122" i="2" s="1"/>
  <c r="J122" i="2" s="1"/>
  <c r="F123" i="2"/>
  <c r="H123" i="2" s="1"/>
  <c r="J123" i="2" s="1"/>
  <c r="F124" i="2"/>
  <c r="H124" i="2" s="1"/>
  <c r="J124" i="2" s="1"/>
  <c r="F125" i="2"/>
  <c r="H125" i="2" s="1"/>
  <c r="J125" i="2" s="1"/>
  <c r="F126" i="2"/>
  <c r="H126" i="2" s="1"/>
  <c r="J126" i="2" s="1"/>
  <c r="F127" i="2"/>
  <c r="H127" i="2" s="1"/>
  <c r="F128" i="2"/>
  <c r="H128" i="2" s="1"/>
  <c r="J128" i="2" s="1"/>
  <c r="F129" i="2"/>
  <c r="H129" i="2" s="1"/>
  <c r="J129" i="2" s="1"/>
  <c r="F130" i="2"/>
  <c r="H130" i="2" s="1"/>
  <c r="J130" i="2" s="1"/>
  <c r="F131" i="2"/>
  <c r="H131" i="2" s="1"/>
  <c r="J131" i="2" s="1"/>
  <c r="F132" i="2"/>
  <c r="H132" i="2" s="1"/>
  <c r="J132" i="2" s="1"/>
  <c r="F133" i="2"/>
  <c r="H133" i="2" s="1"/>
  <c r="J133" i="2" s="1"/>
  <c r="F134" i="2"/>
  <c r="H134" i="2" s="1"/>
  <c r="J134" i="2" s="1"/>
  <c r="F135" i="2"/>
  <c r="H135" i="2" s="1"/>
  <c r="F136" i="2"/>
  <c r="H136" i="2" s="1"/>
  <c r="J136" i="2" s="1"/>
  <c r="F137" i="2"/>
  <c r="H137" i="2" s="1"/>
  <c r="J137" i="2" s="1"/>
  <c r="F138" i="2"/>
  <c r="H138" i="2" s="1"/>
  <c r="J138" i="2" s="1"/>
  <c r="F139" i="2"/>
  <c r="H139" i="2" s="1"/>
  <c r="J139" i="2" s="1"/>
  <c r="F140" i="2"/>
  <c r="H140" i="2" s="1"/>
  <c r="J140" i="2" s="1"/>
  <c r="F141" i="2"/>
  <c r="H141" i="2" s="1"/>
  <c r="J141" i="2" s="1"/>
  <c r="F142" i="2"/>
  <c r="H142" i="2" s="1"/>
  <c r="J142" i="2" s="1"/>
  <c r="F143" i="2"/>
  <c r="H143" i="2" s="1"/>
  <c r="F144" i="2"/>
  <c r="H144" i="2" s="1"/>
  <c r="F145" i="2"/>
  <c r="H145" i="2" s="1"/>
  <c r="J145" i="2" s="1"/>
  <c r="F146" i="2"/>
  <c r="H146" i="2" s="1"/>
  <c r="J146" i="2" s="1"/>
  <c r="F147" i="2"/>
  <c r="H147" i="2" s="1"/>
  <c r="J147" i="2" s="1"/>
  <c r="F148" i="2"/>
  <c r="H148" i="2" s="1"/>
  <c r="J148" i="2" s="1"/>
  <c r="F149" i="2"/>
  <c r="H149" i="2" s="1"/>
  <c r="J149" i="2" s="1"/>
  <c r="F150" i="2"/>
  <c r="H150" i="2" s="1"/>
  <c r="J150" i="2" s="1"/>
  <c r="F151" i="2"/>
  <c r="H151" i="2" s="1"/>
  <c r="F152" i="2"/>
  <c r="H152" i="2" s="1"/>
  <c r="J152" i="2" s="1"/>
  <c r="F153" i="2"/>
  <c r="H153" i="2" s="1"/>
  <c r="J153" i="2" s="1"/>
  <c r="F154" i="2"/>
  <c r="H154" i="2" s="1"/>
  <c r="J154" i="2" s="1"/>
  <c r="F155" i="2"/>
  <c r="H155" i="2" s="1"/>
  <c r="J155" i="2" s="1"/>
  <c r="F156" i="2"/>
  <c r="H156" i="2" s="1"/>
  <c r="J156" i="2" s="1"/>
  <c r="F157" i="2"/>
  <c r="H157" i="2" s="1"/>
  <c r="J157" i="2" s="1"/>
  <c r="F158" i="2"/>
  <c r="H158" i="2" s="1"/>
  <c r="F159" i="2"/>
  <c r="H159" i="2" s="1"/>
  <c r="F160" i="2"/>
  <c r="H160" i="2" s="1"/>
  <c r="J160" i="2" s="1"/>
  <c r="F161" i="2"/>
  <c r="H161" i="2" s="1"/>
  <c r="J161" i="2" s="1"/>
  <c r="F162" i="2"/>
  <c r="H162" i="2" s="1"/>
  <c r="J162" i="2" s="1"/>
  <c r="F163" i="2"/>
  <c r="H163" i="2" s="1"/>
  <c r="J163" i="2" s="1"/>
  <c r="F164" i="2"/>
  <c r="H164" i="2" s="1"/>
  <c r="J164" i="2" s="1"/>
  <c r="F165" i="2"/>
  <c r="F166" i="2"/>
  <c r="H166" i="2" s="1"/>
  <c r="J166" i="2" s="1"/>
  <c r="F167" i="2"/>
  <c r="H167" i="2" s="1"/>
  <c r="J167" i="2" s="1"/>
  <c r="F168" i="2"/>
  <c r="H168" i="2" s="1"/>
  <c r="J168" i="2" s="1"/>
  <c r="F169" i="2"/>
  <c r="H169" i="2" s="1"/>
  <c r="J169" i="2" s="1"/>
  <c r="F170" i="2"/>
  <c r="H170" i="2" s="1"/>
  <c r="J170" i="2" s="1"/>
  <c r="F171" i="2"/>
  <c r="H171" i="2" s="1"/>
  <c r="J171" i="2" s="1"/>
  <c r="F172" i="2"/>
  <c r="H172" i="2" s="1"/>
  <c r="J172" i="2" s="1"/>
  <c r="F173" i="2"/>
  <c r="H173" i="2" s="1"/>
  <c r="J173" i="2" s="1"/>
  <c r="F174" i="2"/>
  <c r="H174" i="2" s="1"/>
  <c r="J174" i="2" s="1"/>
  <c r="F175" i="2"/>
  <c r="H175" i="2" s="1"/>
  <c r="J175" i="2" s="1"/>
  <c r="F176" i="2"/>
  <c r="H176" i="2" s="1"/>
  <c r="J176" i="2" s="1"/>
  <c r="F177" i="2"/>
  <c r="H177" i="2" s="1"/>
  <c r="J177" i="2" s="1"/>
  <c r="F178" i="2"/>
  <c r="H178" i="2" s="1"/>
  <c r="J178" i="2" s="1"/>
  <c r="F179" i="2"/>
  <c r="H179" i="2" s="1"/>
  <c r="J179" i="2" s="1"/>
  <c r="F180" i="2"/>
  <c r="H180" i="2" s="1"/>
  <c r="J180" i="2" s="1"/>
  <c r="F181" i="2"/>
  <c r="H181" i="2" s="1"/>
  <c r="J181" i="2" s="1"/>
  <c r="F182" i="2"/>
  <c r="H182" i="2" s="1"/>
  <c r="J182" i="2" s="1"/>
  <c r="F183" i="2"/>
  <c r="H183" i="2" s="1"/>
  <c r="F184" i="2"/>
  <c r="H184" i="2" s="1"/>
  <c r="J184" i="2" s="1"/>
  <c r="F185" i="2"/>
  <c r="H185" i="2" s="1"/>
  <c r="J185" i="2" s="1"/>
  <c r="F186" i="2"/>
  <c r="H186" i="2" s="1"/>
  <c r="J186" i="2" s="1"/>
  <c r="F187" i="2"/>
  <c r="H187" i="2" s="1"/>
  <c r="J187" i="2" s="1"/>
  <c r="F188" i="2"/>
  <c r="H188" i="2" s="1"/>
  <c r="J188" i="2" s="1"/>
  <c r="F189" i="2"/>
  <c r="H189" i="2" s="1"/>
  <c r="J189" i="2" s="1"/>
  <c r="F190" i="2"/>
  <c r="H190" i="2" s="1"/>
  <c r="F191" i="2"/>
  <c r="H191" i="2" s="1"/>
  <c r="F192" i="2"/>
  <c r="H192" i="2" s="1"/>
  <c r="J192" i="2" s="1"/>
  <c r="F193" i="2"/>
  <c r="H193" i="2" s="1"/>
  <c r="J193" i="2" s="1"/>
  <c r="F194" i="2"/>
  <c r="H194" i="2" s="1"/>
  <c r="J194" i="2" s="1"/>
  <c r="F195" i="2"/>
  <c r="H195" i="2" s="1"/>
  <c r="J195" i="2" s="1"/>
  <c r="F196" i="2"/>
  <c r="H196" i="2" s="1"/>
  <c r="J196" i="2" s="1"/>
  <c r="F197" i="2"/>
  <c r="F198" i="2"/>
  <c r="H198" i="2" s="1"/>
  <c r="J198" i="2" s="1"/>
  <c r="F199" i="2"/>
  <c r="H199" i="2" s="1"/>
  <c r="J199" i="2" s="1"/>
  <c r="F200" i="2"/>
  <c r="H200" i="2" s="1"/>
  <c r="J200" i="2" s="1"/>
  <c r="F201" i="2"/>
  <c r="H201" i="2" s="1"/>
  <c r="J201" i="2" s="1"/>
  <c r="F202" i="2"/>
  <c r="H202" i="2" s="1"/>
  <c r="J202" i="2" s="1"/>
  <c r="F203" i="2"/>
  <c r="H203" i="2" s="1"/>
  <c r="J203" i="2" s="1"/>
  <c r="F204" i="2"/>
  <c r="H204" i="2" s="1"/>
  <c r="J204" i="2" s="1"/>
  <c r="F205" i="2"/>
  <c r="H205" i="2" s="1"/>
  <c r="J205" i="2" s="1"/>
  <c r="F206" i="2"/>
  <c r="H206" i="2" s="1"/>
  <c r="J206" i="2" s="1"/>
  <c r="F207" i="2"/>
  <c r="H207" i="2" s="1"/>
  <c r="J207" i="2" s="1"/>
  <c r="F208" i="2"/>
  <c r="H208" i="2" s="1"/>
  <c r="J208" i="2" s="1"/>
  <c r="F209" i="2"/>
  <c r="H209" i="2" s="1"/>
  <c r="J209" i="2" s="1"/>
  <c r="F210" i="2"/>
  <c r="H210" i="2" s="1"/>
  <c r="J210" i="2" s="1"/>
  <c r="F211" i="2"/>
  <c r="H211" i="2" s="1"/>
  <c r="J211" i="2" s="1"/>
  <c r="F212" i="2"/>
  <c r="H212" i="2" s="1"/>
  <c r="J212" i="2" s="1"/>
  <c r="F213" i="2"/>
  <c r="H213" i="2" s="1"/>
  <c r="J213" i="2" s="1"/>
  <c r="F214" i="2"/>
  <c r="H214" i="2" s="1"/>
  <c r="J214" i="2" s="1"/>
  <c r="F215" i="2"/>
  <c r="H215" i="2" s="1"/>
  <c r="F216" i="2"/>
  <c r="H216" i="2" s="1"/>
  <c r="J216" i="2" s="1"/>
  <c r="F217" i="2"/>
  <c r="H217" i="2" s="1"/>
  <c r="J217" i="2" s="1"/>
  <c r="F218" i="2"/>
  <c r="H218" i="2" s="1"/>
  <c r="J218" i="2" s="1"/>
  <c r="F219" i="2"/>
  <c r="H219" i="2" s="1"/>
  <c r="J219" i="2" s="1"/>
  <c r="F220" i="2"/>
  <c r="H220" i="2" s="1"/>
  <c r="J220" i="2" s="1"/>
  <c r="F221" i="2"/>
  <c r="H221" i="2" s="1"/>
  <c r="J221" i="2" s="1"/>
  <c r="F222" i="2"/>
  <c r="H222" i="2" s="1"/>
  <c r="F223" i="2"/>
  <c r="H223" i="2" s="1"/>
  <c r="F224" i="2"/>
  <c r="H224" i="2" s="1"/>
  <c r="J224" i="2" s="1"/>
  <c r="F225" i="2"/>
  <c r="H225" i="2" s="1"/>
  <c r="J225" i="2" s="1"/>
  <c r="F226" i="2"/>
  <c r="H226" i="2" s="1"/>
  <c r="J226" i="2" s="1"/>
  <c r="F227" i="2"/>
  <c r="H227" i="2" s="1"/>
  <c r="J227" i="2" s="1"/>
  <c r="F228" i="2"/>
  <c r="H228" i="2" s="1"/>
  <c r="J228" i="2" s="1"/>
  <c r="F229" i="2"/>
  <c r="F230" i="2"/>
  <c r="H230" i="2" s="1"/>
  <c r="J230" i="2" s="1"/>
  <c r="F231" i="2"/>
  <c r="H231" i="2" s="1"/>
  <c r="J231" i="2" s="1"/>
  <c r="F232" i="2"/>
  <c r="H232" i="2" s="1"/>
  <c r="J232" i="2" s="1"/>
  <c r="F233" i="2"/>
  <c r="H233" i="2" s="1"/>
  <c r="J233" i="2" s="1"/>
  <c r="F234" i="2"/>
  <c r="H234" i="2" s="1"/>
  <c r="J234" i="2" s="1"/>
  <c r="F235" i="2"/>
  <c r="H235" i="2" s="1"/>
  <c r="J235" i="2" s="1"/>
  <c r="F236" i="2"/>
  <c r="H236" i="2" s="1"/>
  <c r="J236" i="2" s="1"/>
  <c r="F237" i="2"/>
  <c r="H237" i="2" s="1"/>
  <c r="J237" i="2" s="1"/>
  <c r="F238" i="2"/>
  <c r="H238" i="2" s="1"/>
  <c r="J238" i="2" s="1"/>
  <c r="F239" i="2"/>
  <c r="H239" i="2" s="1"/>
  <c r="J239" i="2" s="1"/>
  <c r="F240" i="2"/>
  <c r="H240" i="2" s="1"/>
  <c r="J240" i="2" s="1"/>
  <c r="F241" i="2"/>
  <c r="H241" i="2" s="1"/>
  <c r="J241" i="2" s="1"/>
  <c r="F242" i="2"/>
  <c r="H242" i="2" s="1"/>
  <c r="J242" i="2" s="1"/>
  <c r="F243" i="2"/>
  <c r="H243" i="2" s="1"/>
  <c r="J243" i="2" s="1"/>
  <c r="F244" i="2"/>
  <c r="H244" i="2" s="1"/>
  <c r="J244" i="2" s="1"/>
  <c r="F245" i="2"/>
  <c r="H245" i="2" s="1"/>
  <c r="J245" i="2" s="1"/>
  <c r="F246" i="2"/>
  <c r="H246" i="2" s="1"/>
  <c r="J246" i="2" s="1"/>
  <c r="F247" i="2"/>
  <c r="H247" i="2" s="1"/>
  <c r="F248" i="2"/>
  <c r="H248" i="2" s="1"/>
  <c r="J248" i="2" s="1"/>
  <c r="F249" i="2"/>
  <c r="H249" i="2" s="1"/>
  <c r="J249" i="2" s="1"/>
  <c r="F250" i="2"/>
  <c r="H250" i="2" s="1"/>
  <c r="J250" i="2" s="1"/>
  <c r="F251" i="2"/>
  <c r="H251" i="2" s="1"/>
  <c r="J251" i="2" s="1"/>
  <c r="F252" i="2"/>
  <c r="H252" i="2" s="1"/>
  <c r="J252" i="2" s="1"/>
  <c r="F253" i="2"/>
  <c r="H253" i="2" s="1"/>
  <c r="J253" i="2" s="1"/>
  <c r="F254" i="2"/>
  <c r="H254" i="2" s="1"/>
  <c r="F255" i="2"/>
  <c r="H255" i="2" s="1"/>
  <c r="F256" i="2"/>
  <c r="H256" i="2" s="1"/>
  <c r="J256" i="2" s="1"/>
  <c r="F257" i="2"/>
  <c r="H257" i="2" s="1"/>
  <c r="J257" i="2" s="1"/>
  <c r="F258" i="2"/>
  <c r="H258" i="2" s="1"/>
  <c r="J258" i="2" s="1"/>
  <c r="F259" i="2"/>
  <c r="H259" i="2" s="1"/>
  <c r="F260" i="2"/>
  <c r="H260" i="2" s="1"/>
  <c r="J260" i="2" s="1"/>
  <c r="F261" i="2"/>
  <c r="F262" i="2"/>
  <c r="H262" i="2" s="1"/>
  <c r="J262" i="2" s="1"/>
  <c r="F263" i="2"/>
  <c r="H263" i="2" s="1"/>
  <c r="J263" i="2" s="1"/>
  <c r="F264" i="2"/>
  <c r="H264" i="2" s="1"/>
  <c r="J264" i="2" s="1"/>
  <c r="F265" i="2"/>
  <c r="H265" i="2" s="1"/>
  <c r="J265" i="2" s="1"/>
  <c r="F266" i="2"/>
  <c r="H266" i="2" s="1"/>
  <c r="J266" i="2" s="1"/>
  <c r="F267" i="2"/>
  <c r="H267" i="2" s="1"/>
  <c r="F268" i="2"/>
  <c r="H268" i="2" s="1"/>
  <c r="J268" i="2" s="1"/>
  <c r="F269" i="2"/>
  <c r="H269" i="2" s="1"/>
  <c r="J269" i="2" s="1"/>
  <c r="F270" i="2"/>
  <c r="H270" i="2" s="1"/>
  <c r="F271" i="2"/>
  <c r="H271" i="2" s="1"/>
  <c r="J271" i="2" s="1"/>
  <c r="F272" i="2"/>
  <c r="H272" i="2" s="1"/>
  <c r="J272" i="2" s="1"/>
  <c r="F273" i="2"/>
  <c r="H273" i="2" s="1"/>
  <c r="J273" i="2" s="1"/>
  <c r="F274" i="2"/>
  <c r="H274" i="2" s="1"/>
  <c r="J274" i="2" s="1"/>
  <c r="F275" i="2"/>
  <c r="H275" i="2" s="1"/>
  <c r="F276" i="2"/>
  <c r="H276" i="2" s="1"/>
  <c r="J276" i="2" s="1"/>
  <c r="F277" i="2"/>
  <c r="H277" i="2" s="1"/>
  <c r="J277" i="2" s="1"/>
  <c r="F278" i="2"/>
  <c r="H278" i="2" s="1"/>
  <c r="F279" i="2"/>
  <c r="H279" i="2" s="1"/>
  <c r="F280" i="2"/>
  <c r="H280" i="2" s="1"/>
  <c r="J280" i="2" s="1"/>
  <c r="F281" i="2"/>
  <c r="H281" i="2" s="1"/>
  <c r="J281" i="2" s="1"/>
  <c r="F282" i="2"/>
  <c r="H282" i="2" s="1"/>
  <c r="J282" i="2" s="1"/>
  <c r="F283" i="2"/>
  <c r="H283" i="2" s="1"/>
  <c r="F284" i="2"/>
  <c r="H284" i="2" s="1"/>
  <c r="J284" i="2" s="1"/>
  <c r="F285" i="2"/>
  <c r="H285" i="2" s="1"/>
  <c r="J285" i="2" s="1"/>
  <c r="F286" i="2"/>
  <c r="H286" i="2" s="1"/>
  <c r="F287" i="2"/>
  <c r="H287" i="2" s="1"/>
  <c r="F288" i="2"/>
  <c r="H288" i="2" s="1"/>
  <c r="J288" i="2" s="1"/>
  <c r="F289" i="2"/>
  <c r="H289" i="2" s="1"/>
  <c r="J289" i="2" s="1"/>
  <c r="F290" i="2"/>
  <c r="H290" i="2" s="1"/>
  <c r="J290" i="2" s="1"/>
  <c r="F291" i="2"/>
  <c r="H291" i="2" s="1"/>
  <c r="F292" i="2"/>
  <c r="H292" i="2" s="1"/>
  <c r="J292" i="2" s="1"/>
  <c r="F293" i="2"/>
  <c r="F294" i="2"/>
  <c r="H294" i="2" s="1"/>
  <c r="J294" i="2" s="1"/>
  <c r="F295" i="2"/>
  <c r="H295" i="2" s="1"/>
  <c r="J295" i="2" s="1"/>
  <c r="F296" i="2"/>
  <c r="H296" i="2" s="1"/>
  <c r="J296" i="2" s="1"/>
  <c r="F297" i="2"/>
  <c r="H297" i="2" s="1"/>
  <c r="J297" i="2" s="1"/>
  <c r="F298" i="2"/>
  <c r="H298" i="2" s="1"/>
  <c r="J298" i="2" s="1"/>
  <c r="F299" i="2"/>
  <c r="H299" i="2" s="1"/>
  <c r="F300" i="2"/>
  <c r="H300" i="2" s="1"/>
  <c r="J300" i="2" s="1"/>
  <c r="F301" i="2"/>
  <c r="H301" i="2" s="1"/>
  <c r="J301" i="2" s="1"/>
  <c r="F302" i="2"/>
  <c r="H302" i="2" s="1"/>
  <c r="F303" i="2"/>
  <c r="H303" i="2" s="1"/>
  <c r="J303" i="2" s="1"/>
  <c r="F304" i="2"/>
  <c r="H304" i="2" s="1"/>
  <c r="J304" i="2" s="1"/>
  <c r="F305" i="2"/>
  <c r="H305" i="2" s="1"/>
  <c r="J305" i="2" s="1"/>
  <c r="F306" i="2"/>
  <c r="H306" i="2" s="1"/>
  <c r="J306" i="2" s="1"/>
  <c r="F307" i="2"/>
  <c r="H307" i="2" s="1"/>
  <c r="F308" i="2"/>
  <c r="H308" i="2" s="1"/>
  <c r="J308" i="2" s="1"/>
  <c r="F309" i="2"/>
  <c r="H309" i="2" s="1"/>
  <c r="J309" i="2" s="1"/>
  <c r="F310" i="2"/>
  <c r="H310" i="2" s="1"/>
  <c r="F311" i="2"/>
  <c r="H311" i="2" s="1"/>
  <c r="F312" i="2"/>
  <c r="H312" i="2" s="1"/>
  <c r="J312" i="2" s="1"/>
  <c r="F313" i="2"/>
  <c r="H313" i="2" s="1"/>
  <c r="J313" i="2" s="1"/>
  <c r="F314" i="2"/>
  <c r="H314" i="2" s="1"/>
  <c r="J314" i="2" s="1"/>
  <c r="F315" i="2"/>
  <c r="H315" i="2" s="1"/>
  <c r="F316" i="2"/>
  <c r="H316" i="2" s="1"/>
  <c r="J316" i="2" s="1"/>
  <c r="F317" i="2"/>
  <c r="H317" i="2" s="1"/>
  <c r="J317" i="2" s="1"/>
  <c r="F318" i="2"/>
  <c r="H318" i="2" s="1"/>
  <c r="F319" i="2"/>
  <c r="H319" i="2" s="1"/>
  <c r="F320" i="2"/>
  <c r="H320" i="2" s="1"/>
  <c r="J320" i="2" s="1"/>
  <c r="F321" i="2"/>
  <c r="H321" i="2" s="1"/>
  <c r="J321" i="2" s="1"/>
  <c r="F322" i="2"/>
  <c r="H322" i="2" s="1"/>
  <c r="J322" i="2" s="1"/>
  <c r="F323" i="2"/>
  <c r="H323" i="2" s="1"/>
  <c r="F324" i="2"/>
  <c r="H324" i="2" s="1"/>
  <c r="J324" i="2" s="1"/>
  <c r="F325" i="2"/>
  <c r="F326" i="2"/>
  <c r="H326" i="2" s="1"/>
  <c r="J326" i="2" s="1"/>
  <c r="F327" i="2"/>
  <c r="H327" i="2" s="1"/>
  <c r="J327" i="2" s="1"/>
  <c r="F328" i="2"/>
  <c r="H328" i="2" s="1"/>
  <c r="J328" i="2" s="1"/>
  <c r="F329" i="2"/>
  <c r="H329" i="2" s="1"/>
  <c r="J329" i="2" s="1"/>
  <c r="F330" i="2"/>
  <c r="H330" i="2" s="1"/>
  <c r="J330" i="2" s="1"/>
  <c r="F331" i="2"/>
  <c r="H331" i="2" s="1"/>
  <c r="F332" i="2"/>
  <c r="H332" i="2" s="1"/>
  <c r="J332" i="2" s="1"/>
  <c r="F333" i="2"/>
  <c r="H333" i="2" s="1"/>
  <c r="J333" i="2" s="1"/>
  <c r="F334" i="2"/>
  <c r="H334" i="2" s="1"/>
  <c r="F335" i="2"/>
  <c r="H335" i="2" s="1"/>
  <c r="J335" i="2" s="1"/>
  <c r="F336" i="2"/>
  <c r="H336" i="2" s="1"/>
  <c r="J336" i="2" s="1"/>
  <c r="F337" i="2"/>
  <c r="H337" i="2" s="1"/>
  <c r="J337" i="2" s="1"/>
  <c r="F338" i="2"/>
  <c r="H338" i="2" s="1"/>
  <c r="J338" i="2" s="1"/>
  <c r="F339" i="2"/>
  <c r="H339" i="2" s="1"/>
  <c r="F340" i="2"/>
  <c r="H340" i="2" s="1"/>
  <c r="J340" i="2" s="1"/>
  <c r="F341" i="2"/>
  <c r="H341" i="2" s="1"/>
  <c r="J341" i="2" s="1"/>
  <c r="F342" i="2"/>
  <c r="H342" i="2" s="1"/>
  <c r="F343" i="2"/>
  <c r="H343" i="2" s="1"/>
  <c r="F344" i="2"/>
  <c r="H344" i="2" s="1"/>
  <c r="J344" i="2" s="1"/>
  <c r="F345" i="2"/>
  <c r="H345" i="2" s="1"/>
  <c r="J345" i="2" s="1"/>
  <c r="F346" i="2"/>
  <c r="H346" i="2" s="1"/>
  <c r="J346" i="2" s="1"/>
  <c r="F347" i="2"/>
  <c r="H347" i="2" s="1"/>
  <c r="F348" i="2"/>
  <c r="H348" i="2" s="1"/>
  <c r="J348" i="2" s="1"/>
  <c r="F349" i="2"/>
  <c r="H349" i="2" s="1"/>
  <c r="J349" i="2" s="1"/>
  <c r="F350" i="2"/>
  <c r="H350" i="2" s="1"/>
  <c r="F351" i="2"/>
  <c r="H351" i="2" s="1"/>
  <c r="F352" i="2"/>
  <c r="H352" i="2" s="1"/>
  <c r="J352" i="2" s="1"/>
  <c r="F353" i="2"/>
  <c r="H353" i="2" s="1"/>
  <c r="J353" i="2" s="1"/>
  <c r="F354" i="2"/>
  <c r="H354" i="2" s="1"/>
  <c r="J354" i="2" s="1"/>
  <c r="F355" i="2"/>
  <c r="H355" i="2" s="1"/>
  <c r="F356" i="2"/>
  <c r="H356" i="2" s="1"/>
  <c r="J356" i="2" s="1"/>
  <c r="F357" i="2"/>
  <c r="F358" i="2"/>
  <c r="H358" i="2" s="1"/>
  <c r="J358" i="2" s="1"/>
  <c r="F359" i="2"/>
  <c r="H359" i="2" s="1"/>
  <c r="F360" i="2"/>
  <c r="H360" i="2" s="1"/>
  <c r="J360" i="2" s="1"/>
  <c r="F361" i="2"/>
  <c r="H361" i="2" s="1"/>
  <c r="J361" i="2" s="1"/>
  <c r="F362" i="2"/>
  <c r="H362" i="2" s="1"/>
  <c r="J362" i="2" s="1"/>
  <c r="F363" i="2"/>
  <c r="H363" i="2" s="1"/>
  <c r="F364" i="2"/>
  <c r="H364" i="2" s="1"/>
  <c r="J364" i="2" s="1"/>
  <c r="F365" i="2"/>
  <c r="H365" i="2" s="1"/>
  <c r="J365" i="2" s="1"/>
  <c r="F366" i="2"/>
  <c r="H366" i="2" s="1"/>
  <c r="F367" i="2"/>
  <c r="H367" i="2" s="1"/>
  <c r="J367" i="2" s="1"/>
  <c r="F368" i="2"/>
  <c r="H368" i="2" s="1"/>
  <c r="J368" i="2" s="1"/>
  <c r="F369" i="2"/>
  <c r="H369" i="2" s="1"/>
  <c r="J369" i="2" s="1"/>
  <c r="F370" i="2"/>
  <c r="H370" i="2" s="1"/>
  <c r="J370" i="2" s="1"/>
  <c r="F371" i="2"/>
  <c r="H371" i="2" s="1"/>
  <c r="F372" i="2"/>
  <c r="H372" i="2" s="1"/>
  <c r="J372" i="2" s="1"/>
  <c r="F373" i="2"/>
  <c r="H373" i="2" s="1"/>
  <c r="J373" i="2" s="1"/>
  <c r="F374" i="2"/>
  <c r="H374" i="2" s="1"/>
  <c r="F375" i="2"/>
  <c r="H375" i="2" s="1"/>
  <c r="F376" i="2"/>
  <c r="H376" i="2" s="1"/>
  <c r="J376" i="2" s="1"/>
  <c r="F377" i="2"/>
  <c r="H377" i="2" s="1"/>
  <c r="J377" i="2" s="1"/>
  <c r="F378" i="2"/>
  <c r="H378" i="2" s="1"/>
  <c r="J378" i="2" s="1"/>
  <c r="F379" i="2"/>
  <c r="H379" i="2" s="1"/>
  <c r="F380" i="2"/>
  <c r="H380" i="2" s="1"/>
  <c r="J380" i="2" s="1"/>
  <c r="F381" i="2"/>
  <c r="H381" i="2" s="1"/>
  <c r="J381" i="2" s="1"/>
  <c r="F382" i="2"/>
  <c r="H382" i="2" s="1"/>
  <c r="F383" i="2"/>
  <c r="H383" i="2" s="1"/>
  <c r="F384" i="2"/>
  <c r="H384" i="2" s="1"/>
  <c r="J384" i="2" s="1"/>
  <c r="F385" i="2"/>
  <c r="H385" i="2" s="1"/>
  <c r="J385" i="2" s="1"/>
  <c r="F386" i="2"/>
  <c r="H386" i="2" s="1"/>
  <c r="J386" i="2" s="1"/>
  <c r="F387" i="2"/>
  <c r="H387" i="2" s="1"/>
  <c r="F388" i="2"/>
  <c r="H388" i="2" s="1"/>
  <c r="J388" i="2" s="1"/>
  <c r="F389" i="2"/>
  <c r="H389" i="2" s="1"/>
  <c r="J389" i="2" s="1"/>
  <c r="F390" i="2"/>
  <c r="F391" i="2"/>
  <c r="H391" i="2" s="1"/>
  <c r="F392" i="2"/>
  <c r="H392" i="2" s="1"/>
  <c r="J392" i="2" s="1"/>
  <c r="F393" i="2"/>
  <c r="H393" i="2" s="1"/>
  <c r="J393" i="2" s="1"/>
  <c r="F394" i="2"/>
  <c r="H394" i="2" s="1"/>
  <c r="J394" i="2" s="1"/>
  <c r="F395" i="2"/>
  <c r="H395" i="2" s="1"/>
  <c r="F396" i="2"/>
  <c r="H396" i="2" s="1"/>
  <c r="J396" i="2" s="1"/>
  <c r="F397" i="2"/>
  <c r="H397" i="2" s="1"/>
  <c r="J397" i="2" s="1"/>
  <c r="F398" i="2"/>
  <c r="H398" i="2" s="1"/>
  <c r="F399" i="2"/>
  <c r="H399" i="2" s="1"/>
  <c r="J399" i="2" s="1"/>
  <c r="F400" i="2"/>
  <c r="H400" i="2" s="1"/>
  <c r="J400" i="2" s="1"/>
  <c r="F401" i="2"/>
  <c r="H401" i="2" s="1"/>
  <c r="J401" i="2" s="1"/>
  <c r="F402" i="2"/>
  <c r="H402" i="2" s="1"/>
  <c r="J402" i="2" s="1"/>
  <c r="F403" i="2"/>
  <c r="H403" i="2" s="1"/>
  <c r="F404" i="2"/>
  <c r="H404" i="2" s="1"/>
  <c r="J404" i="2" s="1"/>
  <c r="F405" i="2"/>
  <c r="H405" i="2" s="1"/>
  <c r="J405" i="2" s="1"/>
  <c r="F406" i="2"/>
  <c r="H406" i="2" s="1"/>
  <c r="J406" i="2" s="1"/>
  <c r="F407" i="2"/>
  <c r="H407" i="2" s="1"/>
  <c r="J407" i="2" s="1"/>
  <c r="F408" i="2"/>
  <c r="H408" i="2" s="1"/>
  <c r="J408" i="2" s="1"/>
  <c r="F409" i="2"/>
  <c r="H409" i="2" s="1"/>
  <c r="J409" i="2" s="1"/>
  <c r="F410" i="2"/>
  <c r="H410" i="2" s="1"/>
  <c r="J410" i="2" s="1"/>
  <c r="F411" i="2"/>
  <c r="H411" i="2" s="1"/>
  <c r="F412" i="2"/>
  <c r="H412" i="2" s="1"/>
  <c r="J412" i="2" s="1"/>
  <c r="F413" i="2"/>
  <c r="H413" i="2" s="1"/>
  <c r="J413" i="2" s="1"/>
  <c r="F414" i="2"/>
  <c r="H414" i="2" s="1"/>
  <c r="F415" i="2"/>
  <c r="H415" i="2" s="1"/>
  <c r="J415" i="2" s="1"/>
  <c r="F416" i="2"/>
  <c r="F417" i="2"/>
  <c r="H417" i="2" s="1"/>
  <c r="J417" i="2" s="1"/>
  <c r="F418" i="2"/>
  <c r="H418" i="2" s="1"/>
  <c r="J418" i="2" s="1"/>
  <c r="F419" i="2"/>
  <c r="H419" i="2" s="1"/>
  <c r="F420" i="2"/>
  <c r="H420" i="2" s="1"/>
  <c r="J420" i="2" s="1"/>
  <c r="F421" i="2"/>
  <c r="H421" i="2" s="1"/>
  <c r="J421" i="2" s="1"/>
  <c r="F422" i="2"/>
  <c r="H422" i="2" s="1"/>
  <c r="F423" i="2"/>
  <c r="H423" i="2" s="1"/>
  <c r="F424" i="2"/>
  <c r="H424" i="2" s="1"/>
  <c r="J424" i="2" s="1"/>
  <c r="F425" i="2"/>
  <c r="H425" i="2" s="1"/>
  <c r="J425" i="2" s="1"/>
  <c r="F426" i="2"/>
  <c r="H426" i="2" s="1"/>
  <c r="J426" i="2" s="1"/>
  <c r="F427" i="2"/>
  <c r="H427" i="2" s="1"/>
  <c r="F428" i="2"/>
  <c r="H428" i="2" s="1"/>
  <c r="J428" i="2" s="1"/>
  <c r="F3" i="2"/>
  <c r="H3" i="2" s="1"/>
  <c r="J3" i="2" s="1"/>
  <c r="A367" i="2"/>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J379" i="2" l="1"/>
  <c r="J347" i="2"/>
  <c r="J315" i="2"/>
  <c r="J283" i="2"/>
  <c r="J390" i="2"/>
  <c r="J427" i="2"/>
  <c r="J419" i="2"/>
  <c r="J411" i="2"/>
  <c r="J403" i="2"/>
  <c r="J395" i="2"/>
  <c r="J387" i="2"/>
  <c r="J371" i="2"/>
  <c r="J363" i="2"/>
  <c r="J355" i="2"/>
  <c r="J339" i="2"/>
  <c r="J331" i="2"/>
  <c r="J323" i="2"/>
  <c r="J307" i="2"/>
  <c r="J299" i="2"/>
  <c r="J291" i="2"/>
  <c r="J275" i="2"/>
  <c r="J267" i="2"/>
  <c r="J259" i="2"/>
  <c r="J144" i="2"/>
  <c r="J112" i="2"/>
  <c r="J80" i="2"/>
  <c r="J48" i="2"/>
  <c r="J423" i="2"/>
  <c r="J391" i="2"/>
  <c r="J383" i="2"/>
  <c r="J375" i="2"/>
  <c r="J359" i="2"/>
  <c r="J351" i="2"/>
  <c r="J343" i="2"/>
  <c r="J319" i="2"/>
  <c r="J311" i="2"/>
  <c r="J287" i="2"/>
  <c r="J279" i="2"/>
  <c r="J255" i="2"/>
  <c r="J247" i="2"/>
  <c r="J223" i="2"/>
  <c r="J215" i="2"/>
  <c r="J191" i="2"/>
  <c r="J183" i="2"/>
  <c r="J159" i="2"/>
  <c r="J151" i="2"/>
  <c r="J143" i="2"/>
  <c r="J135" i="2"/>
  <c r="J127" i="2"/>
  <c r="J119" i="2"/>
  <c r="J111" i="2"/>
  <c r="J103" i="2"/>
  <c r="J95" i="2"/>
  <c r="J87" i="2"/>
  <c r="J79" i="2"/>
  <c r="J71" i="2"/>
  <c r="J63" i="2"/>
  <c r="J55" i="2"/>
  <c r="J47" i="2"/>
  <c r="J39" i="2"/>
  <c r="J31" i="2"/>
  <c r="J23" i="2"/>
  <c r="J15" i="2"/>
  <c r="J7" i="2"/>
  <c r="J422" i="2"/>
  <c r="J414" i="2"/>
  <c r="J382" i="2"/>
  <c r="J374" i="2"/>
  <c r="J350" i="2"/>
  <c r="J342" i="2"/>
  <c r="J318" i="2"/>
  <c r="J310" i="2"/>
  <c r="J286" i="2"/>
  <c r="J278" i="2"/>
  <c r="J254" i="2"/>
  <c r="J222" i="2"/>
  <c r="J190" i="2"/>
  <c r="J158" i="2"/>
  <c r="J94" i="2"/>
  <c r="J366" i="2"/>
  <c r="J334" i="2"/>
  <c r="J302" i="2"/>
  <c r="J270" i="2"/>
  <c r="J62" i="2"/>
  <c r="J398" i="2"/>
  <c r="J2" i="2"/>
</calcChain>
</file>

<file path=xl/sharedStrings.xml><?xml version="1.0" encoding="utf-8"?>
<sst xmlns="http://schemas.openxmlformats.org/spreadsheetml/2006/main" count="1543" uniqueCount="148">
  <si>
    <t>PRODUCT ID</t>
  </si>
  <si>
    <t xml:space="preserve">PRODUCT </t>
  </si>
  <si>
    <t xml:space="preserve">CATEGORY </t>
  </si>
  <si>
    <t>UOM</t>
  </si>
  <si>
    <t>BUYING PRICE</t>
  </si>
  <si>
    <t>SELLING PRICE</t>
  </si>
  <si>
    <t>P001</t>
  </si>
  <si>
    <t>Product1</t>
  </si>
  <si>
    <t>Category01</t>
  </si>
  <si>
    <t>Kg</t>
  </si>
  <si>
    <t>P002</t>
  </si>
  <si>
    <t>Product2</t>
  </si>
  <si>
    <t>P003</t>
  </si>
  <si>
    <t>Product3</t>
  </si>
  <si>
    <t>Lt</t>
  </si>
  <si>
    <t>P004</t>
  </si>
  <si>
    <t>Product4</t>
  </si>
  <si>
    <t>Ft</t>
  </si>
  <si>
    <t>P005</t>
  </si>
  <si>
    <t>Product5</t>
  </si>
  <si>
    <t>P006</t>
  </si>
  <si>
    <t>Product6</t>
  </si>
  <si>
    <t>No.</t>
  </si>
  <si>
    <t>P007</t>
  </si>
  <si>
    <t>Product7</t>
  </si>
  <si>
    <t>P008</t>
  </si>
  <si>
    <t>Product8</t>
  </si>
  <si>
    <t>P009</t>
  </si>
  <si>
    <t>Product9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</si>
  <si>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</si>
  <si>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</si>
  <si>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</si>
  <si>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</si>
  <si>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</si>
  <si>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</si>
  <si>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</si>
  <si>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</si>
  <si>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</si>
  <si>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</si>
  <si>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</si>
  <si>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</si>
  <si>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</si>
  <si>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</si>
  <si>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</si>
  <si>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</si>
  <si>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</si>
  <si>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</si>
  <si>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</si>
  <si>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</si>
  <si>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</si>
  <si>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</si>
  <si>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</si>
  <si>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P0021</t>
  </si>
  <si>
    <t>Product21</t>
  </si>
  <si>
    <t>Category03</t>
  </si>
  <si>
    <t>P0022</t>
  </si>
  <si>
    <t>Product22</t>
  </si>
  <si>
    <t>P0023</t>
  </si>
  <si>
    <t>Product23</t>
  </si>
  <si>
    <t>P0024</t>
  </si>
  <si>
    <t>Product24</t>
  </si>
  <si>
    <t>P0025</t>
  </si>
  <si>
    <t>Product25</t>
  </si>
  <si>
    <t>P0026</t>
  </si>
  <si>
    <t>Product26</t>
  </si>
  <si>
    <t>P0027</t>
  </si>
  <si>
    <t>Product27</t>
  </si>
  <si>
    <t>P0028</t>
  </si>
  <si>
    <t>Product28</t>
  </si>
  <si>
    <t>P0029</t>
  </si>
  <si>
    <t>Product29</t>
  </si>
  <si>
    <t>P0030</t>
  </si>
  <si>
    <t>Product30</t>
  </si>
  <si>
    <t>P0031</t>
  </si>
  <si>
    <t>Product31</t>
  </si>
  <si>
    <t>P0032</t>
  </si>
  <si>
    <t>Product32</t>
  </si>
  <si>
    <t>Category04</t>
  </si>
  <si>
    <t>P0033</t>
  </si>
  <si>
    <t>Product33</t>
  </si>
  <si>
    <t>P0034</t>
  </si>
  <si>
    <t>Product34</t>
  </si>
  <si>
    <t>P0035</t>
  </si>
  <si>
    <t>Product35</t>
  </si>
  <si>
    <t>P0036</t>
  </si>
  <si>
    <t>Product36</t>
  </si>
  <si>
    <t>P0037</t>
  </si>
  <si>
    <t>Product37</t>
  </si>
  <si>
    <t>P0038</t>
  </si>
  <si>
    <t>Product38</t>
  </si>
  <si>
    <t>P0039</t>
  </si>
  <si>
    <t>Product39</t>
  </si>
  <si>
    <t>P0040</t>
  </si>
  <si>
    <t>Product40</t>
  </si>
  <si>
    <t>P0041</t>
  </si>
  <si>
    <t>Product41</t>
  </si>
  <si>
    <t>P0042</t>
  </si>
  <si>
    <t>Product42</t>
  </si>
  <si>
    <t>Category05</t>
  </si>
  <si>
    <t>P0043</t>
  </si>
  <si>
    <t>Product43</t>
  </si>
  <si>
    <t>P0044</t>
  </si>
  <si>
    <t>Product44</t>
  </si>
  <si>
    <t>P0045</t>
  </si>
  <si>
    <t>Product45</t>
  </si>
  <si>
    <t>P0046</t>
  </si>
  <si>
    <t>Product46</t>
  </si>
  <si>
    <t>P0047</t>
  </si>
  <si>
    <t>Product47</t>
  </si>
  <si>
    <t>P0048</t>
  </si>
  <si>
    <t>Product48</t>
  </si>
  <si>
    <t>P0049</t>
  </si>
  <si>
    <t>Product49</t>
  </si>
  <si>
    <t>P0050</t>
  </si>
  <si>
    <t>Product50</t>
  </si>
  <si>
    <t>DATE</t>
  </si>
  <si>
    <t>QTY</t>
  </si>
  <si>
    <t>SALES TYPE</t>
  </si>
  <si>
    <t>PAYMENT MODE</t>
  </si>
  <si>
    <t>Wholesaler</t>
  </si>
  <si>
    <t>Online</t>
  </si>
  <si>
    <t>Cash</t>
  </si>
  <si>
    <t>Retail Sales</t>
  </si>
  <si>
    <t>BUYING VALUE</t>
  </si>
  <si>
    <t>SELLING VALUE</t>
  </si>
  <si>
    <t>PROFIT</t>
  </si>
  <si>
    <t>CATEGORY</t>
  </si>
  <si>
    <t>PRODUCT</t>
  </si>
  <si>
    <t>Total Buying</t>
  </si>
  <si>
    <t>Total Sales</t>
  </si>
  <si>
    <t>Total Profit</t>
  </si>
  <si>
    <t>Total Quantity Sold</t>
  </si>
  <si>
    <t>Row Labels</t>
  </si>
  <si>
    <t>Grand Total</t>
  </si>
  <si>
    <t>TOTAL SALES</t>
  </si>
  <si>
    <t>TOTAL PROFIT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</si>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</sst>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1">
    <cellStyle name="Normal" xfId="0" builtinId="0"/>
  </cellStyles>
  <dxfs count="72">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[Practise Data - Dashboard.xlsx]Sales_Dashboard!PivotTable2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 SALES BY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Sales_Dashboard!$B$10</c:f>
              <c:strCache>
                <c:ptCount val="1"/>
                <c:pt idx="0">
                  <c:v>TOTAL SALES</c:v>
                </c:pt>
              </c:strCache>
            </c:strRef>
          </c:tx>
          <c:spPr>
            <a:solidFill>
              <a:schemeClr val="accent5">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Sales_Dashboard!$A$11:$A$12</c:f>
              <c:strCache>
                <c:ptCount val="1"/>
                <c:pt idx="0">
                  <c:v>Category01</c:v>
                </c:pt>
              </c:strCache>
            </c:strRef>
          </c:cat>
          <c:val>
            <c:numRef>
              <c:f>Sales_Dashboard!$B$11:$B$12</c:f>
              <c:numCache>
                <c:formatCode>_ [$₹-4009]\ * #,##0.00_ ;_ [$₹-4009]\ * \-#,##0.00_ ;_ [$₹-4009]\ * "-"??_ ;_ @_ </c:formatCode>
                <c:ptCount val="1"/>
                <c:pt idx="0">
                  <c:v>10967.359999999999</c:v>
                </c:pt>
              </c:numCache>
            </c:numRef>
          </c:val>
          <c:extLst>
            <c:ext xmlns:c16="http://schemas.microsoft.com/office/drawing/2014/chart" uri="{C3380CC4-5D6E-409C-BE32-E72D297353CC}">
              <c16:uniqueId val="{00000000-1AAB-4736-A201-8882ACF2471C}"/>
            </c:ext>
          </c:extLst>
        </c:ser>
        <c:ser>
          <c:idx val="1"/>
          <c:order val="1"/>
          <c:tx>
            <c:strRef>
              <c:f>Sales_Dashboard!$C$10</c:f>
              <c:strCache>
                <c:ptCount val="1"/>
                <c:pt idx="0">
                  <c:v>TOTAL PROFIT</c:v>
                </c:pt>
              </c:strCache>
            </c:strRef>
          </c:tx>
          <c:spPr>
            <a:solidFill>
              <a:schemeClr val="accent5">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Sales_Dashboard!$A$11:$A$12</c:f>
              <c:strCache>
                <c:ptCount val="1"/>
                <c:pt idx="0">
                  <c:v>Category01</c:v>
                </c:pt>
              </c:strCache>
            </c:strRef>
          </c:cat>
          <c:val>
            <c:numRef>
              <c:f>Sales_Dashboard!$C$11:$C$12</c:f>
              <c:numCache>
                <c:formatCode>_ [$₹-4009]\ * #,##0.00_ ;_ [$₹-4009]\ * \-#,##0.00_ ;_ [$₹-4009]\ * "-"??_ ;_ @_ </c:formatCode>
                <c:ptCount val="1"/>
                <c:pt idx="0">
                  <c:v>2769.3600000000006</c:v>
                </c:pt>
              </c:numCache>
            </c:numRef>
          </c:val>
          <c:extLst>
            <c:ext xmlns:c16="http://schemas.microsoft.com/office/drawing/2014/chart" uri="{C3380CC4-5D6E-409C-BE32-E72D297353CC}">
              <c16:uniqueId val="{00000001-1AAB-4736-A201-8882ACF2471C}"/>
            </c:ext>
          </c:extLst>
        </c:ser>
        <c:dLbls>
          <c:showLegendKey val="0"/>
          <c:showVal val="1"/>
          <c:showCatName val="0"/>
          <c:showSerName val="0"/>
          <c:showPercent val="0"/>
          <c:showBubbleSize val="0"/>
        </c:dLbls>
        <c:gapWidth val="79"/>
        <c:shape val="box"/>
        <c:axId val="586028400"/>
        <c:axId val="586026000"/>
        <c:axId val="0"/>
      </c:bar3DChart>
      <c:catAx>
        <c:axId val="5860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6026000"/>
        <c:crosses val="autoZero"/>
        <c:auto val="1"/>
        <c:lblAlgn val="ctr"/>
        <c:lblOffset val="100"/>
        <c:noMultiLvlLbl val="0"/>
      </c:catAx>
      <c:valAx>
        <c:axId val="586026000"/>
        <c:scaling>
          <c:orientation val="minMax"/>
        </c:scaling>
        <c:delete val="1"/>
        <c:axPos val="b"/>
        <c:numFmt formatCode="_ [$₹-4009]\ * #,##0.00_ ;_ [$₹-4009]\ * \-#,##0.00_ ;_ [$₹-4009]\ * &quot;-&quot;??_ ;_ @_ " sourceLinked="1"/>
        <c:majorTickMark val="none"/>
        <c:minorTickMark val="none"/>
        <c:tickLblPos val="nextTo"/>
        <c:crossAx val="5860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Dashboard.xlsx]Sales_Dashboard!PivotTable3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T0P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Sales_Dashboard!$B$20</c:f>
              <c:strCache>
                <c:ptCount val="1"/>
                <c:pt idx="0">
                  <c:v>TOTAL SALES</c:v>
                </c:pt>
              </c:strCache>
            </c:strRef>
          </c:tx>
          <c:spPr>
            <a:solidFill>
              <a:schemeClr val="accent1"/>
            </a:solidFill>
            <a:ln>
              <a:noFill/>
            </a:ln>
            <a:effectLst/>
          </c:spPr>
          <c:invertIfNegative val="0"/>
          <c:cat>
            <c:strRef>
              <c:f>Sales_Dashboard!$A$21:$A$29</c:f>
              <c:strCache>
                <c:ptCount val="8"/>
                <c:pt idx="0">
                  <c:v>Product1</c:v>
                </c:pt>
                <c:pt idx="1">
                  <c:v>Product3</c:v>
                </c:pt>
                <c:pt idx="2">
                  <c:v>Product4</c:v>
                </c:pt>
                <c:pt idx="3">
                  <c:v>Product5</c:v>
                </c:pt>
                <c:pt idx="4">
                  <c:v>Product6</c:v>
                </c:pt>
                <c:pt idx="5">
                  <c:v>Product7</c:v>
                </c:pt>
                <c:pt idx="6">
                  <c:v>Product8</c:v>
                </c:pt>
                <c:pt idx="7">
                  <c:v>Product9</c:v>
                </c:pt>
              </c:strCache>
            </c:strRef>
          </c:cat>
          <c:val>
            <c:numRef>
              <c:f>Sales_Dashboard!$B$21:$B$29</c:f>
              <c:numCache>
                <c:formatCode>_ [$₹-4009]\ * #,##0.00_ ;_ [$₹-4009]\ * \-#,##0.00_ ;_ [$₹-4009]\ * "-"??_ ;_ @_ </c:formatCode>
                <c:ptCount val="8"/>
                <c:pt idx="0">
                  <c:v>2069.7600000000002</c:v>
                </c:pt>
                <c:pt idx="1">
                  <c:v>1254</c:v>
                </c:pt>
                <c:pt idx="2">
                  <c:v>2246.44</c:v>
                </c:pt>
                <c:pt idx="3">
                  <c:v>375.06</c:v>
                </c:pt>
                <c:pt idx="4">
                  <c:v>4092.0000000000005</c:v>
                </c:pt>
                <c:pt idx="5">
                  <c:v>392</c:v>
                </c:pt>
                <c:pt idx="6">
                  <c:v>281.60000000000002</c:v>
                </c:pt>
                <c:pt idx="7">
                  <c:v>256.5</c:v>
                </c:pt>
              </c:numCache>
            </c:numRef>
          </c:val>
          <c:extLst>
            <c:ext xmlns:c16="http://schemas.microsoft.com/office/drawing/2014/chart" uri="{C3380CC4-5D6E-409C-BE32-E72D297353CC}">
              <c16:uniqueId val="{00000000-766F-441A-B633-700E6CD396DB}"/>
            </c:ext>
          </c:extLst>
        </c:ser>
        <c:ser>
          <c:idx val="1"/>
          <c:order val="1"/>
          <c:tx>
            <c:strRef>
              <c:f>Sales_Dashboard!$C$20</c:f>
              <c:strCache>
                <c:ptCount val="1"/>
                <c:pt idx="0">
                  <c:v>TOTAL PROFIT</c:v>
                </c:pt>
              </c:strCache>
            </c:strRef>
          </c:tx>
          <c:spPr>
            <a:solidFill>
              <a:schemeClr val="accent2"/>
            </a:solidFill>
            <a:ln>
              <a:noFill/>
            </a:ln>
            <a:effectLst/>
          </c:spPr>
          <c:invertIfNegative val="0"/>
          <c:cat>
            <c:strRef>
              <c:f>Sales_Dashboard!$A$21:$A$29</c:f>
              <c:strCache>
                <c:ptCount val="8"/>
                <c:pt idx="0">
                  <c:v>Product1</c:v>
                </c:pt>
                <c:pt idx="1">
                  <c:v>Product3</c:v>
                </c:pt>
                <c:pt idx="2">
                  <c:v>Product4</c:v>
                </c:pt>
                <c:pt idx="3">
                  <c:v>Product5</c:v>
                </c:pt>
                <c:pt idx="4">
                  <c:v>Product6</c:v>
                </c:pt>
                <c:pt idx="5">
                  <c:v>Product7</c:v>
                </c:pt>
                <c:pt idx="6">
                  <c:v>Product8</c:v>
                </c:pt>
                <c:pt idx="7">
                  <c:v>Product9</c:v>
                </c:pt>
              </c:strCache>
            </c:strRef>
          </c:cat>
          <c:val>
            <c:numRef>
              <c:f>Sales_Dashboard!$C$21:$C$29</c:f>
              <c:numCache>
                <c:formatCode>_ [$₹-4009]\ * #,##0.00_ ;_ [$₹-4009]\ * \-#,##0.00_ ;_ [$₹-4009]\ * "-"??_ ;_ @_ </c:formatCode>
                <c:ptCount val="8"/>
                <c:pt idx="0">
                  <c:v>501.76000000000022</c:v>
                </c:pt>
                <c:pt idx="1">
                  <c:v>153.99999999999989</c:v>
                </c:pt>
                <c:pt idx="2">
                  <c:v>258.44000000000017</c:v>
                </c:pt>
                <c:pt idx="3">
                  <c:v>109.06</c:v>
                </c:pt>
                <c:pt idx="4">
                  <c:v>1612.0000000000005</c:v>
                </c:pt>
                <c:pt idx="5">
                  <c:v>41.999999999999972</c:v>
                </c:pt>
                <c:pt idx="6">
                  <c:v>25.600000000000023</c:v>
                </c:pt>
                <c:pt idx="7">
                  <c:v>66.5</c:v>
                </c:pt>
              </c:numCache>
            </c:numRef>
          </c:val>
          <c:extLst>
            <c:ext xmlns:c16="http://schemas.microsoft.com/office/drawing/2014/chart" uri="{C3380CC4-5D6E-409C-BE32-E72D297353CC}">
              <c16:uniqueId val="{00000001-766F-441A-B633-700E6CD396DB}"/>
            </c:ext>
          </c:extLst>
        </c:ser>
        <c:dLbls>
          <c:showLegendKey val="0"/>
          <c:showVal val="0"/>
          <c:showCatName val="0"/>
          <c:showSerName val="0"/>
          <c:showPercent val="0"/>
          <c:showBubbleSize val="0"/>
        </c:dLbls>
        <c:gapWidth val="150"/>
        <c:overlap val="100"/>
        <c:axId val="586046160"/>
        <c:axId val="586046640"/>
      </c:barChart>
      <c:catAx>
        <c:axId val="58604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46640"/>
        <c:crosses val="autoZero"/>
        <c:auto val="1"/>
        <c:lblAlgn val="ctr"/>
        <c:lblOffset val="100"/>
        <c:noMultiLvlLbl val="0"/>
      </c:catAx>
      <c:valAx>
        <c:axId val="58604664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4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Dashboard.xlsx]Sales_Dashboard!PivotTable4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Sales_Dashboard!$B$36</c:f>
              <c:strCache>
                <c:ptCount val="1"/>
                <c:pt idx="0">
                  <c:v>Total</c:v>
                </c:pt>
              </c:strCache>
            </c:strRef>
          </c:tx>
          <c:spPr>
            <a:ln w="28575" cap="rnd">
              <a:solidFill>
                <a:schemeClr val="accent1"/>
              </a:solidFill>
              <a:round/>
            </a:ln>
            <a:effectLst/>
          </c:spPr>
          <c:marker>
            <c:symbol val="none"/>
          </c:marker>
          <c:cat>
            <c:strRef>
              <c:f>Sales_Dashboard!$A$37:$A$49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Sales_Dashboard!$B$37:$B$49</c:f>
              <c:numCache>
                <c:formatCode>_ [$₹-4009]\ * #,##0.00_ ;_ [$₹-4009]\ * \-#,##0.00_ ;_ [$₹-4009]\ * "-"??_ ;_ @_ </c:formatCode>
                <c:ptCount val="12"/>
                <c:pt idx="0">
                  <c:v>200.64</c:v>
                </c:pt>
                <c:pt idx="1">
                  <c:v>200.64</c:v>
                </c:pt>
                <c:pt idx="2">
                  <c:v>922.71</c:v>
                </c:pt>
                <c:pt idx="3">
                  <c:v>375.06</c:v>
                </c:pt>
                <c:pt idx="4">
                  <c:v>160.46</c:v>
                </c:pt>
                <c:pt idx="5">
                  <c:v>1841.4</c:v>
                </c:pt>
                <c:pt idx="6">
                  <c:v>56</c:v>
                </c:pt>
                <c:pt idx="7">
                  <c:v>281.60000000000002</c:v>
                </c:pt>
                <c:pt idx="8">
                  <c:v>818.11</c:v>
                </c:pt>
                <c:pt idx="9">
                  <c:v>2069.7600000000002</c:v>
                </c:pt>
                <c:pt idx="10">
                  <c:v>831.28</c:v>
                </c:pt>
                <c:pt idx="11">
                  <c:v>3209.7000000000007</c:v>
                </c:pt>
              </c:numCache>
            </c:numRef>
          </c:val>
          <c:smooth val="0"/>
          <c:extLst>
            <c:ext xmlns:c16="http://schemas.microsoft.com/office/drawing/2014/chart" uri="{C3380CC4-5D6E-409C-BE32-E72D297353CC}">
              <c16:uniqueId val="{00000000-AE07-4B80-BC1A-B0FBEBE9775F}"/>
            </c:ext>
          </c:extLst>
        </c:ser>
        <c:dLbls>
          <c:showLegendKey val="0"/>
          <c:showVal val="0"/>
          <c:showCatName val="0"/>
          <c:showSerName val="0"/>
          <c:showPercent val="0"/>
          <c:showBubbleSize val="0"/>
        </c:dLbls>
        <c:smooth val="0"/>
        <c:axId val="649951504"/>
        <c:axId val="649939024"/>
      </c:lineChart>
      <c:catAx>
        <c:axId val="6499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39024"/>
        <c:crosses val="autoZero"/>
        <c:auto val="1"/>
        <c:lblAlgn val="ctr"/>
        <c:lblOffset val="100"/>
        <c:noMultiLvlLbl val="0"/>
      </c:catAx>
      <c:valAx>
        <c:axId val="64993902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5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Dashboard.xlsx]Sales_Dashboard!PivotTable5</c:name>
    <c:fmtId val="1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BY PAYMENT MODE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Sales_Dashboard!$E$36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CB0-44F9-8457-29BFA76F071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CB0-44F9-8457-29BFA76F07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Sales_Dashboard!$D$37:$D$38</c:f>
              <c:strCache>
                <c:ptCount val="1"/>
                <c:pt idx="0">
                  <c:v>Cash</c:v>
                </c:pt>
              </c:strCache>
            </c:strRef>
          </c:cat>
          <c:val>
            <c:numRef>
              <c:f>Sales_Dashboard!$E$37:$E$38</c:f>
              <c:numCache>
                <c:formatCode>_ [$₹-4009]\ * #,##0.00_ ;_ [$₹-4009]\ * \-#,##0.00_ ;_ [$₹-4009]\ * "-"??_ ;_ @_ </c:formatCode>
                <c:ptCount val="1"/>
                <c:pt idx="0">
                  <c:v>10967.359999999999</c:v>
                </c:pt>
              </c:numCache>
            </c:numRef>
          </c:val>
          <c:extLst>
            <c:ext xmlns:c16="http://schemas.microsoft.com/office/drawing/2014/chart" uri="{C3380CC4-5D6E-409C-BE32-E72D297353CC}">
              <c16:uniqueId val="{00000000-4F70-4783-A7CE-BB210CFE30A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Dashboard.xlsx]Sales_Dashboard!PivotTable6</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a:t>
            </a:r>
            <a:r>
              <a:rPr lang="en-US" baseline="0"/>
              <a:t> BY SALES TYPE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Sales_Dashboard!$E$43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Sales_Dashboard!$D$44:$D$45</c:f>
              <c:strCache>
                <c:ptCount val="1"/>
                <c:pt idx="0">
                  <c:v>Online</c:v>
                </c:pt>
              </c:strCache>
            </c:strRef>
          </c:cat>
          <c:val>
            <c:numRef>
              <c:f>Sales_Dashboard!$E$44:$E$45</c:f>
              <c:numCache>
                <c:formatCode>_ [$₹-4009]\ * #,##0.00_ ;_ [$₹-4009]\ * \-#,##0.00_ ;_ [$₹-4009]\ * "-"??_ ;_ @_ </c:formatCode>
                <c:ptCount val="1"/>
                <c:pt idx="0">
                  <c:v>10967.359999999999</c:v>
                </c:pt>
              </c:numCache>
            </c:numRef>
          </c:val>
          <c:extLst>
            <c:ext xmlns:c16="http://schemas.microsoft.com/office/drawing/2014/chart" uri="{C3380CC4-5D6E-409C-BE32-E72D297353CC}">
              <c16:uniqueId val="{00000000-749E-48CB-8F87-C1305C6D12D6}"/>
            </c:ext>
          </c:extLst>
        </c:ser>
        <c:dLbls>
          <c:dLblPos val="ctr"/>
          <c:showLegendKey val="0"/>
          <c:showVal val="1"/>
          <c:showCatName val="0"/>
          <c:showSerName val="0"/>
          <c:showPercent val="0"/>
          <c:showBubbleSize val="0"/>
        </c:dLbls>
        <c:gapWidth val="79"/>
        <c:overlap val="100"/>
        <c:axId val="649984624"/>
        <c:axId val="649986064"/>
      </c:barChart>
      <c:catAx>
        <c:axId val="6499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9986064"/>
        <c:crosses val="autoZero"/>
        <c:auto val="1"/>
        <c:lblAlgn val="ctr"/>
        <c:lblOffset val="100"/>
        <c:noMultiLvlLbl val="0"/>
      </c:catAx>
      <c:valAx>
        <c:axId val="649986064"/>
        <c:scaling>
          <c:orientation val="minMax"/>
        </c:scaling>
        <c:delete val="1"/>
        <c:axPos val="b"/>
        <c:numFmt formatCode="_ [$₹-4009]\ * #,##0.00_ ;_ [$₹-4009]\ * \-#,##0.00_ ;_ [$₹-4009]\ * &quot;-&quot;??_ ;_ @_ " sourceLinked="1"/>
        <c:majorTickMark val="none"/>
        <c:minorTickMark val="none"/>
        <c:tickLblPos val="nextTo"/>
        <c:crossAx val="6499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33</xdr:col>
      <xdr:colOff>319115</xdr:colOff>
      <xdr:row>30</xdr:row>
      <xdr:rowOff>160421</xdr:rowOff>
    </xdr:from>
    <xdr:to>
      <xdr:col>41</xdr:col>
      <xdr:colOff>425795</xdr:colOff>
      <xdr:row>50</xdr:row>
      <xdr:rowOff>173788</xdr:rowOff>
    </xdr:to>
    <xdr:graphicFrame macro="">
      <xdr:nvGraphicFramePr>
        <xdr:cNvPr id="2" name="Chart 1">
          <a:extLst>
            <a:ext uri="{FF2B5EF4-FFF2-40B4-BE49-F238E27FC236}">
              <a16:creationId xmlns:a16="http://schemas.microsoft.com/office/drawing/2014/main" id="{88FF8CED-14B0-639D-9145-67C6145F5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187158</xdr:colOff>
      <xdr:row>12</xdr:row>
      <xdr:rowOff>65735</xdr:rowOff>
    </xdr:from>
    <xdr:to>
      <xdr:col>26</xdr:col>
      <xdr:colOff>408869</xdr:colOff>
      <xdr:row>30</xdr:row>
      <xdr:rowOff>92926</xdr:rowOff>
    </xdr:to>
    <xdr:graphicFrame macro="">
      <xdr:nvGraphicFramePr>
        <xdr:cNvPr id="3" name="Chart 2">
          <a:extLst>
            <a:ext uri="{FF2B5EF4-FFF2-40B4-BE49-F238E27FC236}">
              <a16:creationId xmlns:a16="http://schemas.microsoft.com/office/drawing/2014/main" id="{E13D8C3B-FED2-CCB8-C935-54CF8F7E9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463814</xdr:colOff>
      <xdr:row>12</xdr:row>
      <xdr:rowOff>20841</xdr:rowOff>
    </xdr:from>
    <xdr:to>
      <xdr:col>35</xdr:col>
      <xdr:colOff>148682</xdr:colOff>
      <xdr:row>30</xdr:row>
      <xdr:rowOff>0</xdr:rowOff>
    </xdr:to>
    <xdr:graphicFrame macro="">
      <xdr:nvGraphicFramePr>
        <xdr:cNvPr id="4" name="Chart 3">
          <a:extLst>
            <a:ext uri="{FF2B5EF4-FFF2-40B4-BE49-F238E27FC236}">
              <a16:creationId xmlns:a16="http://schemas.microsoft.com/office/drawing/2014/main" id="{CE15DD9B-1D85-90BC-3E5B-1A5FC1C88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132446</xdr:colOff>
      <xdr:row>31</xdr:row>
      <xdr:rowOff>0</xdr:rowOff>
    </xdr:from>
    <xdr:to>
      <xdr:col>25</xdr:col>
      <xdr:colOff>445507</xdr:colOff>
      <xdr:row>50</xdr:row>
      <xdr:rowOff>106947</xdr:rowOff>
    </xdr:to>
    <xdr:graphicFrame macro="">
      <xdr:nvGraphicFramePr>
        <xdr:cNvPr id="5" name="Chart 4">
          <a:extLst>
            <a:ext uri="{FF2B5EF4-FFF2-40B4-BE49-F238E27FC236}">
              <a16:creationId xmlns:a16="http://schemas.microsoft.com/office/drawing/2014/main" id="{7C746129-A7B9-3398-D221-5341D538B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520668</xdr:colOff>
      <xdr:row>30</xdr:row>
      <xdr:rowOff>147054</xdr:rowOff>
    </xdr:from>
    <xdr:to>
      <xdr:col>33</xdr:col>
      <xdr:colOff>207314</xdr:colOff>
      <xdr:row>50</xdr:row>
      <xdr:rowOff>160422</xdr:rowOff>
    </xdr:to>
    <xdr:graphicFrame macro="">
      <xdr:nvGraphicFramePr>
        <xdr:cNvPr id="6" name="Chart 5">
          <a:extLst>
            <a:ext uri="{FF2B5EF4-FFF2-40B4-BE49-F238E27FC236}">
              <a16:creationId xmlns:a16="http://schemas.microsoft.com/office/drawing/2014/main" id="{A88670E5-FFA7-45E4-2799-27DD0A641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315951</xdr:colOff>
      <xdr:row>12</xdr:row>
      <xdr:rowOff>51241</xdr:rowOff>
    </xdr:from>
    <xdr:to>
      <xdr:col>41</xdr:col>
      <xdr:colOff>446048</xdr:colOff>
      <xdr:row>22</xdr:row>
      <xdr:rowOff>37171</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8CA9514C-B8E1-338C-D761-1FA11FEAFDA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762105" y="2161395"/>
              <a:ext cx="3764251" cy="1744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444438</xdr:colOff>
      <xdr:row>22</xdr:row>
      <xdr:rowOff>146051</xdr:rowOff>
    </xdr:from>
    <xdr:to>
      <xdr:col>41</xdr:col>
      <xdr:colOff>439674</xdr:colOff>
      <xdr:row>30</xdr:row>
      <xdr:rowOff>0</xdr:rowOff>
    </xdr:to>
    <mc:AlternateContent xmlns:mc="http://schemas.openxmlformats.org/markup-compatibility/2006">
      <mc:Choice xmlns:a14="http://schemas.microsoft.com/office/drawing/2010/main" Requires="a14">
        <xdr:graphicFrame macro="">
          <xdr:nvGraphicFramePr>
            <xdr:cNvPr id="10" name="PAYMENT MODE">
              <a:extLst>
                <a:ext uri="{FF2B5EF4-FFF2-40B4-BE49-F238E27FC236}">
                  <a16:creationId xmlns:a16="http://schemas.microsoft.com/office/drawing/2014/main" id="{4CA2DAD0-CCF9-36C2-6F15-1BCD87EE3C08}"/>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25707669" y="4014666"/>
              <a:ext cx="1812313" cy="126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307177</xdr:colOff>
      <xdr:row>22</xdr:row>
      <xdr:rowOff>132887</xdr:rowOff>
    </xdr:from>
    <xdr:to>
      <xdr:col>38</xdr:col>
      <xdr:colOff>302416</xdr:colOff>
      <xdr:row>29</xdr:row>
      <xdr:rowOff>130099</xdr:rowOff>
    </xdr:to>
    <mc:AlternateContent xmlns:mc="http://schemas.openxmlformats.org/markup-compatibility/2006">
      <mc:Choice xmlns:a14="http://schemas.microsoft.com/office/drawing/2010/main" Requires="a14">
        <xdr:graphicFrame macro="">
          <xdr:nvGraphicFramePr>
            <xdr:cNvPr id="11" name="SALES TYPE">
              <a:extLst>
                <a:ext uri="{FF2B5EF4-FFF2-40B4-BE49-F238E27FC236}">
                  <a16:creationId xmlns:a16="http://schemas.microsoft.com/office/drawing/2014/main" id="{62311776-9B9C-5F71-C8F3-6866558548C7}"/>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dr:sp macro="" textlink="">
          <xdr:nvSpPr>
            <xdr:cNvPr id="0" name=""/>
            <xdr:cNvSpPr>
              <a:spLocks noTextEdit="1"/>
            </xdr:cNvSpPr>
          </xdr:nvSpPr>
          <xdr:spPr>
            <a:xfrm>
              <a:off x="23753331" y="4001502"/>
              <a:ext cx="1812316" cy="1228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207766</xdr:colOff>
      <xdr:row>7</xdr:row>
      <xdr:rowOff>114785</xdr:rowOff>
    </xdr:from>
    <xdr:to>
      <xdr:col>41</xdr:col>
      <xdr:colOff>440180</xdr:colOff>
      <xdr:row>11</xdr:row>
      <xdr:rowOff>97468</xdr:rowOff>
    </xdr:to>
    <xdr:sp macro="" textlink="">
      <xdr:nvSpPr>
        <xdr:cNvPr id="12" name="Rectangle: Rounded Corners 11">
          <a:extLst>
            <a:ext uri="{FF2B5EF4-FFF2-40B4-BE49-F238E27FC236}">
              <a16:creationId xmlns:a16="http://schemas.microsoft.com/office/drawing/2014/main" id="{6CAC3AE7-DA80-1D5C-B11D-F56832539D05}"/>
            </a:ext>
          </a:extLst>
        </xdr:cNvPr>
        <xdr:cNvSpPr/>
      </xdr:nvSpPr>
      <xdr:spPr>
        <a:xfrm>
          <a:off x="12787450" y="1424890"/>
          <a:ext cx="14376204" cy="731315"/>
        </a:xfrm>
        <a:prstGeom prst="roundRect">
          <a:avLst>
            <a:gd name="adj" fmla="val 60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latin typeface="Bahnschrift SemiBold SemiConden" panose="020B0502040204020203" pitchFamily="34" charset="0"/>
            </a:rPr>
            <a:t>  </a:t>
          </a:r>
          <a:r>
            <a:rPr lang="en-IN" sz="4000" baseline="0">
              <a:latin typeface="Bahnschrift SemiBold SemiConden" panose="020B0502040204020203" pitchFamily="34" charset="0"/>
            </a:rPr>
            <a:t>         </a:t>
          </a:r>
          <a:r>
            <a:rPr lang="en-IN" sz="4000">
              <a:latin typeface="Bahnschrift SemiBold SemiConden" panose="020B0502040204020203" pitchFamily="34" charset="0"/>
            </a:rPr>
            <a:t>SALES</a:t>
          </a:r>
          <a:r>
            <a:rPr lang="en-IN" sz="4000" baseline="0">
              <a:latin typeface="Bahnschrift SemiBold SemiConden" panose="020B0502040204020203" pitchFamily="34" charset="0"/>
            </a:rPr>
            <a:t> DASHBOARD ON TOTAL SALES AND TOTAL PROFIT</a:t>
          </a:r>
          <a:endParaRPr lang="en-IN" sz="4000">
            <a:latin typeface="Bahnschrift SemiBold SemiConden" panose="020B0502040204020203" pitchFamily="34" charset="0"/>
          </a:endParaRPr>
        </a:p>
      </xdr:txBody>
    </xdr:sp>
    <xdr:clientData/>
  </xdr:twoCellAnchor>
  <xdr:twoCellAnchor>
    <xdr:from>
      <xdr:col>47</xdr:col>
      <xdr:colOff>329846</xdr:colOff>
      <xdr:row>16</xdr:row>
      <xdr:rowOff>114635</xdr:rowOff>
    </xdr:from>
    <xdr:to>
      <xdr:col>49</xdr:col>
      <xdr:colOff>366216</xdr:colOff>
      <xdr:row>20</xdr:row>
      <xdr:rowOff>55755</xdr:rowOff>
    </xdr:to>
    <xdr:sp macro="" textlink="">
      <xdr:nvSpPr>
        <xdr:cNvPr id="13" name="TextBox 12">
          <a:extLst>
            <a:ext uri="{FF2B5EF4-FFF2-40B4-BE49-F238E27FC236}">
              <a16:creationId xmlns:a16="http://schemas.microsoft.com/office/drawing/2014/main" id="{CF5D919A-0954-249C-9EB7-4C2E54C076AB}"/>
            </a:ext>
          </a:extLst>
        </xdr:cNvPr>
        <xdr:cNvSpPr txBox="1"/>
      </xdr:nvSpPr>
      <xdr:spPr>
        <a:xfrm flipH="1" flipV="1">
          <a:off x="30661163" y="3088294"/>
          <a:ext cx="1263004" cy="684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thil Kumar" refreshedDate="45744.811179745368" createdVersion="8" refreshedVersion="8" minRefreshableVersion="3" recordCount="427" xr:uid="{B7C86F8B-FC02-4EBC-AC5D-0F6A7EA8916C}">
  <cacheSource type="worksheet">
    <worksheetSource name="Table1"/>
  </cacheSource>
  <cacheFields count="15">
    <cacheField name="DATE" numFmtId="14">
      <sharedItems containsSemiMixedTypes="0" containsNonDate="0" containsDate="1" containsString="0" minDate="2023-01-01T00:00:00" maxDate="2024-05-04T00:00:00" count="42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2T00:00:00"/>
        <d v="2024-01-04T00:00:00"/>
        <d v="2024-01-06T00:00:00"/>
        <d v="2024-01-08T00:00:00"/>
        <d v="2024-01-10T00:00:00"/>
        <d v="2024-01-12T00:00:00"/>
        <d v="2024-01-14T00:00:00"/>
        <d v="2024-01-16T00:00:00"/>
        <d v="2024-01-18T00:00:00"/>
        <d v="2024-01-20T00:00:00"/>
        <d v="2024-01-22T00:00:00"/>
        <d v="2024-01-24T00:00:00"/>
        <d v="2024-01-26T00:00:00"/>
        <d v="2024-01-28T00:00:00"/>
        <d v="2024-01-30T00:00:00"/>
        <d v="2024-02-01T00:00:00"/>
        <d v="2024-02-03T00:00:00"/>
        <d v="2024-02-05T00:00:00"/>
        <d v="2024-02-07T00:00:00"/>
        <d v="2024-02-09T00:00:00"/>
        <d v="2024-02-11T00:00:00"/>
        <d v="2024-02-13T00:00:00"/>
        <d v="2024-02-15T00:00:00"/>
        <d v="2024-02-17T00:00:00"/>
        <d v="2024-02-19T00:00:00"/>
        <d v="2024-02-21T00:00:00"/>
        <d v="2024-02-23T00:00:00"/>
        <d v="2024-02-25T00:00:00"/>
        <d v="2024-02-27T00:00:00"/>
        <d v="2024-02-29T00:00:00"/>
        <d v="2024-03-02T00:00:00"/>
        <d v="2024-03-04T00:00:00"/>
        <d v="2024-03-06T00:00:00"/>
        <d v="2024-03-08T00:00:00"/>
        <d v="2024-03-10T00:00:00"/>
        <d v="2024-03-12T00:00:00"/>
        <d v="2024-03-14T00:00:00"/>
        <d v="2024-03-16T00:00:00"/>
        <d v="2024-03-18T00:00:00"/>
        <d v="2024-03-20T00:00:00"/>
        <d v="2024-03-22T00:00:00"/>
        <d v="2024-03-24T00:00:00"/>
        <d v="2024-03-26T00:00:00"/>
        <d v="2024-03-28T00:00:00"/>
        <d v="2024-03-30T00:00:00"/>
        <d v="2024-04-01T00:00:00"/>
        <d v="2024-04-03T00:00:00"/>
        <d v="2024-04-05T00:00:00"/>
        <d v="2024-04-07T00:00:00"/>
        <d v="2024-04-09T00:00:00"/>
        <d v="2024-04-11T00:00:00"/>
        <d v="2024-04-13T00:00:00"/>
        <d v="2024-04-15T00:00:00"/>
        <d v="2024-04-17T00:00:00"/>
        <d v="2024-04-19T00:00:00"/>
        <d v="2024-04-21T00:00:00"/>
        <d v="2024-04-23T00:00:00"/>
        <d v="2024-04-25T00:00:00"/>
        <d v="2024-04-27T00:00:00"/>
        <d v="2024-04-29T00:00:00"/>
        <d v="2024-05-01T00:00:00"/>
        <d v="2024-05-03T00:00:00"/>
      </sharedItems>
      <fieldGroup par="14"/>
    </cacheField>
    <cacheField name="PRODUCT ID" numFmtId="0">
      <sharedItems/>
    </cacheField>
    <cacheField name="QTY" numFmtId="0">
      <sharedItems containsSemiMixedTypes="0" containsString="0" containsNumber="1" containsInteger="1" minValue="1" maxValue="20"/>
    </cacheField>
    <cacheField name="SALES TYPE" numFmtId="0">
      <sharedItems count="3">
        <s v="Wholesaler"/>
        <s v="Online"/>
        <s v="Retail Sales"/>
      </sharedItems>
    </cacheField>
    <cacheField name="PAYMENT MODE" numFmtId="0">
      <sharedItems count="2">
        <s v="Online"/>
        <s v="Cash"/>
      </sharedItems>
    </cacheField>
    <cacheField name="BUYING PRICE" numFmtId="0">
      <sharedItems containsSemiMixedTypes="0" containsString="0" containsNumber="1" containsInteger="1" minValue="10" maxValue="136"/>
    </cacheField>
    <cacheField name="SELLING PRICE" numFmtId="0">
      <sharedItems containsSemiMixedTypes="0" containsString="0" containsNumber="1" minValue="11.2" maxValue="224.4"/>
    </cacheField>
    <cacheField name="BUYING VALUE" numFmtId="0">
      <sharedItems containsSemiMixedTypes="0" containsString="0" containsNumber="1" containsInteger="1" minValue="10" maxValue="2720"/>
    </cacheField>
    <cacheField name="SELLING VALUE" numFmtId="0">
      <sharedItems containsSemiMixedTypes="0" containsString="0" containsNumber="1" minValue="11.2" maxValue="4039.2000000000003"/>
    </cacheField>
    <cacheField name="PROFIT" numFmtId="0">
      <sharedItems containsSemiMixedTypes="0" containsString="0" containsNumber="1" minValue="1.1999999999999993" maxValue="1591.2000000000003"/>
    </cacheField>
    <cacheField name="CATEGORY" numFmtId="0">
      <sharedItems count="5">
        <s v="Category03"/>
        <s v="Category04"/>
        <s v="Category05"/>
        <s v="Category01"/>
        <s v="Category02"/>
      </sharedItems>
    </cacheField>
    <cacheField name="PRODUCT" numFmtId="0">
      <sharedItems count="50">
        <s v="Product24"/>
        <s v="Product41"/>
        <s v="Product23"/>
        <s v="Product50"/>
        <s v="Product7"/>
        <s v="Product46"/>
        <s v="Product28"/>
        <s v="Product31"/>
        <s v="Product34"/>
        <s v="Product12"/>
        <s v="Product49"/>
        <s v="Product47"/>
        <s v="Product8"/>
        <s v="Product40"/>
        <s v="Product5"/>
        <s v="Product21"/>
        <s v="Product14"/>
        <s v="Product3"/>
        <s v="Product18"/>
        <s v="Product35"/>
        <s v="Product16"/>
        <s v="Product2"/>
        <s v="Product27"/>
        <s v="Product29"/>
        <s v="Product6"/>
        <s v="Product33"/>
        <s v="Product20"/>
        <s v="Product30"/>
        <s v="Product44"/>
        <s v="Product10"/>
        <s v="Product22"/>
        <s v="Product25"/>
        <s v="Product48"/>
        <s v="Product45"/>
        <s v="Product39"/>
        <s v="Product11"/>
        <s v="Product38"/>
        <s v="Product9"/>
        <s v="Product1"/>
        <s v="Product17"/>
        <s v="Product26"/>
        <s v="Product4"/>
        <s v="Product19"/>
        <s v="Product37"/>
        <s v="Product15"/>
        <s v="Product42"/>
        <s v="Product43"/>
        <s v="Product36"/>
        <s v="Product13"/>
        <s v="Product32"/>
      </sharedItems>
    </cacheField>
    <cacheField name="Months (DATE)" numFmtId="0" databaseField="0">
      <fieldGroup base="0">
        <rangePr groupBy="months" startDate="2023-01-01T00:00:00" endDate="2024-05-04T00:00:00"/>
        <groupItems count="14">
          <s v="&lt;01-01-2023"/>
          <s v="Jan"/>
          <s v="Feb"/>
          <s v="Mar"/>
          <s v="Apr"/>
          <s v="May"/>
          <s v="Jun"/>
          <s v="Jul"/>
          <s v="Aug"/>
          <s v="Sep"/>
          <s v="Oct"/>
          <s v="Nov"/>
          <s v="Dec"/>
          <s v="&gt;04-05-2024"/>
        </groupItems>
      </fieldGroup>
    </cacheField>
    <cacheField name="Quarters (DATE)" numFmtId="0" databaseField="0">
      <fieldGroup base="0">
        <rangePr groupBy="quarters" startDate="2023-01-01T00:00:00" endDate="2024-05-04T00:00:00"/>
        <groupItems count="6">
          <s v="&lt;01-01-2023"/>
          <s v="Qtr1"/>
          <s v="Qtr2"/>
          <s v="Qtr3"/>
          <s v="Qtr4"/>
          <s v="&gt;04-05-2024"/>
        </groupItems>
      </fieldGroup>
    </cacheField>
    <cacheField name="Years (DATE)" numFmtId="0" databaseField="0">
      <fieldGroup base="0">
        <rangePr groupBy="years" startDate="2023-01-01T00:00:00" endDate="2024-05-04T00:00:00"/>
        <groupItems count="4">
          <s v="&lt;01-01-2023"/>
          <s v="2023"/>
          <s v="2024"/>
          <s v="&gt;04-05-2024"/>
        </groupItems>
      </fieldGroup>
    </cacheField>
  </cacheFields>
  <extLst>
    <ext xmlns:x14="http://schemas.microsoft.com/office/spreadsheetml/2009/9/main" uri="{725AE2AE-9491-48be-B2B4-4EB974FC3084}">
      <x14:pivotCacheDefinition pivotCacheId="659254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x v="0"/>
    <s v="P0024"/>
    <n v="10"/>
    <x v="0"/>
    <x v="0"/>
    <n v="136"/>
    <n v="153.68"/>
    <n v="1360"/>
    <n v="1536.8000000000002"/>
    <n v="176.80000000000018"/>
    <x v="0"/>
    <x v="0"/>
  </r>
  <r>
    <x v="1"/>
    <s v="P0041"/>
    <n v="2"/>
    <x v="1"/>
    <x v="1"/>
    <n v="44"/>
    <n v="58.08"/>
    <n v="88"/>
    <n v="116.16"/>
    <n v="28.159999999999997"/>
    <x v="1"/>
    <x v="1"/>
  </r>
  <r>
    <x v="2"/>
    <s v="P0023"/>
    <n v="2"/>
    <x v="2"/>
    <x v="1"/>
    <n v="123"/>
    <n v="140.22"/>
    <n v="246"/>
    <n v="280.44"/>
    <n v="34.44"/>
    <x v="0"/>
    <x v="2"/>
  </r>
  <r>
    <x v="3"/>
    <s v="P0050"/>
    <n v="11"/>
    <x v="2"/>
    <x v="0"/>
    <n v="12"/>
    <n v="17.52"/>
    <n v="132"/>
    <n v="192.72"/>
    <n v="60.72"/>
    <x v="2"/>
    <x v="3"/>
  </r>
  <r>
    <x v="4"/>
    <s v="P0041"/>
    <n v="18"/>
    <x v="1"/>
    <x v="1"/>
    <n v="44"/>
    <n v="58.08"/>
    <n v="792"/>
    <n v="1045.44"/>
    <n v="253.44000000000005"/>
    <x v="1"/>
    <x v="1"/>
  </r>
  <r>
    <x v="5"/>
    <s v="P007"/>
    <n v="10"/>
    <x v="0"/>
    <x v="0"/>
    <n v="10"/>
    <n v="11.2"/>
    <n v="100"/>
    <n v="112"/>
    <n v="12"/>
    <x v="3"/>
    <x v="4"/>
  </r>
  <r>
    <x v="6"/>
    <s v="P0046"/>
    <n v="14"/>
    <x v="0"/>
    <x v="1"/>
    <n v="16"/>
    <n v="26.4"/>
    <n v="224"/>
    <n v="369.59999999999997"/>
    <n v="145.59999999999997"/>
    <x v="2"/>
    <x v="5"/>
  </r>
  <r>
    <x v="7"/>
    <s v="P0028"/>
    <n v="10"/>
    <x v="1"/>
    <x v="0"/>
    <n v="44"/>
    <n v="48.4"/>
    <n v="440"/>
    <n v="484"/>
    <n v="44"/>
    <x v="0"/>
    <x v="6"/>
  </r>
  <r>
    <x v="8"/>
    <s v="P0031"/>
    <n v="16"/>
    <x v="0"/>
    <x v="1"/>
    <n v="124"/>
    <n v="163.68"/>
    <n v="1984"/>
    <n v="2618.88"/>
    <n v="634.88000000000011"/>
    <x v="0"/>
    <x v="7"/>
  </r>
  <r>
    <x v="9"/>
    <s v="P0034"/>
    <n v="14"/>
    <x v="0"/>
    <x v="1"/>
    <n v="10"/>
    <n v="11.3"/>
    <n v="140"/>
    <n v="158.20000000000002"/>
    <n v="18.200000000000017"/>
    <x v="1"/>
    <x v="8"/>
  </r>
  <r>
    <x v="10"/>
    <s v="P0023"/>
    <n v="17"/>
    <x v="1"/>
    <x v="0"/>
    <n v="123"/>
    <n v="140.22"/>
    <n v="2091"/>
    <n v="2383.7399999999998"/>
    <n v="292.73999999999978"/>
    <x v="0"/>
    <x v="2"/>
  </r>
  <r>
    <x v="11"/>
    <s v="P0012"/>
    <n v="10"/>
    <x v="2"/>
    <x v="1"/>
    <n v="12"/>
    <n v="13.44"/>
    <n v="120"/>
    <n v="134.4"/>
    <n v="14.400000000000006"/>
    <x v="4"/>
    <x v="9"/>
  </r>
  <r>
    <x v="12"/>
    <s v="P0049"/>
    <n v="8"/>
    <x v="2"/>
    <x v="1"/>
    <n v="136"/>
    <n v="183.6"/>
    <n v="1088"/>
    <n v="1468.8"/>
    <n v="380.79999999999995"/>
    <x v="2"/>
    <x v="10"/>
  </r>
  <r>
    <x v="13"/>
    <s v="P0012"/>
    <n v="12"/>
    <x v="1"/>
    <x v="0"/>
    <n v="12"/>
    <n v="13.44"/>
    <n v="144"/>
    <n v="161.28"/>
    <n v="17.28"/>
    <x v="4"/>
    <x v="9"/>
  </r>
  <r>
    <x v="14"/>
    <s v="P0047"/>
    <n v="4"/>
    <x v="0"/>
    <x v="1"/>
    <n v="10"/>
    <n v="11.2"/>
    <n v="40"/>
    <n v="44.8"/>
    <n v="4.7999999999999972"/>
    <x v="2"/>
    <x v="11"/>
  </r>
  <r>
    <x v="15"/>
    <s v="P008"/>
    <n v="8"/>
    <x v="0"/>
    <x v="0"/>
    <n v="16"/>
    <n v="17.600000000000001"/>
    <n v="128"/>
    <n v="140.80000000000001"/>
    <n v="12.800000000000011"/>
    <x v="3"/>
    <x v="12"/>
  </r>
  <r>
    <x v="16"/>
    <s v="P0040"/>
    <n v="4"/>
    <x v="1"/>
    <x v="1"/>
    <n v="105"/>
    <n v="153.30000000000001"/>
    <n v="420"/>
    <n v="613.20000000000005"/>
    <n v="193.20000000000005"/>
    <x v="1"/>
    <x v="13"/>
  </r>
  <r>
    <x v="17"/>
    <s v="P005"/>
    <n v="19"/>
    <x v="0"/>
    <x v="0"/>
    <n v="133"/>
    <n v="187.53"/>
    <n v="2527"/>
    <n v="3563.07"/>
    <n v="1036.0700000000002"/>
    <x v="3"/>
    <x v="14"/>
  </r>
  <r>
    <x v="18"/>
    <s v="P0021"/>
    <n v="3"/>
    <x v="0"/>
    <x v="1"/>
    <n v="16"/>
    <n v="21.12"/>
    <n v="48"/>
    <n v="63.36"/>
    <n v="15.36"/>
    <x v="0"/>
    <x v="15"/>
  </r>
  <r>
    <x v="19"/>
    <s v="P0031"/>
    <n v="14"/>
    <x v="1"/>
    <x v="1"/>
    <n v="124"/>
    <n v="163.68"/>
    <n v="1736"/>
    <n v="2291.52"/>
    <n v="555.52"/>
    <x v="0"/>
    <x v="7"/>
  </r>
  <r>
    <x v="20"/>
    <s v="P0014"/>
    <n v="2"/>
    <x v="2"/>
    <x v="0"/>
    <n v="98"/>
    <n v="110.74"/>
    <n v="196"/>
    <n v="221.48"/>
    <n v="25.47999999999999"/>
    <x v="4"/>
    <x v="16"/>
  </r>
  <r>
    <x v="21"/>
    <s v="P008"/>
    <n v="7"/>
    <x v="2"/>
    <x v="1"/>
    <n v="16"/>
    <n v="17.600000000000001"/>
    <n v="112"/>
    <n v="123.20000000000002"/>
    <n v="11.200000000000017"/>
    <x v="3"/>
    <x v="12"/>
  </r>
  <r>
    <x v="22"/>
    <s v="P003"/>
    <n v="4"/>
    <x v="1"/>
    <x v="1"/>
    <n v="44"/>
    <n v="50.16"/>
    <n v="176"/>
    <n v="200.64"/>
    <n v="24.639999999999986"/>
    <x v="3"/>
    <x v="17"/>
  </r>
  <r>
    <x v="23"/>
    <s v="P0018"/>
    <n v="20"/>
    <x v="0"/>
    <x v="0"/>
    <n v="133"/>
    <n v="146.30000000000001"/>
    <n v="2660"/>
    <n v="2926"/>
    <n v="266"/>
    <x v="4"/>
    <x v="18"/>
  </r>
  <r>
    <x v="24"/>
    <s v="P0035"/>
    <n v="15"/>
    <x v="0"/>
    <x v="1"/>
    <n v="123"/>
    <n v="173.43"/>
    <n v="1845"/>
    <n v="2601.4500000000003"/>
    <n v="756.45000000000027"/>
    <x v="1"/>
    <x v="19"/>
  </r>
  <r>
    <x v="25"/>
    <s v="P0016"/>
    <n v="2"/>
    <x v="1"/>
    <x v="0"/>
    <n v="44"/>
    <n v="72.599999999999994"/>
    <n v="88"/>
    <n v="145.19999999999999"/>
    <n v="57.199999999999989"/>
    <x v="4"/>
    <x v="20"/>
  </r>
  <r>
    <x v="26"/>
    <s v="P0031"/>
    <n v="9"/>
    <x v="0"/>
    <x v="1"/>
    <n v="124"/>
    <n v="163.68"/>
    <n v="1116"/>
    <n v="1473.1200000000001"/>
    <n v="357.12000000000012"/>
    <x v="0"/>
    <x v="7"/>
  </r>
  <r>
    <x v="27"/>
    <s v="P002"/>
    <n v="6"/>
    <x v="0"/>
    <x v="0"/>
    <n v="105"/>
    <n v="117.6"/>
    <n v="630"/>
    <n v="705.59999999999991"/>
    <n v="75.599999999999909"/>
    <x v="3"/>
    <x v="21"/>
  </r>
  <r>
    <x v="28"/>
    <s v="P0049"/>
    <n v="8"/>
    <x v="1"/>
    <x v="1"/>
    <n v="136"/>
    <n v="183.6"/>
    <n v="1088"/>
    <n v="1468.8"/>
    <n v="380.79999999999995"/>
    <x v="2"/>
    <x v="10"/>
  </r>
  <r>
    <x v="29"/>
    <s v="P0041"/>
    <n v="12"/>
    <x v="2"/>
    <x v="1"/>
    <n v="44"/>
    <n v="58.08"/>
    <n v="528"/>
    <n v="696.96"/>
    <n v="168.96000000000004"/>
    <x v="1"/>
    <x v="1"/>
  </r>
  <r>
    <x v="30"/>
    <s v="P0027"/>
    <n v="13"/>
    <x v="2"/>
    <x v="0"/>
    <n v="105"/>
    <n v="117.6"/>
    <n v="1365"/>
    <n v="1528.8"/>
    <n v="163.79999999999995"/>
    <x v="0"/>
    <x v="22"/>
  </r>
  <r>
    <x v="31"/>
    <s v="P0029"/>
    <n v="14"/>
    <x v="1"/>
    <x v="1"/>
    <n v="71"/>
    <n v="95.85"/>
    <n v="994"/>
    <n v="1341.8999999999999"/>
    <n v="347.89999999999986"/>
    <x v="0"/>
    <x v="23"/>
  </r>
  <r>
    <x v="32"/>
    <s v="P006"/>
    <n v="2"/>
    <x v="0"/>
    <x v="1"/>
    <n v="124"/>
    <n v="204.60000000000002"/>
    <n v="248"/>
    <n v="409.20000000000005"/>
    <n v="161.20000000000005"/>
    <x v="3"/>
    <x v="24"/>
  </r>
  <r>
    <x v="33"/>
    <s v="P0033"/>
    <n v="19"/>
    <x v="0"/>
    <x v="0"/>
    <n v="16"/>
    <n v="18.240000000000002"/>
    <n v="304"/>
    <n v="346.56000000000006"/>
    <n v="42.560000000000059"/>
    <x v="1"/>
    <x v="25"/>
  </r>
  <r>
    <x v="34"/>
    <s v="P0020"/>
    <n v="19"/>
    <x v="1"/>
    <x v="1"/>
    <n v="10"/>
    <n v="14.600000000000001"/>
    <n v="190"/>
    <n v="277.40000000000003"/>
    <n v="87.400000000000034"/>
    <x v="4"/>
    <x v="26"/>
  </r>
  <r>
    <x v="35"/>
    <s v="P006"/>
    <n v="7"/>
    <x v="0"/>
    <x v="0"/>
    <n v="124"/>
    <n v="204.60000000000002"/>
    <n v="868"/>
    <n v="1432.2000000000003"/>
    <n v="564.20000000000027"/>
    <x v="3"/>
    <x v="24"/>
  </r>
  <r>
    <x v="36"/>
    <s v="P0046"/>
    <n v="14"/>
    <x v="0"/>
    <x v="1"/>
    <n v="16"/>
    <n v="26.4"/>
    <n v="224"/>
    <n v="369.59999999999997"/>
    <n v="145.59999999999997"/>
    <x v="2"/>
    <x v="5"/>
  </r>
  <r>
    <x v="37"/>
    <s v="P0016"/>
    <n v="7"/>
    <x v="1"/>
    <x v="0"/>
    <n v="44"/>
    <n v="72.599999999999994"/>
    <n v="308"/>
    <n v="508.19999999999993"/>
    <n v="200.19999999999993"/>
    <x v="4"/>
    <x v="20"/>
  </r>
  <r>
    <x v="38"/>
    <s v="P0030"/>
    <n v="10"/>
    <x v="2"/>
    <x v="1"/>
    <n v="133"/>
    <n v="194.18"/>
    <n v="1330"/>
    <n v="1941.8000000000002"/>
    <n v="611.80000000000018"/>
    <x v="0"/>
    <x v="27"/>
  </r>
  <r>
    <x v="39"/>
    <s v="P0020"/>
    <n v="18"/>
    <x v="2"/>
    <x v="1"/>
    <n v="10"/>
    <n v="14.600000000000001"/>
    <n v="180"/>
    <n v="262.8"/>
    <n v="82.800000000000011"/>
    <x v="4"/>
    <x v="26"/>
  </r>
  <r>
    <x v="40"/>
    <s v="P0018"/>
    <n v="13"/>
    <x v="1"/>
    <x v="0"/>
    <n v="133"/>
    <n v="146.30000000000001"/>
    <n v="1729"/>
    <n v="1901.9"/>
    <n v="172.90000000000009"/>
    <x v="4"/>
    <x v="18"/>
  </r>
  <r>
    <x v="41"/>
    <s v="P0044"/>
    <n v="12"/>
    <x v="0"/>
    <x v="1"/>
    <n v="124"/>
    <n v="140.12"/>
    <n v="1488"/>
    <n v="1681.44"/>
    <n v="193.44000000000005"/>
    <x v="2"/>
    <x v="28"/>
  </r>
  <r>
    <x v="42"/>
    <s v="P0010"/>
    <n v="5"/>
    <x v="0"/>
    <x v="1"/>
    <n v="123"/>
    <n v="179.58"/>
    <n v="615"/>
    <n v="897.90000000000009"/>
    <n v="282.90000000000009"/>
    <x v="4"/>
    <x v="29"/>
  </r>
  <r>
    <x v="43"/>
    <s v="P0044"/>
    <n v="9"/>
    <x v="1"/>
    <x v="0"/>
    <n v="124"/>
    <n v="140.12"/>
    <n v="1116"/>
    <n v="1261.08"/>
    <n v="145.07999999999993"/>
    <x v="2"/>
    <x v="28"/>
  </r>
  <r>
    <x v="44"/>
    <s v="P0027"/>
    <n v="13"/>
    <x v="0"/>
    <x v="1"/>
    <n v="105"/>
    <n v="117.6"/>
    <n v="1365"/>
    <n v="1528.8"/>
    <n v="163.79999999999995"/>
    <x v="0"/>
    <x v="22"/>
  </r>
  <r>
    <x v="45"/>
    <s v="P0022"/>
    <n v="3"/>
    <x v="0"/>
    <x v="0"/>
    <n v="10"/>
    <n v="11.2"/>
    <n v="30"/>
    <n v="33.599999999999994"/>
    <n v="3.5999999999999943"/>
    <x v="0"/>
    <x v="30"/>
  </r>
  <r>
    <x v="46"/>
    <s v="P0034"/>
    <n v="12"/>
    <x v="1"/>
    <x v="1"/>
    <n v="10"/>
    <n v="11.3"/>
    <n v="120"/>
    <n v="135.60000000000002"/>
    <n v="15.600000000000023"/>
    <x v="1"/>
    <x v="8"/>
  </r>
  <r>
    <x v="47"/>
    <s v="P0025"/>
    <n v="7"/>
    <x v="2"/>
    <x v="0"/>
    <n v="12"/>
    <n v="16.920000000000002"/>
    <n v="84"/>
    <n v="118.44000000000001"/>
    <n v="34.440000000000012"/>
    <x v="0"/>
    <x v="31"/>
  </r>
  <r>
    <x v="48"/>
    <s v="P0048"/>
    <n v="15"/>
    <x v="2"/>
    <x v="1"/>
    <n v="123"/>
    <n v="135.30000000000001"/>
    <n v="1845"/>
    <n v="2029.5000000000002"/>
    <n v="184.50000000000023"/>
    <x v="2"/>
    <x v="32"/>
  </r>
  <r>
    <x v="49"/>
    <s v="P0022"/>
    <n v="8"/>
    <x v="1"/>
    <x v="1"/>
    <n v="10"/>
    <n v="11.2"/>
    <n v="80"/>
    <n v="89.6"/>
    <n v="9.5999999999999943"/>
    <x v="0"/>
    <x v="30"/>
  </r>
  <r>
    <x v="50"/>
    <s v="P0035"/>
    <n v="5"/>
    <x v="0"/>
    <x v="0"/>
    <n v="123"/>
    <n v="173.43"/>
    <n v="615"/>
    <n v="867.15000000000009"/>
    <n v="252.15000000000009"/>
    <x v="1"/>
    <x v="19"/>
  </r>
  <r>
    <x v="51"/>
    <s v="P008"/>
    <n v="20"/>
    <x v="0"/>
    <x v="1"/>
    <n v="16"/>
    <n v="17.600000000000001"/>
    <n v="320"/>
    <n v="352"/>
    <n v="32"/>
    <x v="3"/>
    <x v="12"/>
  </r>
  <r>
    <x v="52"/>
    <s v="P0028"/>
    <n v="10"/>
    <x v="1"/>
    <x v="1"/>
    <n v="44"/>
    <n v="48.4"/>
    <n v="440"/>
    <n v="484"/>
    <n v="44"/>
    <x v="0"/>
    <x v="6"/>
  </r>
  <r>
    <x v="53"/>
    <s v="P0046"/>
    <n v="12"/>
    <x v="0"/>
    <x v="0"/>
    <n v="16"/>
    <n v="26.4"/>
    <n v="192"/>
    <n v="316.79999999999995"/>
    <n v="124.79999999999995"/>
    <x v="2"/>
    <x v="5"/>
  </r>
  <r>
    <x v="54"/>
    <s v="P0050"/>
    <n v="5"/>
    <x v="0"/>
    <x v="1"/>
    <n v="12"/>
    <n v="17.52"/>
    <n v="60"/>
    <n v="87.6"/>
    <n v="27.599999999999994"/>
    <x v="2"/>
    <x v="3"/>
  </r>
  <r>
    <x v="55"/>
    <s v="P0046"/>
    <n v="3"/>
    <x v="1"/>
    <x v="0"/>
    <n v="16"/>
    <n v="26.4"/>
    <n v="48"/>
    <n v="79.199999999999989"/>
    <n v="31.199999999999989"/>
    <x v="2"/>
    <x v="5"/>
  </r>
  <r>
    <x v="56"/>
    <s v="P0045"/>
    <n v="8"/>
    <x v="2"/>
    <x v="1"/>
    <n v="10"/>
    <n v="14.100000000000001"/>
    <n v="80"/>
    <n v="112.80000000000001"/>
    <n v="32.800000000000011"/>
    <x v="2"/>
    <x v="33"/>
  </r>
  <r>
    <x v="57"/>
    <s v="P0024"/>
    <n v="7"/>
    <x v="2"/>
    <x v="0"/>
    <n v="136"/>
    <n v="153.68"/>
    <n v="952"/>
    <n v="1075.76"/>
    <n v="123.75999999999999"/>
    <x v="0"/>
    <x v="0"/>
  </r>
  <r>
    <x v="58"/>
    <s v="P0021"/>
    <n v="6"/>
    <x v="1"/>
    <x v="1"/>
    <n v="16"/>
    <n v="21.12"/>
    <n v="96"/>
    <n v="126.72"/>
    <n v="30.72"/>
    <x v="0"/>
    <x v="15"/>
  </r>
  <r>
    <x v="59"/>
    <s v="P0048"/>
    <n v="1"/>
    <x v="0"/>
    <x v="1"/>
    <n v="123"/>
    <n v="135.30000000000001"/>
    <n v="123"/>
    <n v="135.30000000000001"/>
    <n v="12.300000000000011"/>
    <x v="2"/>
    <x v="32"/>
  </r>
  <r>
    <x v="60"/>
    <s v="P0029"/>
    <n v="14"/>
    <x v="0"/>
    <x v="0"/>
    <n v="71"/>
    <n v="95.85"/>
    <n v="994"/>
    <n v="1341.8999999999999"/>
    <n v="347.89999999999986"/>
    <x v="0"/>
    <x v="23"/>
  </r>
  <r>
    <x v="61"/>
    <s v="P0029"/>
    <n v="20"/>
    <x v="1"/>
    <x v="1"/>
    <n v="71"/>
    <n v="95.85"/>
    <n v="1420"/>
    <n v="1917"/>
    <n v="497"/>
    <x v="0"/>
    <x v="23"/>
  </r>
  <r>
    <x v="62"/>
    <s v="P0027"/>
    <n v="13"/>
    <x v="0"/>
    <x v="1"/>
    <n v="105"/>
    <n v="117.6"/>
    <n v="1365"/>
    <n v="1528.8"/>
    <n v="163.79999999999995"/>
    <x v="0"/>
    <x v="22"/>
  </r>
  <r>
    <x v="63"/>
    <s v="P0039"/>
    <n v="10"/>
    <x v="0"/>
    <x v="0"/>
    <n v="98"/>
    <n v="132.30000000000001"/>
    <n v="980"/>
    <n v="1323"/>
    <n v="343"/>
    <x v="1"/>
    <x v="34"/>
  </r>
  <r>
    <x v="64"/>
    <s v="P0011"/>
    <n v="20"/>
    <x v="1"/>
    <x v="1"/>
    <n v="136"/>
    <n v="179.52"/>
    <n v="2720"/>
    <n v="3590.4"/>
    <n v="870.40000000000009"/>
    <x v="4"/>
    <x v="35"/>
  </r>
  <r>
    <x v="65"/>
    <s v="P0049"/>
    <n v="18"/>
    <x v="2"/>
    <x v="0"/>
    <n v="136"/>
    <n v="183.6"/>
    <n v="2448"/>
    <n v="3304.7999999999997"/>
    <n v="856.79999999999973"/>
    <x v="2"/>
    <x v="10"/>
  </r>
  <r>
    <x v="66"/>
    <s v="P0033"/>
    <n v="20"/>
    <x v="2"/>
    <x v="1"/>
    <n v="16"/>
    <n v="18.240000000000002"/>
    <n v="320"/>
    <n v="364.80000000000007"/>
    <n v="44.800000000000068"/>
    <x v="1"/>
    <x v="25"/>
  </r>
  <r>
    <x v="67"/>
    <s v="P0038"/>
    <n v="3"/>
    <x v="1"/>
    <x v="0"/>
    <n v="63"/>
    <n v="69.3"/>
    <n v="189"/>
    <n v="207.89999999999998"/>
    <n v="18.899999999999977"/>
    <x v="1"/>
    <x v="36"/>
  </r>
  <r>
    <x v="68"/>
    <s v="P009"/>
    <n v="17"/>
    <x v="0"/>
    <x v="1"/>
    <n v="10"/>
    <n v="13.5"/>
    <n v="170"/>
    <n v="229.5"/>
    <n v="59.5"/>
    <x v="3"/>
    <x v="37"/>
  </r>
  <r>
    <x v="69"/>
    <s v="P001"/>
    <n v="13"/>
    <x v="0"/>
    <x v="1"/>
    <n v="98"/>
    <n v="129.36000000000001"/>
    <n v="1274"/>
    <n v="1681.6800000000003"/>
    <n v="407.68000000000029"/>
    <x v="3"/>
    <x v="38"/>
  </r>
  <r>
    <x v="70"/>
    <s v="P0033"/>
    <n v="8"/>
    <x v="1"/>
    <x v="0"/>
    <n v="16"/>
    <n v="18.240000000000002"/>
    <n v="128"/>
    <n v="145.92000000000002"/>
    <n v="17.920000000000016"/>
    <x v="1"/>
    <x v="25"/>
  </r>
  <r>
    <x v="71"/>
    <s v="P0017"/>
    <n v="6"/>
    <x v="0"/>
    <x v="1"/>
    <n v="71"/>
    <n v="79.52"/>
    <n v="426"/>
    <n v="477.12"/>
    <n v="51.120000000000005"/>
    <x v="4"/>
    <x v="39"/>
  </r>
  <r>
    <x v="72"/>
    <s v="P0035"/>
    <n v="1"/>
    <x v="0"/>
    <x v="1"/>
    <n v="123"/>
    <n v="173.43"/>
    <n v="123"/>
    <n v="173.43"/>
    <n v="50.430000000000007"/>
    <x v="1"/>
    <x v="19"/>
  </r>
  <r>
    <x v="73"/>
    <s v="P0029"/>
    <n v="13"/>
    <x v="1"/>
    <x v="0"/>
    <n v="71"/>
    <n v="95.85"/>
    <n v="923"/>
    <n v="1246.05"/>
    <n v="323.04999999999995"/>
    <x v="0"/>
    <x v="23"/>
  </r>
  <r>
    <x v="74"/>
    <s v="P0025"/>
    <n v="16"/>
    <x v="2"/>
    <x v="1"/>
    <n v="12"/>
    <n v="16.920000000000002"/>
    <n v="192"/>
    <n v="270.72000000000003"/>
    <n v="78.720000000000027"/>
    <x v="0"/>
    <x v="31"/>
  </r>
  <r>
    <x v="75"/>
    <s v="P0026"/>
    <n v="4"/>
    <x v="2"/>
    <x v="0"/>
    <n v="98"/>
    <n v="161.69999999999999"/>
    <n v="392"/>
    <n v="646.79999999999995"/>
    <n v="254.79999999999995"/>
    <x v="0"/>
    <x v="40"/>
  </r>
  <r>
    <x v="76"/>
    <s v="P0035"/>
    <n v="19"/>
    <x v="1"/>
    <x v="1"/>
    <n v="123"/>
    <n v="173.43"/>
    <n v="2337"/>
    <n v="3295.17"/>
    <n v="958.17000000000007"/>
    <x v="1"/>
    <x v="19"/>
  </r>
  <r>
    <x v="77"/>
    <s v="P002"/>
    <n v="4"/>
    <x v="0"/>
    <x v="0"/>
    <n v="105"/>
    <n v="117.6"/>
    <n v="420"/>
    <n v="470.4"/>
    <n v="50.399999999999977"/>
    <x v="3"/>
    <x v="21"/>
  </r>
  <r>
    <x v="78"/>
    <s v="P006"/>
    <n v="8"/>
    <x v="0"/>
    <x v="1"/>
    <n v="124"/>
    <n v="204.60000000000002"/>
    <n v="992"/>
    <n v="1636.8000000000002"/>
    <n v="644.80000000000018"/>
    <x v="3"/>
    <x v="24"/>
  </r>
  <r>
    <x v="79"/>
    <s v="P004"/>
    <n v="9"/>
    <x v="1"/>
    <x v="1"/>
    <n v="71"/>
    <n v="80.23"/>
    <n v="639"/>
    <n v="722.07"/>
    <n v="83.07000000000005"/>
    <x v="3"/>
    <x v="41"/>
  </r>
  <r>
    <x v="80"/>
    <s v="P0019"/>
    <n v="14"/>
    <x v="0"/>
    <x v="0"/>
    <n v="124"/>
    <n v="167.4"/>
    <n v="1736"/>
    <n v="2343.6"/>
    <n v="607.59999999999991"/>
    <x v="4"/>
    <x v="42"/>
  </r>
  <r>
    <x v="81"/>
    <s v="P0025"/>
    <n v="19"/>
    <x v="0"/>
    <x v="1"/>
    <n v="12"/>
    <n v="16.920000000000002"/>
    <n v="228"/>
    <n v="321.48"/>
    <n v="93.480000000000018"/>
    <x v="0"/>
    <x v="31"/>
  </r>
  <r>
    <x v="82"/>
    <s v="P0016"/>
    <n v="18"/>
    <x v="1"/>
    <x v="1"/>
    <n v="44"/>
    <n v="72.599999999999994"/>
    <n v="792"/>
    <n v="1306.8"/>
    <n v="514.79999999999995"/>
    <x v="4"/>
    <x v="20"/>
  </r>
  <r>
    <x v="83"/>
    <s v="P0039"/>
    <n v="4"/>
    <x v="2"/>
    <x v="0"/>
    <n v="98"/>
    <n v="132.30000000000001"/>
    <n v="392"/>
    <n v="529.20000000000005"/>
    <n v="137.20000000000005"/>
    <x v="1"/>
    <x v="34"/>
  </r>
  <r>
    <x v="84"/>
    <s v="P0020"/>
    <n v="12"/>
    <x v="2"/>
    <x v="1"/>
    <n v="10"/>
    <n v="14.600000000000001"/>
    <n v="120"/>
    <n v="175.20000000000002"/>
    <n v="55.200000000000017"/>
    <x v="4"/>
    <x v="26"/>
  </r>
  <r>
    <x v="85"/>
    <s v="P0029"/>
    <n v="18"/>
    <x v="1"/>
    <x v="0"/>
    <n v="71"/>
    <n v="95.85"/>
    <n v="1278"/>
    <n v="1725.3"/>
    <n v="447.29999999999995"/>
    <x v="0"/>
    <x v="23"/>
  </r>
  <r>
    <x v="86"/>
    <s v="P0021"/>
    <n v="6"/>
    <x v="0"/>
    <x v="1"/>
    <n v="16"/>
    <n v="21.12"/>
    <n v="96"/>
    <n v="126.72"/>
    <n v="30.72"/>
    <x v="0"/>
    <x v="15"/>
  </r>
  <r>
    <x v="87"/>
    <s v="P0037"/>
    <n v="14"/>
    <x v="0"/>
    <x v="0"/>
    <n v="12"/>
    <n v="13.44"/>
    <n v="168"/>
    <n v="188.16"/>
    <n v="20.159999999999997"/>
    <x v="1"/>
    <x v="43"/>
  </r>
  <r>
    <x v="88"/>
    <s v="P0015"/>
    <n v="13"/>
    <x v="1"/>
    <x v="1"/>
    <n v="105"/>
    <n v="148.05000000000001"/>
    <n v="1365"/>
    <n v="1924.65"/>
    <n v="559.65000000000009"/>
    <x v="4"/>
    <x v="44"/>
  </r>
  <r>
    <x v="89"/>
    <s v="P0027"/>
    <n v="17"/>
    <x v="0"/>
    <x v="1"/>
    <n v="105"/>
    <n v="117.6"/>
    <n v="1785"/>
    <n v="1999.1999999999998"/>
    <n v="214.19999999999982"/>
    <x v="0"/>
    <x v="22"/>
  </r>
  <r>
    <x v="90"/>
    <s v="P0022"/>
    <n v="13"/>
    <x v="0"/>
    <x v="0"/>
    <n v="10"/>
    <n v="11.2"/>
    <n v="130"/>
    <n v="145.6"/>
    <n v="15.599999999999994"/>
    <x v="0"/>
    <x v="30"/>
  </r>
  <r>
    <x v="91"/>
    <s v="P0037"/>
    <n v="19"/>
    <x v="1"/>
    <x v="1"/>
    <n v="12"/>
    <n v="13.44"/>
    <n v="228"/>
    <n v="255.35999999999999"/>
    <n v="27.359999999999985"/>
    <x v="1"/>
    <x v="43"/>
  </r>
  <r>
    <x v="92"/>
    <s v="P0014"/>
    <n v="11"/>
    <x v="2"/>
    <x v="1"/>
    <n v="98"/>
    <n v="110.74"/>
    <n v="1078"/>
    <n v="1218.1399999999999"/>
    <n v="140.13999999999987"/>
    <x v="4"/>
    <x v="16"/>
  </r>
  <r>
    <x v="93"/>
    <s v="P0029"/>
    <n v="15"/>
    <x v="2"/>
    <x v="0"/>
    <n v="71"/>
    <n v="95.85"/>
    <n v="1065"/>
    <n v="1437.75"/>
    <n v="372.75"/>
    <x v="0"/>
    <x v="23"/>
  </r>
  <r>
    <x v="94"/>
    <s v="P0019"/>
    <n v="11"/>
    <x v="1"/>
    <x v="1"/>
    <n v="124"/>
    <n v="167.4"/>
    <n v="1364"/>
    <n v="1841.4"/>
    <n v="477.40000000000009"/>
    <x v="4"/>
    <x v="42"/>
  </r>
  <r>
    <x v="95"/>
    <s v="P008"/>
    <n v="7"/>
    <x v="0"/>
    <x v="0"/>
    <n v="16"/>
    <n v="17.600000000000001"/>
    <n v="112"/>
    <n v="123.20000000000002"/>
    <n v="11.200000000000017"/>
    <x v="3"/>
    <x v="12"/>
  </r>
  <r>
    <x v="96"/>
    <s v="P0039"/>
    <n v="10"/>
    <x v="0"/>
    <x v="1"/>
    <n v="98"/>
    <n v="132.30000000000001"/>
    <n v="980"/>
    <n v="1323"/>
    <n v="343"/>
    <x v="1"/>
    <x v="34"/>
  </r>
  <r>
    <x v="97"/>
    <s v="P0033"/>
    <n v="7"/>
    <x v="1"/>
    <x v="0"/>
    <n v="16"/>
    <n v="18.240000000000002"/>
    <n v="112"/>
    <n v="127.68"/>
    <n v="15.680000000000007"/>
    <x v="1"/>
    <x v="25"/>
  </r>
  <r>
    <x v="98"/>
    <s v="P0034"/>
    <n v="4"/>
    <x v="0"/>
    <x v="1"/>
    <n v="10"/>
    <n v="11.3"/>
    <n v="40"/>
    <n v="45.2"/>
    <n v="5.2000000000000028"/>
    <x v="1"/>
    <x v="8"/>
  </r>
  <r>
    <x v="99"/>
    <s v="P0010"/>
    <n v="6"/>
    <x v="0"/>
    <x v="1"/>
    <n v="123"/>
    <n v="179.58"/>
    <n v="738"/>
    <n v="1077.48"/>
    <n v="339.48"/>
    <x v="4"/>
    <x v="29"/>
  </r>
  <r>
    <x v="100"/>
    <s v="P001"/>
    <n v="4"/>
    <x v="1"/>
    <x v="0"/>
    <n v="98"/>
    <n v="129.36000000000001"/>
    <n v="392"/>
    <n v="517.44000000000005"/>
    <n v="125.44000000000005"/>
    <x v="3"/>
    <x v="38"/>
  </r>
  <r>
    <x v="101"/>
    <s v="P0049"/>
    <n v="9"/>
    <x v="2"/>
    <x v="1"/>
    <n v="136"/>
    <n v="183.6"/>
    <n v="1224"/>
    <n v="1652.3999999999999"/>
    <n v="428.39999999999986"/>
    <x v="2"/>
    <x v="10"/>
  </r>
  <r>
    <x v="102"/>
    <s v="P008"/>
    <n v="9"/>
    <x v="2"/>
    <x v="1"/>
    <n v="16"/>
    <n v="17.600000000000001"/>
    <n v="144"/>
    <n v="158.4"/>
    <n v="14.400000000000006"/>
    <x v="3"/>
    <x v="12"/>
  </r>
  <r>
    <x v="103"/>
    <s v="P0025"/>
    <n v="2"/>
    <x v="1"/>
    <x v="0"/>
    <n v="12"/>
    <n v="16.920000000000002"/>
    <n v="24"/>
    <n v="33.840000000000003"/>
    <n v="9.8400000000000034"/>
    <x v="0"/>
    <x v="31"/>
  </r>
  <r>
    <x v="104"/>
    <s v="P0025"/>
    <n v="15"/>
    <x v="0"/>
    <x v="1"/>
    <n v="12"/>
    <n v="16.920000000000002"/>
    <n v="180"/>
    <n v="253.8"/>
    <n v="73.800000000000011"/>
    <x v="0"/>
    <x v="31"/>
  </r>
  <r>
    <x v="105"/>
    <s v="P0016"/>
    <n v="3"/>
    <x v="0"/>
    <x v="0"/>
    <n v="44"/>
    <n v="72.599999999999994"/>
    <n v="132"/>
    <n v="217.79999999999998"/>
    <n v="85.799999999999983"/>
    <x v="4"/>
    <x v="20"/>
  </r>
  <r>
    <x v="106"/>
    <s v="P0016"/>
    <n v="14"/>
    <x v="1"/>
    <x v="1"/>
    <n v="44"/>
    <n v="72.599999999999994"/>
    <n v="616"/>
    <n v="1016.3999999999999"/>
    <n v="400.39999999999986"/>
    <x v="4"/>
    <x v="20"/>
  </r>
  <r>
    <x v="107"/>
    <s v="P0049"/>
    <n v="3"/>
    <x v="0"/>
    <x v="0"/>
    <n v="136"/>
    <n v="183.6"/>
    <n v="408"/>
    <n v="550.79999999999995"/>
    <n v="142.79999999999995"/>
    <x v="2"/>
    <x v="10"/>
  </r>
  <r>
    <x v="108"/>
    <s v="P0050"/>
    <n v="19"/>
    <x v="0"/>
    <x v="1"/>
    <n v="12"/>
    <n v="17.52"/>
    <n v="228"/>
    <n v="332.88"/>
    <n v="104.88"/>
    <x v="2"/>
    <x v="3"/>
  </r>
  <r>
    <x v="109"/>
    <s v="P005"/>
    <n v="2"/>
    <x v="1"/>
    <x v="1"/>
    <n v="133"/>
    <n v="187.53"/>
    <n v="266"/>
    <n v="375.06"/>
    <n v="109.06"/>
    <x v="3"/>
    <x v="14"/>
  </r>
  <r>
    <x v="110"/>
    <s v="P0011"/>
    <n v="8"/>
    <x v="2"/>
    <x v="0"/>
    <n v="136"/>
    <n v="179.52"/>
    <n v="1088"/>
    <n v="1436.16"/>
    <n v="348.16000000000008"/>
    <x v="4"/>
    <x v="35"/>
  </r>
  <r>
    <x v="111"/>
    <s v="P0048"/>
    <n v="10"/>
    <x v="2"/>
    <x v="1"/>
    <n v="123"/>
    <n v="135.30000000000001"/>
    <n v="1230"/>
    <n v="1353"/>
    <n v="123"/>
    <x v="2"/>
    <x v="32"/>
  </r>
  <r>
    <x v="112"/>
    <s v="P0028"/>
    <n v="12"/>
    <x v="1"/>
    <x v="1"/>
    <n v="44"/>
    <n v="48.4"/>
    <n v="528"/>
    <n v="580.79999999999995"/>
    <n v="52.799999999999955"/>
    <x v="0"/>
    <x v="6"/>
  </r>
  <r>
    <x v="113"/>
    <s v="P0031"/>
    <n v="13"/>
    <x v="0"/>
    <x v="0"/>
    <n v="124"/>
    <n v="163.68"/>
    <n v="1612"/>
    <n v="2127.84"/>
    <n v="515.84000000000015"/>
    <x v="0"/>
    <x v="7"/>
  </r>
  <r>
    <x v="114"/>
    <s v="P0042"/>
    <n v="12"/>
    <x v="0"/>
    <x v="1"/>
    <n v="71"/>
    <n v="79.52"/>
    <n v="852"/>
    <n v="954.24"/>
    <n v="102.24000000000001"/>
    <x v="2"/>
    <x v="45"/>
  </r>
  <r>
    <x v="115"/>
    <s v="P0020"/>
    <n v="18"/>
    <x v="1"/>
    <x v="0"/>
    <n v="10"/>
    <n v="14.600000000000001"/>
    <n v="180"/>
    <n v="262.8"/>
    <n v="82.800000000000011"/>
    <x v="4"/>
    <x v="26"/>
  </r>
  <r>
    <x v="116"/>
    <s v="P0029"/>
    <n v="13"/>
    <x v="0"/>
    <x v="1"/>
    <n v="71"/>
    <n v="95.85"/>
    <n v="923"/>
    <n v="1246.05"/>
    <n v="323.04999999999995"/>
    <x v="0"/>
    <x v="23"/>
  </r>
  <r>
    <x v="117"/>
    <s v="P0015"/>
    <n v="4"/>
    <x v="0"/>
    <x v="0"/>
    <n v="105"/>
    <n v="148.05000000000001"/>
    <n v="420"/>
    <n v="592.20000000000005"/>
    <n v="172.20000000000005"/>
    <x v="4"/>
    <x v="44"/>
  </r>
  <r>
    <x v="118"/>
    <s v="P0050"/>
    <n v="9"/>
    <x v="1"/>
    <x v="1"/>
    <n v="12"/>
    <n v="17.52"/>
    <n v="108"/>
    <n v="157.68"/>
    <n v="49.680000000000007"/>
    <x v="2"/>
    <x v="3"/>
  </r>
  <r>
    <x v="119"/>
    <s v="P002"/>
    <n v="1"/>
    <x v="2"/>
    <x v="1"/>
    <n v="105"/>
    <n v="117.6"/>
    <n v="105"/>
    <n v="117.6"/>
    <n v="12.599999999999994"/>
    <x v="3"/>
    <x v="21"/>
  </r>
  <r>
    <x v="120"/>
    <s v="P0030"/>
    <n v="3"/>
    <x v="2"/>
    <x v="0"/>
    <n v="133"/>
    <n v="194.18"/>
    <n v="399"/>
    <n v="582.54"/>
    <n v="183.53999999999996"/>
    <x v="0"/>
    <x v="27"/>
  </r>
  <r>
    <x v="121"/>
    <s v="P0044"/>
    <n v="19"/>
    <x v="1"/>
    <x v="1"/>
    <n v="124"/>
    <n v="140.12"/>
    <n v="2356"/>
    <n v="2662.28"/>
    <n v="306.2800000000002"/>
    <x v="2"/>
    <x v="28"/>
  </r>
  <r>
    <x v="122"/>
    <s v="P0024"/>
    <n v="6"/>
    <x v="0"/>
    <x v="1"/>
    <n v="136"/>
    <n v="153.68"/>
    <n v="816"/>
    <n v="922.08"/>
    <n v="106.08000000000004"/>
    <x v="0"/>
    <x v="0"/>
  </r>
  <r>
    <x v="123"/>
    <s v="P0011"/>
    <n v="2"/>
    <x v="0"/>
    <x v="0"/>
    <n v="136"/>
    <n v="179.52"/>
    <n v="272"/>
    <n v="359.04"/>
    <n v="87.04000000000002"/>
    <x v="4"/>
    <x v="35"/>
  </r>
  <r>
    <x v="124"/>
    <s v="P0016"/>
    <n v="14"/>
    <x v="1"/>
    <x v="1"/>
    <n v="44"/>
    <n v="72.599999999999994"/>
    <n v="616"/>
    <n v="1016.3999999999999"/>
    <n v="400.39999999999986"/>
    <x v="4"/>
    <x v="20"/>
  </r>
  <r>
    <x v="125"/>
    <s v="P0038"/>
    <n v="13"/>
    <x v="0"/>
    <x v="0"/>
    <n v="63"/>
    <n v="69.3"/>
    <n v="819"/>
    <n v="900.9"/>
    <n v="81.899999999999977"/>
    <x v="1"/>
    <x v="36"/>
  </r>
  <r>
    <x v="126"/>
    <s v="P009"/>
    <n v="8"/>
    <x v="0"/>
    <x v="1"/>
    <n v="10"/>
    <n v="13.5"/>
    <n v="80"/>
    <n v="108"/>
    <n v="28"/>
    <x v="3"/>
    <x v="37"/>
  </r>
  <r>
    <x v="127"/>
    <s v="P0028"/>
    <n v="20"/>
    <x v="1"/>
    <x v="0"/>
    <n v="44"/>
    <n v="48.4"/>
    <n v="880"/>
    <n v="968"/>
    <n v="88"/>
    <x v="0"/>
    <x v="6"/>
  </r>
  <r>
    <x v="128"/>
    <s v="P0025"/>
    <n v="18"/>
    <x v="2"/>
    <x v="1"/>
    <n v="12"/>
    <n v="16.920000000000002"/>
    <n v="216"/>
    <n v="304.56000000000006"/>
    <n v="88.560000000000059"/>
    <x v="0"/>
    <x v="31"/>
  </r>
  <r>
    <x v="129"/>
    <s v="P001"/>
    <n v="13"/>
    <x v="2"/>
    <x v="1"/>
    <n v="98"/>
    <n v="129.36000000000001"/>
    <n v="1274"/>
    <n v="1681.6800000000003"/>
    <n v="407.68000000000029"/>
    <x v="3"/>
    <x v="38"/>
  </r>
  <r>
    <x v="130"/>
    <s v="P0043"/>
    <n v="20"/>
    <x v="1"/>
    <x v="0"/>
    <n v="133"/>
    <n v="151.62"/>
    <n v="2660"/>
    <n v="3032.4"/>
    <n v="372.40000000000009"/>
    <x v="2"/>
    <x v="46"/>
  </r>
  <r>
    <x v="131"/>
    <s v="P0042"/>
    <n v="8"/>
    <x v="0"/>
    <x v="1"/>
    <n v="71"/>
    <n v="79.52"/>
    <n v="568"/>
    <n v="636.16"/>
    <n v="68.159999999999968"/>
    <x v="2"/>
    <x v="45"/>
  </r>
  <r>
    <x v="132"/>
    <s v="P0048"/>
    <n v="1"/>
    <x v="0"/>
    <x v="1"/>
    <n v="123"/>
    <n v="135.30000000000001"/>
    <n v="123"/>
    <n v="135.30000000000001"/>
    <n v="12.300000000000011"/>
    <x v="2"/>
    <x v="32"/>
  </r>
  <r>
    <x v="133"/>
    <s v="P0025"/>
    <n v="13"/>
    <x v="1"/>
    <x v="0"/>
    <n v="12"/>
    <n v="16.920000000000002"/>
    <n v="156"/>
    <n v="219.96000000000004"/>
    <n v="63.960000000000036"/>
    <x v="0"/>
    <x v="31"/>
  </r>
  <r>
    <x v="134"/>
    <s v="P0039"/>
    <n v="17"/>
    <x v="0"/>
    <x v="1"/>
    <n v="98"/>
    <n v="132.30000000000001"/>
    <n v="1666"/>
    <n v="2249.1000000000004"/>
    <n v="583.10000000000036"/>
    <x v="1"/>
    <x v="34"/>
  </r>
  <r>
    <x v="135"/>
    <s v="P0018"/>
    <n v="6"/>
    <x v="0"/>
    <x v="0"/>
    <n v="133"/>
    <n v="146.30000000000001"/>
    <n v="798"/>
    <n v="877.80000000000007"/>
    <n v="79.800000000000068"/>
    <x v="4"/>
    <x v="18"/>
  </r>
  <r>
    <x v="136"/>
    <s v="P004"/>
    <n v="2"/>
    <x v="1"/>
    <x v="1"/>
    <n v="71"/>
    <n v="80.23"/>
    <n v="142"/>
    <n v="160.46"/>
    <n v="18.460000000000008"/>
    <x v="3"/>
    <x v="41"/>
  </r>
  <r>
    <x v="137"/>
    <s v="P0048"/>
    <n v="9"/>
    <x v="2"/>
    <x v="0"/>
    <n v="123"/>
    <n v="135.30000000000001"/>
    <n v="1107"/>
    <n v="1217.7"/>
    <n v="110.70000000000005"/>
    <x v="2"/>
    <x v="32"/>
  </r>
  <r>
    <x v="138"/>
    <s v="P0048"/>
    <n v="11"/>
    <x v="2"/>
    <x v="1"/>
    <n v="123"/>
    <n v="135.30000000000001"/>
    <n v="1353"/>
    <n v="1488.3000000000002"/>
    <n v="135.30000000000018"/>
    <x v="2"/>
    <x v="32"/>
  </r>
  <r>
    <x v="139"/>
    <s v="P0012"/>
    <n v="7"/>
    <x v="1"/>
    <x v="1"/>
    <n v="12"/>
    <n v="13.44"/>
    <n v="84"/>
    <n v="94.08"/>
    <n v="10.079999999999998"/>
    <x v="4"/>
    <x v="9"/>
  </r>
  <r>
    <x v="140"/>
    <s v="P0027"/>
    <n v="6"/>
    <x v="0"/>
    <x v="0"/>
    <n v="105"/>
    <n v="117.6"/>
    <n v="630"/>
    <n v="705.59999999999991"/>
    <n v="75.599999999999909"/>
    <x v="0"/>
    <x v="22"/>
  </r>
  <r>
    <x v="141"/>
    <s v="P0022"/>
    <n v="20"/>
    <x v="0"/>
    <x v="1"/>
    <n v="10"/>
    <n v="11.2"/>
    <n v="200"/>
    <n v="224"/>
    <n v="24"/>
    <x v="0"/>
    <x v="30"/>
  </r>
  <r>
    <x v="142"/>
    <s v="P0044"/>
    <n v="13"/>
    <x v="1"/>
    <x v="1"/>
    <n v="124"/>
    <n v="140.12"/>
    <n v="1612"/>
    <n v="1821.56"/>
    <n v="209.55999999999995"/>
    <x v="2"/>
    <x v="28"/>
  </r>
  <r>
    <x v="143"/>
    <s v="P0047"/>
    <n v="1"/>
    <x v="0"/>
    <x v="0"/>
    <n v="10"/>
    <n v="11.2"/>
    <n v="10"/>
    <n v="11.2"/>
    <n v="1.1999999999999993"/>
    <x v="2"/>
    <x v="11"/>
  </r>
  <r>
    <x v="144"/>
    <s v="P004"/>
    <n v="8"/>
    <x v="0"/>
    <x v="1"/>
    <n v="71"/>
    <n v="80.23"/>
    <n v="568"/>
    <n v="641.84"/>
    <n v="73.840000000000032"/>
    <x v="3"/>
    <x v="41"/>
  </r>
  <r>
    <x v="145"/>
    <s v="P0036"/>
    <n v="7"/>
    <x v="1"/>
    <x v="0"/>
    <n v="136"/>
    <n v="224.4"/>
    <n v="952"/>
    <n v="1570.8"/>
    <n v="618.79999999999995"/>
    <x v="1"/>
    <x v="47"/>
  </r>
  <r>
    <x v="146"/>
    <s v="P0041"/>
    <n v="15"/>
    <x v="2"/>
    <x v="1"/>
    <n v="44"/>
    <n v="58.08"/>
    <n v="660"/>
    <n v="871.19999999999993"/>
    <n v="211.19999999999993"/>
    <x v="1"/>
    <x v="1"/>
  </r>
  <r>
    <x v="147"/>
    <s v="P0018"/>
    <n v="20"/>
    <x v="2"/>
    <x v="0"/>
    <n v="133"/>
    <n v="146.30000000000001"/>
    <n v="2660"/>
    <n v="2926"/>
    <n v="266"/>
    <x v="4"/>
    <x v="18"/>
  </r>
  <r>
    <x v="148"/>
    <s v="P0027"/>
    <n v="6"/>
    <x v="1"/>
    <x v="1"/>
    <n v="105"/>
    <n v="117.6"/>
    <n v="630"/>
    <n v="705.59999999999991"/>
    <n v="75.599999999999909"/>
    <x v="0"/>
    <x v="22"/>
  </r>
  <r>
    <x v="149"/>
    <s v="P0024"/>
    <n v="10"/>
    <x v="0"/>
    <x v="1"/>
    <n v="136"/>
    <n v="153.68"/>
    <n v="1360"/>
    <n v="1536.8000000000002"/>
    <n v="176.80000000000018"/>
    <x v="0"/>
    <x v="0"/>
  </r>
  <r>
    <x v="150"/>
    <s v="P0013"/>
    <n v="19"/>
    <x v="0"/>
    <x v="0"/>
    <n v="63"/>
    <n v="71.819999999999993"/>
    <n v="1197"/>
    <n v="1364.58"/>
    <n v="167.57999999999993"/>
    <x v="4"/>
    <x v="48"/>
  </r>
  <r>
    <x v="151"/>
    <s v="P0047"/>
    <n v="1"/>
    <x v="1"/>
    <x v="1"/>
    <n v="10"/>
    <n v="11.2"/>
    <n v="10"/>
    <n v="11.2"/>
    <n v="1.1999999999999993"/>
    <x v="2"/>
    <x v="11"/>
  </r>
  <r>
    <x v="152"/>
    <s v="P004"/>
    <n v="4"/>
    <x v="0"/>
    <x v="1"/>
    <n v="71"/>
    <n v="80.23"/>
    <n v="284"/>
    <n v="320.92"/>
    <n v="36.920000000000016"/>
    <x v="3"/>
    <x v="41"/>
  </r>
  <r>
    <x v="153"/>
    <s v="P0048"/>
    <n v="17"/>
    <x v="0"/>
    <x v="0"/>
    <n v="123"/>
    <n v="135.30000000000001"/>
    <n v="2091"/>
    <n v="2300.1000000000004"/>
    <n v="209.10000000000036"/>
    <x v="2"/>
    <x v="32"/>
  </r>
  <r>
    <x v="154"/>
    <s v="P0017"/>
    <n v="7"/>
    <x v="1"/>
    <x v="1"/>
    <n v="71"/>
    <n v="79.52"/>
    <n v="497"/>
    <n v="556.64"/>
    <n v="59.639999999999986"/>
    <x v="4"/>
    <x v="39"/>
  </r>
  <r>
    <x v="155"/>
    <s v="P0041"/>
    <n v="18"/>
    <x v="2"/>
    <x v="0"/>
    <n v="44"/>
    <n v="58.08"/>
    <n v="792"/>
    <n v="1045.44"/>
    <n v="253.44000000000005"/>
    <x v="1"/>
    <x v="1"/>
  </r>
  <r>
    <x v="156"/>
    <s v="P0010"/>
    <n v="6"/>
    <x v="2"/>
    <x v="1"/>
    <n v="123"/>
    <n v="179.58"/>
    <n v="738"/>
    <n v="1077.48"/>
    <n v="339.48"/>
    <x v="4"/>
    <x v="29"/>
  </r>
  <r>
    <x v="157"/>
    <s v="P0011"/>
    <n v="11"/>
    <x v="1"/>
    <x v="0"/>
    <n v="136"/>
    <n v="179.52"/>
    <n v="1496"/>
    <n v="1974.72"/>
    <n v="478.72"/>
    <x v="4"/>
    <x v="35"/>
  </r>
  <r>
    <x v="158"/>
    <s v="P0033"/>
    <n v="9"/>
    <x v="0"/>
    <x v="1"/>
    <n v="16"/>
    <n v="18.240000000000002"/>
    <n v="144"/>
    <n v="164.16000000000003"/>
    <n v="20.160000000000025"/>
    <x v="1"/>
    <x v="25"/>
  </r>
  <r>
    <x v="159"/>
    <s v="P001"/>
    <n v="9"/>
    <x v="0"/>
    <x v="1"/>
    <n v="98"/>
    <n v="129.36000000000001"/>
    <n v="882"/>
    <n v="1164.2400000000002"/>
    <n v="282.24000000000024"/>
    <x v="3"/>
    <x v="38"/>
  </r>
  <r>
    <x v="160"/>
    <s v="P0026"/>
    <n v="11"/>
    <x v="1"/>
    <x v="0"/>
    <n v="98"/>
    <n v="161.69999999999999"/>
    <n v="1078"/>
    <n v="1778.6999999999998"/>
    <n v="700.69999999999982"/>
    <x v="0"/>
    <x v="40"/>
  </r>
  <r>
    <x v="161"/>
    <s v="P004"/>
    <n v="15"/>
    <x v="0"/>
    <x v="1"/>
    <n v="71"/>
    <n v="80.23"/>
    <n v="1065"/>
    <n v="1203.45"/>
    <n v="138.45000000000005"/>
    <x v="3"/>
    <x v="41"/>
  </r>
  <r>
    <x v="162"/>
    <s v="P0032"/>
    <n v="5"/>
    <x v="0"/>
    <x v="1"/>
    <n v="10"/>
    <n v="11.2"/>
    <n v="50"/>
    <n v="56"/>
    <n v="6"/>
    <x v="1"/>
    <x v="49"/>
  </r>
  <r>
    <x v="163"/>
    <s v="P006"/>
    <n v="14"/>
    <x v="1"/>
    <x v="0"/>
    <n v="124"/>
    <n v="204.60000000000002"/>
    <n v="1736"/>
    <n v="2864.4000000000005"/>
    <n v="1128.4000000000005"/>
    <x v="3"/>
    <x v="24"/>
  </r>
  <r>
    <x v="164"/>
    <s v="P0019"/>
    <n v="1"/>
    <x v="2"/>
    <x v="1"/>
    <n v="124"/>
    <n v="167.4"/>
    <n v="124"/>
    <n v="167.4"/>
    <n v="43.400000000000006"/>
    <x v="4"/>
    <x v="42"/>
  </r>
  <r>
    <x v="165"/>
    <s v="P004"/>
    <n v="6"/>
    <x v="2"/>
    <x v="0"/>
    <n v="71"/>
    <n v="80.23"/>
    <n v="426"/>
    <n v="481.38"/>
    <n v="55.379999999999995"/>
    <x v="3"/>
    <x v="41"/>
  </r>
  <r>
    <x v="166"/>
    <s v="P0032"/>
    <n v="9"/>
    <x v="1"/>
    <x v="1"/>
    <n v="10"/>
    <n v="11.2"/>
    <n v="90"/>
    <n v="100.8"/>
    <n v="10.799999999999997"/>
    <x v="1"/>
    <x v="49"/>
  </r>
  <r>
    <x v="167"/>
    <s v="P0010"/>
    <n v="20"/>
    <x v="0"/>
    <x v="0"/>
    <n v="123"/>
    <n v="179.58"/>
    <n v="2460"/>
    <n v="3591.6000000000004"/>
    <n v="1131.6000000000004"/>
    <x v="4"/>
    <x v="29"/>
  </r>
  <r>
    <x v="168"/>
    <s v="P0040"/>
    <n v="13"/>
    <x v="0"/>
    <x v="1"/>
    <n v="105"/>
    <n v="153.30000000000001"/>
    <n v="1365"/>
    <n v="1992.9"/>
    <n v="627.90000000000009"/>
    <x v="1"/>
    <x v="13"/>
  </r>
  <r>
    <x v="169"/>
    <s v="P0022"/>
    <n v="7"/>
    <x v="1"/>
    <x v="1"/>
    <n v="10"/>
    <n v="11.2"/>
    <n v="70"/>
    <n v="78.399999999999991"/>
    <n v="8.3999999999999915"/>
    <x v="0"/>
    <x v="30"/>
  </r>
  <r>
    <x v="170"/>
    <s v="P0016"/>
    <n v="14"/>
    <x v="0"/>
    <x v="0"/>
    <n v="44"/>
    <n v="72.599999999999994"/>
    <n v="616"/>
    <n v="1016.3999999999999"/>
    <n v="400.39999999999986"/>
    <x v="4"/>
    <x v="20"/>
  </r>
  <r>
    <x v="171"/>
    <s v="P0026"/>
    <n v="6"/>
    <x v="0"/>
    <x v="1"/>
    <n v="98"/>
    <n v="161.69999999999999"/>
    <n v="588"/>
    <n v="970.19999999999993"/>
    <n v="382.19999999999993"/>
    <x v="0"/>
    <x v="40"/>
  </r>
  <r>
    <x v="172"/>
    <s v="P0024"/>
    <n v="6"/>
    <x v="1"/>
    <x v="1"/>
    <n v="136"/>
    <n v="153.68"/>
    <n v="816"/>
    <n v="922.08"/>
    <n v="106.08000000000004"/>
    <x v="0"/>
    <x v="0"/>
  </r>
  <r>
    <x v="173"/>
    <s v="P007"/>
    <n v="5"/>
    <x v="2"/>
    <x v="0"/>
    <n v="10"/>
    <n v="11.2"/>
    <n v="50"/>
    <n v="56"/>
    <n v="6"/>
    <x v="3"/>
    <x v="4"/>
  </r>
  <r>
    <x v="174"/>
    <s v="P0022"/>
    <n v="18"/>
    <x v="2"/>
    <x v="1"/>
    <n v="10"/>
    <n v="11.2"/>
    <n v="180"/>
    <n v="201.6"/>
    <n v="21.599999999999994"/>
    <x v="0"/>
    <x v="30"/>
  </r>
  <r>
    <x v="175"/>
    <s v="P0047"/>
    <n v="13"/>
    <x v="1"/>
    <x v="0"/>
    <n v="10"/>
    <n v="11.2"/>
    <n v="130"/>
    <n v="145.6"/>
    <n v="15.599999999999994"/>
    <x v="2"/>
    <x v="11"/>
  </r>
  <r>
    <x v="176"/>
    <s v="P0014"/>
    <n v="1"/>
    <x v="0"/>
    <x v="1"/>
    <n v="98"/>
    <n v="110.74"/>
    <n v="98"/>
    <n v="110.74"/>
    <n v="12.739999999999995"/>
    <x v="4"/>
    <x v="16"/>
  </r>
  <r>
    <x v="177"/>
    <s v="P007"/>
    <n v="6"/>
    <x v="0"/>
    <x v="0"/>
    <n v="10"/>
    <n v="11.2"/>
    <n v="60"/>
    <n v="67.199999999999989"/>
    <n v="7.1999999999999886"/>
    <x v="3"/>
    <x v="4"/>
  </r>
  <r>
    <x v="178"/>
    <s v="P006"/>
    <n v="9"/>
    <x v="1"/>
    <x v="1"/>
    <n v="124"/>
    <n v="204.60000000000002"/>
    <n v="1116"/>
    <n v="1841.4"/>
    <n v="725.40000000000009"/>
    <x v="3"/>
    <x v="24"/>
  </r>
  <r>
    <x v="179"/>
    <s v="P006"/>
    <n v="17"/>
    <x v="0"/>
    <x v="1"/>
    <n v="124"/>
    <n v="204.60000000000002"/>
    <n v="2108"/>
    <n v="3478.2000000000003"/>
    <n v="1370.2000000000003"/>
    <x v="3"/>
    <x v="24"/>
  </r>
  <r>
    <x v="180"/>
    <s v="P0019"/>
    <n v="11"/>
    <x v="0"/>
    <x v="0"/>
    <n v="124"/>
    <n v="167.4"/>
    <n v="1364"/>
    <n v="1841.4"/>
    <n v="477.40000000000009"/>
    <x v="4"/>
    <x v="42"/>
  </r>
  <r>
    <x v="181"/>
    <s v="P0031"/>
    <n v="11"/>
    <x v="1"/>
    <x v="1"/>
    <n v="124"/>
    <n v="163.68"/>
    <n v="1364"/>
    <n v="1800.48"/>
    <n v="436.48"/>
    <x v="0"/>
    <x v="7"/>
  </r>
  <r>
    <x v="182"/>
    <s v="P001"/>
    <n v="14"/>
    <x v="2"/>
    <x v="1"/>
    <n v="98"/>
    <n v="129.36000000000001"/>
    <n v="1372"/>
    <n v="1811.0400000000002"/>
    <n v="439.04000000000019"/>
    <x v="3"/>
    <x v="38"/>
  </r>
  <r>
    <x v="183"/>
    <s v="P0043"/>
    <n v="1"/>
    <x v="2"/>
    <x v="0"/>
    <n v="133"/>
    <n v="151.62"/>
    <n v="133"/>
    <n v="151.62"/>
    <n v="18.620000000000005"/>
    <x v="2"/>
    <x v="46"/>
  </r>
  <r>
    <x v="184"/>
    <s v="P0044"/>
    <n v="17"/>
    <x v="1"/>
    <x v="1"/>
    <n v="124"/>
    <n v="140.12"/>
    <n v="2108"/>
    <n v="2382.04"/>
    <n v="274.03999999999996"/>
    <x v="2"/>
    <x v="28"/>
  </r>
  <r>
    <x v="185"/>
    <s v="P0045"/>
    <n v="20"/>
    <x v="0"/>
    <x v="0"/>
    <n v="10"/>
    <n v="14.100000000000001"/>
    <n v="200"/>
    <n v="282"/>
    <n v="82"/>
    <x v="2"/>
    <x v="33"/>
  </r>
  <r>
    <x v="186"/>
    <s v="P0012"/>
    <n v="18"/>
    <x v="0"/>
    <x v="1"/>
    <n v="12"/>
    <n v="13.44"/>
    <n v="216"/>
    <n v="241.92"/>
    <n v="25.919999999999987"/>
    <x v="4"/>
    <x v="9"/>
  </r>
  <r>
    <x v="187"/>
    <s v="P002"/>
    <n v="16"/>
    <x v="1"/>
    <x v="0"/>
    <n v="105"/>
    <n v="117.6"/>
    <n v="1680"/>
    <n v="1881.6"/>
    <n v="201.59999999999991"/>
    <x v="3"/>
    <x v="21"/>
  </r>
  <r>
    <x v="188"/>
    <s v="P006"/>
    <n v="5"/>
    <x v="0"/>
    <x v="1"/>
    <n v="124"/>
    <n v="204.60000000000002"/>
    <n v="620"/>
    <n v="1023.0000000000001"/>
    <n v="403.00000000000011"/>
    <x v="3"/>
    <x v="24"/>
  </r>
  <r>
    <x v="189"/>
    <s v="P0014"/>
    <n v="19"/>
    <x v="0"/>
    <x v="1"/>
    <n v="98"/>
    <n v="110.74"/>
    <n v="1862"/>
    <n v="2104.06"/>
    <n v="242.05999999999995"/>
    <x v="4"/>
    <x v="16"/>
  </r>
  <r>
    <x v="190"/>
    <s v="P0030"/>
    <n v="15"/>
    <x v="1"/>
    <x v="0"/>
    <n v="133"/>
    <n v="194.18"/>
    <n v="1995"/>
    <n v="2912.7000000000003"/>
    <n v="917.70000000000027"/>
    <x v="0"/>
    <x v="27"/>
  </r>
  <r>
    <x v="191"/>
    <s v="P0029"/>
    <n v="12"/>
    <x v="2"/>
    <x v="1"/>
    <n v="71"/>
    <n v="95.85"/>
    <n v="852"/>
    <n v="1150.1999999999998"/>
    <n v="298.19999999999982"/>
    <x v="0"/>
    <x v="23"/>
  </r>
  <r>
    <x v="192"/>
    <s v="P0017"/>
    <n v="17"/>
    <x v="2"/>
    <x v="1"/>
    <n v="71"/>
    <n v="79.52"/>
    <n v="1207"/>
    <n v="1351.84"/>
    <n v="144.83999999999992"/>
    <x v="4"/>
    <x v="39"/>
  </r>
  <r>
    <x v="193"/>
    <s v="P0013"/>
    <n v="13"/>
    <x v="1"/>
    <x v="0"/>
    <n v="63"/>
    <n v="71.819999999999993"/>
    <n v="819"/>
    <n v="933.65999999999985"/>
    <n v="114.65999999999985"/>
    <x v="4"/>
    <x v="48"/>
  </r>
  <r>
    <x v="194"/>
    <s v="P0033"/>
    <n v="13"/>
    <x v="0"/>
    <x v="1"/>
    <n v="16"/>
    <n v="18.240000000000002"/>
    <n v="208"/>
    <n v="237.12000000000003"/>
    <n v="29.120000000000033"/>
    <x v="1"/>
    <x v="25"/>
  </r>
  <r>
    <x v="195"/>
    <s v="P0031"/>
    <n v="18"/>
    <x v="0"/>
    <x v="0"/>
    <n v="124"/>
    <n v="163.68"/>
    <n v="2232"/>
    <n v="2946.2400000000002"/>
    <n v="714.24000000000024"/>
    <x v="0"/>
    <x v="7"/>
  </r>
  <r>
    <x v="196"/>
    <s v="P007"/>
    <n v="5"/>
    <x v="1"/>
    <x v="1"/>
    <n v="10"/>
    <n v="11.2"/>
    <n v="50"/>
    <n v="56"/>
    <n v="6"/>
    <x v="3"/>
    <x v="4"/>
  </r>
  <r>
    <x v="197"/>
    <s v="P0019"/>
    <n v="10"/>
    <x v="0"/>
    <x v="0"/>
    <n v="124"/>
    <n v="167.4"/>
    <n v="1240"/>
    <n v="1674"/>
    <n v="434"/>
    <x v="4"/>
    <x v="42"/>
  </r>
  <r>
    <x v="198"/>
    <s v="P0025"/>
    <n v="17"/>
    <x v="0"/>
    <x v="1"/>
    <n v="12"/>
    <n v="16.920000000000002"/>
    <n v="204"/>
    <n v="287.64000000000004"/>
    <n v="83.640000000000043"/>
    <x v="0"/>
    <x v="31"/>
  </r>
  <r>
    <x v="199"/>
    <s v="P0016"/>
    <n v="5"/>
    <x v="1"/>
    <x v="1"/>
    <n v="44"/>
    <n v="72.599999999999994"/>
    <n v="220"/>
    <n v="363"/>
    <n v="143"/>
    <x v="4"/>
    <x v="20"/>
  </r>
  <r>
    <x v="200"/>
    <s v="P0050"/>
    <n v="13"/>
    <x v="2"/>
    <x v="0"/>
    <n v="12"/>
    <n v="17.52"/>
    <n v="156"/>
    <n v="227.76"/>
    <n v="71.759999999999991"/>
    <x v="2"/>
    <x v="3"/>
  </r>
  <r>
    <x v="201"/>
    <s v="P002"/>
    <n v="17"/>
    <x v="2"/>
    <x v="1"/>
    <n v="105"/>
    <n v="117.6"/>
    <n v="1785"/>
    <n v="1999.1999999999998"/>
    <n v="214.19999999999982"/>
    <x v="3"/>
    <x v="21"/>
  </r>
  <r>
    <x v="202"/>
    <s v="P0016"/>
    <n v="20"/>
    <x v="1"/>
    <x v="1"/>
    <n v="44"/>
    <n v="72.599999999999994"/>
    <n v="880"/>
    <n v="1452"/>
    <n v="572"/>
    <x v="4"/>
    <x v="20"/>
  </r>
  <r>
    <x v="203"/>
    <s v="P0022"/>
    <n v="12"/>
    <x v="0"/>
    <x v="0"/>
    <n v="10"/>
    <n v="11.2"/>
    <n v="120"/>
    <n v="134.39999999999998"/>
    <n v="14.399999999999977"/>
    <x v="0"/>
    <x v="30"/>
  </r>
  <r>
    <x v="204"/>
    <s v="P0019"/>
    <n v="12"/>
    <x v="0"/>
    <x v="1"/>
    <n v="124"/>
    <n v="167.4"/>
    <n v="1488"/>
    <n v="2008.8000000000002"/>
    <n v="520.80000000000018"/>
    <x v="4"/>
    <x v="42"/>
  </r>
  <r>
    <x v="205"/>
    <s v="P0016"/>
    <n v="12"/>
    <x v="1"/>
    <x v="0"/>
    <n v="44"/>
    <n v="72.599999999999994"/>
    <n v="528"/>
    <n v="871.19999999999993"/>
    <n v="343.19999999999993"/>
    <x v="4"/>
    <x v="20"/>
  </r>
  <r>
    <x v="206"/>
    <s v="P0026"/>
    <n v="14"/>
    <x v="0"/>
    <x v="1"/>
    <n v="98"/>
    <n v="161.69999999999999"/>
    <n v="1372"/>
    <n v="2263.7999999999997"/>
    <n v="891.79999999999973"/>
    <x v="0"/>
    <x v="40"/>
  </r>
  <r>
    <x v="207"/>
    <s v="P008"/>
    <n v="10"/>
    <x v="0"/>
    <x v="0"/>
    <n v="16"/>
    <n v="17.600000000000001"/>
    <n v="160"/>
    <n v="176"/>
    <n v="16"/>
    <x v="3"/>
    <x v="12"/>
  </r>
  <r>
    <x v="208"/>
    <s v="P0045"/>
    <n v="9"/>
    <x v="1"/>
    <x v="1"/>
    <n v="10"/>
    <n v="14.100000000000001"/>
    <n v="90"/>
    <n v="126.9"/>
    <n v="36.900000000000006"/>
    <x v="2"/>
    <x v="33"/>
  </r>
  <r>
    <x v="209"/>
    <s v="P0012"/>
    <n v="9"/>
    <x v="2"/>
    <x v="1"/>
    <n v="12"/>
    <n v="13.44"/>
    <n v="108"/>
    <n v="120.96"/>
    <n v="12.959999999999994"/>
    <x v="4"/>
    <x v="9"/>
  </r>
  <r>
    <x v="210"/>
    <s v="P0048"/>
    <n v="1"/>
    <x v="2"/>
    <x v="0"/>
    <n v="123"/>
    <n v="135.30000000000001"/>
    <n v="123"/>
    <n v="135.30000000000001"/>
    <n v="12.300000000000011"/>
    <x v="2"/>
    <x v="32"/>
  </r>
  <r>
    <x v="211"/>
    <s v="P0030"/>
    <n v="4"/>
    <x v="1"/>
    <x v="1"/>
    <n v="133"/>
    <n v="194.18"/>
    <n v="532"/>
    <n v="776.72"/>
    <n v="244.72000000000003"/>
    <x v="0"/>
    <x v="27"/>
  </r>
  <r>
    <x v="212"/>
    <s v="P003"/>
    <n v="13"/>
    <x v="0"/>
    <x v="1"/>
    <n v="44"/>
    <n v="50.16"/>
    <n v="572"/>
    <n v="652.07999999999993"/>
    <n v="80.079999999999927"/>
    <x v="3"/>
    <x v="17"/>
  </r>
  <r>
    <x v="213"/>
    <s v="P0042"/>
    <n v="7"/>
    <x v="0"/>
    <x v="0"/>
    <n v="71"/>
    <n v="79.52"/>
    <n v="497"/>
    <n v="556.64"/>
    <n v="59.639999999999986"/>
    <x v="2"/>
    <x v="45"/>
  </r>
  <r>
    <x v="214"/>
    <s v="P0024"/>
    <n v="6"/>
    <x v="1"/>
    <x v="1"/>
    <n v="136"/>
    <n v="153.68"/>
    <n v="816"/>
    <n v="922.08"/>
    <n v="106.08000000000004"/>
    <x v="0"/>
    <x v="0"/>
  </r>
  <r>
    <x v="215"/>
    <s v="P0040"/>
    <n v="14"/>
    <x v="0"/>
    <x v="0"/>
    <n v="105"/>
    <n v="153.30000000000001"/>
    <n v="1470"/>
    <n v="2146.2000000000003"/>
    <n v="676.20000000000027"/>
    <x v="1"/>
    <x v="13"/>
  </r>
  <r>
    <x v="216"/>
    <s v="P0012"/>
    <n v="9"/>
    <x v="0"/>
    <x v="1"/>
    <n v="12"/>
    <n v="13.44"/>
    <n v="108"/>
    <n v="120.96"/>
    <n v="12.959999999999994"/>
    <x v="4"/>
    <x v="9"/>
  </r>
  <r>
    <x v="217"/>
    <s v="P007"/>
    <n v="10"/>
    <x v="1"/>
    <x v="0"/>
    <n v="10"/>
    <n v="11.2"/>
    <n v="100"/>
    <n v="112"/>
    <n v="12"/>
    <x v="3"/>
    <x v="4"/>
  </r>
  <r>
    <x v="218"/>
    <s v="P0011"/>
    <n v="8"/>
    <x v="2"/>
    <x v="1"/>
    <n v="136"/>
    <n v="179.52"/>
    <n v="1088"/>
    <n v="1436.16"/>
    <n v="348.16000000000008"/>
    <x v="4"/>
    <x v="35"/>
  </r>
  <r>
    <x v="219"/>
    <s v="P0022"/>
    <n v="20"/>
    <x v="2"/>
    <x v="1"/>
    <n v="10"/>
    <n v="11.2"/>
    <n v="200"/>
    <n v="224"/>
    <n v="24"/>
    <x v="0"/>
    <x v="30"/>
  </r>
  <r>
    <x v="220"/>
    <s v="P0016"/>
    <n v="6"/>
    <x v="1"/>
    <x v="0"/>
    <n v="44"/>
    <n v="72.599999999999994"/>
    <n v="264"/>
    <n v="435.59999999999997"/>
    <n v="171.59999999999997"/>
    <x v="4"/>
    <x v="20"/>
  </r>
  <r>
    <x v="221"/>
    <s v="P007"/>
    <n v="16"/>
    <x v="0"/>
    <x v="1"/>
    <n v="10"/>
    <n v="11.2"/>
    <n v="160"/>
    <n v="179.2"/>
    <n v="19.199999999999989"/>
    <x v="3"/>
    <x v="4"/>
  </r>
  <r>
    <x v="222"/>
    <s v="P008"/>
    <n v="2"/>
    <x v="0"/>
    <x v="1"/>
    <n v="16"/>
    <n v="17.600000000000001"/>
    <n v="32"/>
    <n v="35.200000000000003"/>
    <n v="3.2000000000000028"/>
    <x v="3"/>
    <x v="12"/>
  </r>
  <r>
    <x v="223"/>
    <s v="P0014"/>
    <n v="20"/>
    <x v="1"/>
    <x v="0"/>
    <n v="98"/>
    <n v="110.74"/>
    <n v="1960"/>
    <n v="2214.7999999999997"/>
    <n v="254.79999999999973"/>
    <x v="4"/>
    <x v="16"/>
  </r>
  <r>
    <x v="224"/>
    <s v="P0023"/>
    <n v="14"/>
    <x v="0"/>
    <x v="1"/>
    <n v="123"/>
    <n v="140.22"/>
    <n v="1722"/>
    <n v="1963.08"/>
    <n v="241.07999999999993"/>
    <x v="0"/>
    <x v="2"/>
  </r>
  <r>
    <x v="225"/>
    <s v="P0050"/>
    <n v="4"/>
    <x v="0"/>
    <x v="0"/>
    <n v="12"/>
    <n v="17.52"/>
    <n v="48"/>
    <n v="70.08"/>
    <n v="22.08"/>
    <x v="2"/>
    <x v="3"/>
  </r>
  <r>
    <x v="226"/>
    <s v="P0011"/>
    <n v="4"/>
    <x v="1"/>
    <x v="1"/>
    <n v="136"/>
    <n v="179.52"/>
    <n v="544"/>
    <n v="718.08"/>
    <n v="174.08000000000004"/>
    <x v="4"/>
    <x v="35"/>
  </r>
  <r>
    <x v="227"/>
    <s v="P0047"/>
    <n v="17"/>
    <x v="2"/>
    <x v="0"/>
    <n v="10"/>
    <n v="11.2"/>
    <n v="170"/>
    <n v="190.39999999999998"/>
    <n v="20.399999999999977"/>
    <x v="2"/>
    <x v="11"/>
  </r>
  <r>
    <x v="228"/>
    <s v="P0011"/>
    <n v="18"/>
    <x v="2"/>
    <x v="1"/>
    <n v="136"/>
    <n v="179.52"/>
    <n v="2448"/>
    <n v="3231.36"/>
    <n v="783.36000000000013"/>
    <x v="4"/>
    <x v="35"/>
  </r>
  <r>
    <x v="229"/>
    <s v="P0036"/>
    <n v="11"/>
    <x v="1"/>
    <x v="1"/>
    <n v="136"/>
    <n v="224.4"/>
    <n v="1496"/>
    <n v="2468.4"/>
    <n v="972.40000000000009"/>
    <x v="1"/>
    <x v="47"/>
  </r>
  <r>
    <x v="230"/>
    <s v="P0017"/>
    <n v="6"/>
    <x v="0"/>
    <x v="0"/>
    <n v="71"/>
    <n v="79.52"/>
    <n v="426"/>
    <n v="477.12"/>
    <n v="51.120000000000005"/>
    <x v="4"/>
    <x v="39"/>
  </r>
  <r>
    <x v="231"/>
    <s v="P0027"/>
    <n v="19"/>
    <x v="0"/>
    <x v="1"/>
    <n v="105"/>
    <n v="117.6"/>
    <n v="1995"/>
    <n v="2234.4"/>
    <n v="239.40000000000009"/>
    <x v="0"/>
    <x v="22"/>
  </r>
  <r>
    <x v="232"/>
    <s v="P0043"/>
    <n v="16"/>
    <x v="1"/>
    <x v="1"/>
    <n v="133"/>
    <n v="151.62"/>
    <n v="2128"/>
    <n v="2425.92"/>
    <n v="297.92000000000007"/>
    <x v="2"/>
    <x v="46"/>
  </r>
  <r>
    <x v="233"/>
    <s v="P0030"/>
    <n v="2"/>
    <x v="0"/>
    <x v="0"/>
    <n v="133"/>
    <n v="194.18"/>
    <n v="266"/>
    <n v="388.36"/>
    <n v="122.36000000000001"/>
    <x v="0"/>
    <x v="27"/>
  </r>
  <r>
    <x v="234"/>
    <s v="P002"/>
    <n v="18"/>
    <x v="0"/>
    <x v="1"/>
    <n v="105"/>
    <n v="117.6"/>
    <n v="1890"/>
    <n v="2116.7999999999997"/>
    <n v="226.79999999999973"/>
    <x v="3"/>
    <x v="21"/>
  </r>
  <r>
    <x v="235"/>
    <s v="P0046"/>
    <n v="10"/>
    <x v="1"/>
    <x v="0"/>
    <n v="16"/>
    <n v="26.4"/>
    <n v="160"/>
    <n v="264"/>
    <n v="104"/>
    <x v="2"/>
    <x v="5"/>
  </r>
  <r>
    <x v="236"/>
    <s v="P0050"/>
    <n v="16"/>
    <x v="2"/>
    <x v="1"/>
    <n v="12"/>
    <n v="17.52"/>
    <n v="192"/>
    <n v="280.32"/>
    <n v="88.32"/>
    <x v="2"/>
    <x v="3"/>
  </r>
  <r>
    <x v="237"/>
    <s v="P004"/>
    <n v="17"/>
    <x v="2"/>
    <x v="0"/>
    <n v="71"/>
    <n v="80.23"/>
    <n v="1207"/>
    <n v="1363.91"/>
    <n v="156.91000000000008"/>
    <x v="3"/>
    <x v="41"/>
  </r>
  <r>
    <x v="238"/>
    <s v="P0043"/>
    <n v="8"/>
    <x v="1"/>
    <x v="1"/>
    <n v="133"/>
    <n v="151.62"/>
    <n v="1064"/>
    <n v="1212.96"/>
    <n v="148.96000000000004"/>
    <x v="2"/>
    <x v="46"/>
  </r>
  <r>
    <x v="239"/>
    <s v="P0044"/>
    <n v="11"/>
    <x v="0"/>
    <x v="1"/>
    <n v="124"/>
    <n v="140.12"/>
    <n v="1364"/>
    <n v="1541.3200000000002"/>
    <n v="177.32000000000016"/>
    <x v="2"/>
    <x v="28"/>
  </r>
  <r>
    <x v="240"/>
    <s v="P009"/>
    <n v="14"/>
    <x v="0"/>
    <x v="0"/>
    <n v="10"/>
    <n v="13.5"/>
    <n v="140"/>
    <n v="189"/>
    <n v="49"/>
    <x v="3"/>
    <x v="37"/>
  </r>
  <r>
    <x v="241"/>
    <s v="P008"/>
    <n v="16"/>
    <x v="1"/>
    <x v="1"/>
    <n v="16"/>
    <n v="17.600000000000001"/>
    <n v="256"/>
    <n v="281.60000000000002"/>
    <n v="25.600000000000023"/>
    <x v="3"/>
    <x v="12"/>
  </r>
  <r>
    <x v="242"/>
    <s v="P006"/>
    <n v="19"/>
    <x v="0"/>
    <x v="1"/>
    <n v="124"/>
    <n v="204.60000000000002"/>
    <n v="2356"/>
    <n v="3887.4000000000005"/>
    <n v="1531.4000000000005"/>
    <x v="3"/>
    <x v="24"/>
  </r>
  <r>
    <x v="243"/>
    <s v="P0034"/>
    <n v="2"/>
    <x v="0"/>
    <x v="0"/>
    <n v="10"/>
    <n v="11.3"/>
    <n v="20"/>
    <n v="22.6"/>
    <n v="2.6000000000000014"/>
    <x v="1"/>
    <x v="8"/>
  </r>
  <r>
    <x v="244"/>
    <s v="P0033"/>
    <n v="3"/>
    <x v="1"/>
    <x v="1"/>
    <n v="16"/>
    <n v="18.240000000000002"/>
    <n v="48"/>
    <n v="54.720000000000006"/>
    <n v="6.720000000000006"/>
    <x v="1"/>
    <x v="25"/>
  </r>
  <r>
    <x v="245"/>
    <s v="P0040"/>
    <n v="13"/>
    <x v="2"/>
    <x v="0"/>
    <n v="105"/>
    <n v="153.30000000000001"/>
    <n v="1365"/>
    <n v="1992.9"/>
    <n v="627.90000000000009"/>
    <x v="1"/>
    <x v="13"/>
  </r>
  <r>
    <x v="246"/>
    <s v="P0025"/>
    <n v="9"/>
    <x v="2"/>
    <x v="1"/>
    <n v="12"/>
    <n v="16.920000000000002"/>
    <n v="108"/>
    <n v="152.28000000000003"/>
    <n v="44.28000000000003"/>
    <x v="0"/>
    <x v="31"/>
  </r>
  <r>
    <x v="247"/>
    <s v="P0036"/>
    <n v="18"/>
    <x v="1"/>
    <x v="0"/>
    <n v="136"/>
    <n v="224.4"/>
    <n v="2448"/>
    <n v="4039.2000000000003"/>
    <n v="1591.2000000000003"/>
    <x v="1"/>
    <x v="47"/>
  </r>
  <r>
    <x v="248"/>
    <s v="P0043"/>
    <n v="5"/>
    <x v="0"/>
    <x v="1"/>
    <n v="133"/>
    <n v="151.62"/>
    <n v="665"/>
    <n v="758.1"/>
    <n v="93.100000000000023"/>
    <x v="2"/>
    <x v="46"/>
  </r>
  <r>
    <x v="249"/>
    <s v="P0016"/>
    <n v="17"/>
    <x v="0"/>
    <x v="1"/>
    <n v="44"/>
    <n v="72.599999999999994"/>
    <n v="748"/>
    <n v="1234.1999999999998"/>
    <n v="486.19999999999982"/>
    <x v="4"/>
    <x v="20"/>
  </r>
  <r>
    <x v="250"/>
    <s v="P0048"/>
    <n v="15"/>
    <x v="1"/>
    <x v="0"/>
    <n v="123"/>
    <n v="135.30000000000001"/>
    <n v="1845"/>
    <n v="2029.5000000000002"/>
    <n v="184.50000000000023"/>
    <x v="2"/>
    <x v="32"/>
  </r>
  <r>
    <x v="251"/>
    <s v="P0033"/>
    <n v="13"/>
    <x v="0"/>
    <x v="1"/>
    <n v="16"/>
    <n v="18.240000000000002"/>
    <n v="208"/>
    <n v="237.12000000000003"/>
    <n v="29.120000000000033"/>
    <x v="1"/>
    <x v="25"/>
  </r>
  <r>
    <x v="252"/>
    <s v="P0010"/>
    <n v="4"/>
    <x v="0"/>
    <x v="1"/>
    <n v="123"/>
    <n v="179.58"/>
    <n v="492"/>
    <n v="718.32"/>
    <n v="226.32000000000005"/>
    <x v="4"/>
    <x v="29"/>
  </r>
  <r>
    <x v="253"/>
    <s v="P005"/>
    <n v="17"/>
    <x v="1"/>
    <x v="0"/>
    <n v="133"/>
    <n v="187.53"/>
    <n v="2261"/>
    <n v="3188.01"/>
    <n v="927.01000000000022"/>
    <x v="3"/>
    <x v="14"/>
  </r>
  <r>
    <x v="254"/>
    <s v="P0034"/>
    <n v="7"/>
    <x v="2"/>
    <x v="1"/>
    <n v="10"/>
    <n v="11.3"/>
    <n v="70"/>
    <n v="79.100000000000009"/>
    <n v="9.1000000000000085"/>
    <x v="1"/>
    <x v="8"/>
  </r>
  <r>
    <x v="255"/>
    <s v="P0032"/>
    <n v="1"/>
    <x v="2"/>
    <x v="0"/>
    <n v="10"/>
    <n v="11.2"/>
    <n v="10"/>
    <n v="11.2"/>
    <n v="1.1999999999999993"/>
    <x v="1"/>
    <x v="49"/>
  </r>
  <r>
    <x v="256"/>
    <s v="P004"/>
    <n v="7"/>
    <x v="1"/>
    <x v="1"/>
    <n v="71"/>
    <n v="80.23"/>
    <n v="497"/>
    <n v="561.61"/>
    <n v="64.610000000000014"/>
    <x v="3"/>
    <x v="41"/>
  </r>
  <r>
    <x v="257"/>
    <s v="P0013"/>
    <n v="14"/>
    <x v="0"/>
    <x v="0"/>
    <n v="63"/>
    <n v="71.819999999999993"/>
    <n v="882"/>
    <n v="1005.4799999999999"/>
    <n v="123.4799999999999"/>
    <x v="4"/>
    <x v="48"/>
  </r>
  <r>
    <x v="258"/>
    <s v="P002"/>
    <n v="18"/>
    <x v="0"/>
    <x v="1"/>
    <n v="105"/>
    <n v="117.6"/>
    <n v="1890"/>
    <n v="2116.7999999999997"/>
    <n v="226.79999999999973"/>
    <x v="3"/>
    <x v="21"/>
  </r>
  <r>
    <x v="259"/>
    <s v="P0015"/>
    <n v="20"/>
    <x v="1"/>
    <x v="1"/>
    <n v="105"/>
    <n v="148.05000000000001"/>
    <n v="2100"/>
    <n v="2961"/>
    <n v="861"/>
    <x v="4"/>
    <x v="44"/>
  </r>
  <r>
    <x v="260"/>
    <s v="P0039"/>
    <n v="16"/>
    <x v="0"/>
    <x v="0"/>
    <n v="98"/>
    <n v="132.30000000000001"/>
    <n v="1568"/>
    <n v="2116.8000000000002"/>
    <n v="548.80000000000018"/>
    <x v="1"/>
    <x v="34"/>
  </r>
  <r>
    <x v="261"/>
    <s v="P0037"/>
    <n v="2"/>
    <x v="0"/>
    <x v="1"/>
    <n v="12"/>
    <n v="13.44"/>
    <n v="24"/>
    <n v="26.88"/>
    <n v="2.879999999999999"/>
    <x v="1"/>
    <x v="43"/>
  </r>
  <r>
    <x v="262"/>
    <s v="P0040"/>
    <n v="15"/>
    <x v="1"/>
    <x v="1"/>
    <n v="105"/>
    <n v="153.30000000000001"/>
    <n v="1575"/>
    <n v="2299.5"/>
    <n v="724.5"/>
    <x v="1"/>
    <x v="13"/>
  </r>
  <r>
    <x v="263"/>
    <s v="P007"/>
    <n v="11"/>
    <x v="2"/>
    <x v="0"/>
    <n v="10"/>
    <n v="11.2"/>
    <n v="110"/>
    <n v="123.19999999999999"/>
    <n v="13.199999999999989"/>
    <x v="3"/>
    <x v="4"/>
  </r>
  <r>
    <x v="264"/>
    <s v="P0049"/>
    <n v="20"/>
    <x v="2"/>
    <x v="1"/>
    <n v="136"/>
    <n v="183.6"/>
    <n v="2720"/>
    <n v="3672"/>
    <n v="952"/>
    <x v="2"/>
    <x v="10"/>
  </r>
  <r>
    <x v="265"/>
    <s v="P008"/>
    <n v="8"/>
    <x v="1"/>
    <x v="0"/>
    <n v="16"/>
    <n v="17.600000000000001"/>
    <n v="128"/>
    <n v="140.80000000000001"/>
    <n v="12.800000000000011"/>
    <x v="3"/>
    <x v="12"/>
  </r>
  <r>
    <x v="266"/>
    <s v="P0036"/>
    <n v="10"/>
    <x v="0"/>
    <x v="1"/>
    <n v="136"/>
    <n v="224.4"/>
    <n v="1360"/>
    <n v="2244"/>
    <n v="884"/>
    <x v="1"/>
    <x v="47"/>
  </r>
  <r>
    <x v="267"/>
    <s v="P0010"/>
    <n v="11"/>
    <x v="0"/>
    <x v="0"/>
    <n v="123"/>
    <n v="179.58"/>
    <n v="1353"/>
    <n v="1975.38"/>
    <n v="622.38000000000011"/>
    <x v="4"/>
    <x v="29"/>
  </r>
  <r>
    <x v="268"/>
    <s v="P0044"/>
    <n v="3"/>
    <x v="1"/>
    <x v="1"/>
    <n v="124"/>
    <n v="140.12"/>
    <n v="372"/>
    <n v="420.36"/>
    <n v="48.360000000000014"/>
    <x v="2"/>
    <x v="28"/>
  </r>
  <r>
    <x v="269"/>
    <s v="P0025"/>
    <n v="12"/>
    <x v="0"/>
    <x v="1"/>
    <n v="12"/>
    <n v="16.920000000000002"/>
    <n v="144"/>
    <n v="203.04000000000002"/>
    <n v="59.04000000000002"/>
    <x v="0"/>
    <x v="31"/>
  </r>
  <r>
    <x v="270"/>
    <s v="P0017"/>
    <n v="7"/>
    <x v="0"/>
    <x v="0"/>
    <n v="71"/>
    <n v="79.52"/>
    <n v="497"/>
    <n v="556.64"/>
    <n v="59.639999999999986"/>
    <x v="4"/>
    <x v="39"/>
  </r>
  <r>
    <x v="271"/>
    <s v="P009"/>
    <n v="19"/>
    <x v="1"/>
    <x v="1"/>
    <n v="10"/>
    <n v="13.5"/>
    <n v="190"/>
    <n v="256.5"/>
    <n v="66.5"/>
    <x v="3"/>
    <x v="37"/>
  </r>
  <r>
    <x v="272"/>
    <s v="P0026"/>
    <n v="17"/>
    <x v="2"/>
    <x v="1"/>
    <n v="98"/>
    <n v="161.69999999999999"/>
    <n v="1666"/>
    <n v="2748.8999999999996"/>
    <n v="1082.8999999999996"/>
    <x v="0"/>
    <x v="40"/>
  </r>
  <r>
    <x v="273"/>
    <s v="P003"/>
    <n v="20"/>
    <x v="2"/>
    <x v="0"/>
    <n v="44"/>
    <n v="50.16"/>
    <n v="880"/>
    <n v="1003.1999999999999"/>
    <n v="123.19999999999993"/>
    <x v="3"/>
    <x v="17"/>
  </r>
  <r>
    <x v="274"/>
    <s v="P0043"/>
    <n v="16"/>
    <x v="1"/>
    <x v="1"/>
    <n v="133"/>
    <n v="151.62"/>
    <n v="2128"/>
    <n v="2425.92"/>
    <n v="297.92000000000007"/>
    <x v="2"/>
    <x v="46"/>
  </r>
  <r>
    <x v="275"/>
    <s v="P002"/>
    <n v="11"/>
    <x v="0"/>
    <x v="0"/>
    <n v="105"/>
    <n v="117.6"/>
    <n v="1155"/>
    <n v="1293.5999999999999"/>
    <n v="138.59999999999991"/>
    <x v="3"/>
    <x v="21"/>
  </r>
  <r>
    <x v="276"/>
    <s v="P0050"/>
    <n v="4"/>
    <x v="0"/>
    <x v="1"/>
    <n v="12"/>
    <n v="17.52"/>
    <n v="48"/>
    <n v="70.08"/>
    <n v="22.08"/>
    <x v="2"/>
    <x v="3"/>
  </r>
  <r>
    <x v="277"/>
    <s v="P0017"/>
    <n v="6"/>
    <x v="1"/>
    <x v="0"/>
    <n v="71"/>
    <n v="79.52"/>
    <n v="426"/>
    <n v="477.12"/>
    <n v="51.120000000000005"/>
    <x v="4"/>
    <x v="39"/>
  </r>
  <r>
    <x v="278"/>
    <s v="P0010"/>
    <n v="16"/>
    <x v="0"/>
    <x v="1"/>
    <n v="123"/>
    <n v="179.58"/>
    <n v="1968"/>
    <n v="2873.28"/>
    <n v="905.2800000000002"/>
    <x v="4"/>
    <x v="29"/>
  </r>
  <r>
    <x v="279"/>
    <s v="P007"/>
    <n v="2"/>
    <x v="0"/>
    <x v="1"/>
    <n v="10"/>
    <n v="11.2"/>
    <n v="20"/>
    <n v="22.4"/>
    <n v="2.3999999999999986"/>
    <x v="3"/>
    <x v="4"/>
  </r>
  <r>
    <x v="280"/>
    <s v="P001"/>
    <n v="13"/>
    <x v="1"/>
    <x v="0"/>
    <n v="98"/>
    <n v="129.36000000000001"/>
    <n v="1274"/>
    <n v="1681.6800000000003"/>
    <n v="407.68000000000029"/>
    <x v="3"/>
    <x v="38"/>
  </r>
  <r>
    <x v="281"/>
    <s v="P0017"/>
    <n v="14"/>
    <x v="2"/>
    <x v="1"/>
    <n v="71"/>
    <n v="79.52"/>
    <n v="994"/>
    <n v="1113.28"/>
    <n v="119.27999999999997"/>
    <x v="4"/>
    <x v="39"/>
  </r>
  <r>
    <x v="282"/>
    <s v="P0011"/>
    <n v="7"/>
    <x v="2"/>
    <x v="1"/>
    <n v="136"/>
    <n v="179.52"/>
    <n v="952"/>
    <n v="1256.6400000000001"/>
    <n v="304.6400000000001"/>
    <x v="4"/>
    <x v="35"/>
  </r>
  <r>
    <x v="283"/>
    <s v="P0025"/>
    <n v="10"/>
    <x v="1"/>
    <x v="0"/>
    <n v="12"/>
    <n v="16.920000000000002"/>
    <n v="120"/>
    <n v="169.20000000000002"/>
    <n v="49.200000000000017"/>
    <x v="0"/>
    <x v="31"/>
  </r>
  <r>
    <x v="284"/>
    <s v="P004"/>
    <n v="17"/>
    <x v="0"/>
    <x v="1"/>
    <n v="71"/>
    <n v="80.23"/>
    <n v="1207"/>
    <n v="1363.91"/>
    <n v="156.91000000000008"/>
    <x v="3"/>
    <x v="41"/>
  </r>
  <r>
    <x v="285"/>
    <s v="P0031"/>
    <n v="17"/>
    <x v="0"/>
    <x v="0"/>
    <n v="124"/>
    <n v="163.68"/>
    <n v="2108"/>
    <n v="2782.56"/>
    <n v="674.56"/>
    <x v="0"/>
    <x v="7"/>
  </r>
  <r>
    <x v="286"/>
    <s v="P0037"/>
    <n v="20"/>
    <x v="1"/>
    <x v="1"/>
    <n v="12"/>
    <n v="13.44"/>
    <n v="240"/>
    <n v="268.8"/>
    <n v="28.800000000000011"/>
    <x v="1"/>
    <x v="43"/>
  </r>
  <r>
    <x v="287"/>
    <s v="P0014"/>
    <n v="13"/>
    <x v="0"/>
    <x v="0"/>
    <n v="98"/>
    <n v="110.74"/>
    <n v="1274"/>
    <n v="1439.62"/>
    <n v="165.61999999999989"/>
    <x v="4"/>
    <x v="16"/>
  </r>
  <r>
    <x v="288"/>
    <s v="P0022"/>
    <n v="4"/>
    <x v="0"/>
    <x v="1"/>
    <n v="10"/>
    <n v="11.2"/>
    <n v="40"/>
    <n v="44.8"/>
    <n v="4.7999999999999972"/>
    <x v="0"/>
    <x v="30"/>
  </r>
  <r>
    <x v="289"/>
    <s v="P0021"/>
    <n v="3"/>
    <x v="1"/>
    <x v="1"/>
    <n v="16"/>
    <n v="21.12"/>
    <n v="48"/>
    <n v="63.36"/>
    <n v="15.36"/>
    <x v="0"/>
    <x v="15"/>
  </r>
  <r>
    <x v="290"/>
    <s v="P0049"/>
    <n v="12"/>
    <x v="2"/>
    <x v="0"/>
    <n v="136"/>
    <n v="183.6"/>
    <n v="1632"/>
    <n v="2203.1999999999998"/>
    <n v="571.19999999999982"/>
    <x v="2"/>
    <x v="10"/>
  </r>
  <r>
    <x v="291"/>
    <s v="P0017"/>
    <n v="2"/>
    <x v="2"/>
    <x v="1"/>
    <n v="71"/>
    <n v="79.52"/>
    <n v="142"/>
    <n v="159.04"/>
    <n v="17.039999999999992"/>
    <x v="4"/>
    <x v="39"/>
  </r>
  <r>
    <x v="292"/>
    <s v="P0028"/>
    <n v="5"/>
    <x v="1"/>
    <x v="1"/>
    <n v="44"/>
    <n v="48.4"/>
    <n v="220"/>
    <n v="242"/>
    <n v="22"/>
    <x v="0"/>
    <x v="6"/>
  </r>
  <r>
    <x v="293"/>
    <s v="P0032"/>
    <n v="13"/>
    <x v="0"/>
    <x v="0"/>
    <n v="10"/>
    <n v="11.2"/>
    <n v="130"/>
    <n v="145.6"/>
    <n v="15.599999999999994"/>
    <x v="1"/>
    <x v="49"/>
  </r>
  <r>
    <x v="294"/>
    <s v="P0042"/>
    <n v="18"/>
    <x v="0"/>
    <x v="1"/>
    <n v="71"/>
    <n v="79.52"/>
    <n v="1278"/>
    <n v="1431.36"/>
    <n v="153.3599999999999"/>
    <x v="2"/>
    <x v="45"/>
  </r>
  <r>
    <x v="295"/>
    <s v="P0041"/>
    <n v="7"/>
    <x v="1"/>
    <x v="0"/>
    <n v="44"/>
    <n v="58.08"/>
    <n v="308"/>
    <n v="406.56"/>
    <n v="98.56"/>
    <x v="1"/>
    <x v="1"/>
  </r>
  <r>
    <x v="296"/>
    <s v="P0016"/>
    <n v="4"/>
    <x v="0"/>
    <x v="1"/>
    <n v="44"/>
    <n v="72.599999999999994"/>
    <n v="176"/>
    <n v="290.39999999999998"/>
    <n v="114.39999999999998"/>
    <x v="4"/>
    <x v="20"/>
  </r>
  <r>
    <x v="297"/>
    <s v="P005"/>
    <n v="1"/>
    <x v="0"/>
    <x v="0"/>
    <n v="133"/>
    <n v="187.53"/>
    <n v="133"/>
    <n v="187.53"/>
    <n v="54.53"/>
    <x v="3"/>
    <x v="14"/>
  </r>
  <r>
    <x v="298"/>
    <s v="P0048"/>
    <n v="6"/>
    <x v="1"/>
    <x v="1"/>
    <n v="123"/>
    <n v="135.30000000000001"/>
    <n v="738"/>
    <n v="811.80000000000007"/>
    <n v="73.800000000000068"/>
    <x v="2"/>
    <x v="32"/>
  </r>
  <r>
    <x v="299"/>
    <s v="P0036"/>
    <n v="16"/>
    <x v="2"/>
    <x v="1"/>
    <n v="136"/>
    <n v="224.4"/>
    <n v="2176"/>
    <n v="3590.4"/>
    <n v="1414.4"/>
    <x v="1"/>
    <x v="47"/>
  </r>
  <r>
    <x v="300"/>
    <s v="P008"/>
    <n v="3"/>
    <x v="2"/>
    <x v="0"/>
    <n v="16"/>
    <n v="17.600000000000001"/>
    <n v="48"/>
    <n v="52.800000000000004"/>
    <n v="4.8000000000000043"/>
    <x v="3"/>
    <x v="12"/>
  </r>
  <r>
    <x v="301"/>
    <s v="P001"/>
    <n v="16"/>
    <x v="1"/>
    <x v="1"/>
    <n v="98"/>
    <n v="129.36000000000001"/>
    <n v="1568"/>
    <n v="2069.7600000000002"/>
    <n v="501.76000000000022"/>
    <x v="3"/>
    <x v="38"/>
  </r>
  <r>
    <x v="302"/>
    <s v="P0019"/>
    <n v="2"/>
    <x v="0"/>
    <x v="1"/>
    <n v="124"/>
    <n v="167.4"/>
    <n v="248"/>
    <n v="334.8"/>
    <n v="86.800000000000011"/>
    <x v="4"/>
    <x v="42"/>
  </r>
  <r>
    <x v="303"/>
    <s v="P0040"/>
    <n v="19"/>
    <x v="0"/>
    <x v="0"/>
    <n v="105"/>
    <n v="153.30000000000001"/>
    <n v="1995"/>
    <n v="2912.7000000000003"/>
    <n v="917.70000000000027"/>
    <x v="1"/>
    <x v="13"/>
  </r>
  <r>
    <x v="304"/>
    <s v="P0048"/>
    <n v="19"/>
    <x v="1"/>
    <x v="1"/>
    <n v="123"/>
    <n v="135.30000000000001"/>
    <n v="2337"/>
    <n v="2570.7000000000003"/>
    <n v="233.70000000000027"/>
    <x v="2"/>
    <x v="32"/>
  </r>
  <r>
    <x v="305"/>
    <s v="P0024"/>
    <n v="11"/>
    <x v="0"/>
    <x v="0"/>
    <n v="136"/>
    <n v="153.68"/>
    <n v="1496"/>
    <n v="1690.48"/>
    <n v="194.48000000000002"/>
    <x v="0"/>
    <x v="0"/>
  </r>
  <r>
    <x v="306"/>
    <s v="P0020"/>
    <n v="3"/>
    <x v="0"/>
    <x v="1"/>
    <n v="10"/>
    <n v="14.600000000000001"/>
    <n v="30"/>
    <n v="43.800000000000004"/>
    <n v="13.800000000000004"/>
    <x v="4"/>
    <x v="26"/>
  </r>
  <r>
    <x v="307"/>
    <s v="P0044"/>
    <n v="10"/>
    <x v="1"/>
    <x v="0"/>
    <n v="124"/>
    <n v="140.12"/>
    <n v="1240"/>
    <n v="1401.2"/>
    <n v="161.20000000000005"/>
    <x v="2"/>
    <x v="28"/>
  </r>
  <r>
    <x v="308"/>
    <s v="P0038"/>
    <n v="19"/>
    <x v="2"/>
    <x v="1"/>
    <n v="63"/>
    <n v="69.3"/>
    <n v="1197"/>
    <n v="1316.7"/>
    <n v="119.70000000000005"/>
    <x v="1"/>
    <x v="36"/>
  </r>
  <r>
    <x v="309"/>
    <s v="P0018"/>
    <n v="14"/>
    <x v="2"/>
    <x v="1"/>
    <n v="133"/>
    <n v="146.30000000000001"/>
    <n v="1862"/>
    <n v="2048.2000000000003"/>
    <n v="186.20000000000027"/>
    <x v="4"/>
    <x v="18"/>
  </r>
  <r>
    <x v="310"/>
    <s v="P002"/>
    <n v="17"/>
    <x v="1"/>
    <x v="0"/>
    <n v="105"/>
    <n v="117.6"/>
    <n v="1785"/>
    <n v="1999.1999999999998"/>
    <n v="214.19999999999982"/>
    <x v="3"/>
    <x v="21"/>
  </r>
  <r>
    <x v="311"/>
    <s v="P0038"/>
    <n v="1"/>
    <x v="0"/>
    <x v="1"/>
    <n v="63"/>
    <n v="69.3"/>
    <n v="63"/>
    <n v="69.3"/>
    <n v="6.2999999999999972"/>
    <x v="1"/>
    <x v="36"/>
  </r>
  <r>
    <x v="312"/>
    <s v="P0015"/>
    <n v="12"/>
    <x v="0"/>
    <x v="1"/>
    <n v="105"/>
    <n v="148.05000000000001"/>
    <n v="1260"/>
    <n v="1776.6000000000001"/>
    <n v="516.60000000000014"/>
    <x v="4"/>
    <x v="44"/>
  </r>
  <r>
    <x v="313"/>
    <s v="P008"/>
    <n v="4"/>
    <x v="1"/>
    <x v="0"/>
    <n v="16"/>
    <n v="17.600000000000001"/>
    <n v="64"/>
    <n v="70.400000000000006"/>
    <n v="6.4000000000000057"/>
    <x v="3"/>
    <x v="12"/>
  </r>
  <r>
    <x v="314"/>
    <s v="P008"/>
    <n v="14"/>
    <x v="0"/>
    <x v="1"/>
    <n v="16"/>
    <n v="17.600000000000001"/>
    <n v="224"/>
    <n v="246.40000000000003"/>
    <n v="22.400000000000034"/>
    <x v="3"/>
    <x v="12"/>
  </r>
  <r>
    <x v="315"/>
    <s v="P0040"/>
    <n v="10"/>
    <x v="0"/>
    <x v="0"/>
    <n v="105"/>
    <n v="153.30000000000001"/>
    <n v="1050"/>
    <n v="1533"/>
    <n v="483"/>
    <x v="1"/>
    <x v="13"/>
  </r>
  <r>
    <x v="316"/>
    <s v="P0031"/>
    <n v="12"/>
    <x v="1"/>
    <x v="1"/>
    <n v="124"/>
    <n v="163.68"/>
    <n v="1488"/>
    <n v="1964.16"/>
    <n v="476.16000000000008"/>
    <x v="0"/>
    <x v="7"/>
  </r>
  <r>
    <x v="317"/>
    <s v="P0019"/>
    <n v="12"/>
    <x v="2"/>
    <x v="0"/>
    <n v="124"/>
    <n v="167.4"/>
    <n v="1488"/>
    <n v="2008.8000000000002"/>
    <n v="520.80000000000018"/>
    <x v="4"/>
    <x v="42"/>
  </r>
  <r>
    <x v="318"/>
    <s v="P0016"/>
    <n v="8"/>
    <x v="2"/>
    <x v="1"/>
    <n v="44"/>
    <n v="72.599999999999994"/>
    <n v="352"/>
    <n v="580.79999999999995"/>
    <n v="228.79999999999995"/>
    <x v="4"/>
    <x v="20"/>
  </r>
  <r>
    <x v="319"/>
    <s v="P0015"/>
    <n v="19"/>
    <x v="1"/>
    <x v="1"/>
    <n v="105"/>
    <n v="148.05000000000001"/>
    <n v="1995"/>
    <n v="2812.9500000000003"/>
    <n v="817.95000000000027"/>
    <x v="4"/>
    <x v="44"/>
  </r>
  <r>
    <x v="320"/>
    <s v="P002"/>
    <n v="3"/>
    <x v="0"/>
    <x v="0"/>
    <n v="105"/>
    <n v="117.6"/>
    <n v="315"/>
    <n v="352.79999999999995"/>
    <n v="37.799999999999955"/>
    <x v="3"/>
    <x v="21"/>
  </r>
  <r>
    <x v="321"/>
    <s v="P006"/>
    <n v="4"/>
    <x v="0"/>
    <x v="1"/>
    <n v="124"/>
    <n v="204.60000000000002"/>
    <n v="496"/>
    <n v="818.40000000000009"/>
    <n v="322.40000000000009"/>
    <x v="3"/>
    <x v="24"/>
  </r>
  <r>
    <x v="322"/>
    <s v="P003"/>
    <n v="13"/>
    <x v="1"/>
    <x v="1"/>
    <n v="44"/>
    <n v="50.16"/>
    <n v="572"/>
    <n v="652.07999999999993"/>
    <n v="80.079999999999927"/>
    <x v="3"/>
    <x v="17"/>
  </r>
  <r>
    <x v="323"/>
    <s v="P0023"/>
    <n v="18"/>
    <x v="0"/>
    <x v="0"/>
    <n v="123"/>
    <n v="140.22"/>
    <n v="2214"/>
    <n v="2523.96"/>
    <n v="309.96000000000004"/>
    <x v="0"/>
    <x v="2"/>
  </r>
  <r>
    <x v="324"/>
    <s v="P007"/>
    <n v="20"/>
    <x v="0"/>
    <x v="1"/>
    <n v="10"/>
    <n v="11.2"/>
    <n v="200"/>
    <n v="224"/>
    <n v="24"/>
    <x v="3"/>
    <x v="4"/>
  </r>
  <r>
    <x v="325"/>
    <s v="P0045"/>
    <n v="17"/>
    <x v="1"/>
    <x v="0"/>
    <n v="10"/>
    <n v="14.100000000000001"/>
    <n v="170"/>
    <n v="239.70000000000002"/>
    <n v="69.700000000000017"/>
    <x v="2"/>
    <x v="33"/>
  </r>
  <r>
    <x v="326"/>
    <s v="P0035"/>
    <n v="5"/>
    <x v="2"/>
    <x v="1"/>
    <n v="123"/>
    <n v="173.43"/>
    <n v="615"/>
    <n v="867.15000000000009"/>
    <n v="252.15000000000009"/>
    <x v="1"/>
    <x v="19"/>
  </r>
  <r>
    <x v="327"/>
    <s v="P0029"/>
    <n v="4"/>
    <x v="2"/>
    <x v="0"/>
    <n v="71"/>
    <n v="95.85"/>
    <n v="284"/>
    <n v="383.4"/>
    <n v="99.399999999999977"/>
    <x v="0"/>
    <x v="23"/>
  </r>
  <r>
    <x v="328"/>
    <s v="P007"/>
    <n v="16"/>
    <x v="1"/>
    <x v="1"/>
    <n v="10"/>
    <n v="11.2"/>
    <n v="160"/>
    <n v="179.2"/>
    <n v="19.199999999999989"/>
    <x v="3"/>
    <x v="4"/>
  </r>
  <r>
    <x v="329"/>
    <s v="P0045"/>
    <n v="12"/>
    <x v="0"/>
    <x v="1"/>
    <n v="10"/>
    <n v="14.100000000000001"/>
    <n v="120"/>
    <n v="169.20000000000002"/>
    <n v="49.200000000000017"/>
    <x v="2"/>
    <x v="33"/>
  </r>
  <r>
    <x v="330"/>
    <s v="P0039"/>
    <n v="7"/>
    <x v="0"/>
    <x v="0"/>
    <n v="98"/>
    <n v="132.30000000000001"/>
    <n v="686"/>
    <n v="926.10000000000014"/>
    <n v="240.10000000000014"/>
    <x v="1"/>
    <x v="34"/>
  </r>
  <r>
    <x v="331"/>
    <s v="P0012"/>
    <n v="9"/>
    <x v="1"/>
    <x v="1"/>
    <n v="12"/>
    <n v="13.44"/>
    <n v="108"/>
    <n v="120.96"/>
    <n v="12.959999999999994"/>
    <x v="4"/>
    <x v="9"/>
  </r>
  <r>
    <x v="332"/>
    <s v="P0043"/>
    <n v="17"/>
    <x v="0"/>
    <x v="1"/>
    <n v="133"/>
    <n v="151.62"/>
    <n v="2261"/>
    <n v="2577.54"/>
    <n v="316.53999999999996"/>
    <x v="2"/>
    <x v="46"/>
  </r>
  <r>
    <x v="333"/>
    <s v="P0028"/>
    <n v="3"/>
    <x v="0"/>
    <x v="0"/>
    <n v="44"/>
    <n v="48.4"/>
    <n v="132"/>
    <n v="145.19999999999999"/>
    <n v="13.199999999999989"/>
    <x v="0"/>
    <x v="6"/>
  </r>
  <r>
    <x v="334"/>
    <s v="P0018"/>
    <n v="14"/>
    <x v="1"/>
    <x v="1"/>
    <n v="133"/>
    <n v="146.30000000000001"/>
    <n v="1862"/>
    <n v="2048.2000000000003"/>
    <n v="186.20000000000027"/>
    <x v="4"/>
    <x v="18"/>
  </r>
  <r>
    <x v="335"/>
    <s v="P0018"/>
    <n v="6"/>
    <x v="2"/>
    <x v="0"/>
    <n v="133"/>
    <n v="146.30000000000001"/>
    <n v="798"/>
    <n v="877.80000000000007"/>
    <n v="79.800000000000068"/>
    <x v="4"/>
    <x v="18"/>
  </r>
  <r>
    <x v="336"/>
    <s v="P0038"/>
    <n v="10"/>
    <x v="2"/>
    <x v="1"/>
    <n v="63"/>
    <n v="69.3"/>
    <n v="630"/>
    <n v="693"/>
    <n v="63"/>
    <x v="1"/>
    <x v="36"/>
  </r>
  <r>
    <x v="337"/>
    <s v="P0038"/>
    <n v="15"/>
    <x v="1"/>
    <x v="0"/>
    <n v="63"/>
    <n v="69.3"/>
    <n v="945"/>
    <n v="1039.5"/>
    <n v="94.5"/>
    <x v="1"/>
    <x v="36"/>
  </r>
  <r>
    <x v="338"/>
    <s v="P0027"/>
    <n v="14"/>
    <x v="0"/>
    <x v="1"/>
    <n v="105"/>
    <n v="117.6"/>
    <n v="1470"/>
    <n v="1646.3999999999999"/>
    <n v="176.39999999999986"/>
    <x v="0"/>
    <x v="22"/>
  </r>
  <r>
    <x v="339"/>
    <s v="P0044"/>
    <n v="4"/>
    <x v="0"/>
    <x v="1"/>
    <n v="124"/>
    <n v="140.12"/>
    <n v="496"/>
    <n v="560.48"/>
    <n v="64.480000000000018"/>
    <x v="2"/>
    <x v="28"/>
  </r>
  <r>
    <x v="340"/>
    <s v="P008"/>
    <n v="8"/>
    <x v="1"/>
    <x v="0"/>
    <n v="16"/>
    <n v="17.600000000000001"/>
    <n v="128"/>
    <n v="140.80000000000001"/>
    <n v="12.800000000000011"/>
    <x v="3"/>
    <x v="12"/>
  </r>
  <r>
    <x v="341"/>
    <s v="P0046"/>
    <n v="20"/>
    <x v="0"/>
    <x v="1"/>
    <n v="16"/>
    <n v="26.4"/>
    <n v="320"/>
    <n v="528"/>
    <n v="208"/>
    <x v="2"/>
    <x v="5"/>
  </r>
  <r>
    <x v="342"/>
    <s v="P0018"/>
    <n v="5"/>
    <x v="0"/>
    <x v="1"/>
    <n v="133"/>
    <n v="146.30000000000001"/>
    <n v="665"/>
    <n v="731.5"/>
    <n v="66.5"/>
    <x v="4"/>
    <x v="18"/>
  </r>
  <r>
    <x v="343"/>
    <s v="P0048"/>
    <n v="15"/>
    <x v="1"/>
    <x v="0"/>
    <n v="123"/>
    <n v="135.30000000000001"/>
    <n v="1845"/>
    <n v="2029.5000000000002"/>
    <n v="184.50000000000023"/>
    <x v="2"/>
    <x v="32"/>
  </r>
  <r>
    <x v="344"/>
    <s v="P0024"/>
    <n v="10"/>
    <x v="2"/>
    <x v="1"/>
    <n v="136"/>
    <n v="153.68"/>
    <n v="1360"/>
    <n v="1536.8000000000002"/>
    <n v="176.80000000000018"/>
    <x v="0"/>
    <x v="0"/>
  </r>
  <r>
    <x v="345"/>
    <s v="P0037"/>
    <n v="11"/>
    <x v="2"/>
    <x v="0"/>
    <n v="12"/>
    <n v="13.44"/>
    <n v="132"/>
    <n v="147.84"/>
    <n v="15.840000000000003"/>
    <x v="1"/>
    <x v="43"/>
  </r>
  <r>
    <x v="346"/>
    <s v="P0039"/>
    <n v="6"/>
    <x v="1"/>
    <x v="1"/>
    <n v="98"/>
    <n v="132.30000000000001"/>
    <n v="588"/>
    <n v="793.80000000000007"/>
    <n v="205.80000000000007"/>
    <x v="1"/>
    <x v="34"/>
  </r>
  <r>
    <x v="347"/>
    <s v="P0041"/>
    <n v="5"/>
    <x v="0"/>
    <x v="0"/>
    <n v="44"/>
    <n v="58.08"/>
    <n v="220"/>
    <n v="290.39999999999998"/>
    <n v="70.399999999999977"/>
    <x v="1"/>
    <x v="1"/>
  </r>
  <r>
    <x v="348"/>
    <s v="P0030"/>
    <n v="6"/>
    <x v="0"/>
    <x v="1"/>
    <n v="133"/>
    <n v="194.18"/>
    <n v="798"/>
    <n v="1165.08"/>
    <n v="367.07999999999993"/>
    <x v="0"/>
    <x v="27"/>
  </r>
  <r>
    <x v="349"/>
    <s v="P004"/>
    <n v="10"/>
    <x v="1"/>
    <x v="1"/>
    <n v="71"/>
    <n v="80.23"/>
    <n v="710"/>
    <n v="802.30000000000007"/>
    <n v="92.300000000000068"/>
    <x v="3"/>
    <x v="41"/>
  </r>
  <r>
    <x v="350"/>
    <s v="P0017"/>
    <n v="20"/>
    <x v="0"/>
    <x v="0"/>
    <n v="71"/>
    <n v="79.52"/>
    <n v="1420"/>
    <n v="1590.3999999999999"/>
    <n v="170.39999999999986"/>
    <x v="4"/>
    <x v="39"/>
  </r>
  <r>
    <x v="351"/>
    <s v="P003"/>
    <n v="10"/>
    <x v="0"/>
    <x v="1"/>
    <n v="44"/>
    <n v="50.16"/>
    <n v="440"/>
    <n v="501.59999999999997"/>
    <n v="61.599999999999966"/>
    <x v="3"/>
    <x v="17"/>
  </r>
  <r>
    <x v="352"/>
    <s v="P006"/>
    <n v="11"/>
    <x v="1"/>
    <x v="1"/>
    <n v="124"/>
    <n v="204.60000000000002"/>
    <n v="1364"/>
    <n v="2250.6000000000004"/>
    <n v="886.60000000000036"/>
    <x v="3"/>
    <x v="24"/>
  </r>
  <r>
    <x v="353"/>
    <s v="P005"/>
    <n v="19"/>
    <x v="2"/>
    <x v="0"/>
    <n v="133"/>
    <n v="187.53"/>
    <n v="2527"/>
    <n v="3563.07"/>
    <n v="1036.0700000000002"/>
    <x v="3"/>
    <x v="14"/>
  </r>
  <r>
    <x v="354"/>
    <s v="P0040"/>
    <n v="7"/>
    <x v="2"/>
    <x v="1"/>
    <n v="105"/>
    <n v="153.30000000000001"/>
    <n v="735"/>
    <n v="1073.1000000000001"/>
    <n v="338.10000000000014"/>
    <x v="1"/>
    <x v="13"/>
  </r>
  <r>
    <x v="355"/>
    <s v="P0036"/>
    <n v="11"/>
    <x v="1"/>
    <x v="0"/>
    <n v="136"/>
    <n v="224.4"/>
    <n v="1496"/>
    <n v="2468.4"/>
    <n v="972.40000000000009"/>
    <x v="1"/>
    <x v="47"/>
  </r>
  <r>
    <x v="356"/>
    <s v="P004"/>
    <n v="5"/>
    <x v="0"/>
    <x v="1"/>
    <n v="71"/>
    <n v="80.23"/>
    <n v="355"/>
    <n v="401.15000000000003"/>
    <n v="46.150000000000034"/>
    <x v="3"/>
    <x v="41"/>
  </r>
  <r>
    <x v="357"/>
    <s v="P0021"/>
    <n v="11"/>
    <x v="0"/>
    <x v="0"/>
    <n v="16"/>
    <n v="21.12"/>
    <n v="176"/>
    <n v="232.32000000000002"/>
    <n v="56.320000000000022"/>
    <x v="0"/>
    <x v="15"/>
  </r>
  <r>
    <x v="358"/>
    <s v="P007"/>
    <n v="14"/>
    <x v="1"/>
    <x v="1"/>
    <n v="10"/>
    <n v="11.2"/>
    <n v="140"/>
    <n v="156.79999999999998"/>
    <n v="16.799999999999983"/>
    <x v="3"/>
    <x v="4"/>
  </r>
  <r>
    <x v="359"/>
    <s v="P0026"/>
    <n v="11"/>
    <x v="0"/>
    <x v="1"/>
    <n v="98"/>
    <n v="161.69999999999999"/>
    <n v="1078"/>
    <n v="1778.6999999999998"/>
    <n v="700.69999999999982"/>
    <x v="0"/>
    <x v="40"/>
  </r>
  <r>
    <x v="360"/>
    <s v="P0021"/>
    <n v="17"/>
    <x v="0"/>
    <x v="0"/>
    <n v="16"/>
    <n v="21.12"/>
    <n v="272"/>
    <n v="359.04"/>
    <n v="87.04000000000002"/>
    <x v="0"/>
    <x v="15"/>
  </r>
  <r>
    <x v="361"/>
    <s v="P0046"/>
    <n v="2"/>
    <x v="1"/>
    <x v="1"/>
    <n v="16"/>
    <n v="26.4"/>
    <n v="32"/>
    <n v="52.8"/>
    <n v="20.799999999999997"/>
    <x v="2"/>
    <x v="5"/>
  </r>
  <r>
    <x v="362"/>
    <s v="P0019"/>
    <n v="8"/>
    <x v="2"/>
    <x v="1"/>
    <n v="124"/>
    <n v="167.4"/>
    <n v="992"/>
    <n v="1339.2"/>
    <n v="347.20000000000005"/>
    <x v="4"/>
    <x v="42"/>
  </r>
  <r>
    <x v="363"/>
    <s v="P006"/>
    <n v="17"/>
    <x v="2"/>
    <x v="0"/>
    <n v="124"/>
    <n v="204.60000000000002"/>
    <n v="2108"/>
    <n v="3478.2000000000003"/>
    <n v="1370.2000000000003"/>
    <x v="3"/>
    <x v="24"/>
  </r>
  <r>
    <x v="364"/>
    <s v="P0029"/>
    <n v="19"/>
    <x v="1"/>
    <x v="1"/>
    <n v="71"/>
    <n v="95.85"/>
    <n v="1349"/>
    <n v="1821.1499999999999"/>
    <n v="472.14999999999986"/>
    <x v="0"/>
    <x v="23"/>
  </r>
  <r>
    <x v="365"/>
    <s v="P007"/>
    <n v="10"/>
    <x v="0"/>
    <x v="0"/>
    <n v="10"/>
    <n v="11.2"/>
    <n v="100"/>
    <n v="112"/>
    <n v="12"/>
    <x v="3"/>
    <x v="4"/>
  </r>
  <r>
    <x v="366"/>
    <s v="P0046"/>
    <n v="14"/>
    <x v="0"/>
    <x v="1"/>
    <n v="16"/>
    <n v="26.4"/>
    <n v="224"/>
    <n v="369.59999999999997"/>
    <n v="145.59999999999997"/>
    <x v="2"/>
    <x v="5"/>
  </r>
  <r>
    <x v="367"/>
    <s v="P0028"/>
    <n v="10"/>
    <x v="1"/>
    <x v="0"/>
    <n v="44"/>
    <n v="48.4"/>
    <n v="440"/>
    <n v="484"/>
    <n v="44"/>
    <x v="0"/>
    <x v="6"/>
  </r>
  <r>
    <x v="368"/>
    <s v="P0031"/>
    <n v="16"/>
    <x v="0"/>
    <x v="1"/>
    <n v="124"/>
    <n v="163.68"/>
    <n v="1984"/>
    <n v="2618.88"/>
    <n v="634.88000000000011"/>
    <x v="0"/>
    <x v="7"/>
  </r>
  <r>
    <x v="369"/>
    <s v="P0034"/>
    <n v="14"/>
    <x v="0"/>
    <x v="1"/>
    <n v="10"/>
    <n v="11.3"/>
    <n v="140"/>
    <n v="158.20000000000002"/>
    <n v="18.200000000000017"/>
    <x v="1"/>
    <x v="8"/>
  </r>
  <r>
    <x v="370"/>
    <s v="P0023"/>
    <n v="17"/>
    <x v="1"/>
    <x v="0"/>
    <n v="123"/>
    <n v="140.22"/>
    <n v="2091"/>
    <n v="2383.7399999999998"/>
    <n v="292.73999999999978"/>
    <x v="0"/>
    <x v="2"/>
  </r>
  <r>
    <x v="371"/>
    <s v="P0012"/>
    <n v="10"/>
    <x v="2"/>
    <x v="1"/>
    <n v="12"/>
    <n v="13.44"/>
    <n v="120"/>
    <n v="134.4"/>
    <n v="14.400000000000006"/>
    <x v="4"/>
    <x v="9"/>
  </r>
  <r>
    <x v="372"/>
    <s v="P0049"/>
    <n v="8"/>
    <x v="2"/>
    <x v="1"/>
    <n v="136"/>
    <n v="183.6"/>
    <n v="1088"/>
    <n v="1468.8"/>
    <n v="380.79999999999995"/>
    <x v="2"/>
    <x v="10"/>
  </r>
  <r>
    <x v="373"/>
    <s v="P0012"/>
    <n v="12"/>
    <x v="1"/>
    <x v="0"/>
    <n v="12"/>
    <n v="13.44"/>
    <n v="144"/>
    <n v="161.28"/>
    <n v="17.28"/>
    <x v="4"/>
    <x v="9"/>
  </r>
  <r>
    <x v="374"/>
    <s v="P0047"/>
    <n v="4"/>
    <x v="0"/>
    <x v="1"/>
    <n v="10"/>
    <n v="11.2"/>
    <n v="40"/>
    <n v="44.8"/>
    <n v="4.7999999999999972"/>
    <x v="2"/>
    <x v="11"/>
  </r>
  <r>
    <x v="375"/>
    <s v="P008"/>
    <n v="8"/>
    <x v="0"/>
    <x v="0"/>
    <n v="16"/>
    <n v="17.600000000000001"/>
    <n v="128"/>
    <n v="140.80000000000001"/>
    <n v="12.800000000000011"/>
    <x v="3"/>
    <x v="12"/>
  </r>
  <r>
    <x v="376"/>
    <s v="P0040"/>
    <n v="4"/>
    <x v="1"/>
    <x v="1"/>
    <n v="105"/>
    <n v="153.30000000000001"/>
    <n v="420"/>
    <n v="613.20000000000005"/>
    <n v="193.20000000000005"/>
    <x v="1"/>
    <x v="13"/>
  </r>
  <r>
    <x v="377"/>
    <s v="P005"/>
    <n v="19"/>
    <x v="0"/>
    <x v="0"/>
    <n v="133"/>
    <n v="187.53"/>
    <n v="2527"/>
    <n v="3563.07"/>
    <n v="1036.0700000000002"/>
    <x v="3"/>
    <x v="14"/>
  </r>
  <r>
    <x v="378"/>
    <s v="P0021"/>
    <n v="3"/>
    <x v="0"/>
    <x v="1"/>
    <n v="16"/>
    <n v="21.12"/>
    <n v="48"/>
    <n v="63.36"/>
    <n v="15.36"/>
    <x v="0"/>
    <x v="15"/>
  </r>
  <r>
    <x v="379"/>
    <s v="P0031"/>
    <n v="14"/>
    <x v="1"/>
    <x v="1"/>
    <n v="124"/>
    <n v="163.68"/>
    <n v="1736"/>
    <n v="2291.52"/>
    <n v="555.52"/>
    <x v="0"/>
    <x v="7"/>
  </r>
  <r>
    <x v="380"/>
    <s v="P0014"/>
    <n v="2"/>
    <x v="2"/>
    <x v="0"/>
    <n v="98"/>
    <n v="110.74"/>
    <n v="196"/>
    <n v="221.48"/>
    <n v="25.47999999999999"/>
    <x v="4"/>
    <x v="16"/>
  </r>
  <r>
    <x v="381"/>
    <s v="P008"/>
    <n v="7"/>
    <x v="2"/>
    <x v="1"/>
    <n v="16"/>
    <n v="17.600000000000001"/>
    <n v="112"/>
    <n v="123.20000000000002"/>
    <n v="11.200000000000017"/>
    <x v="3"/>
    <x v="12"/>
  </r>
  <r>
    <x v="382"/>
    <s v="P003"/>
    <n v="4"/>
    <x v="1"/>
    <x v="1"/>
    <n v="44"/>
    <n v="50.16"/>
    <n v="176"/>
    <n v="200.64"/>
    <n v="24.639999999999986"/>
    <x v="3"/>
    <x v="17"/>
  </r>
  <r>
    <x v="383"/>
    <s v="P0024"/>
    <n v="10"/>
    <x v="0"/>
    <x v="0"/>
    <n v="136"/>
    <n v="153.68"/>
    <n v="1360"/>
    <n v="1536.8000000000002"/>
    <n v="176.80000000000018"/>
    <x v="0"/>
    <x v="0"/>
  </r>
  <r>
    <x v="384"/>
    <s v="P0041"/>
    <n v="2"/>
    <x v="1"/>
    <x v="1"/>
    <n v="44"/>
    <n v="58.08"/>
    <n v="88"/>
    <n v="116.16"/>
    <n v="28.159999999999997"/>
    <x v="1"/>
    <x v="1"/>
  </r>
  <r>
    <x v="385"/>
    <s v="P0023"/>
    <n v="2"/>
    <x v="2"/>
    <x v="1"/>
    <n v="123"/>
    <n v="140.22"/>
    <n v="246"/>
    <n v="280.44"/>
    <n v="34.44"/>
    <x v="0"/>
    <x v="2"/>
  </r>
  <r>
    <x v="386"/>
    <s v="P0050"/>
    <n v="11"/>
    <x v="2"/>
    <x v="0"/>
    <n v="12"/>
    <n v="17.52"/>
    <n v="132"/>
    <n v="192.72"/>
    <n v="60.72"/>
    <x v="2"/>
    <x v="3"/>
  </r>
  <r>
    <x v="387"/>
    <s v="P0041"/>
    <n v="18"/>
    <x v="1"/>
    <x v="1"/>
    <n v="44"/>
    <n v="58.08"/>
    <n v="792"/>
    <n v="1045.44"/>
    <n v="253.44000000000005"/>
    <x v="1"/>
    <x v="1"/>
  </r>
  <r>
    <x v="388"/>
    <s v="P007"/>
    <n v="10"/>
    <x v="0"/>
    <x v="0"/>
    <n v="10"/>
    <n v="11.2"/>
    <n v="100"/>
    <n v="112"/>
    <n v="12"/>
    <x v="3"/>
    <x v="4"/>
  </r>
  <r>
    <x v="389"/>
    <s v="P0046"/>
    <n v="14"/>
    <x v="0"/>
    <x v="1"/>
    <n v="16"/>
    <n v="26.4"/>
    <n v="224"/>
    <n v="369.59999999999997"/>
    <n v="145.59999999999997"/>
    <x v="2"/>
    <x v="5"/>
  </r>
  <r>
    <x v="390"/>
    <s v="P0028"/>
    <n v="10"/>
    <x v="1"/>
    <x v="0"/>
    <n v="44"/>
    <n v="48.4"/>
    <n v="440"/>
    <n v="484"/>
    <n v="44"/>
    <x v="0"/>
    <x v="6"/>
  </r>
  <r>
    <x v="391"/>
    <s v="P0031"/>
    <n v="16"/>
    <x v="0"/>
    <x v="1"/>
    <n v="124"/>
    <n v="163.68"/>
    <n v="1984"/>
    <n v="2618.88"/>
    <n v="634.88000000000011"/>
    <x v="0"/>
    <x v="7"/>
  </r>
  <r>
    <x v="392"/>
    <s v="P0034"/>
    <n v="14"/>
    <x v="0"/>
    <x v="1"/>
    <n v="10"/>
    <n v="11.3"/>
    <n v="140"/>
    <n v="158.20000000000002"/>
    <n v="18.200000000000017"/>
    <x v="1"/>
    <x v="8"/>
  </r>
  <r>
    <x v="393"/>
    <s v="P0023"/>
    <n v="17"/>
    <x v="1"/>
    <x v="0"/>
    <n v="123"/>
    <n v="140.22"/>
    <n v="2091"/>
    <n v="2383.7399999999998"/>
    <n v="292.73999999999978"/>
    <x v="0"/>
    <x v="2"/>
  </r>
  <r>
    <x v="394"/>
    <s v="P0012"/>
    <n v="10"/>
    <x v="2"/>
    <x v="1"/>
    <n v="12"/>
    <n v="13.44"/>
    <n v="120"/>
    <n v="134.4"/>
    <n v="14.400000000000006"/>
    <x v="4"/>
    <x v="9"/>
  </r>
  <r>
    <x v="395"/>
    <s v="P0049"/>
    <n v="8"/>
    <x v="2"/>
    <x v="1"/>
    <n v="136"/>
    <n v="183.6"/>
    <n v="1088"/>
    <n v="1468.8"/>
    <n v="380.79999999999995"/>
    <x v="2"/>
    <x v="10"/>
  </r>
  <r>
    <x v="396"/>
    <s v="P0012"/>
    <n v="12"/>
    <x v="1"/>
    <x v="0"/>
    <n v="12"/>
    <n v="13.44"/>
    <n v="144"/>
    <n v="161.28"/>
    <n v="17.28"/>
    <x v="4"/>
    <x v="9"/>
  </r>
  <r>
    <x v="397"/>
    <s v="P0047"/>
    <n v="4"/>
    <x v="0"/>
    <x v="1"/>
    <n v="10"/>
    <n v="11.2"/>
    <n v="40"/>
    <n v="44.8"/>
    <n v="4.7999999999999972"/>
    <x v="2"/>
    <x v="11"/>
  </r>
  <r>
    <x v="398"/>
    <s v="P008"/>
    <n v="8"/>
    <x v="0"/>
    <x v="0"/>
    <n v="16"/>
    <n v="17.600000000000001"/>
    <n v="128"/>
    <n v="140.80000000000001"/>
    <n v="12.800000000000011"/>
    <x v="3"/>
    <x v="12"/>
  </r>
  <r>
    <x v="399"/>
    <s v="P0040"/>
    <n v="4"/>
    <x v="1"/>
    <x v="1"/>
    <n v="105"/>
    <n v="153.30000000000001"/>
    <n v="420"/>
    <n v="613.20000000000005"/>
    <n v="193.20000000000005"/>
    <x v="1"/>
    <x v="13"/>
  </r>
  <r>
    <x v="400"/>
    <s v="P005"/>
    <n v="19"/>
    <x v="0"/>
    <x v="0"/>
    <n v="133"/>
    <n v="187.53"/>
    <n v="2527"/>
    <n v="3563.07"/>
    <n v="1036.0700000000002"/>
    <x v="3"/>
    <x v="14"/>
  </r>
  <r>
    <x v="401"/>
    <s v="P0021"/>
    <n v="3"/>
    <x v="0"/>
    <x v="1"/>
    <n v="16"/>
    <n v="21.12"/>
    <n v="48"/>
    <n v="63.36"/>
    <n v="15.36"/>
    <x v="0"/>
    <x v="15"/>
  </r>
  <r>
    <x v="402"/>
    <s v="P0031"/>
    <n v="14"/>
    <x v="1"/>
    <x v="1"/>
    <n v="124"/>
    <n v="163.68"/>
    <n v="1736"/>
    <n v="2291.52"/>
    <n v="555.52"/>
    <x v="0"/>
    <x v="7"/>
  </r>
  <r>
    <x v="403"/>
    <s v="P0014"/>
    <n v="2"/>
    <x v="2"/>
    <x v="0"/>
    <n v="98"/>
    <n v="110.74"/>
    <n v="196"/>
    <n v="221.48"/>
    <n v="25.47999999999999"/>
    <x v="4"/>
    <x v="16"/>
  </r>
  <r>
    <x v="404"/>
    <s v="P008"/>
    <n v="7"/>
    <x v="2"/>
    <x v="1"/>
    <n v="16"/>
    <n v="17.600000000000001"/>
    <n v="112"/>
    <n v="123.20000000000002"/>
    <n v="11.200000000000017"/>
    <x v="3"/>
    <x v="12"/>
  </r>
  <r>
    <x v="405"/>
    <s v="P003"/>
    <n v="4"/>
    <x v="1"/>
    <x v="1"/>
    <n v="44"/>
    <n v="50.16"/>
    <n v="176"/>
    <n v="200.64"/>
    <n v="24.639999999999986"/>
    <x v="3"/>
    <x v="17"/>
  </r>
  <r>
    <x v="406"/>
    <s v="P0018"/>
    <n v="20"/>
    <x v="0"/>
    <x v="0"/>
    <n v="133"/>
    <n v="146.30000000000001"/>
    <n v="2660"/>
    <n v="2926"/>
    <n v="266"/>
    <x v="4"/>
    <x v="18"/>
  </r>
  <r>
    <x v="407"/>
    <s v="P0035"/>
    <n v="15"/>
    <x v="0"/>
    <x v="1"/>
    <n v="123"/>
    <n v="173.43"/>
    <n v="1845"/>
    <n v="2601.4500000000003"/>
    <n v="756.45000000000027"/>
    <x v="1"/>
    <x v="19"/>
  </r>
  <r>
    <x v="408"/>
    <s v="P0016"/>
    <n v="2"/>
    <x v="1"/>
    <x v="0"/>
    <n v="44"/>
    <n v="72.599999999999994"/>
    <n v="88"/>
    <n v="145.19999999999999"/>
    <n v="57.199999999999989"/>
    <x v="4"/>
    <x v="20"/>
  </r>
  <r>
    <x v="409"/>
    <s v="P0031"/>
    <n v="9"/>
    <x v="0"/>
    <x v="1"/>
    <n v="124"/>
    <n v="163.68"/>
    <n v="1116"/>
    <n v="1473.1200000000001"/>
    <n v="357.12000000000012"/>
    <x v="0"/>
    <x v="7"/>
  </r>
  <r>
    <x v="410"/>
    <s v="P002"/>
    <n v="6"/>
    <x v="0"/>
    <x v="0"/>
    <n v="105"/>
    <n v="117.6"/>
    <n v="630"/>
    <n v="705.59999999999991"/>
    <n v="75.599999999999909"/>
    <x v="3"/>
    <x v="21"/>
  </r>
  <r>
    <x v="411"/>
    <s v="P0049"/>
    <n v="8"/>
    <x v="1"/>
    <x v="1"/>
    <n v="136"/>
    <n v="183.6"/>
    <n v="1088"/>
    <n v="1468.8"/>
    <n v="380.79999999999995"/>
    <x v="2"/>
    <x v="10"/>
  </r>
  <r>
    <x v="412"/>
    <s v="P0041"/>
    <n v="12"/>
    <x v="2"/>
    <x v="1"/>
    <n v="44"/>
    <n v="58.08"/>
    <n v="528"/>
    <n v="696.96"/>
    <n v="168.96000000000004"/>
    <x v="1"/>
    <x v="1"/>
  </r>
  <r>
    <x v="413"/>
    <s v="P0027"/>
    <n v="13"/>
    <x v="2"/>
    <x v="0"/>
    <n v="105"/>
    <n v="117.6"/>
    <n v="1365"/>
    <n v="1528.8"/>
    <n v="163.79999999999995"/>
    <x v="0"/>
    <x v="22"/>
  </r>
  <r>
    <x v="414"/>
    <s v="P0029"/>
    <n v="14"/>
    <x v="1"/>
    <x v="1"/>
    <n v="71"/>
    <n v="95.85"/>
    <n v="994"/>
    <n v="1341.8999999999999"/>
    <n v="347.89999999999986"/>
    <x v="0"/>
    <x v="23"/>
  </r>
  <r>
    <x v="415"/>
    <s v="P006"/>
    <n v="2"/>
    <x v="0"/>
    <x v="1"/>
    <n v="124"/>
    <n v="204.60000000000002"/>
    <n v="248"/>
    <n v="409.20000000000005"/>
    <n v="161.20000000000005"/>
    <x v="3"/>
    <x v="24"/>
  </r>
  <r>
    <x v="416"/>
    <s v="P0033"/>
    <n v="19"/>
    <x v="0"/>
    <x v="0"/>
    <n v="16"/>
    <n v="18.240000000000002"/>
    <n v="304"/>
    <n v="346.56000000000006"/>
    <n v="42.560000000000059"/>
    <x v="1"/>
    <x v="25"/>
  </r>
  <r>
    <x v="417"/>
    <s v="P0020"/>
    <n v="19"/>
    <x v="1"/>
    <x v="1"/>
    <n v="10"/>
    <n v="14.600000000000001"/>
    <n v="190"/>
    <n v="277.40000000000003"/>
    <n v="87.400000000000034"/>
    <x v="4"/>
    <x v="26"/>
  </r>
  <r>
    <x v="418"/>
    <s v="P006"/>
    <n v="7"/>
    <x v="0"/>
    <x v="0"/>
    <n v="124"/>
    <n v="204.60000000000002"/>
    <n v="868"/>
    <n v="1432.2000000000003"/>
    <n v="564.20000000000027"/>
    <x v="3"/>
    <x v="24"/>
  </r>
  <r>
    <x v="419"/>
    <s v="P0046"/>
    <n v="14"/>
    <x v="0"/>
    <x v="1"/>
    <n v="16"/>
    <n v="26.4"/>
    <n v="224"/>
    <n v="369.59999999999997"/>
    <n v="145.59999999999997"/>
    <x v="2"/>
    <x v="5"/>
  </r>
  <r>
    <x v="420"/>
    <s v="P0016"/>
    <n v="7"/>
    <x v="1"/>
    <x v="0"/>
    <n v="44"/>
    <n v="72.599999999999994"/>
    <n v="308"/>
    <n v="508.19999999999993"/>
    <n v="200.19999999999993"/>
    <x v="4"/>
    <x v="20"/>
  </r>
  <r>
    <x v="421"/>
    <s v="P0030"/>
    <n v="10"/>
    <x v="2"/>
    <x v="1"/>
    <n v="133"/>
    <n v="194.18"/>
    <n v="1330"/>
    <n v="1941.8000000000002"/>
    <n v="611.80000000000018"/>
    <x v="0"/>
    <x v="27"/>
  </r>
  <r>
    <x v="422"/>
    <s v="P0020"/>
    <n v="18"/>
    <x v="2"/>
    <x v="1"/>
    <n v="10"/>
    <n v="14.600000000000001"/>
    <n v="180"/>
    <n v="262.8"/>
    <n v="82.800000000000011"/>
    <x v="4"/>
    <x v="26"/>
  </r>
  <r>
    <x v="423"/>
    <s v="P0018"/>
    <n v="13"/>
    <x v="1"/>
    <x v="0"/>
    <n v="133"/>
    <n v="146.30000000000001"/>
    <n v="1729"/>
    <n v="1901.9"/>
    <n v="172.90000000000009"/>
    <x v="4"/>
    <x v="18"/>
  </r>
  <r>
    <x v="424"/>
    <s v="P0044"/>
    <n v="12"/>
    <x v="0"/>
    <x v="1"/>
    <n v="124"/>
    <n v="140.12"/>
    <n v="1488"/>
    <n v="1681.44"/>
    <n v="193.44000000000005"/>
    <x v="2"/>
    <x v="28"/>
  </r>
  <r>
    <x v="425"/>
    <s v="P0010"/>
    <n v="5"/>
    <x v="0"/>
    <x v="1"/>
    <n v="123"/>
    <n v="179.58"/>
    <n v="615"/>
    <n v="897.90000000000009"/>
    <n v="282.90000000000009"/>
    <x v="4"/>
    <x v="29"/>
  </r>
  <r>
    <x v="426"/>
    <s v="P0044"/>
    <n v="9"/>
    <x v="1"/>
    <x v="0"/>
    <n v="124"/>
    <n v="140.12"/>
    <n v="1116"/>
    <n v="1261.08"/>
    <n v="145.07999999999993"/>
    <x v="2"/>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403D3-0467-4A54-8F57-E3A429343E7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0:C29" firstHeaderRow="0"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h="1" x="2"/>
        <item h="1" x="0"/>
        <item t="default"/>
      </items>
    </pivotField>
    <pivotField showAll="0">
      <items count="3">
        <item x="1"/>
        <item h="1" x="0"/>
        <item t="default"/>
      </items>
    </pivotField>
    <pivotField showAll="0"/>
    <pivotField showAll="0"/>
    <pivotField showAll="0"/>
    <pivotField dataField="1" showAll="0"/>
    <pivotField dataField="1" showAll="0"/>
    <pivotField showAll="0">
      <items count="6">
        <item x="3"/>
        <item h="1" x="4"/>
        <item h="1" x="0"/>
        <item h="1" x="1"/>
        <item h="1" x="2"/>
        <item t="default"/>
      </items>
    </pivotField>
    <pivotField axis="axisRow" showAll="0" measureFilter="1">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9">
    <i>
      <x/>
    </i>
    <i>
      <x v="22"/>
    </i>
    <i>
      <x v="33"/>
    </i>
    <i>
      <x v="44"/>
    </i>
    <i>
      <x v="46"/>
    </i>
    <i>
      <x v="47"/>
    </i>
    <i>
      <x v="48"/>
    </i>
    <i>
      <x v="49"/>
    </i>
    <i t="grand">
      <x/>
    </i>
  </rowItems>
  <colFields count="1">
    <field x="-2"/>
  </colFields>
  <colItems count="2">
    <i>
      <x/>
    </i>
    <i i="1">
      <x v="1"/>
    </i>
  </colItems>
  <dataFields count="2">
    <dataField name="TOTAL SALES" fld="8" baseField="11" baseItem="21"/>
    <dataField name="TOTAL PROFIT" fld="9" baseField="11" baseItem="21"/>
  </dataFields>
  <formats count="1">
    <format dxfId="61">
      <pivotArea outline="0" collapsedLevelsAreSubtotals="1" fieldPosition="0"/>
    </format>
  </formats>
  <conditionalFormats count="1">
    <conditionalFormat type="all" priority="1">
      <pivotAreas count="1">
        <pivotArea type="data" collapsedLevelsAreSubtotals="1" fieldPosition="0">
          <references count="2">
            <reference field="4294967294" count="1" selected="0">
              <x v="0"/>
            </reference>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181E07-49F4-4CCB-BD16-5E574E7A509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0:C12" firstHeaderRow="0"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h="1" x="2"/>
        <item h="1" x="0"/>
        <item t="default"/>
      </items>
    </pivotField>
    <pivotField showAll="0">
      <items count="3">
        <item x="1"/>
        <item h="1" x="0"/>
        <item t="default"/>
      </items>
    </pivotField>
    <pivotField showAll="0"/>
    <pivotField showAll="0"/>
    <pivotField showAll="0"/>
    <pivotField dataField="1" showAll="0"/>
    <pivotField dataField="1" showAll="0"/>
    <pivotField axis="axisRow" showAll="0">
      <items count="6">
        <item x="3"/>
        <item h="1" x="4"/>
        <item h="1" x="0"/>
        <item h="1" x="1"/>
        <item h="1"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2">
    <i>
      <x/>
    </i>
    <i t="grand">
      <x/>
    </i>
  </rowItems>
  <colFields count="1">
    <field x="-2"/>
  </colFields>
  <colItems count="2">
    <i>
      <x/>
    </i>
    <i i="1">
      <x v="1"/>
    </i>
  </colItems>
  <dataFields count="2">
    <dataField name="TOTAL SALES" fld="8" baseField="10" baseItem="0"/>
    <dataField name="TOTAL PROFIT" fld="9" baseField="10" baseItem="0"/>
  </dataFields>
  <formats count="1">
    <format dxfId="6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A0E86-EC5B-4A31-8927-203CB3205A2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D2" firstHeaderRow="0" firstDataRow="1" firstDataCol="0"/>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dataField="1" showAll="0"/>
    <pivotField showAll="0">
      <items count="4">
        <item x="1"/>
        <item h="1" x="2"/>
        <item h="1" x="0"/>
        <item t="default"/>
      </items>
    </pivotField>
    <pivotField showAll="0">
      <items count="3">
        <item x="1"/>
        <item h="1" x="0"/>
        <item t="default"/>
      </items>
    </pivotField>
    <pivotField showAll="0"/>
    <pivotField showAll="0"/>
    <pivotField dataField="1" showAll="0"/>
    <pivotField dataField="1" showAll="0"/>
    <pivotField dataField="1" showAll="0"/>
    <pivotField showAll="0">
      <items count="6">
        <item x="3"/>
        <item h="1" x="4"/>
        <item h="1" x="0"/>
        <item h="1" x="1"/>
        <item h="1"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Total Buying" fld="7" baseField="0" baseItem="1" numFmtId="164"/>
    <dataField name="Total Sales" fld="8" baseField="0" baseItem="1" numFmtId="164"/>
    <dataField name="Total Profit" fld="9" baseField="0" baseItem="2" numFmtId="164"/>
    <dataField name="Total Quantity Sold" fld="2" baseField="0" baseItem="3"/>
  </dataFields>
  <formats count="1">
    <format dxfId="63">
      <pivotArea outline="0" collapsedLevelsAreSubtotals="1" fieldPosition="0">
        <references count="1">
          <reference field="4294967294" count="3" selected="0">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A058A5-AC91-4F7A-A0CD-2AB96D4490A6}"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D43:E45" firstHeaderRow="1"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axis="axisRow" showAll="0">
      <items count="4">
        <item x="1"/>
        <item h="1" x="2"/>
        <item h="1" x="0"/>
        <item t="default"/>
      </items>
    </pivotField>
    <pivotField showAll="0">
      <items count="3">
        <item x="1"/>
        <item h="1" x="0"/>
        <item t="default"/>
      </items>
    </pivotField>
    <pivotField showAll="0"/>
    <pivotField showAll="0"/>
    <pivotField showAll="0"/>
    <pivotField dataField="1" showAll="0"/>
    <pivotField showAll="0"/>
    <pivotField showAll="0">
      <items count="6">
        <item x="3"/>
        <item h="1" x="4"/>
        <item h="1" x="0"/>
        <item h="1" x="1"/>
        <item h="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3"/>
  </rowFields>
  <rowItems count="2">
    <i>
      <x/>
    </i>
    <i t="grand">
      <x/>
    </i>
  </rowItems>
  <colItems count="1">
    <i/>
  </colItems>
  <dataFields count="1">
    <dataField name="TOTAL SALES" fld="8" baseField="4" baseItem="0"/>
  </dataFields>
  <formats count="1">
    <format dxfId="64">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FA1367-C074-4DDF-9896-2C17961D31FA}"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D36:E38" firstHeaderRow="1"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h="1" x="2"/>
        <item h="1" x="0"/>
        <item t="default"/>
      </items>
    </pivotField>
    <pivotField axis="axisRow" showAll="0">
      <items count="3">
        <item x="1"/>
        <item h="1" x="0"/>
        <item t="default"/>
      </items>
    </pivotField>
    <pivotField showAll="0"/>
    <pivotField showAll="0"/>
    <pivotField showAll="0"/>
    <pivotField dataField="1" showAll="0"/>
    <pivotField showAll="0"/>
    <pivotField showAll="0">
      <items count="6">
        <item x="3"/>
        <item h="1" x="4"/>
        <item h="1" x="0"/>
        <item h="1" x="1"/>
        <item h="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4"/>
  </rowFields>
  <rowItems count="2">
    <i>
      <x/>
    </i>
    <i t="grand">
      <x/>
    </i>
  </rowItems>
  <colItems count="1">
    <i/>
  </colItems>
  <dataFields count="1">
    <dataField name="TOTAL SALES" fld="8" baseField="4" baseItem="0"/>
  </dataFields>
  <formats count="1">
    <format dxfId="65">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4" count="1" selected="0">
            <x v="0"/>
          </reference>
        </references>
      </pivotArea>
    </chartFormat>
    <chartFormat chart="1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839A5C-5BC7-4344-A665-15271B7E9A33}"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6:B49" firstHeaderRow="1"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h="1" x="2"/>
        <item h="1" x="0"/>
        <item t="default"/>
      </items>
    </pivotField>
    <pivotField showAll="0">
      <items count="3">
        <item x="1"/>
        <item h="1" x="0"/>
        <item t="default"/>
      </items>
    </pivotField>
    <pivotField showAll="0"/>
    <pivotField showAll="0"/>
    <pivotField showAll="0"/>
    <pivotField dataField="1" showAll="0"/>
    <pivotField showAll="0"/>
    <pivotField showAll="0">
      <items count="6">
        <item x="3"/>
        <item h="1" x="4"/>
        <item h="1" x="0"/>
        <item h="1" x="1"/>
        <item h="1" x="2"/>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TOTAL SALES" fld="8" baseField="14" baseItem="1"/>
  </dataFields>
  <formats count="1">
    <format dxfId="60">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C7E3504-F989-4CAD-BD52-C65D8BC15837}" sourceName="CATEGORY">
  <pivotTables>
    <pivotTable tabId="3" name="PivotTable2"/>
    <pivotTable tabId="3" name="PivotTable1"/>
    <pivotTable tabId="3" name="PivotTable3"/>
    <pivotTable tabId="3" name="PivotTable4"/>
    <pivotTable tabId="3" name="PivotTable5"/>
    <pivotTable tabId="3" name="PivotTable6"/>
  </pivotTables>
  <data>
    <tabular pivotCacheId="659254079">
      <items count="5">
        <i x="3" s="1"/>
        <i x="4"/>
        <i x="0"/>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5FDB1701-8EFB-4ABF-A024-67327C4FDDF8}" sourceName="PAYMENT MODE">
  <pivotTables>
    <pivotTable tabId="3" name="PivotTable5"/>
    <pivotTable tabId="3" name="PivotTable1"/>
    <pivotTable tabId="3" name="PivotTable2"/>
    <pivotTable tabId="3" name="PivotTable3"/>
    <pivotTable tabId="3" name="PivotTable4"/>
    <pivotTable tabId="3" name="PivotTable6"/>
  </pivotTables>
  <data>
    <tabular pivotCacheId="659254079">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7F78E152-AF41-4831-9670-426D8DB59196}" sourceName="SALES TYPE">
  <pivotTables>
    <pivotTable tabId="3" name="PivotTable6"/>
    <pivotTable tabId="3" name="PivotTable1"/>
    <pivotTable tabId="3" name="PivotTable2"/>
    <pivotTable tabId="3" name="PivotTable3"/>
    <pivotTable tabId="3" name="PivotTable4"/>
    <pivotTable tabId="3" name="PivotTable5"/>
  </pivotTables>
  <data>
    <tabular pivotCacheId="659254079">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2AB6EAE-1359-41AB-9B38-D097217B99B8}" cache="Slicer_CATEGORY" caption="CATEGORY" rowHeight="234950"/>
  <slicer name="PAYMENT MODE" xr10:uid="{83CCF7BC-BEE9-42FB-8E3C-A50A17F321F2}" cache="Slicer_PAYMENT_MODE" caption="PAYMENT MODE" rowHeight="234950"/>
  <slicer name="SALES TYPE" xr10:uid="{E503A967-8E10-47EB-9BBA-EA9AC056095E}" cache="Slicer_SALES_TYPE" caption="SALES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96834-01AF-4426-BC6F-CF3147DC3853}" name="Table1" displayName="Table1" ref="A1:L428" totalsRowShown="0">
  <autoFilter ref="A1:L428" xr:uid="{CB796834-01AF-4426-BC6F-CF3147DC3853}"/>
  <tableColumns count="12">
    <tableColumn id="1" xr3:uid="{EDB02DAC-435A-44D4-B258-87663C64EB5D}" name="DATE" dataDxfId="71">
      <calculatedColumnFormula>+A1+2</calculatedColumnFormula>
    </tableColumn>
    <tableColumn id="2" xr3:uid="{C142CDA9-9F23-4C99-AD1C-AB8BCE8E9545}" name="PRODUCT ID"/>
    <tableColumn id="3" xr3:uid="{0BE462A2-4ECC-441F-B0EF-82929279E7A6}" name="QTY"/>
    <tableColumn id="4" xr3:uid="{ED7C58AC-7D70-4E9C-AF75-CD2A21361648}" name="SALES TYPE"/>
    <tableColumn id="5" xr3:uid="{D2E331DB-0CFB-463A-872A-AD1271E223EF}" name="PAYMENT MODE"/>
    <tableColumn id="6" xr3:uid="{FB5FC1B7-A2BC-4CA1-8D04-24DD333A484D}" name="BUYING PRICE">
      <calculatedColumnFormula>_xlfn.XLOOKUP('Sales Report'!$B2,Catalogue!$A$2:$A$51,Catalogue!$E$2:$E$51,,0)</calculatedColumnFormula>
    </tableColumn>
    <tableColumn id="7" xr3:uid="{26D5DDD7-08A6-488E-A418-358A35021DAB}" name="SELLING PRICE">
      <calculatedColumnFormula>_xlfn.XLOOKUP('Sales Report'!$B2,Catalogue!$A$2:$A$51,Catalogue!$F$2:$F$51,,0)</calculatedColumnFormula>
    </tableColumn>
    <tableColumn id="8" xr3:uid="{9D3E38A2-DB2B-45EE-B47F-C8DEE270366C}" name="BUYING VALUE">
      <calculatedColumnFormula>PRODUCT($F2,$C2)</calculatedColumnFormula>
    </tableColumn>
    <tableColumn id="9" xr3:uid="{8C3A216C-277A-45C9-84A9-7DAF1213383A}" name="SELLING VALUE" dataDxfId="70">
      <calculatedColumnFormula>PRODUCT(Table1[[#This Row],[SELLING PRICE]],Table1[[#This Row],[QTY]])</calculatedColumnFormula>
    </tableColumn>
    <tableColumn id="10" xr3:uid="{86ECEC40-866B-4C5E-A595-8CD15D662558}" name="PROFIT" dataDxfId="69">
      <calculatedColumnFormula>SUM(Table1[[#This Row],[SELLING VALUE]],-Table1[[#This Row],[BUYING VALUE]])</calculatedColumnFormula>
    </tableColumn>
    <tableColumn id="11" xr3:uid="{3E58A5BA-7783-4A5B-8F45-61C5DBC5193E}" name="CATEGORY" dataDxfId="68">
      <calculatedColumnFormula>_xlfn.XLOOKUP(Table1[[#This Row],[PRODUCT ID]],Catalogue!$A$2:$A$51,Catalogue!$C$2:$C$51,,0)</calculatedColumnFormula>
    </tableColumn>
    <tableColumn id="12" xr3:uid="{13678889-2396-4D4C-820A-406113528516}" name="PRODUCT" dataDxfId="67">
      <calculatedColumnFormula>_xlfn.XLOOKUP(Table1[[#This Row],[PRODUCT ID]],Catalogue!$A$2:$A$51,Catalogue!$B$2:$B$51,,0)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2B5-59C0-4415-A412-0EF985DCEFFC}">
  <dimension ref="A1:F51"/>
  <sheetViews>
    <sheetView workbookViewId="0">
      <selection activeCell="H14" sqref="H14"/>
    </sheetView>
  </sheetViews>
  <sheetFormatPr defaultRowHeight="14.4"/>
  <cols>
    <col min="1" max="1" width="11.33203125" bestFit="1" customWidth="1"/>
    <col min="2" max="2" width="9.88671875" bestFit="1" customWidth="1"/>
    <col min="3" max="3" width="10.33203125" bestFit="1" customWidth="1"/>
    <col min="4" max="4" width="5.33203125" bestFit="1" customWidth="1"/>
    <col min="5" max="5" width="12.6640625" bestFit="1" customWidth="1"/>
    <col min="6" max="6" width="13.109375" bestFit="1" customWidth="1"/>
  </cols>
  <sheetData>
    <row r="1" spans="1:6">
      <c r="A1" t="s">
        <v>0</v>
      </c>
      <c r="B1" t="s">
        <v>1</v>
      </c>
      <c r="C1" t="s">
        <v>2</v>
      </c>
      <c r="D1" t="s">
        <v>3</v>
      </c>
      <c r="E1" t="s">
        <v>4</v>
      </c>
      <c r="F1" t="s">
        <v>5</v>
      </c>
    </row>
    <row r="2" spans="1:6">
      <c r="A2" t="s">
        <v>6</v>
      </c>
      <c r="B2" t="s">
        <v>7</v>
      </c>
      <c r="C2" t="s">
        <v>8</v>
      </c>
      <c r="D2" t="s">
        <v>9</v>
      </c>
      <c r="E2">
        <v>98</v>
      </c>
      <c r="F2">
        <v>129.36000000000001</v>
      </c>
    </row>
    <row r="3" spans="1:6">
      <c r="A3" t="s">
        <v>10</v>
      </c>
      <c r="B3" t="s">
        <v>11</v>
      </c>
      <c r="C3" t="s">
        <v>8</v>
      </c>
      <c r="D3" t="s">
        <v>9</v>
      </c>
      <c r="E3">
        <v>105</v>
      </c>
      <c r="F3">
        <v>117.6</v>
      </c>
    </row>
    <row r="4" spans="1:6">
      <c r="A4" t="s">
        <v>12</v>
      </c>
      <c r="B4" t="s">
        <v>13</v>
      </c>
      <c r="C4" t="s">
        <v>8</v>
      </c>
      <c r="D4" t="s">
        <v>14</v>
      </c>
      <c r="E4">
        <v>44</v>
      </c>
      <c r="F4">
        <v>50.16</v>
      </c>
    </row>
    <row r="5" spans="1:6">
      <c r="A5" t="s">
        <v>15</v>
      </c>
      <c r="B5" t="s">
        <v>16</v>
      </c>
      <c r="C5" t="s">
        <v>8</v>
      </c>
      <c r="D5" t="s">
        <v>17</v>
      </c>
      <c r="E5">
        <v>71</v>
      </c>
      <c r="F5">
        <v>80.23</v>
      </c>
    </row>
    <row r="6" spans="1:6">
      <c r="A6" t="s">
        <v>18</v>
      </c>
      <c r="B6" t="s">
        <v>19</v>
      </c>
      <c r="C6" t="s">
        <v>8</v>
      </c>
      <c r="D6" t="s">
        <v>9</v>
      </c>
      <c r="E6">
        <v>133</v>
      </c>
      <c r="F6">
        <v>187.53</v>
      </c>
    </row>
    <row r="7" spans="1:6">
      <c r="A7" t="s">
        <v>20</v>
      </c>
      <c r="B7" t="s">
        <v>21</v>
      </c>
      <c r="C7" t="s">
        <v>8</v>
      </c>
      <c r="D7" t="s">
        <v>22</v>
      </c>
      <c r="E7">
        <v>124</v>
      </c>
      <c r="F7">
        <v>204.60000000000002</v>
      </c>
    </row>
    <row r="8" spans="1:6">
      <c r="A8" t="s">
        <v>23</v>
      </c>
      <c r="B8" t="s">
        <v>24</v>
      </c>
      <c r="C8" t="s">
        <v>8</v>
      </c>
      <c r="D8" t="s">
        <v>17</v>
      </c>
      <c r="E8">
        <v>10</v>
      </c>
      <c r="F8">
        <v>11.2</v>
      </c>
    </row>
    <row r="9" spans="1:6">
      <c r="A9" t="s">
        <v>25</v>
      </c>
      <c r="B9" t="s">
        <v>26</v>
      </c>
      <c r="C9" t="s">
        <v>8</v>
      </c>
      <c r="D9" t="s">
        <v>14</v>
      </c>
      <c r="E9">
        <v>16</v>
      </c>
      <c r="F9">
        <v>17.600000000000001</v>
      </c>
    </row>
    <row r="10" spans="1:6">
      <c r="A10" t="s">
        <v>27</v>
      </c>
      <c r="B10" t="s">
        <v>28</v>
      </c>
      <c r="C10" t="s">
        <v>8</v>
      </c>
      <c r="D10" t="s">
        <v>9</v>
      </c>
      <c r="E10">
        <v>10</v>
      </c>
      <c r="F10">
        <v>13.5</v>
      </c>
    </row>
    <row r="11" spans="1:6">
      <c r="A11" t="s">
        <v>29</v>
      </c>
      <c r="B11" t="s">
        <v>30</v>
      </c>
      <c r="C11" t="s">
        <v>31</v>
      </c>
      <c r="D11" t="s">
        <v>9</v>
      </c>
      <c r="E11">
        <v>123</v>
      </c>
      <c r="F11">
        <v>179.58</v>
      </c>
    </row>
    <row r="12" spans="1:6">
      <c r="A12" t="s">
        <v>32</v>
      </c>
      <c r="B12" t="s">
        <v>33</v>
      </c>
      <c r="C12" t="s">
        <v>31</v>
      </c>
      <c r="D12" t="s">
        <v>14</v>
      </c>
      <c r="E12">
        <v>136</v>
      </c>
      <c r="F12">
        <v>179.52</v>
      </c>
    </row>
    <row r="13" spans="1:6">
      <c r="A13" t="s">
        <v>34</v>
      </c>
      <c r="B13" t="s">
        <v>35</v>
      </c>
      <c r="C13" t="s">
        <v>31</v>
      </c>
      <c r="D13" t="s">
        <v>17</v>
      </c>
      <c r="E13">
        <v>12</v>
      </c>
      <c r="F13">
        <v>13.44</v>
      </c>
    </row>
    <row r="14" spans="1:6">
      <c r="A14" t="s">
        <v>36</v>
      </c>
      <c r="B14" t="s">
        <v>37</v>
      </c>
      <c r="C14" t="s">
        <v>31</v>
      </c>
      <c r="D14" t="s">
        <v>9</v>
      </c>
      <c r="E14">
        <v>63</v>
      </c>
      <c r="F14">
        <v>71.819999999999993</v>
      </c>
    </row>
    <row r="15" spans="1:6">
      <c r="A15" t="s">
        <v>38</v>
      </c>
      <c r="B15" t="s">
        <v>39</v>
      </c>
      <c r="C15" t="s">
        <v>31</v>
      </c>
      <c r="D15" t="s">
        <v>22</v>
      </c>
      <c r="E15">
        <v>98</v>
      </c>
      <c r="F15">
        <v>110.74</v>
      </c>
    </row>
    <row r="16" spans="1:6">
      <c r="A16" t="s">
        <v>40</v>
      </c>
      <c r="B16" t="s">
        <v>41</v>
      </c>
      <c r="C16" t="s">
        <v>31</v>
      </c>
      <c r="D16" t="s">
        <v>17</v>
      </c>
      <c r="E16">
        <v>105</v>
      </c>
      <c r="F16">
        <v>148.05000000000001</v>
      </c>
    </row>
    <row r="17" spans="1:6">
      <c r="A17" t="s">
        <v>42</v>
      </c>
      <c r="B17" t="s">
        <v>43</v>
      </c>
      <c r="C17" t="s">
        <v>31</v>
      </c>
      <c r="D17" t="s">
        <v>14</v>
      </c>
      <c r="E17">
        <v>44</v>
      </c>
      <c r="F17">
        <v>72.599999999999994</v>
      </c>
    </row>
    <row r="18" spans="1:6">
      <c r="A18" t="s">
        <v>44</v>
      </c>
      <c r="B18" t="s">
        <v>45</v>
      </c>
      <c r="C18" t="s">
        <v>31</v>
      </c>
      <c r="D18" t="s">
        <v>9</v>
      </c>
      <c r="E18">
        <v>71</v>
      </c>
      <c r="F18">
        <v>79.52</v>
      </c>
    </row>
    <row r="19" spans="1:6">
      <c r="A19" t="s">
        <v>46</v>
      </c>
      <c r="B19" t="s">
        <v>47</v>
      </c>
      <c r="C19" t="s">
        <v>31</v>
      </c>
      <c r="D19" t="s">
        <v>9</v>
      </c>
      <c r="E19">
        <v>133</v>
      </c>
      <c r="F19">
        <v>146.30000000000001</v>
      </c>
    </row>
    <row r="20" spans="1:6">
      <c r="A20" t="s">
        <v>48</v>
      </c>
      <c r="B20" t="s">
        <v>49</v>
      </c>
      <c r="C20" t="s">
        <v>31</v>
      </c>
      <c r="D20" t="s">
        <v>14</v>
      </c>
      <c r="E20">
        <v>124</v>
      </c>
      <c r="F20">
        <v>167.4</v>
      </c>
    </row>
    <row r="21" spans="1:6">
      <c r="A21" t="s">
        <v>50</v>
      </c>
      <c r="B21" t="s">
        <v>51</v>
      </c>
      <c r="C21" t="s">
        <v>31</v>
      </c>
      <c r="D21" t="s">
        <v>17</v>
      </c>
      <c r="E21">
        <v>10</v>
      </c>
      <c r="F21">
        <v>14.600000000000001</v>
      </c>
    </row>
    <row r="22" spans="1:6">
      <c r="A22" t="s">
        <v>52</v>
      </c>
      <c r="B22" t="s">
        <v>53</v>
      </c>
      <c r="C22" t="s">
        <v>54</v>
      </c>
      <c r="D22" t="s">
        <v>9</v>
      </c>
      <c r="E22">
        <v>16</v>
      </c>
      <c r="F22">
        <v>21.12</v>
      </c>
    </row>
    <row r="23" spans="1:6">
      <c r="A23" t="s">
        <v>55</v>
      </c>
      <c r="B23" t="s">
        <v>56</v>
      </c>
      <c r="C23" t="s">
        <v>54</v>
      </c>
      <c r="D23" t="s">
        <v>22</v>
      </c>
      <c r="E23">
        <v>10</v>
      </c>
      <c r="F23">
        <v>11.2</v>
      </c>
    </row>
    <row r="24" spans="1:6">
      <c r="A24" t="s">
        <v>57</v>
      </c>
      <c r="B24" t="s">
        <v>58</v>
      </c>
      <c r="C24" t="s">
        <v>54</v>
      </c>
      <c r="D24" t="s">
        <v>17</v>
      </c>
      <c r="E24">
        <v>123</v>
      </c>
      <c r="F24">
        <v>140.22</v>
      </c>
    </row>
    <row r="25" spans="1:6">
      <c r="A25" t="s">
        <v>59</v>
      </c>
      <c r="B25" t="s">
        <v>60</v>
      </c>
      <c r="C25" t="s">
        <v>54</v>
      </c>
      <c r="D25" t="s">
        <v>14</v>
      </c>
      <c r="E25">
        <v>136</v>
      </c>
      <c r="F25">
        <v>153.68</v>
      </c>
    </row>
    <row r="26" spans="1:6">
      <c r="A26" t="s">
        <v>61</v>
      </c>
      <c r="B26" t="s">
        <v>62</v>
      </c>
      <c r="C26" t="s">
        <v>54</v>
      </c>
      <c r="D26" t="s">
        <v>9</v>
      </c>
      <c r="E26">
        <v>12</v>
      </c>
      <c r="F26">
        <v>16.920000000000002</v>
      </c>
    </row>
    <row r="27" spans="1:6">
      <c r="A27" t="s">
        <v>63</v>
      </c>
      <c r="B27" t="s">
        <v>64</v>
      </c>
      <c r="C27" t="s">
        <v>54</v>
      </c>
      <c r="D27" t="s">
        <v>9</v>
      </c>
      <c r="E27">
        <v>98</v>
      </c>
      <c r="F27">
        <v>161.69999999999999</v>
      </c>
    </row>
    <row r="28" spans="1:6">
      <c r="A28" t="s">
        <v>65</v>
      </c>
      <c r="B28" t="s">
        <v>66</v>
      </c>
      <c r="C28" t="s">
        <v>54</v>
      </c>
      <c r="D28" t="s">
        <v>14</v>
      </c>
      <c r="E28">
        <v>105</v>
      </c>
      <c r="F28">
        <v>117.6</v>
      </c>
    </row>
    <row r="29" spans="1:6">
      <c r="A29" t="s">
        <v>67</v>
      </c>
      <c r="B29" t="s">
        <v>68</v>
      </c>
      <c r="C29" t="s">
        <v>54</v>
      </c>
      <c r="D29" t="s">
        <v>17</v>
      </c>
      <c r="E29">
        <v>44</v>
      </c>
      <c r="F29">
        <v>48.4</v>
      </c>
    </row>
    <row r="30" spans="1:6">
      <c r="A30" t="s">
        <v>69</v>
      </c>
      <c r="B30" t="s">
        <v>70</v>
      </c>
      <c r="C30" t="s">
        <v>54</v>
      </c>
      <c r="D30" t="s">
        <v>9</v>
      </c>
      <c r="E30">
        <v>71</v>
      </c>
      <c r="F30">
        <v>95.85</v>
      </c>
    </row>
    <row r="31" spans="1:6">
      <c r="A31" t="s">
        <v>71</v>
      </c>
      <c r="B31" t="s">
        <v>72</v>
      </c>
      <c r="C31" t="s">
        <v>54</v>
      </c>
      <c r="D31" t="s">
        <v>22</v>
      </c>
      <c r="E31">
        <v>133</v>
      </c>
      <c r="F31">
        <v>194.18</v>
      </c>
    </row>
    <row r="32" spans="1:6">
      <c r="A32" t="s">
        <v>73</v>
      </c>
      <c r="B32" t="s">
        <v>74</v>
      </c>
      <c r="C32" t="s">
        <v>54</v>
      </c>
      <c r="D32" t="s">
        <v>17</v>
      </c>
      <c r="E32">
        <v>124</v>
      </c>
      <c r="F32">
        <v>163.68</v>
      </c>
    </row>
    <row r="33" spans="1:6">
      <c r="A33" t="s">
        <v>75</v>
      </c>
      <c r="B33" t="s">
        <v>76</v>
      </c>
      <c r="C33" t="s">
        <v>77</v>
      </c>
      <c r="D33" t="s">
        <v>14</v>
      </c>
      <c r="E33">
        <v>10</v>
      </c>
      <c r="F33">
        <v>11.2</v>
      </c>
    </row>
    <row r="34" spans="1:6">
      <c r="A34" t="s">
        <v>78</v>
      </c>
      <c r="B34" t="s">
        <v>79</v>
      </c>
      <c r="C34" t="s">
        <v>77</v>
      </c>
      <c r="D34" t="s">
        <v>9</v>
      </c>
      <c r="E34">
        <v>16</v>
      </c>
      <c r="F34">
        <v>18.240000000000002</v>
      </c>
    </row>
    <row r="35" spans="1:6">
      <c r="A35" t="s">
        <v>80</v>
      </c>
      <c r="B35" t="s">
        <v>81</v>
      </c>
      <c r="C35" t="s">
        <v>77</v>
      </c>
      <c r="D35" t="s">
        <v>9</v>
      </c>
      <c r="E35">
        <v>10</v>
      </c>
      <c r="F35">
        <v>11.3</v>
      </c>
    </row>
    <row r="36" spans="1:6">
      <c r="A36" t="s">
        <v>82</v>
      </c>
      <c r="B36" t="s">
        <v>83</v>
      </c>
      <c r="C36" t="s">
        <v>77</v>
      </c>
      <c r="D36" t="s">
        <v>14</v>
      </c>
      <c r="E36">
        <v>123</v>
      </c>
      <c r="F36">
        <v>173.43</v>
      </c>
    </row>
    <row r="37" spans="1:6">
      <c r="A37" t="s">
        <v>84</v>
      </c>
      <c r="B37" t="s">
        <v>85</v>
      </c>
      <c r="C37" t="s">
        <v>77</v>
      </c>
      <c r="D37" t="s">
        <v>17</v>
      </c>
      <c r="E37">
        <v>136</v>
      </c>
      <c r="F37">
        <v>224.4</v>
      </c>
    </row>
    <row r="38" spans="1:6">
      <c r="A38" t="s">
        <v>86</v>
      </c>
      <c r="B38" t="s">
        <v>87</v>
      </c>
      <c r="C38" t="s">
        <v>77</v>
      </c>
      <c r="D38" t="s">
        <v>9</v>
      </c>
      <c r="E38">
        <v>12</v>
      </c>
      <c r="F38">
        <v>13.44</v>
      </c>
    </row>
    <row r="39" spans="1:6">
      <c r="A39" t="s">
        <v>88</v>
      </c>
      <c r="B39" t="s">
        <v>89</v>
      </c>
      <c r="C39" t="s">
        <v>77</v>
      </c>
      <c r="D39" t="s">
        <v>22</v>
      </c>
      <c r="E39">
        <v>63</v>
      </c>
      <c r="F39">
        <v>69.3</v>
      </c>
    </row>
    <row r="40" spans="1:6">
      <c r="A40" t="s">
        <v>90</v>
      </c>
      <c r="B40" t="s">
        <v>91</v>
      </c>
      <c r="C40" t="s">
        <v>77</v>
      </c>
      <c r="D40" t="s">
        <v>17</v>
      </c>
      <c r="E40">
        <v>98</v>
      </c>
      <c r="F40">
        <v>132.30000000000001</v>
      </c>
    </row>
    <row r="41" spans="1:6">
      <c r="A41" t="s">
        <v>92</v>
      </c>
      <c r="B41" t="s">
        <v>93</v>
      </c>
      <c r="C41" t="s">
        <v>77</v>
      </c>
      <c r="D41" t="s">
        <v>14</v>
      </c>
      <c r="E41">
        <v>105</v>
      </c>
      <c r="F41">
        <v>153.30000000000001</v>
      </c>
    </row>
    <row r="42" spans="1:6">
      <c r="A42" t="s">
        <v>94</v>
      </c>
      <c r="B42" t="s">
        <v>95</v>
      </c>
      <c r="C42" t="s">
        <v>77</v>
      </c>
      <c r="D42" t="s">
        <v>9</v>
      </c>
      <c r="E42">
        <v>44</v>
      </c>
      <c r="F42">
        <v>58.08</v>
      </c>
    </row>
    <row r="43" spans="1:6">
      <c r="A43" t="s">
        <v>96</v>
      </c>
      <c r="B43" t="s">
        <v>97</v>
      </c>
      <c r="C43" t="s">
        <v>98</v>
      </c>
      <c r="D43" t="s">
        <v>9</v>
      </c>
      <c r="E43">
        <v>71</v>
      </c>
      <c r="F43">
        <v>79.52</v>
      </c>
    </row>
    <row r="44" spans="1:6">
      <c r="A44" t="s">
        <v>99</v>
      </c>
      <c r="B44" t="s">
        <v>100</v>
      </c>
      <c r="C44" t="s">
        <v>98</v>
      </c>
      <c r="D44" t="s">
        <v>14</v>
      </c>
      <c r="E44">
        <v>133</v>
      </c>
      <c r="F44">
        <v>151.62</v>
      </c>
    </row>
    <row r="45" spans="1:6">
      <c r="A45" t="s">
        <v>101</v>
      </c>
      <c r="B45" t="s">
        <v>102</v>
      </c>
      <c r="C45" t="s">
        <v>98</v>
      </c>
      <c r="D45" t="s">
        <v>17</v>
      </c>
      <c r="E45">
        <v>124</v>
      </c>
      <c r="F45">
        <v>140.12</v>
      </c>
    </row>
    <row r="46" spans="1:6">
      <c r="A46" t="s">
        <v>103</v>
      </c>
      <c r="B46" t="s">
        <v>104</v>
      </c>
      <c r="C46" t="s">
        <v>98</v>
      </c>
      <c r="D46" t="s">
        <v>9</v>
      </c>
      <c r="E46">
        <v>10</v>
      </c>
      <c r="F46">
        <v>14.100000000000001</v>
      </c>
    </row>
    <row r="47" spans="1:6">
      <c r="A47" t="s">
        <v>105</v>
      </c>
      <c r="B47" t="s">
        <v>106</v>
      </c>
      <c r="C47" t="s">
        <v>98</v>
      </c>
      <c r="D47" t="s">
        <v>22</v>
      </c>
      <c r="E47">
        <v>16</v>
      </c>
      <c r="F47">
        <v>26.4</v>
      </c>
    </row>
    <row r="48" spans="1:6">
      <c r="A48" t="s">
        <v>107</v>
      </c>
      <c r="B48" t="s">
        <v>108</v>
      </c>
      <c r="C48" t="s">
        <v>98</v>
      </c>
      <c r="D48" t="s">
        <v>17</v>
      </c>
      <c r="E48">
        <v>10</v>
      </c>
      <c r="F48">
        <v>11.2</v>
      </c>
    </row>
    <row r="49" spans="1:6">
      <c r="A49" t="s">
        <v>109</v>
      </c>
      <c r="B49" t="s">
        <v>110</v>
      </c>
      <c r="C49" t="s">
        <v>98</v>
      </c>
      <c r="D49" t="s">
        <v>14</v>
      </c>
      <c r="E49">
        <v>123</v>
      </c>
      <c r="F49">
        <v>135.30000000000001</v>
      </c>
    </row>
    <row r="50" spans="1:6">
      <c r="A50" t="s">
        <v>111</v>
      </c>
      <c r="B50" t="s">
        <v>112</v>
      </c>
      <c r="C50" t="s">
        <v>98</v>
      </c>
      <c r="D50" t="s">
        <v>9</v>
      </c>
      <c r="E50">
        <v>136</v>
      </c>
      <c r="F50">
        <v>183.6</v>
      </c>
    </row>
    <row r="51" spans="1:6">
      <c r="A51" t="s">
        <v>113</v>
      </c>
      <c r="B51" t="s">
        <v>114</v>
      </c>
      <c r="C51" t="s">
        <v>98</v>
      </c>
      <c r="D51" t="s">
        <v>9</v>
      </c>
      <c r="E51">
        <v>12</v>
      </c>
      <c r="F51">
        <v>17.52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D743-8A8F-4166-94CA-CC5A09AF80DA}">
  <dimension ref="A1:L428"/>
  <sheetViews>
    <sheetView topLeftCell="A404" workbookViewId="0">
      <selection activeCell="N410" sqref="N410"/>
    </sheetView>
  </sheetViews>
  <sheetFormatPr defaultRowHeight="14.4"/>
  <cols>
    <col min="1" max="1" width="10.33203125" bestFit="1" customWidth="1"/>
    <col min="2" max="2" width="13.6640625" bestFit="1" customWidth="1"/>
    <col min="3" max="3" width="6.5546875" bestFit="1" customWidth="1"/>
    <col min="4" max="4" width="12.88671875" bestFit="1" customWidth="1"/>
    <col min="5" max="5" width="17.5546875" bestFit="1" customWidth="1"/>
    <col min="6" max="6" width="15.109375" bestFit="1" customWidth="1"/>
    <col min="7" max="7" width="15.5546875" bestFit="1" customWidth="1"/>
    <col min="8" max="8" width="16" bestFit="1" customWidth="1"/>
    <col min="9" max="9" width="16.33203125" bestFit="1" customWidth="1"/>
    <col min="10" max="10" width="9.21875" bestFit="1" customWidth="1"/>
    <col min="11" max="11" width="12.21875" bestFit="1" customWidth="1"/>
    <col min="12" max="12" width="11.44140625" bestFit="1" customWidth="1"/>
  </cols>
  <sheetData>
    <row r="1" spans="1:12">
      <c r="A1" t="s">
        <v>115</v>
      </c>
      <c r="B1" t="s">
        <v>0</v>
      </c>
      <c r="C1" t="s">
        <v>116</v>
      </c>
      <c r="D1" t="s">
        <v>117</v>
      </c>
      <c r="E1" t="s">
        <v>118</v>
      </c>
      <c r="F1" t="s">
        <v>4</v>
      </c>
      <c r="G1" t="s">
        <v>5</v>
      </c>
      <c r="H1" t="s">
        <v>123</v>
      </c>
      <c r="I1" t="s">
        <v>124</v>
      </c>
      <c r="J1" t="s">
        <v>125</v>
      </c>
      <c r="K1" t="s">
        <v>126</v>
      </c>
      <c r="L1" t="s">
        <v>127</v>
      </c>
    </row>
    <row r="2" spans="1:12">
      <c r="A2" s="1">
        <v>44927</v>
      </c>
      <c r="B2" t="s">
        <v>59</v>
      </c>
      <c r="C2">
        <v>10</v>
      </c>
      <c r="D2" t="s">
        <v>119</v>
      </c>
      <c r="E2" t="s">
        <v>120</v>
      </c>
      <c r="F2">
        <f>_xlfn.XLOOKUP('Sales Report'!$B2,Catalogue!$A$2:$A$51,Catalogue!$E$2:$E$51,,0)</f>
        <v>136</v>
      </c>
      <c r="G2">
        <f>_xlfn.XLOOKUP('Sales Report'!$B2,Catalogue!$A$2:$A$51,Catalogue!$F$2:$F$51,,0)</f>
        <v>153.68</v>
      </c>
      <c r="H2">
        <f>PRODUCT($F2,$C2)</f>
        <v>1360</v>
      </c>
      <c r="I2">
        <f>PRODUCT(Table1[[#This Row],[SELLING PRICE]],Table1[[#This Row],[QTY]])</f>
        <v>1536.8000000000002</v>
      </c>
      <c r="J2">
        <f>SUM(Table1[[#This Row],[SELLING VALUE]],-Table1[[#This Row],[BUYING VALUE]])</f>
        <v>176.80000000000018</v>
      </c>
      <c r="K2" t="str">
        <f>_xlfn.XLOOKUP(Table1[[#This Row],[PRODUCT ID]],Catalogue!$A$2:$A$51,Catalogue!$C$2:$C$51,,0)</f>
        <v>Category03</v>
      </c>
      <c r="L2" t="str">
        <f>_xlfn.XLOOKUP(Table1[[#This Row],[PRODUCT ID]],Catalogue!$A$2:$A$51,Catalogue!$B$2:$B$51,,0)</f>
        <v>Product24</v>
      </c>
    </row>
    <row r="3" spans="1:12">
      <c r="A3" s="1">
        <v>44928</v>
      </c>
      <c r="B3" t="s">
        <v>94</v>
      </c>
      <c r="C3">
        <v>2</v>
      </c>
      <c r="D3" t="s">
        <v>120</v>
      </c>
      <c r="E3" t="s">
        <v>121</v>
      </c>
      <c r="F3">
        <f>_xlfn.XLOOKUP('Sales Report'!$B3,Catalogue!$A$2:$A$51,Catalogue!$E$2:$E$51,,0)</f>
        <v>44</v>
      </c>
      <c r="G3">
        <f>_xlfn.XLOOKUP('Sales Report'!$B3,Catalogue!$A$2:$A$51,Catalogue!$F$2:$F$51,,0)</f>
        <v>58.08</v>
      </c>
      <c r="H3">
        <f t="shared" ref="H3:H66" si="0">PRODUCT($F3,$C3)</f>
        <v>88</v>
      </c>
      <c r="I3">
        <f>PRODUCT(Table1[[#This Row],[SELLING PRICE]],Table1[[#This Row],[QTY]])</f>
        <v>116.16</v>
      </c>
      <c r="J3">
        <f>SUM(Table1[[#This Row],[SELLING VALUE]],-Table1[[#This Row],[BUYING VALUE]])</f>
        <v>28.159999999999997</v>
      </c>
      <c r="K3" t="str">
        <f>_xlfn.XLOOKUP(Table1[[#This Row],[PRODUCT ID]],Catalogue!$A$2:$A$51,Catalogue!$C$2:$C$51,,0)</f>
        <v>Category04</v>
      </c>
      <c r="L3" t="str">
        <f>_xlfn.XLOOKUP(Table1[[#This Row],[PRODUCT ID]],Catalogue!$A$2:$A$51,Catalogue!$B$2:$B$51,,0)</f>
        <v>Product41</v>
      </c>
    </row>
    <row r="4" spans="1:12">
      <c r="A4" s="1">
        <v>44929</v>
      </c>
      <c r="B4" t="s">
        <v>57</v>
      </c>
      <c r="C4">
        <v>2</v>
      </c>
      <c r="D4" t="s">
        <v>122</v>
      </c>
      <c r="E4" t="s">
        <v>121</v>
      </c>
      <c r="F4">
        <f>_xlfn.XLOOKUP('Sales Report'!$B4,Catalogue!$A$2:$A$51,Catalogue!$E$2:$E$51,,0)</f>
        <v>123</v>
      </c>
      <c r="G4">
        <f>_xlfn.XLOOKUP('Sales Report'!$B4,Catalogue!$A$2:$A$51,Catalogue!$F$2:$F$51,,0)</f>
        <v>140.22</v>
      </c>
      <c r="H4">
        <f t="shared" si="0"/>
        <v>246</v>
      </c>
      <c r="I4">
        <f>PRODUCT(Table1[[#This Row],[SELLING PRICE]],Table1[[#This Row],[QTY]])</f>
        <v>280.44</v>
      </c>
      <c r="J4">
        <f>SUM(Table1[[#This Row],[SELLING VALUE]],-Table1[[#This Row],[BUYING VALUE]])</f>
        <v>34.44</v>
      </c>
      <c r="K4" t="str">
        <f>_xlfn.XLOOKUP(Table1[[#This Row],[PRODUCT ID]],Catalogue!$A$2:$A$51,Catalogue!$C$2:$C$51,,0)</f>
        <v>Category03</v>
      </c>
      <c r="L4" t="str">
        <f>_xlfn.XLOOKUP(Table1[[#This Row],[PRODUCT ID]],Catalogue!$A$2:$A$51,Catalogue!$B$2:$B$51,,0)</f>
        <v>Product23</v>
      </c>
    </row>
    <row r="5" spans="1:12">
      <c r="A5" s="1">
        <v>44930</v>
      </c>
      <c r="B5" t="s">
        <v>113</v>
      </c>
      <c r="C5">
        <v>11</v>
      </c>
      <c r="D5" t="s">
        <v>122</v>
      </c>
      <c r="E5" t="s">
        <v>120</v>
      </c>
      <c r="F5">
        <f>_xlfn.XLOOKUP('Sales Report'!$B5,Catalogue!$A$2:$A$51,Catalogue!$E$2:$E$51,,0)</f>
        <v>12</v>
      </c>
      <c r="G5">
        <f>_xlfn.XLOOKUP('Sales Report'!$B5,Catalogue!$A$2:$A$51,Catalogue!$F$2:$F$51,,0)</f>
        <v>17.52</v>
      </c>
      <c r="H5">
        <f t="shared" si="0"/>
        <v>132</v>
      </c>
      <c r="I5">
        <f>PRODUCT(Table1[[#This Row],[SELLING PRICE]],Table1[[#This Row],[QTY]])</f>
        <v>192.72</v>
      </c>
      <c r="J5">
        <f>SUM(Table1[[#This Row],[SELLING VALUE]],-Table1[[#This Row],[BUYING VALUE]])</f>
        <v>60.72</v>
      </c>
      <c r="K5" t="str">
        <f>_xlfn.XLOOKUP(Table1[[#This Row],[PRODUCT ID]],Catalogue!$A$2:$A$51,Catalogue!$C$2:$C$51,,0)</f>
        <v>Category05</v>
      </c>
      <c r="L5" t="str">
        <f>_xlfn.XLOOKUP(Table1[[#This Row],[PRODUCT ID]],Catalogue!$A$2:$A$51,Catalogue!$B$2:$B$51,,0)</f>
        <v>Product50</v>
      </c>
    </row>
    <row r="6" spans="1:12">
      <c r="A6" s="1">
        <v>44931</v>
      </c>
      <c r="B6" t="s">
        <v>94</v>
      </c>
      <c r="C6">
        <v>18</v>
      </c>
      <c r="D6" t="s">
        <v>120</v>
      </c>
      <c r="E6" t="s">
        <v>121</v>
      </c>
      <c r="F6">
        <f>_xlfn.XLOOKUP('Sales Report'!$B6,Catalogue!$A$2:$A$51,Catalogue!$E$2:$E$51,,0)</f>
        <v>44</v>
      </c>
      <c r="G6">
        <f>_xlfn.XLOOKUP('Sales Report'!$B6,Catalogue!$A$2:$A$51,Catalogue!$F$2:$F$51,,0)</f>
        <v>58.08</v>
      </c>
      <c r="H6">
        <f t="shared" si="0"/>
        <v>792</v>
      </c>
      <c r="I6">
        <f>PRODUCT(Table1[[#This Row],[SELLING PRICE]],Table1[[#This Row],[QTY]])</f>
        <v>1045.44</v>
      </c>
      <c r="J6">
        <f>SUM(Table1[[#This Row],[SELLING VALUE]],-Table1[[#This Row],[BUYING VALUE]])</f>
        <v>253.44000000000005</v>
      </c>
      <c r="K6" t="str">
        <f>_xlfn.XLOOKUP(Table1[[#This Row],[PRODUCT ID]],Catalogue!$A$2:$A$51,Catalogue!$C$2:$C$51,,0)</f>
        <v>Category04</v>
      </c>
      <c r="L6" t="str">
        <f>_xlfn.XLOOKUP(Table1[[#This Row],[PRODUCT ID]],Catalogue!$A$2:$A$51,Catalogue!$B$2:$B$51,,0)</f>
        <v>Product41</v>
      </c>
    </row>
    <row r="7" spans="1:12">
      <c r="A7" s="1">
        <v>44932</v>
      </c>
      <c r="B7" t="s">
        <v>23</v>
      </c>
      <c r="C7">
        <v>10</v>
      </c>
      <c r="D7" t="s">
        <v>119</v>
      </c>
      <c r="E7" t="s">
        <v>120</v>
      </c>
      <c r="F7">
        <f>_xlfn.XLOOKUP('Sales Report'!$B7,Catalogue!$A$2:$A$51,Catalogue!$E$2:$E$51,,0)</f>
        <v>10</v>
      </c>
      <c r="G7">
        <f>_xlfn.XLOOKUP('Sales Report'!$B7,Catalogue!$A$2:$A$51,Catalogue!$F$2:$F$51,,0)</f>
        <v>11.2</v>
      </c>
      <c r="H7">
        <f t="shared" si="0"/>
        <v>100</v>
      </c>
      <c r="I7">
        <f>PRODUCT(Table1[[#This Row],[SELLING PRICE]],Table1[[#This Row],[QTY]])</f>
        <v>112</v>
      </c>
      <c r="J7">
        <f>SUM(Table1[[#This Row],[SELLING VALUE]],-Table1[[#This Row],[BUYING VALUE]])</f>
        <v>12</v>
      </c>
      <c r="K7" t="str">
        <f>_xlfn.XLOOKUP(Table1[[#This Row],[PRODUCT ID]],Catalogue!$A$2:$A$51,Catalogue!$C$2:$C$51,,0)</f>
        <v>Category01</v>
      </c>
      <c r="L7" t="str">
        <f>_xlfn.XLOOKUP(Table1[[#This Row],[PRODUCT ID]],Catalogue!$A$2:$A$51,Catalogue!$B$2:$B$51,,0)</f>
        <v>Product7</v>
      </c>
    </row>
    <row r="8" spans="1:12">
      <c r="A8" s="1">
        <v>44933</v>
      </c>
      <c r="B8" t="s">
        <v>105</v>
      </c>
      <c r="C8">
        <v>14</v>
      </c>
      <c r="D8" t="s">
        <v>119</v>
      </c>
      <c r="E8" t="s">
        <v>121</v>
      </c>
      <c r="F8">
        <f>_xlfn.XLOOKUP('Sales Report'!$B8,Catalogue!$A$2:$A$51,Catalogue!$E$2:$E$51,,0)</f>
        <v>16</v>
      </c>
      <c r="G8">
        <f>_xlfn.XLOOKUP('Sales Report'!$B8,Catalogue!$A$2:$A$51,Catalogue!$F$2:$F$51,,0)</f>
        <v>26.4</v>
      </c>
      <c r="H8">
        <f t="shared" si="0"/>
        <v>224</v>
      </c>
      <c r="I8">
        <f>PRODUCT(Table1[[#This Row],[SELLING PRICE]],Table1[[#This Row],[QTY]])</f>
        <v>369.59999999999997</v>
      </c>
      <c r="J8">
        <f>SUM(Table1[[#This Row],[SELLING VALUE]],-Table1[[#This Row],[BUYING VALUE]])</f>
        <v>145.59999999999997</v>
      </c>
      <c r="K8" t="str">
        <f>_xlfn.XLOOKUP(Table1[[#This Row],[PRODUCT ID]],Catalogue!$A$2:$A$51,Catalogue!$C$2:$C$51,,0)</f>
        <v>Category05</v>
      </c>
      <c r="L8" t="str">
        <f>_xlfn.XLOOKUP(Table1[[#This Row],[PRODUCT ID]],Catalogue!$A$2:$A$51,Catalogue!$B$2:$B$51,,0)</f>
        <v>Product46</v>
      </c>
    </row>
    <row r="9" spans="1:12">
      <c r="A9" s="1">
        <v>44934</v>
      </c>
      <c r="B9" t="s">
        <v>67</v>
      </c>
      <c r="C9">
        <v>10</v>
      </c>
      <c r="D9" t="s">
        <v>120</v>
      </c>
      <c r="E9" t="s">
        <v>120</v>
      </c>
      <c r="F9">
        <f>_xlfn.XLOOKUP('Sales Report'!$B9,Catalogue!$A$2:$A$51,Catalogue!$E$2:$E$51,,0)</f>
        <v>44</v>
      </c>
      <c r="G9">
        <f>_xlfn.XLOOKUP('Sales Report'!$B9,Catalogue!$A$2:$A$51,Catalogue!$F$2:$F$51,,0)</f>
        <v>48.4</v>
      </c>
      <c r="H9">
        <f t="shared" si="0"/>
        <v>440</v>
      </c>
      <c r="I9">
        <f>PRODUCT(Table1[[#This Row],[SELLING PRICE]],Table1[[#This Row],[QTY]])</f>
        <v>484</v>
      </c>
      <c r="J9">
        <f>SUM(Table1[[#This Row],[SELLING VALUE]],-Table1[[#This Row],[BUYING VALUE]])</f>
        <v>44</v>
      </c>
      <c r="K9" t="str">
        <f>_xlfn.XLOOKUP(Table1[[#This Row],[PRODUCT ID]],Catalogue!$A$2:$A$51,Catalogue!$C$2:$C$51,,0)</f>
        <v>Category03</v>
      </c>
      <c r="L9" t="str">
        <f>_xlfn.XLOOKUP(Table1[[#This Row],[PRODUCT ID]],Catalogue!$A$2:$A$51,Catalogue!$B$2:$B$51,,0)</f>
        <v>Product28</v>
      </c>
    </row>
    <row r="10" spans="1:12">
      <c r="A10" s="1">
        <v>44935</v>
      </c>
      <c r="B10" t="s">
        <v>73</v>
      </c>
      <c r="C10">
        <v>16</v>
      </c>
      <c r="D10" t="s">
        <v>119</v>
      </c>
      <c r="E10" t="s">
        <v>121</v>
      </c>
      <c r="F10">
        <f>_xlfn.XLOOKUP('Sales Report'!$B10,Catalogue!$A$2:$A$51,Catalogue!$E$2:$E$51,,0)</f>
        <v>124</v>
      </c>
      <c r="G10">
        <f>_xlfn.XLOOKUP('Sales Report'!$B10,Catalogue!$A$2:$A$51,Catalogue!$F$2:$F$51,,0)</f>
        <v>163.68</v>
      </c>
      <c r="H10">
        <f t="shared" si="0"/>
        <v>1984</v>
      </c>
      <c r="I10">
        <f>PRODUCT(Table1[[#This Row],[SELLING PRICE]],Table1[[#This Row],[QTY]])</f>
        <v>2618.88</v>
      </c>
      <c r="J10">
        <f>SUM(Table1[[#This Row],[SELLING VALUE]],-Table1[[#This Row],[BUYING VALUE]])</f>
        <v>634.88000000000011</v>
      </c>
      <c r="K10" t="str">
        <f>_xlfn.XLOOKUP(Table1[[#This Row],[PRODUCT ID]],Catalogue!$A$2:$A$51,Catalogue!$C$2:$C$51,,0)</f>
        <v>Category03</v>
      </c>
      <c r="L10" t="str">
        <f>_xlfn.XLOOKUP(Table1[[#This Row],[PRODUCT ID]],Catalogue!$A$2:$A$51,Catalogue!$B$2:$B$51,,0)</f>
        <v>Product31</v>
      </c>
    </row>
    <row r="11" spans="1:12">
      <c r="A11" s="1">
        <v>44936</v>
      </c>
      <c r="B11" t="s">
        <v>80</v>
      </c>
      <c r="C11">
        <v>14</v>
      </c>
      <c r="D11" t="s">
        <v>119</v>
      </c>
      <c r="E11" t="s">
        <v>121</v>
      </c>
      <c r="F11">
        <f>_xlfn.XLOOKUP('Sales Report'!$B11,Catalogue!$A$2:$A$51,Catalogue!$E$2:$E$51,,0)</f>
        <v>10</v>
      </c>
      <c r="G11">
        <f>_xlfn.XLOOKUP('Sales Report'!$B11,Catalogue!$A$2:$A$51,Catalogue!$F$2:$F$51,,0)</f>
        <v>11.3</v>
      </c>
      <c r="H11">
        <f t="shared" si="0"/>
        <v>140</v>
      </c>
      <c r="I11">
        <f>PRODUCT(Table1[[#This Row],[SELLING PRICE]],Table1[[#This Row],[QTY]])</f>
        <v>158.20000000000002</v>
      </c>
      <c r="J11">
        <f>SUM(Table1[[#This Row],[SELLING VALUE]],-Table1[[#This Row],[BUYING VALUE]])</f>
        <v>18.200000000000017</v>
      </c>
      <c r="K11" t="str">
        <f>_xlfn.XLOOKUP(Table1[[#This Row],[PRODUCT ID]],Catalogue!$A$2:$A$51,Catalogue!$C$2:$C$51,,0)</f>
        <v>Category04</v>
      </c>
      <c r="L11" t="str">
        <f>_xlfn.XLOOKUP(Table1[[#This Row],[PRODUCT ID]],Catalogue!$A$2:$A$51,Catalogue!$B$2:$B$51,,0)</f>
        <v>Product34</v>
      </c>
    </row>
    <row r="12" spans="1:12">
      <c r="A12" s="1">
        <v>44937</v>
      </c>
      <c r="B12" t="s">
        <v>57</v>
      </c>
      <c r="C12">
        <v>17</v>
      </c>
      <c r="D12" t="s">
        <v>120</v>
      </c>
      <c r="E12" t="s">
        <v>120</v>
      </c>
      <c r="F12">
        <f>_xlfn.XLOOKUP('Sales Report'!$B12,Catalogue!$A$2:$A$51,Catalogue!$E$2:$E$51,,0)</f>
        <v>123</v>
      </c>
      <c r="G12">
        <f>_xlfn.XLOOKUP('Sales Report'!$B12,Catalogue!$A$2:$A$51,Catalogue!$F$2:$F$51,,0)</f>
        <v>140.22</v>
      </c>
      <c r="H12">
        <f t="shared" si="0"/>
        <v>2091</v>
      </c>
      <c r="I12">
        <f>PRODUCT(Table1[[#This Row],[SELLING PRICE]],Table1[[#This Row],[QTY]])</f>
        <v>2383.7399999999998</v>
      </c>
      <c r="J12">
        <f>SUM(Table1[[#This Row],[SELLING VALUE]],-Table1[[#This Row],[BUYING VALUE]])</f>
        <v>292.73999999999978</v>
      </c>
      <c r="K12" t="str">
        <f>_xlfn.XLOOKUP(Table1[[#This Row],[PRODUCT ID]],Catalogue!$A$2:$A$51,Catalogue!$C$2:$C$51,,0)</f>
        <v>Category03</v>
      </c>
      <c r="L12" t="str">
        <f>_xlfn.XLOOKUP(Table1[[#This Row],[PRODUCT ID]],Catalogue!$A$2:$A$51,Catalogue!$B$2:$B$51,,0)</f>
        <v>Product23</v>
      </c>
    </row>
    <row r="13" spans="1:12">
      <c r="A13" s="1">
        <v>44938</v>
      </c>
      <c r="B13" t="s">
        <v>34</v>
      </c>
      <c r="C13">
        <v>10</v>
      </c>
      <c r="D13" t="s">
        <v>122</v>
      </c>
      <c r="E13" t="s">
        <v>121</v>
      </c>
      <c r="F13">
        <f>_xlfn.XLOOKUP('Sales Report'!$B13,Catalogue!$A$2:$A$51,Catalogue!$E$2:$E$51,,0)</f>
        <v>12</v>
      </c>
      <c r="G13">
        <f>_xlfn.XLOOKUP('Sales Report'!$B13,Catalogue!$A$2:$A$51,Catalogue!$F$2:$F$51,,0)</f>
        <v>13.44</v>
      </c>
      <c r="H13">
        <f t="shared" si="0"/>
        <v>120</v>
      </c>
      <c r="I13">
        <f>PRODUCT(Table1[[#This Row],[SELLING PRICE]],Table1[[#This Row],[QTY]])</f>
        <v>134.4</v>
      </c>
      <c r="J13">
        <f>SUM(Table1[[#This Row],[SELLING VALUE]],-Table1[[#This Row],[BUYING VALUE]])</f>
        <v>14.400000000000006</v>
      </c>
      <c r="K13" t="str">
        <f>_xlfn.XLOOKUP(Table1[[#This Row],[PRODUCT ID]],Catalogue!$A$2:$A$51,Catalogue!$C$2:$C$51,,0)</f>
        <v>Category02</v>
      </c>
      <c r="L13" t="str">
        <f>_xlfn.XLOOKUP(Table1[[#This Row],[PRODUCT ID]],Catalogue!$A$2:$A$51,Catalogue!$B$2:$B$51,,0)</f>
        <v>Product12</v>
      </c>
    </row>
    <row r="14" spans="1:12">
      <c r="A14" s="1">
        <v>44939</v>
      </c>
      <c r="B14" t="s">
        <v>111</v>
      </c>
      <c r="C14">
        <v>8</v>
      </c>
      <c r="D14" t="s">
        <v>122</v>
      </c>
      <c r="E14" t="s">
        <v>121</v>
      </c>
      <c r="F14">
        <f>_xlfn.XLOOKUP('Sales Report'!$B14,Catalogue!$A$2:$A$51,Catalogue!$E$2:$E$51,,0)</f>
        <v>136</v>
      </c>
      <c r="G14">
        <f>_xlfn.XLOOKUP('Sales Report'!$B14,Catalogue!$A$2:$A$51,Catalogue!$F$2:$F$51,,0)</f>
        <v>183.6</v>
      </c>
      <c r="H14">
        <f t="shared" si="0"/>
        <v>1088</v>
      </c>
      <c r="I14">
        <f>PRODUCT(Table1[[#This Row],[SELLING PRICE]],Table1[[#This Row],[QTY]])</f>
        <v>1468.8</v>
      </c>
      <c r="J14">
        <f>SUM(Table1[[#This Row],[SELLING VALUE]],-Table1[[#This Row],[BUYING VALUE]])</f>
        <v>380.79999999999995</v>
      </c>
      <c r="K14" t="str">
        <f>_xlfn.XLOOKUP(Table1[[#This Row],[PRODUCT ID]],Catalogue!$A$2:$A$51,Catalogue!$C$2:$C$51,,0)</f>
        <v>Category05</v>
      </c>
      <c r="L14" t="str">
        <f>_xlfn.XLOOKUP(Table1[[#This Row],[PRODUCT ID]],Catalogue!$A$2:$A$51,Catalogue!$B$2:$B$51,,0)</f>
        <v>Product49</v>
      </c>
    </row>
    <row r="15" spans="1:12">
      <c r="A15" s="1">
        <v>44940</v>
      </c>
      <c r="B15" t="s">
        <v>34</v>
      </c>
      <c r="C15">
        <v>12</v>
      </c>
      <c r="D15" t="s">
        <v>120</v>
      </c>
      <c r="E15" t="s">
        <v>120</v>
      </c>
      <c r="F15">
        <f>_xlfn.XLOOKUP('Sales Report'!$B15,Catalogue!$A$2:$A$51,Catalogue!$E$2:$E$51,,0)</f>
        <v>12</v>
      </c>
      <c r="G15">
        <f>_xlfn.XLOOKUP('Sales Report'!$B15,Catalogue!$A$2:$A$51,Catalogue!$F$2:$F$51,,0)</f>
        <v>13.44</v>
      </c>
      <c r="H15">
        <f t="shared" si="0"/>
        <v>144</v>
      </c>
      <c r="I15">
        <f>PRODUCT(Table1[[#This Row],[SELLING PRICE]],Table1[[#This Row],[QTY]])</f>
        <v>161.28</v>
      </c>
      <c r="J15">
        <f>SUM(Table1[[#This Row],[SELLING VALUE]],-Table1[[#This Row],[BUYING VALUE]])</f>
        <v>17.28</v>
      </c>
      <c r="K15" t="str">
        <f>_xlfn.XLOOKUP(Table1[[#This Row],[PRODUCT ID]],Catalogue!$A$2:$A$51,Catalogue!$C$2:$C$51,,0)</f>
        <v>Category02</v>
      </c>
      <c r="L15" t="str">
        <f>_xlfn.XLOOKUP(Table1[[#This Row],[PRODUCT ID]],Catalogue!$A$2:$A$51,Catalogue!$B$2:$B$51,,0)</f>
        <v>Product12</v>
      </c>
    </row>
    <row r="16" spans="1:12">
      <c r="A16" s="1">
        <v>44941</v>
      </c>
      <c r="B16" t="s">
        <v>107</v>
      </c>
      <c r="C16">
        <v>4</v>
      </c>
      <c r="D16" t="s">
        <v>119</v>
      </c>
      <c r="E16" t="s">
        <v>121</v>
      </c>
      <c r="F16">
        <f>_xlfn.XLOOKUP('Sales Report'!$B16,Catalogue!$A$2:$A$51,Catalogue!$E$2:$E$51,,0)</f>
        <v>10</v>
      </c>
      <c r="G16">
        <f>_xlfn.XLOOKUP('Sales Report'!$B16,Catalogue!$A$2:$A$51,Catalogue!$F$2:$F$51,,0)</f>
        <v>11.2</v>
      </c>
      <c r="H16">
        <f t="shared" si="0"/>
        <v>40</v>
      </c>
      <c r="I16">
        <f>PRODUCT(Table1[[#This Row],[SELLING PRICE]],Table1[[#This Row],[QTY]])</f>
        <v>44.8</v>
      </c>
      <c r="J16">
        <f>SUM(Table1[[#This Row],[SELLING VALUE]],-Table1[[#This Row],[BUYING VALUE]])</f>
        <v>4.7999999999999972</v>
      </c>
      <c r="K16" t="str">
        <f>_xlfn.XLOOKUP(Table1[[#This Row],[PRODUCT ID]],Catalogue!$A$2:$A$51,Catalogue!$C$2:$C$51,,0)</f>
        <v>Category05</v>
      </c>
      <c r="L16" t="str">
        <f>_xlfn.XLOOKUP(Table1[[#This Row],[PRODUCT ID]],Catalogue!$A$2:$A$51,Catalogue!$B$2:$B$51,,0)</f>
        <v>Product47</v>
      </c>
    </row>
    <row r="17" spans="1:12">
      <c r="A17" s="1">
        <v>44942</v>
      </c>
      <c r="B17" t="s">
        <v>25</v>
      </c>
      <c r="C17">
        <v>8</v>
      </c>
      <c r="D17" t="s">
        <v>119</v>
      </c>
      <c r="E17" t="s">
        <v>120</v>
      </c>
      <c r="F17">
        <f>_xlfn.XLOOKUP('Sales Report'!$B17,Catalogue!$A$2:$A$51,Catalogue!$E$2:$E$51,,0)</f>
        <v>16</v>
      </c>
      <c r="G17">
        <f>_xlfn.XLOOKUP('Sales Report'!$B17,Catalogue!$A$2:$A$51,Catalogue!$F$2:$F$51,,0)</f>
        <v>17.600000000000001</v>
      </c>
      <c r="H17">
        <f t="shared" si="0"/>
        <v>128</v>
      </c>
      <c r="I17">
        <f>PRODUCT(Table1[[#This Row],[SELLING PRICE]],Table1[[#This Row],[QTY]])</f>
        <v>140.80000000000001</v>
      </c>
      <c r="J17">
        <f>SUM(Table1[[#This Row],[SELLING VALUE]],-Table1[[#This Row],[BUYING VALUE]])</f>
        <v>12.800000000000011</v>
      </c>
      <c r="K17" t="str">
        <f>_xlfn.XLOOKUP(Table1[[#This Row],[PRODUCT ID]],Catalogue!$A$2:$A$51,Catalogue!$C$2:$C$51,,0)</f>
        <v>Category01</v>
      </c>
      <c r="L17" t="str">
        <f>_xlfn.XLOOKUP(Table1[[#This Row],[PRODUCT ID]],Catalogue!$A$2:$A$51,Catalogue!$B$2:$B$51,,0)</f>
        <v>Product8</v>
      </c>
    </row>
    <row r="18" spans="1:12">
      <c r="A18" s="1">
        <v>44943</v>
      </c>
      <c r="B18" t="s">
        <v>92</v>
      </c>
      <c r="C18">
        <v>4</v>
      </c>
      <c r="D18" t="s">
        <v>120</v>
      </c>
      <c r="E18" t="s">
        <v>121</v>
      </c>
      <c r="F18">
        <f>_xlfn.XLOOKUP('Sales Report'!$B18,Catalogue!$A$2:$A$51,Catalogue!$E$2:$E$51,,0)</f>
        <v>105</v>
      </c>
      <c r="G18">
        <f>_xlfn.XLOOKUP('Sales Report'!$B18,Catalogue!$A$2:$A$51,Catalogue!$F$2:$F$51,,0)</f>
        <v>153.30000000000001</v>
      </c>
      <c r="H18">
        <f t="shared" si="0"/>
        <v>420</v>
      </c>
      <c r="I18">
        <f>PRODUCT(Table1[[#This Row],[SELLING PRICE]],Table1[[#This Row],[QTY]])</f>
        <v>613.20000000000005</v>
      </c>
      <c r="J18">
        <f>SUM(Table1[[#This Row],[SELLING VALUE]],-Table1[[#This Row],[BUYING VALUE]])</f>
        <v>193.20000000000005</v>
      </c>
      <c r="K18" t="str">
        <f>_xlfn.XLOOKUP(Table1[[#This Row],[PRODUCT ID]],Catalogue!$A$2:$A$51,Catalogue!$C$2:$C$51,,0)</f>
        <v>Category04</v>
      </c>
      <c r="L18" t="str">
        <f>_xlfn.XLOOKUP(Table1[[#This Row],[PRODUCT ID]],Catalogue!$A$2:$A$51,Catalogue!$B$2:$B$51,,0)</f>
        <v>Product40</v>
      </c>
    </row>
    <row r="19" spans="1:12">
      <c r="A19" s="1">
        <v>44944</v>
      </c>
      <c r="B19" t="s">
        <v>18</v>
      </c>
      <c r="C19">
        <v>19</v>
      </c>
      <c r="D19" t="s">
        <v>119</v>
      </c>
      <c r="E19" t="s">
        <v>120</v>
      </c>
      <c r="F19">
        <f>_xlfn.XLOOKUP('Sales Report'!$B19,Catalogue!$A$2:$A$51,Catalogue!$E$2:$E$51,,0)</f>
        <v>133</v>
      </c>
      <c r="G19">
        <f>_xlfn.XLOOKUP('Sales Report'!$B19,Catalogue!$A$2:$A$51,Catalogue!$F$2:$F$51,,0)</f>
        <v>187.53</v>
      </c>
      <c r="H19">
        <f t="shared" si="0"/>
        <v>2527</v>
      </c>
      <c r="I19">
        <f>PRODUCT(Table1[[#This Row],[SELLING PRICE]],Table1[[#This Row],[QTY]])</f>
        <v>3563.07</v>
      </c>
      <c r="J19">
        <f>SUM(Table1[[#This Row],[SELLING VALUE]],-Table1[[#This Row],[BUYING VALUE]])</f>
        <v>1036.0700000000002</v>
      </c>
      <c r="K19" t="str">
        <f>_xlfn.XLOOKUP(Table1[[#This Row],[PRODUCT ID]],Catalogue!$A$2:$A$51,Catalogue!$C$2:$C$51,,0)</f>
        <v>Category01</v>
      </c>
      <c r="L19" t="str">
        <f>_xlfn.XLOOKUP(Table1[[#This Row],[PRODUCT ID]],Catalogue!$A$2:$A$51,Catalogue!$B$2:$B$51,,0)</f>
        <v>Product5</v>
      </c>
    </row>
    <row r="20" spans="1:12">
      <c r="A20" s="1">
        <v>44945</v>
      </c>
      <c r="B20" t="s">
        <v>52</v>
      </c>
      <c r="C20">
        <v>3</v>
      </c>
      <c r="D20" t="s">
        <v>119</v>
      </c>
      <c r="E20" t="s">
        <v>121</v>
      </c>
      <c r="F20">
        <f>_xlfn.XLOOKUP('Sales Report'!$B20,Catalogue!$A$2:$A$51,Catalogue!$E$2:$E$51,,0)</f>
        <v>16</v>
      </c>
      <c r="G20">
        <f>_xlfn.XLOOKUP('Sales Report'!$B20,Catalogue!$A$2:$A$51,Catalogue!$F$2:$F$51,,0)</f>
        <v>21.12</v>
      </c>
      <c r="H20">
        <f t="shared" si="0"/>
        <v>48</v>
      </c>
      <c r="I20">
        <f>PRODUCT(Table1[[#This Row],[SELLING PRICE]],Table1[[#This Row],[QTY]])</f>
        <v>63.36</v>
      </c>
      <c r="J20">
        <f>SUM(Table1[[#This Row],[SELLING VALUE]],-Table1[[#This Row],[BUYING VALUE]])</f>
        <v>15.36</v>
      </c>
      <c r="K20" t="str">
        <f>_xlfn.XLOOKUP(Table1[[#This Row],[PRODUCT ID]],Catalogue!$A$2:$A$51,Catalogue!$C$2:$C$51,,0)</f>
        <v>Category03</v>
      </c>
      <c r="L20" t="str">
        <f>_xlfn.XLOOKUP(Table1[[#This Row],[PRODUCT ID]],Catalogue!$A$2:$A$51,Catalogue!$B$2:$B$51,,0)</f>
        <v>Product21</v>
      </c>
    </row>
    <row r="21" spans="1:12">
      <c r="A21" s="1">
        <v>44946</v>
      </c>
      <c r="B21" t="s">
        <v>73</v>
      </c>
      <c r="C21">
        <v>14</v>
      </c>
      <c r="D21" t="s">
        <v>120</v>
      </c>
      <c r="E21" t="s">
        <v>121</v>
      </c>
      <c r="F21">
        <f>_xlfn.XLOOKUP('Sales Report'!$B21,Catalogue!$A$2:$A$51,Catalogue!$E$2:$E$51,,0)</f>
        <v>124</v>
      </c>
      <c r="G21">
        <f>_xlfn.XLOOKUP('Sales Report'!$B21,Catalogue!$A$2:$A$51,Catalogue!$F$2:$F$51,,0)</f>
        <v>163.68</v>
      </c>
      <c r="H21">
        <f t="shared" si="0"/>
        <v>1736</v>
      </c>
      <c r="I21">
        <f>PRODUCT(Table1[[#This Row],[SELLING PRICE]],Table1[[#This Row],[QTY]])</f>
        <v>2291.52</v>
      </c>
      <c r="J21">
        <f>SUM(Table1[[#This Row],[SELLING VALUE]],-Table1[[#This Row],[BUYING VALUE]])</f>
        <v>555.52</v>
      </c>
      <c r="K21" t="str">
        <f>_xlfn.XLOOKUP(Table1[[#This Row],[PRODUCT ID]],Catalogue!$A$2:$A$51,Catalogue!$C$2:$C$51,,0)</f>
        <v>Category03</v>
      </c>
      <c r="L21" t="str">
        <f>_xlfn.XLOOKUP(Table1[[#This Row],[PRODUCT ID]],Catalogue!$A$2:$A$51,Catalogue!$B$2:$B$51,,0)</f>
        <v>Product31</v>
      </c>
    </row>
    <row r="22" spans="1:12">
      <c r="A22" s="1">
        <v>44947</v>
      </c>
      <c r="B22" t="s">
        <v>38</v>
      </c>
      <c r="C22">
        <v>2</v>
      </c>
      <c r="D22" t="s">
        <v>122</v>
      </c>
      <c r="E22" t="s">
        <v>120</v>
      </c>
      <c r="F22">
        <f>_xlfn.XLOOKUP('Sales Report'!$B22,Catalogue!$A$2:$A$51,Catalogue!$E$2:$E$51,,0)</f>
        <v>98</v>
      </c>
      <c r="G22">
        <f>_xlfn.XLOOKUP('Sales Report'!$B22,Catalogue!$A$2:$A$51,Catalogue!$F$2:$F$51,,0)</f>
        <v>110.74</v>
      </c>
      <c r="H22">
        <f t="shared" si="0"/>
        <v>196</v>
      </c>
      <c r="I22">
        <f>PRODUCT(Table1[[#This Row],[SELLING PRICE]],Table1[[#This Row],[QTY]])</f>
        <v>221.48</v>
      </c>
      <c r="J22">
        <f>SUM(Table1[[#This Row],[SELLING VALUE]],-Table1[[#This Row],[BUYING VALUE]])</f>
        <v>25.47999999999999</v>
      </c>
      <c r="K22" t="str">
        <f>_xlfn.XLOOKUP(Table1[[#This Row],[PRODUCT ID]],Catalogue!$A$2:$A$51,Catalogue!$C$2:$C$51,,0)</f>
        <v>Category02</v>
      </c>
      <c r="L22" t="str">
        <f>_xlfn.XLOOKUP(Table1[[#This Row],[PRODUCT ID]],Catalogue!$A$2:$A$51,Catalogue!$B$2:$B$51,,0)</f>
        <v>Product14</v>
      </c>
    </row>
    <row r="23" spans="1:12">
      <c r="A23" s="1">
        <v>44948</v>
      </c>
      <c r="B23" t="s">
        <v>25</v>
      </c>
      <c r="C23">
        <v>7</v>
      </c>
      <c r="D23" t="s">
        <v>122</v>
      </c>
      <c r="E23" t="s">
        <v>121</v>
      </c>
      <c r="F23">
        <f>_xlfn.XLOOKUP('Sales Report'!$B23,Catalogue!$A$2:$A$51,Catalogue!$E$2:$E$51,,0)</f>
        <v>16</v>
      </c>
      <c r="G23">
        <f>_xlfn.XLOOKUP('Sales Report'!$B23,Catalogue!$A$2:$A$51,Catalogue!$F$2:$F$51,,0)</f>
        <v>17.600000000000001</v>
      </c>
      <c r="H23">
        <f t="shared" si="0"/>
        <v>112</v>
      </c>
      <c r="I23">
        <f>PRODUCT(Table1[[#This Row],[SELLING PRICE]],Table1[[#This Row],[QTY]])</f>
        <v>123.20000000000002</v>
      </c>
      <c r="J23">
        <f>SUM(Table1[[#This Row],[SELLING VALUE]],-Table1[[#This Row],[BUYING VALUE]])</f>
        <v>11.200000000000017</v>
      </c>
      <c r="K23" t="str">
        <f>_xlfn.XLOOKUP(Table1[[#This Row],[PRODUCT ID]],Catalogue!$A$2:$A$51,Catalogue!$C$2:$C$51,,0)</f>
        <v>Category01</v>
      </c>
      <c r="L23" t="str">
        <f>_xlfn.XLOOKUP(Table1[[#This Row],[PRODUCT ID]],Catalogue!$A$2:$A$51,Catalogue!$B$2:$B$51,,0)</f>
        <v>Product8</v>
      </c>
    </row>
    <row r="24" spans="1:12">
      <c r="A24" s="1">
        <v>44949</v>
      </c>
      <c r="B24" t="s">
        <v>12</v>
      </c>
      <c r="C24">
        <v>4</v>
      </c>
      <c r="D24" t="s">
        <v>120</v>
      </c>
      <c r="E24" t="s">
        <v>121</v>
      </c>
      <c r="F24">
        <f>_xlfn.XLOOKUP('Sales Report'!$B24,Catalogue!$A$2:$A$51,Catalogue!$E$2:$E$51,,0)</f>
        <v>44</v>
      </c>
      <c r="G24">
        <f>_xlfn.XLOOKUP('Sales Report'!$B24,Catalogue!$A$2:$A$51,Catalogue!$F$2:$F$51,,0)</f>
        <v>50.16</v>
      </c>
      <c r="H24">
        <f t="shared" si="0"/>
        <v>176</v>
      </c>
      <c r="I24">
        <f>PRODUCT(Table1[[#This Row],[SELLING PRICE]],Table1[[#This Row],[QTY]])</f>
        <v>200.64</v>
      </c>
      <c r="J24">
        <f>SUM(Table1[[#This Row],[SELLING VALUE]],-Table1[[#This Row],[BUYING VALUE]])</f>
        <v>24.639999999999986</v>
      </c>
      <c r="K24" t="str">
        <f>_xlfn.XLOOKUP(Table1[[#This Row],[PRODUCT ID]],Catalogue!$A$2:$A$51,Catalogue!$C$2:$C$51,,0)</f>
        <v>Category01</v>
      </c>
      <c r="L24" t="str">
        <f>_xlfn.XLOOKUP(Table1[[#This Row],[PRODUCT ID]],Catalogue!$A$2:$A$51,Catalogue!$B$2:$B$51,,0)</f>
        <v>Product3</v>
      </c>
    </row>
    <row r="25" spans="1:12">
      <c r="A25" s="1">
        <v>44950</v>
      </c>
      <c r="B25" t="s">
        <v>46</v>
      </c>
      <c r="C25">
        <v>20</v>
      </c>
      <c r="D25" t="s">
        <v>119</v>
      </c>
      <c r="E25" t="s">
        <v>120</v>
      </c>
      <c r="F25">
        <f>_xlfn.XLOOKUP('Sales Report'!$B25,Catalogue!$A$2:$A$51,Catalogue!$E$2:$E$51,,0)</f>
        <v>133</v>
      </c>
      <c r="G25">
        <f>_xlfn.XLOOKUP('Sales Report'!$B25,Catalogue!$A$2:$A$51,Catalogue!$F$2:$F$51,,0)</f>
        <v>146.30000000000001</v>
      </c>
      <c r="H25">
        <f t="shared" si="0"/>
        <v>2660</v>
      </c>
      <c r="I25">
        <f>PRODUCT(Table1[[#This Row],[SELLING PRICE]],Table1[[#This Row],[QTY]])</f>
        <v>2926</v>
      </c>
      <c r="J25">
        <f>SUM(Table1[[#This Row],[SELLING VALUE]],-Table1[[#This Row],[BUYING VALUE]])</f>
        <v>266</v>
      </c>
      <c r="K25" t="str">
        <f>_xlfn.XLOOKUP(Table1[[#This Row],[PRODUCT ID]],Catalogue!$A$2:$A$51,Catalogue!$C$2:$C$51,,0)</f>
        <v>Category02</v>
      </c>
      <c r="L25" t="str">
        <f>_xlfn.XLOOKUP(Table1[[#This Row],[PRODUCT ID]],Catalogue!$A$2:$A$51,Catalogue!$B$2:$B$51,,0)</f>
        <v>Product18</v>
      </c>
    </row>
    <row r="26" spans="1:12">
      <c r="A26" s="1">
        <v>44951</v>
      </c>
      <c r="B26" t="s">
        <v>82</v>
      </c>
      <c r="C26">
        <v>15</v>
      </c>
      <c r="D26" t="s">
        <v>119</v>
      </c>
      <c r="E26" t="s">
        <v>121</v>
      </c>
      <c r="F26">
        <f>_xlfn.XLOOKUP('Sales Report'!$B26,Catalogue!$A$2:$A$51,Catalogue!$E$2:$E$51,,0)</f>
        <v>123</v>
      </c>
      <c r="G26">
        <f>_xlfn.XLOOKUP('Sales Report'!$B26,Catalogue!$A$2:$A$51,Catalogue!$F$2:$F$51,,0)</f>
        <v>173.43</v>
      </c>
      <c r="H26">
        <f t="shared" si="0"/>
        <v>1845</v>
      </c>
      <c r="I26">
        <f>PRODUCT(Table1[[#This Row],[SELLING PRICE]],Table1[[#This Row],[QTY]])</f>
        <v>2601.4500000000003</v>
      </c>
      <c r="J26">
        <f>SUM(Table1[[#This Row],[SELLING VALUE]],-Table1[[#This Row],[BUYING VALUE]])</f>
        <v>756.45000000000027</v>
      </c>
      <c r="K26" t="str">
        <f>_xlfn.XLOOKUP(Table1[[#This Row],[PRODUCT ID]],Catalogue!$A$2:$A$51,Catalogue!$C$2:$C$51,,0)</f>
        <v>Category04</v>
      </c>
      <c r="L26" t="str">
        <f>_xlfn.XLOOKUP(Table1[[#This Row],[PRODUCT ID]],Catalogue!$A$2:$A$51,Catalogue!$B$2:$B$51,,0)</f>
        <v>Product35</v>
      </c>
    </row>
    <row r="27" spans="1:12">
      <c r="A27" s="1">
        <v>44952</v>
      </c>
      <c r="B27" t="s">
        <v>42</v>
      </c>
      <c r="C27">
        <v>2</v>
      </c>
      <c r="D27" t="s">
        <v>120</v>
      </c>
      <c r="E27" t="s">
        <v>120</v>
      </c>
      <c r="F27">
        <f>_xlfn.XLOOKUP('Sales Report'!$B27,Catalogue!$A$2:$A$51,Catalogue!$E$2:$E$51,,0)</f>
        <v>44</v>
      </c>
      <c r="G27">
        <f>_xlfn.XLOOKUP('Sales Report'!$B27,Catalogue!$A$2:$A$51,Catalogue!$F$2:$F$51,,0)</f>
        <v>72.599999999999994</v>
      </c>
      <c r="H27">
        <f t="shared" si="0"/>
        <v>88</v>
      </c>
      <c r="I27">
        <f>PRODUCT(Table1[[#This Row],[SELLING PRICE]],Table1[[#This Row],[QTY]])</f>
        <v>145.19999999999999</v>
      </c>
      <c r="J27">
        <f>SUM(Table1[[#This Row],[SELLING VALUE]],-Table1[[#This Row],[BUYING VALUE]])</f>
        <v>57.199999999999989</v>
      </c>
      <c r="K27" t="str">
        <f>_xlfn.XLOOKUP(Table1[[#This Row],[PRODUCT ID]],Catalogue!$A$2:$A$51,Catalogue!$C$2:$C$51,,0)</f>
        <v>Category02</v>
      </c>
      <c r="L27" t="str">
        <f>_xlfn.XLOOKUP(Table1[[#This Row],[PRODUCT ID]],Catalogue!$A$2:$A$51,Catalogue!$B$2:$B$51,,0)</f>
        <v>Product16</v>
      </c>
    </row>
    <row r="28" spans="1:12">
      <c r="A28" s="1">
        <v>44953</v>
      </c>
      <c r="B28" t="s">
        <v>73</v>
      </c>
      <c r="C28">
        <v>9</v>
      </c>
      <c r="D28" t="s">
        <v>119</v>
      </c>
      <c r="E28" t="s">
        <v>121</v>
      </c>
      <c r="F28">
        <f>_xlfn.XLOOKUP('Sales Report'!$B28,Catalogue!$A$2:$A$51,Catalogue!$E$2:$E$51,,0)</f>
        <v>124</v>
      </c>
      <c r="G28">
        <f>_xlfn.XLOOKUP('Sales Report'!$B28,Catalogue!$A$2:$A$51,Catalogue!$F$2:$F$51,,0)</f>
        <v>163.68</v>
      </c>
      <c r="H28">
        <f t="shared" si="0"/>
        <v>1116</v>
      </c>
      <c r="I28">
        <f>PRODUCT(Table1[[#This Row],[SELLING PRICE]],Table1[[#This Row],[QTY]])</f>
        <v>1473.1200000000001</v>
      </c>
      <c r="J28">
        <f>SUM(Table1[[#This Row],[SELLING VALUE]],-Table1[[#This Row],[BUYING VALUE]])</f>
        <v>357.12000000000012</v>
      </c>
      <c r="K28" t="str">
        <f>_xlfn.XLOOKUP(Table1[[#This Row],[PRODUCT ID]],Catalogue!$A$2:$A$51,Catalogue!$C$2:$C$51,,0)</f>
        <v>Category03</v>
      </c>
      <c r="L28" t="str">
        <f>_xlfn.XLOOKUP(Table1[[#This Row],[PRODUCT ID]],Catalogue!$A$2:$A$51,Catalogue!$B$2:$B$51,,0)</f>
        <v>Product31</v>
      </c>
    </row>
    <row r="29" spans="1:12">
      <c r="A29" s="1">
        <v>44954</v>
      </c>
      <c r="B29" t="s">
        <v>10</v>
      </c>
      <c r="C29">
        <v>6</v>
      </c>
      <c r="D29" t="s">
        <v>119</v>
      </c>
      <c r="E29" t="s">
        <v>120</v>
      </c>
      <c r="F29">
        <f>_xlfn.XLOOKUP('Sales Report'!$B29,Catalogue!$A$2:$A$51,Catalogue!$E$2:$E$51,,0)</f>
        <v>105</v>
      </c>
      <c r="G29">
        <f>_xlfn.XLOOKUP('Sales Report'!$B29,Catalogue!$A$2:$A$51,Catalogue!$F$2:$F$51,,0)</f>
        <v>117.6</v>
      </c>
      <c r="H29">
        <f t="shared" si="0"/>
        <v>630</v>
      </c>
      <c r="I29">
        <f>PRODUCT(Table1[[#This Row],[SELLING PRICE]],Table1[[#This Row],[QTY]])</f>
        <v>705.59999999999991</v>
      </c>
      <c r="J29">
        <f>SUM(Table1[[#This Row],[SELLING VALUE]],-Table1[[#This Row],[BUYING VALUE]])</f>
        <v>75.599999999999909</v>
      </c>
      <c r="K29" t="str">
        <f>_xlfn.XLOOKUP(Table1[[#This Row],[PRODUCT ID]],Catalogue!$A$2:$A$51,Catalogue!$C$2:$C$51,,0)</f>
        <v>Category01</v>
      </c>
      <c r="L29" t="str">
        <f>_xlfn.XLOOKUP(Table1[[#This Row],[PRODUCT ID]],Catalogue!$A$2:$A$51,Catalogue!$B$2:$B$51,,0)</f>
        <v>Product2</v>
      </c>
    </row>
    <row r="30" spans="1:12">
      <c r="A30" s="1">
        <v>44955</v>
      </c>
      <c r="B30" t="s">
        <v>111</v>
      </c>
      <c r="C30">
        <v>8</v>
      </c>
      <c r="D30" t="s">
        <v>120</v>
      </c>
      <c r="E30" t="s">
        <v>121</v>
      </c>
      <c r="F30">
        <f>_xlfn.XLOOKUP('Sales Report'!$B30,Catalogue!$A$2:$A$51,Catalogue!$E$2:$E$51,,0)</f>
        <v>136</v>
      </c>
      <c r="G30">
        <f>_xlfn.XLOOKUP('Sales Report'!$B30,Catalogue!$A$2:$A$51,Catalogue!$F$2:$F$51,,0)</f>
        <v>183.6</v>
      </c>
      <c r="H30">
        <f t="shared" si="0"/>
        <v>1088</v>
      </c>
      <c r="I30">
        <f>PRODUCT(Table1[[#This Row],[SELLING PRICE]],Table1[[#This Row],[QTY]])</f>
        <v>1468.8</v>
      </c>
      <c r="J30">
        <f>SUM(Table1[[#This Row],[SELLING VALUE]],-Table1[[#This Row],[BUYING VALUE]])</f>
        <v>380.79999999999995</v>
      </c>
      <c r="K30" t="str">
        <f>_xlfn.XLOOKUP(Table1[[#This Row],[PRODUCT ID]],Catalogue!$A$2:$A$51,Catalogue!$C$2:$C$51,,0)</f>
        <v>Category05</v>
      </c>
      <c r="L30" t="str">
        <f>_xlfn.XLOOKUP(Table1[[#This Row],[PRODUCT ID]],Catalogue!$A$2:$A$51,Catalogue!$B$2:$B$51,,0)</f>
        <v>Product49</v>
      </c>
    </row>
    <row r="31" spans="1:12">
      <c r="A31" s="1">
        <v>44956</v>
      </c>
      <c r="B31" t="s">
        <v>94</v>
      </c>
      <c r="C31">
        <v>12</v>
      </c>
      <c r="D31" t="s">
        <v>122</v>
      </c>
      <c r="E31" t="s">
        <v>121</v>
      </c>
      <c r="F31">
        <f>_xlfn.XLOOKUP('Sales Report'!$B31,Catalogue!$A$2:$A$51,Catalogue!$E$2:$E$51,,0)</f>
        <v>44</v>
      </c>
      <c r="G31">
        <f>_xlfn.XLOOKUP('Sales Report'!$B31,Catalogue!$A$2:$A$51,Catalogue!$F$2:$F$51,,0)</f>
        <v>58.08</v>
      </c>
      <c r="H31">
        <f t="shared" si="0"/>
        <v>528</v>
      </c>
      <c r="I31">
        <f>PRODUCT(Table1[[#This Row],[SELLING PRICE]],Table1[[#This Row],[QTY]])</f>
        <v>696.96</v>
      </c>
      <c r="J31">
        <f>SUM(Table1[[#This Row],[SELLING VALUE]],-Table1[[#This Row],[BUYING VALUE]])</f>
        <v>168.96000000000004</v>
      </c>
      <c r="K31" t="str">
        <f>_xlfn.XLOOKUP(Table1[[#This Row],[PRODUCT ID]],Catalogue!$A$2:$A$51,Catalogue!$C$2:$C$51,,0)</f>
        <v>Category04</v>
      </c>
      <c r="L31" t="str">
        <f>_xlfn.XLOOKUP(Table1[[#This Row],[PRODUCT ID]],Catalogue!$A$2:$A$51,Catalogue!$B$2:$B$51,,0)</f>
        <v>Product41</v>
      </c>
    </row>
    <row r="32" spans="1:12">
      <c r="A32" s="1">
        <v>44957</v>
      </c>
      <c r="B32" t="s">
        <v>65</v>
      </c>
      <c r="C32">
        <v>13</v>
      </c>
      <c r="D32" t="s">
        <v>122</v>
      </c>
      <c r="E32" t="s">
        <v>120</v>
      </c>
      <c r="F32">
        <f>_xlfn.XLOOKUP('Sales Report'!$B32,Catalogue!$A$2:$A$51,Catalogue!$E$2:$E$51,,0)</f>
        <v>105</v>
      </c>
      <c r="G32">
        <f>_xlfn.XLOOKUP('Sales Report'!$B32,Catalogue!$A$2:$A$51,Catalogue!$F$2:$F$51,,0)</f>
        <v>117.6</v>
      </c>
      <c r="H32">
        <f t="shared" si="0"/>
        <v>1365</v>
      </c>
      <c r="I32">
        <f>PRODUCT(Table1[[#This Row],[SELLING PRICE]],Table1[[#This Row],[QTY]])</f>
        <v>1528.8</v>
      </c>
      <c r="J32">
        <f>SUM(Table1[[#This Row],[SELLING VALUE]],-Table1[[#This Row],[BUYING VALUE]])</f>
        <v>163.79999999999995</v>
      </c>
      <c r="K32" t="str">
        <f>_xlfn.XLOOKUP(Table1[[#This Row],[PRODUCT ID]],Catalogue!$A$2:$A$51,Catalogue!$C$2:$C$51,,0)</f>
        <v>Category03</v>
      </c>
      <c r="L32" t="str">
        <f>_xlfn.XLOOKUP(Table1[[#This Row],[PRODUCT ID]],Catalogue!$A$2:$A$51,Catalogue!$B$2:$B$51,,0)</f>
        <v>Product27</v>
      </c>
    </row>
    <row r="33" spans="1:12">
      <c r="A33" s="1">
        <v>44958</v>
      </c>
      <c r="B33" t="s">
        <v>69</v>
      </c>
      <c r="C33">
        <v>14</v>
      </c>
      <c r="D33" t="s">
        <v>120</v>
      </c>
      <c r="E33" t="s">
        <v>121</v>
      </c>
      <c r="F33">
        <f>_xlfn.XLOOKUP('Sales Report'!$B33,Catalogue!$A$2:$A$51,Catalogue!$E$2:$E$51,,0)</f>
        <v>71</v>
      </c>
      <c r="G33">
        <f>_xlfn.XLOOKUP('Sales Report'!$B33,Catalogue!$A$2:$A$51,Catalogue!$F$2:$F$51,,0)</f>
        <v>95.85</v>
      </c>
      <c r="H33">
        <f t="shared" si="0"/>
        <v>994</v>
      </c>
      <c r="I33">
        <f>PRODUCT(Table1[[#This Row],[SELLING PRICE]],Table1[[#This Row],[QTY]])</f>
        <v>1341.8999999999999</v>
      </c>
      <c r="J33">
        <f>SUM(Table1[[#This Row],[SELLING VALUE]],-Table1[[#This Row],[BUYING VALUE]])</f>
        <v>347.89999999999986</v>
      </c>
      <c r="K33" t="str">
        <f>_xlfn.XLOOKUP(Table1[[#This Row],[PRODUCT ID]],Catalogue!$A$2:$A$51,Catalogue!$C$2:$C$51,,0)</f>
        <v>Category03</v>
      </c>
      <c r="L33" t="str">
        <f>_xlfn.XLOOKUP(Table1[[#This Row],[PRODUCT ID]],Catalogue!$A$2:$A$51,Catalogue!$B$2:$B$51,,0)</f>
        <v>Product29</v>
      </c>
    </row>
    <row r="34" spans="1:12">
      <c r="A34" s="1">
        <v>44959</v>
      </c>
      <c r="B34" t="s">
        <v>20</v>
      </c>
      <c r="C34">
        <v>2</v>
      </c>
      <c r="D34" t="s">
        <v>119</v>
      </c>
      <c r="E34" t="s">
        <v>121</v>
      </c>
      <c r="F34">
        <f>_xlfn.XLOOKUP('Sales Report'!$B34,Catalogue!$A$2:$A$51,Catalogue!$E$2:$E$51,,0)</f>
        <v>124</v>
      </c>
      <c r="G34">
        <f>_xlfn.XLOOKUP('Sales Report'!$B34,Catalogue!$A$2:$A$51,Catalogue!$F$2:$F$51,,0)</f>
        <v>204.60000000000002</v>
      </c>
      <c r="H34">
        <f t="shared" si="0"/>
        <v>248</v>
      </c>
      <c r="I34">
        <f>PRODUCT(Table1[[#This Row],[SELLING PRICE]],Table1[[#This Row],[QTY]])</f>
        <v>409.20000000000005</v>
      </c>
      <c r="J34">
        <f>SUM(Table1[[#This Row],[SELLING VALUE]],-Table1[[#This Row],[BUYING VALUE]])</f>
        <v>161.20000000000005</v>
      </c>
      <c r="K34" t="str">
        <f>_xlfn.XLOOKUP(Table1[[#This Row],[PRODUCT ID]],Catalogue!$A$2:$A$51,Catalogue!$C$2:$C$51,,0)</f>
        <v>Category01</v>
      </c>
      <c r="L34" t="str">
        <f>_xlfn.XLOOKUP(Table1[[#This Row],[PRODUCT ID]],Catalogue!$A$2:$A$51,Catalogue!$B$2:$B$51,,0)</f>
        <v>Product6</v>
      </c>
    </row>
    <row r="35" spans="1:12">
      <c r="A35" s="1">
        <v>44960</v>
      </c>
      <c r="B35" t="s">
        <v>78</v>
      </c>
      <c r="C35">
        <v>19</v>
      </c>
      <c r="D35" t="s">
        <v>119</v>
      </c>
      <c r="E35" t="s">
        <v>120</v>
      </c>
      <c r="F35">
        <f>_xlfn.XLOOKUP('Sales Report'!$B35,Catalogue!$A$2:$A$51,Catalogue!$E$2:$E$51,,0)</f>
        <v>16</v>
      </c>
      <c r="G35">
        <f>_xlfn.XLOOKUP('Sales Report'!$B35,Catalogue!$A$2:$A$51,Catalogue!$F$2:$F$51,,0)</f>
        <v>18.240000000000002</v>
      </c>
      <c r="H35">
        <f t="shared" si="0"/>
        <v>304</v>
      </c>
      <c r="I35">
        <f>PRODUCT(Table1[[#This Row],[SELLING PRICE]],Table1[[#This Row],[QTY]])</f>
        <v>346.56000000000006</v>
      </c>
      <c r="J35">
        <f>SUM(Table1[[#This Row],[SELLING VALUE]],-Table1[[#This Row],[BUYING VALUE]])</f>
        <v>42.560000000000059</v>
      </c>
      <c r="K35" t="str">
        <f>_xlfn.XLOOKUP(Table1[[#This Row],[PRODUCT ID]],Catalogue!$A$2:$A$51,Catalogue!$C$2:$C$51,,0)</f>
        <v>Category04</v>
      </c>
      <c r="L35" t="str">
        <f>_xlfn.XLOOKUP(Table1[[#This Row],[PRODUCT ID]],Catalogue!$A$2:$A$51,Catalogue!$B$2:$B$51,,0)</f>
        <v>Product33</v>
      </c>
    </row>
    <row r="36" spans="1:12">
      <c r="A36" s="1">
        <v>44961</v>
      </c>
      <c r="B36" t="s">
        <v>50</v>
      </c>
      <c r="C36">
        <v>19</v>
      </c>
      <c r="D36" t="s">
        <v>120</v>
      </c>
      <c r="E36" t="s">
        <v>121</v>
      </c>
      <c r="F36">
        <f>_xlfn.XLOOKUP('Sales Report'!$B36,Catalogue!$A$2:$A$51,Catalogue!$E$2:$E$51,,0)</f>
        <v>10</v>
      </c>
      <c r="G36">
        <f>_xlfn.XLOOKUP('Sales Report'!$B36,Catalogue!$A$2:$A$51,Catalogue!$F$2:$F$51,,0)</f>
        <v>14.600000000000001</v>
      </c>
      <c r="H36">
        <f t="shared" si="0"/>
        <v>190</v>
      </c>
      <c r="I36">
        <f>PRODUCT(Table1[[#This Row],[SELLING PRICE]],Table1[[#This Row],[QTY]])</f>
        <v>277.40000000000003</v>
      </c>
      <c r="J36">
        <f>SUM(Table1[[#This Row],[SELLING VALUE]],-Table1[[#This Row],[BUYING VALUE]])</f>
        <v>87.400000000000034</v>
      </c>
      <c r="K36" t="str">
        <f>_xlfn.XLOOKUP(Table1[[#This Row],[PRODUCT ID]],Catalogue!$A$2:$A$51,Catalogue!$C$2:$C$51,,0)</f>
        <v>Category02</v>
      </c>
      <c r="L36" t="str">
        <f>_xlfn.XLOOKUP(Table1[[#This Row],[PRODUCT ID]],Catalogue!$A$2:$A$51,Catalogue!$B$2:$B$51,,0)</f>
        <v>Product20</v>
      </c>
    </row>
    <row r="37" spans="1:12">
      <c r="A37" s="1">
        <v>44962</v>
      </c>
      <c r="B37" t="s">
        <v>20</v>
      </c>
      <c r="C37">
        <v>7</v>
      </c>
      <c r="D37" t="s">
        <v>119</v>
      </c>
      <c r="E37" t="s">
        <v>120</v>
      </c>
      <c r="F37">
        <f>_xlfn.XLOOKUP('Sales Report'!$B37,Catalogue!$A$2:$A$51,Catalogue!$E$2:$E$51,,0)</f>
        <v>124</v>
      </c>
      <c r="G37">
        <f>_xlfn.XLOOKUP('Sales Report'!$B37,Catalogue!$A$2:$A$51,Catalogue!$F$2:$F$51,,0)</f>
        <v>204.60000000000002</v>
      </c>
      <c r="H37">
        <f t="shared" si="0"/>
        <v>868</v>
      </c>
      <c r="I37">
        <f>PRODUCT(Table1[[#This Row],[SELLING PRICE]],Table1[[#This Row],[QTY]])</f>
        <v>1432.2000000000003</v>
      </c>
      <c r="J37">
        <f>SUM(Table1[[#This Row],[SELLING VALUE]],-Table1[[#This Row],[BUYING VALUE]])</f>
        <v>564.20000000000027</v>
      </c>
      <c r="K37" t="str">
        <f>_xlfn.XLOOKUP(Table1[[#This Row],[PRODUCT ID]],Catalogue!$A$2:$A$51,Catalogue!$C$2:$C$51,,0)</f>
        <v>Category01</v>
      </c>
      <c r="L37" t="str">
        <f>_xlfn.XLOOKUP(Table1[[#This Row],[PRODUCT ID]],Catalogue!$A$2:$A$51,Catalogue!$B$2:$B$51,,0)</f>
        <v>Product6</v>
      </c>
    </row>
    <row r="38" spans="1:12">
      <c r="A38" s="1">
        <v>44963</v>
      </c>
      <c r="B38" t="s">
        <v>105</v>
      </c>
      <c r="C38">
        <v>14</v>
      </c>
      <c r="D38" t="s">
        <v>119</v>
      </c>
      <c r="E38" t="s">
        <v>121</v>
      </c>
      <c r="F38">
        <f>_xlfn.XLOOKUP('Sales Report'!$B38,Catalogue!$A$2:$A$51,Catalogue!$E$2:$E$51,,0)</f>
        <v>16</v>
      </c>
      <c r="G38">
        <f>_xlfn.XLOOKUP('Sales Report'!$B38,Catalogue!$A$2:$A$51,Catalogue!$F$2:$F$51,,0)</f>
        <v>26.4</v>
      </c>
      <c r="H38">
        <f t="shared" si="0"/>
        <v>224</v>
      </c>
      <c r="I38">
        <f>PRODUCT(Table1[[#This Row],[SELLING PRICE]],Table1[[#This Row],[QTY]])</f>
        <v>369.59999999999997</v>
      </c>
      <c r="J38">
        <f>SUM(Table1[[#This Row],[SELLING VALUE]],-Table1[[#This Row],[BUYING VALUE]])</f>
        <v>145.59999999999997</v>
      </c>
      <c r="K38" t="str">
        <f>_xlfn.XLOOKUP(Table1[[#This Row],[PRODUCT ID]],Catalogue!$A$2:$A$51,Catalogue!$C$2:$C$51,,0)</f>
        <v>Category05</v>
      </c>
      <c r="L38" t="str">
        <f>_xlfn.XLOOKUP(Table1[[#This Row],[PRODUCT ID]],Catalogue!$A$2:$A$51,Catalogue!$B$2:$B$51,,0)</f>
        <v>Product46</v>
      </c>
    </row>
    <row r="39" spans="1:12">
      <c r="A39" s="1">
        <v>44964</v>
      </c>
      <c r="B39" t="s">
        <v>42</v>
      </c>
      <c r="C39">
        <v>7</v>
      </c>
      <c r="D39" t="s">
        <v>120</v>
      </c>
      <c r="E39" t="s">
        <v>120</v>
      </c>
      <c r="F39">
        <f>_xlfn.XLOOKUP('Sales Report'!$B39,Catalogue!$A$2:$A$51,Catalogue!$E$2:$E$51,,0)</f>
        <v>44</v>
      </c>
      <c r="G39">
        <f>_xlfn.XLOOKUP('Sales Report'!$B39,Catalogue!$A$2:$A$51,Catalogue!$F$2:$F$51,,0)</f>
        <v>72.599999999999994</v>
      </c>
      <c r="H39">
        <f t="shared" si="0"/>
        <v>308</v>
      </c>
      <c r="I39">
        <f>PRODUCT(Table1[[#This Row],[SELLING PRICE]],Table1[[#This Row],[QTY]])</f>
        <v>508.19999999999993</v>
      </c>
      <c r="J39">
        <f>SUM(Table1[[#This Row],[SELLING VALUE]],-Table1[[#This Row],[BUYING VALUE]])</f>
        <v>200.19999999999993</v>
      </c>
      <c r="K39" t="str">
        <f>_xlfn.XLOOKUP(Table1[[#This Row],[PRODUCT ID]],Catalogue!$A$2:$A$51,Catalogue!$C$2:$C$51,,0)</f>
        <v>Category02</v>
      </c>
      <c r="L39" t="str">
        <f>_xlfn.XLOOKUP(Table1[[#This Row],[PRODUCT ID]],Catalogue!$A$2:$A$51,Catalogue!$B$2:$B$51,,0)</f>
        <v>Product16</v>
      </c>
    </row>
    <row r="40" spans="1:12">
      <c r="A40" s="1">
        <v>44965</v>
      </c>
      <c r="B40" t="s">
        <v>71</v>
      </c>
      <c r="C40">
        <v>10</v>
      </c>
      <c r="D40" t="s">
        <v>122</v>
      </c>
      <c r="E40" t="s">
        <v>121</v>
      </c>
      <c r="F40">
        <f>_xlfn.XLOOKUP('Sales Report'!$B40,Catalogue!$A$2:$A$51,Catalogue!$E$2:$E$51,,0)</f>
        <v>133</v>
      </c>
      <c r="G40">
        <f>_xlfn.XLOOKUP('Sales Report'!$B40,Catalogue!$A$2:$A$51,Catalogue!$F$2:$F$51,,0)</f>
        <v>194.18</v>
      </c>
      <c r="H40">
        <f t="shared" si="0"/>
        <v>1330</v>
      </c>
      <c r="I40">
        <f>PRODUCT(Table1[[#This Row],[SELLING PRICE]],Table1[[#This Row],[QTY]])</f>
        <v>1941.8000000000002</v>
      </c>
      <c r="J40">
        <f>SUM(Table1[[#This Row],[SELLING VALUE]],-Table1[[#This Row],[BUYING VALUE]])</f>
        <v>611.80000000000018</v>
      </c>
      <c r="K40" t="str">
        <f>_xlfn.XLOOKUP(Table1[[#This Row],[PRODUCT ID]],Catalogue!$A$2:$A$51,Catalogue!$C$2:$C$51,,0)</f>
        <v>Category03</v>
      </c>
      <c r="L40" t="str">
        <f>_xlfn.XLOOKUP(Table1[[#This Row],[PRODUCT ID]],Catalogue!$A$2:$A$51,Catalogue!$B$2:$B$51,,0)</f>
        <v>Product30</v>
      </c>
    </row>
    <row r="41" spans="1:12">
      <c r="A41" s="1">
        <v>44966</v>
      </c>
      <c r="B41" t="s">
        <v>50</v>
      </c>
      <c r="C41">
        <v>18</v>
      </c>
      <c r="D41" t="s">
        <v>122</v>
      </c>
      <c r="E41" t="s">
        <v>121</v>
      </c>
      <c r="F41">
        <f>_xlfn.XLOOKUP('Sales Report'!$B41,Catalogue!$A$2:$A$51,Catalogue!$E$2:$E$51,,0)</f>
        <v>10</v>
      </c>
      <c r="G41">
        <f>_xlfn.XLOOKUP('Sales Report'!$B41,Catalogue!$A$2:$A$51,Catalogue!$F$2:$F$51,,0)</f>
        <v>14.600000000000001</v>
      </c>
      <c r="H41">
        <f t="shared" si="0"/>
        <v>180</v>
      </c>
      <c r="I41">
        <f>PRODUCT(Table1[[#This Row],[SELLING PRICE]],Table1[[#This Row],[QTY]])</f>
        <v>262.8</v>
      </c>
      <c r="J41">
        <f>SUM(Table1[[#This Row],[SELLING VALUE]],-Table1[[#This Row],[BUYING VALUE]])</f>
        <v>82.800000000000011</v>
      </c>
      <c r="K41" t="str">
        <f>_xlfn.XLOOKUP(Table1[[#This Row],[PRODUCT ID]],Catalogue!$A$2:$A$51,Catalogue!$C$2:$C$51,,0)</f>
        <v>Category02</v>
      </c>
      <c r="L41" t="str">
        <f>_xlfn.XLOOKUP(Table1[[#This Row],[PRODUCT ID]],Catalogue!$A$2:$A$51,Catalogue!$B$2:$B$51,,0)</f>
        <v>Product20</v>
      </c>
    </row>
    <row r="42" spans="1:12">
      <c r="A42" s="1">
        <v>44967</v>
      </c>
      <c r="B42" t="s">
        <v>46</v>
      </c>
      <c r="C42">
        <v>13</v>
      </c>
      <c r="D42" t="s">
        <v>120</v>
      </c>
      <c r="E42" t="s">
        <v>120</v>
      </c>
      <c r="F42">
        <f>_xlfn.XLOOKUP('Sales Report'!$B42,Catalogue!$A$2:$A$51,Catalogue!$E$2:$E$51,,0)</f>
        <v>133</v>
      </c>
      <c r="G42">
        <f>_xlfn.XLOOKUP('Sales Report'!$B42,Catalogue!$A$2:$A$51,Catalogue!$F$2:$F$51,,0)</f>
        <v>146.30000000000001</v>
      </c>
      <c r="H42">
        <f t="shared" si="0"/>
        <v>1729</v>
      </c>
      <c r="I42">
        <f>PRODUCT(Table1[[#This Row],[SELLING PRICE]],Table1[[#This Row],[QTY]])</f>
        <v>1901.9</v>
      </c>
      <c r="J42">
        <f>SUM(Table1[[#This Row],[SELLING VALUE]],-Table1[[#This Row],[BUYING VALUE]])</f>
        <v>172.90000000000009</v>
      </c>
      <c r="K42" t="str">
        <f>_xlfn.XLOOKUP(Table1[[#This Row],[PRODUCT ID]],Catalogue!$A$2:$A$51,Catalogue!$C$2:$C$51,,0)</f>
        <v>Category02</v>
      </c>
      <c r="L42" t="str">
        <f>_xlfn.XLOOKUP(Table1[[#This Row],[PRODUCT ID]],Catalogue!$A$2:$A$51,Catalogue!$B$2:$B$51,,0)</f>
        <v>Product18</v>
      </c>
    </row>
    <row r="43" spans="1:12">
      <c r="A43" s="1">
        <v>44968</v>
      </c>
      <c r="B43" t="s">
        <v>101</v>
      </c>
      <c r="C43">
        <v>12</v>
      </c>
      <c r="D43" t="s">
        <v>119</v>
      </c>
      <c r="E43" t="s">
        <v>121</v>
      </c>
      <c r="F43">
        <f>_xlfn.XLOOKUP('Sales Report'!$B43,Catalogue!$A$2:$A$51,Catalogue!$E$2:$E$51,,0)</f>
        <v>124</v>
      </c>
      <c r="G43">
        <f>_xlfn.XLOOKUP('Sales Report'!$B43,Catalogue!$A$2:$A$51,Catalogue!$F$2:$F$51,,0)</f>
        <v>140.12</v>
      </c>
      <c r="H43">
        <f t="shared" si="0"/>
        <v>1488</v>
      </c>
      <c r="I43">
        <f>PRODUCT(Table1[[#This Row],[SELLING PRICE]],Table1[[#This Row],[QTY]])</f>
        <v>1681.44</v>
      </c>
      <c r="J43">
        <f>SUM(Table1[[#This Row],[SELLING VALUE]],-Table1[[#This Row],[BUYING VALUE]])</f>
        <v>193.44000000000005</v>
      </c>
      <c r="K43" t="str">
        <f>_xlfn.XLOOKUP(Table1[[#This Row],[PRODUCT ID]],Catalogue!$A$2:$A$51,Catalogue!$C$2:$C$51,,0)</f>
        <v>Category05</v>
      </c>
      <c r="L43" t="str">
        <f>_xlfn.XLOOKUP(Table1[[#This Row],[PRODUCT ID]],Catalogue!$A$2:$A$51,Catalogue!$B$2:$B$51,,0)</f>
        <v>Product44</v>
      </c>
    </row>
    <row r="44" spans="1:12">
      <c r="A44" s="1">
        <v>44969</v>
      </c>
      <c r="B44" t="s">
        <v>29</v>
      </c>
      <c r="C44">
        <v>5</v>
      </c>
      <c r="D44" t="s">
        <v>119</v>
      </c>
      <c r="E44" t="s">
        <v>121</v>
      </c>
      <c r="F44">
        <f>_xlfn.XLOOKUP('Sales Report'!$B44,Catalogue!$A$2:$A$51,Catalogue!$E$2:$E$51,,0)</f>
        <v>123</v>
      </c>
      <c r="G44">
        <f>_xlfn.XLOOKUP('Sales Report'!$B44,Catalogue!$A$2:$A$51,Catalogue!$F$2:$F$51,,0)</f>
        <v>179.58</v>
      </c>
      <c r="H44">
        <f t="shared" si="0"/>
        <v>615</v>
      </c>
      <c r="I44">
        <f>PRODUCT(Table1[[#This Row],[SELLING PRICE]],Table1[[#This Row],[QTY]])</f>
        <v>897.90000000000009</v>
      </c>
      <c r="J44">
        <f>SUM(Table1[[#This Row],[SELLING VALUE]],-Table1[[#This Row],[BUYING VALUE]])</f>
        <v>282.90000000000009</v>
      </c>
      <c r="K44" t="str">
        <f>_xlfn.XLOOKUP(Table1[[#This Row],[PRODUCT ID]],Catalogue!$A$2:$A$51,Catalogue!$C$2:$C$51,,0)</f>
        <v>Category02</v>
      </c>
      <c r="L44" t="str">
        <f>_xlfn.XLOOKUP(Table1[[#This Row],[PRODUCT ID]],Catalogue!$A$2:$A$51,Catalogue!$B$2:$B$51,,0)</f>
        <v>Product10</v>
      </c>
    </row>
    <row r="45" spans="1:12">
      <c r="A45" s="1">
        <v>44970</v>
      </c>
      <c r="B45" t="s">
        <v>101</v>
      </c>
      <c r="C45">
        <v>9</v>
      </c>
      <c r="D45" t="s">
        <v>120</v>
      </c>
      <c r="E45" t="s">
        <v>120</v>
      </c>
      <c r="F45">
        <f>_xlfn.XLOOKUP('Sales Report'!$B45,Catalogue!$A$2:$A$51,Catalogue!$E$2:$E$51,,0)</f>
        <v>124</v>
      </c>
      <c r="G45">
        <f>_xlfn.XLOOKUP('Sales Report'!$B45,Catalogue!$A$2:$A$51,Catalogue!$F$2:$F$51,,0)</f>
        <v>140.12</v>
      </c>
      <c r="H45">
        <f t="shared" si="0"/>
        <v>1116</v>
      </c>
      <c r="I45">
        <f>PRODUCT(Table1[[#This Row],[SELLING PRICE]],Table1[[#This Row],[QTY]])</f>
        <v>1261.08</v>
      </c>
      <c r="J45">
        <f>SUM(Table1[[#This Row],[SELLING VALUE]],-Table1[[#This Row],[BUYING VALUE]])</f>
        <v>145.07999999999993</v>
      </c>
      <c r="K45" t="str">
        <f>_xlfn.XLOOKUP(Table1[[#This Row],[PRODUCT ID]],Catalogue!$A$2:$A$51,Catalogue!$C$2:$C$51,,0)</f>
        <v>Category05</v>
      </c>
      <c r="L45" t="str">
        <f>_xlfn.XLOOKUP(Table1[[#This Row],[PRODUCT ID]],Catalogue!$A$2:$A$51,Catalogue!$B$2:$B$51,,0)</f>
        <v>Product44</v>
      </c>
    </row>
    <row r="46" spans="1:12">
      <c r="A46" s="1">
        <v>44971</v>
      </c>
      <c r="B46" t="s">
        <v>65</v>
      </c>
      <c r="C46">
        <v>13</v>
      </c>
      <c r="D46" t="s">
        <v>119</v>
      </c>
      <c r="E46" t="s">
        <v>121</v>
      </c>
      <c r="F46">
        <f>_xlfn.XLOOKUP('Sales Report'!$B46,Catalogue!$A$2:$A$51,Catalogue!$E$2:$E$51,,0)</f>
        <v>105</v>
      </c>
      <c r="G46">
        <f>_xlfn.XLOOKUP('Sales Report'!$B46,Catalogue!$A$2:$A$51,Catalogue!$F$2:$F$51,,0)</f>
        <v>117.6</v>
      </c>
      <c r="H46">
        <f t="shared" si="0"/>
        <v>1365</v>
      </c>
      <c r="I46">
        <f>PRODUCT(Table1[[#This Row],[SELLING PRICE]],Table1[[#This Row],[QTY]])</f>
        <v>1528.8</v>
      </c>
      <c r="J46">
        <f>SUM(Table1[[#This Row],[SELLING VALUE]],-Table1[[#This Row],[BUYING VALUE]])</f>
        <v>163.79999999999995</v>
      </c>
      <c r="K46" t="str">
        <f>_xlfn.XLOOKUP(Table1[[#This Row],[PRODUCT ID]],Catalogue!$A$2:$A$51,Catalogue!$C$2:$C$51,,0)</f>
        <v>Category03</v>
      </c>
      <c r="L46" t="str">
        <f>_xlfn.XLOOKUP(Table1[[#This Row],[PRODUCT ID]],Catalogue!$A$2:$A$51,Catalogue!$B$2:$B$51,,0)</f>
        <v>Product27</v>
      </c>
    </row>
    <row r="47" spans="1:12">
      <c r="A47" s="1">
        <v>44972</v>
      </c>
      <c r="B47" t="s">
        <v>55</v>
      </c>
      <c r="C47">
        <v>3</v>
      </c>
      <c r="D47" t="s">
        <v>119</v>
      </c>
      <c r="E47" t="s">
        <v>120</v>
      </c>
      <c r="F47">
        <f>_xlfn.XLOOKUP('Sales Report'!$B47,Catalogue!$A$2:$A$51,Catalogue!$E$2:$E$51,,0)</f>
        <v>10</v>
      </c>
      <c r="G47">
        <f>_xlfn.XLOOKUP('Sales Report'!$B47,Catalogue!$A$2:$A$51,Catalogue!$F$2:$F$51,,0)</f>
        <v>11.2</v>
      </c>
      <c r="H47">
        <f t="shared" si="0"/>
        <v>30</v>
      </c>
      <c r="I47">
        <f>PRODUCT(Table1[[#This Row],[SELLING PRICE]],Table1[[#This Row],[QTY]])</f>
        <v>33.599999999999994</v>
      </c>
      <c r="J47">
        <f>SUM(Table1[[#This Row],[SELLING VALUE]],-Table1[[#This Row],[BUYING VALUE]])</f>
        <v>3.5999999999999943</v>
      </c>
      <c r="K47" t="str">
        <f>_xlfn.XLOOKUP(Table1[[#This Row],[PRODUCT ID]],Catalogue!$A$2:$A$51,Catalogue!$C$2:$C$51,,0)</f>
        <v>Category03</v>
      </c>
      <c r="L47" t="str">
        <f>_xlfn.XLOOKUP(Table1[[#This Row],[PRODUCT ID]],Catalogue!$A$2:$A$51,Catalogue!$B$2:$B$51,,0)</f>
        <v>Product22</v>
      </c>
    </row>
    <row r="48" spans="1:12">
      <c r="A48" s="1">
        <v>44973</v>
      </c>
      <c r="B48" t="s">
        <v>80</v>
      </c>
      <c r="C48">
        <v>12</v>
      </c>
      <c r="D48" t="s">
        <v>120</v>
      </c>
      <c r="E48" t="s">
        <v>121</v>
      </c>
      <c r="F48">
        <f>_xlfn.XLOOKUP('Sales Report'!$B48,Catalogue!$A$2:$A$51,Catalogue!$E$2:$E$51,,0)</f>
        <v>10</v>
      </c>
      <c r="G48">
        <f>_xlfn.XLOOKUP('Sales Report'!$B48,Catalogue!$A$2:$A$51,Catalogue!$F$2:$F$51,,0)</f>
        <v>11.3</v>
      </c>
      <c r="H48">
        <f t="shared" si="0"/>
        <v>120</v>
      </c>
      <c r="I48">
        <f>PRODUCT(Table1[[#This Row],[SELLING PRICE]],Table1[[#This Row],[QTY]])</f>
        <v>135.60000000000002</v>
      </c>
      <c r="J48">
        <f>SUM(Table1[[#This Row],[SELLING VALUE]],-Table1[[#This Row],[BUYING VALUE]])</f>
        <v>15.600000000000023</v>
      </c>
      <c r="K48" t="str">
        <f>_xlfn.XLOOKUP(Table1[[#This Row],[PRODUCT ID]],Catalogue!$A$2:$A$51,Catalogue!$C$2:$C$51,,0)</f>
        <v>Category04</v>
      </c>
      <c r="L48" t="str">
        <f>_xlfn.XLOOKUP(Table1[[#This Row],[PRODUCT ID]],Catalogue!$A$2:$A$51,Catalogue!$B$2:$B$51,,0)</f>
        <v>Product34</v>
      </c>
    </row>
    <row r="49" spans="1:12">
      <c r="A49" s="1">
        <v>44974</v>
      </c>
      <c r="B49" t="s">
        <v>61</v>
      </c>
      <c r="C49">
        <v>7</v>
      </c>
      <c r="D49" t="s">
        <v>122</v>
      </c>
      <c r="E49" t="s">
        <v>120</v>
      </c>
      <c r="F49">
        <f>_xlfn.XLOOKUP('Sales Report'!$B49,Catalogue!$A$2:$A$51,Catalogue!$E$2:$E$51,,0)</f>
        <v>12</v>
      </c>
      <c r="G49">
        <f>_xlfn.XLOOKUP('Sales Report'!$B49,Catalogue!$A$2:$A$51,Catalogue!$F$2:$F$51,,0)</f>
        <v>16.920000000000002</v>
      </c>
      <c r="H49">
        <f t="shared" si="0"/>
        <v>84</v>
      </c>
      <c r="I49">
        <f>PRODUCT(Table1[[#This Row],[SELLING PRICE]],Table1[[#This Row],[QTY]])</f>
        <v>118.44000000000001</v>
      </c>
      <c r="J49">
        <f>SUM(Table1[[#This Row],[SELLING VALUE]],-Table1[[#This Row],[BUYING VALUE]])</f>
        <v>34.440000000000012</v>
      </c>
      <c r="K49" t="str">
        <f>_xlfn.XLOOKUP(Table1[[#This Row],[PRODUCT ID]],Catalogue!$A$2:$A$51,Catalogue!$C$2:$C$51,,0)</f>
        <v>Category03</v>
      </c>
      <c r="L49" t="str">
        <f>_xlfn.XLOOKUP(Table1[[#This Row],[PRODUCT ID]],Catalogue!$A$2:$A$51,Catalogue!$B$2:$B$51,,0)</f>
        <v>Product25</v>
      </c>
    </row>
    <row r="50" spans="1:12">
      <c r="A50" s="1">
        <v>44975</v>
      </c>
      <c r="B50" t="s">
        <v>109</v>
      </c>
      <c r="C50">
        <v>15</v>
      </c>
      <c r="D50" t="s">
        <v>122</v>
      </c>
      <c r="E50" t="s">
        <v>121</v>
      </c>
      <c r="F50">
        <f>_xlfn.XLOOKUP('Sales Report'!$B50,Catalogue!$A$2:$A$51,Catalogue!$E$2:$E$51,,0)</f>
        <v>123</v>
      </c>
      <c r="G50">
        <f>_xlfn.XLOOKUP('Sales Report'!$B50,Catalogue!$A$2:$A$51,Catalogue!$F$2:$F$51,,0)</f>
        <v>135.30000000000001</v>
      </c>
      <c r="H50">
        <f t="shared" si="0"/>
        <v>1845</v>
      </c>
      <c r="I50">
        <f>PRODUCT(Table1[[#This Row],[SELLING PRICE]],Table1[[#This Row],[QTY]])</f>
        <v>2029.5000000000002</v>
      </c>
      <c r="J50">
        <f>SUM(Table1[[#This Row],[SELLING VALUE]],-Table1[[#This Row],[BUYING VALUE]])</f>
        <v>184.50000000000023</v>
      </c>
      <c r="K50" t="str">
        <f>_xlfn.XLOOKUP(Table1[[#This Row],[PRODUCT ID]],Catalogue!$A$2:$A$51,Catalogue!$C$2:$C$51,,0)</f>
        <v>Category05</v>
      </c>
      <c r="L50" t="str">
        <f>_xlfn.XLOOKUP(Table1[[#This Row],[PRODUCT ID]],Catalogue!$A$2:$A$51,Catalogue!$B$2:$B$51,,0)</f>
        <v>Product48</v>
      </c>
    </row>
    <row r="51" spans="1:12">
      <c r="A51" s="1">
        <v>44976</v>
      </c>
      <c r="B51" t="s">
        <v>55</v>
      </c>
      <c r="C51">
        <v>8</v>
      </c>
      <c r="D51" t="s">
        <v>120</v>
      </c>
      <c r="E51" t="s">
        <v>121</v>
      </c>
      <c r="F51">
        <f>_xlfn.XLOOKUP('Sales Report'!$B51,Catalogue!$A$2:$A$51,Catalogue!$E$2:$E$51,,0)</f>
        <v>10</v>
      </c>
      <c r="G51">
        <f>_xlfn.XLOOKUP('Sales Report'!$B51,Catalogue!$A$2:$A$51,Catalogue!$F$2:$F$51,,0)</f>
        <v>11.2</v>
      </c>
      <c r="H51">
        <f t="shared" si="0"/>
        <v>80</v>
      </c>
      <c r="I51">
        <f>PRODUCT(Table1[[#This Row],[SELLING PRICE]],Table1[[#This Row],[QTY]])</f>
        <v>89.6</v>
      </c>
      <c r="J51">
        <f>SUM(Table1[[#This Row],[SELLING VALUE]],-Table1[[#This Row],[BUYING VALUE]])</f>
        <v>9.5999999999999943</v>
      </c>
      <c r="K51" t="str">
        <f>_xlfn.XLOOKUP(Table1[[#This Row],[PRODUCT ID]],Catalogue!$A$2:$A$51,Catalogue!$C$2:$C$51,,0)</f>
        <v>Category03</v>
      </c>
      <c r="L51" t="str">
        <f>_xlfn.XLOOKUP(Table1[[#This Row],[PRODUCT ID]],Catalogue!$A$2:$A$51,Catalogue!$B$2:$B$51,,0)</f>
        <v>Product22</v>
      </c>
    </row>
    <row r="52" spans="1:12">
      <c r="A52" s="1">
        <v>44977</v>
      </c>
      <c r="B52" t="s">
        <v>82</v>
      </c>
      <c r="C52">
        <v>5</v>
      </c>
      <c r="D52" t="s">
        <v>119</v>
      </c>
      <c r="E52" t="s">
        <v>120</v>
      </c>
      <c r="F52">
        <f>_xlfn.XLOOKUP('Sales Report'!$B52,Catalogue!$A$2:$A$51,Catalogue!$E$2:$E$51,,0)</f>
        <v>123</v>
      </c>
      <c r="G52">
        <f>_xlfn.XLOOKUP('Sales Report'!$B52,Catalogue!$A$2:$A$51,Catalogue!$F$2:$F$51,,0)</f>
        <v>173.43</v>
      </c>
      <c r="H52">
        <f t="shared" si="0"/>
        <v>615</v>
      </c>
      <c r="I52">
        <f>PRODUCT(Table1[[#This Row],[SELLING PRICE]],Table1[[#This Row],[QTY]])</f>
        <v>867.15000000000009</v>
      </c>
      <c r="J52">
        <f>SUM(Table1[[#This Row],[SELLING VALUE]],-Table1[[#This Row],[BUYING VALUE]])</f>
        <v>252.15000000000009</v>
      </c>
      <c r="K52" t="str">
        <f>_xlfn.XLOOKUP(Table1[[#This Row],[PRODUCT ID]],Catalogue!$A$2:$A$51,Catalogue!$C$2:$C$51,,0)</f>
        <v>Category04</v>
      </c>
      <c r="L52" t="str">
        <f>_xlfn.XLOOKUP(Table1[[#This Row],[PRODUCT ID]],Catalogue!$A$2:$A$51,Catalogue!$B$2:$B$51,,0)</f>
        <v>Product35</v>
      </c>
    </row>
    <row r="53" spans="1:12">
      <c r="A53" s="1">
        <v>44978</v>
      </c>
      <c r="B53" t="s">
        <v>25</v>
      </c>
      <c r="C53">
        <v>20</v>
      </c>
      <c r="D53" t="s">
        <v>119</v>
      </c>
      <c r="E53" t="s">
        <v>121</v>
      </c>
      <c r="F53">
        <f>_xlfn.XLOOKUP('Sales Report'!$B53,Catalogue!$A$2:$A$51,Catalogue!$E$2:$E$51,,0)</f>
        <v>16</v>
      </c>
      <c r="G53">
        <f>_xlfn.XLOOKUP('Sales Report'!$B53,Catalogue!$A$2:$A$51,Catalogue!$F$2:$F$51,,0)</f>
        <v>17.600000000000001</v>
      </c>
      <c r="H53">
        <f t="shared" si="0"/>
        <v>320</v>
      </c>
      <c r="I53">
        <f>PRODUCT(Table1[[#This Row],[SELLING PRICE]],Table1[[#This Row],[QTY]])</f>
        <v>352</v>
      </c>
      <c r="J53">
        <f>SUM(Table1[[#This Row],[SELLING VALUE]],-Table1[[#This Row],[BUYING VALUE]])</f>
        <v>32</v>
      </c>
      <c r="K53" t="str">
        <f>_xlfn.XLOOKUP(Table1[[#This Row],[PRODUCT ID]],Catalogue!$A$2:$A$51,Catalogue!$C$2:$C$51,,0)</f>
        <v>Category01</v>
      </c>
      <c r="L53" t="str">
        <f>_xlfn.XLOOKUP(Table1[[#This Row],[PRODUCT ID]],Catalogue!$A$2:$A$51,Catalogue!$B$2:$B$51,,0)</f>
        <v>Product8</v>
      </c>
    </row>
    <row r="54" spans="1:12">
      <c r="A54" s="1">
        <v>44979</v>
      </c>
      <c r="B54" t="s">
        <v>67</v>
      </c>
      <c r="C54">
        <v>10</v>
      </c>
      <c r="D54" t="s">
        <v>120</v>
      </c>
      <c r="E54" t="s">
        <v>121</v>
      </c>
      <c r="F54">
        <f>_xlfn.XLOOKUP('Sales Report'!$B54,Catalogue!$A$2:$A$51,Catalogue!$E$2:$E$51,,0)</f>
        <v>44</v>
      </c>
      <c r="G54">
        <f>_xlfn.XLOOKUP('Sales Report'!$B54,Catalogue!$A$2:$A$51,Catalogue!$F$2:$F$51,,0)</f>
        <v>48.4</v>
      </c>
      <c r="H54">
        <f t="shared" si="0"/>
        <v>440</v>
      </c>
      <c r="I54">
        <f>PRODUCT(Table1[[#This Row],[SELLING PRICE]],Table1[[#This Row],[QTY]])</f>
        <v>484</v>
      </c>
      <c r="J54">
        <f>SUM(Table1[[#This Row],[SELLING VALUE]],-Table1[[#This Row],[BUYING VALUE]])</f>
        <v>44</v>
      </c>
      <c r="K54" t="str">
        <f>_xlfn.XLOOKUP(Table1[[#This Row],[PRODUCT ID]],Catalogue!$A$2:$A$51,Catalogue!$C$2:$C$51,,0)</f>
        <v>Category03</v>
      </c>
      <c r="L54" t="str">
        <f>_xlfn.XLOOKUP(Table1[[#This Row],[PRODUCT ID]],Catalogue!$A$2:$A$51,Catalogue!$B$2:$B$51,,0)</f>
        <v>Product28</v>
      </c>
    </row>
    <row r="55" spans="1:12">
      <c r="A55" s="1">
        <v>44980</v>
      </c>
      <c r="B55" t="s">
        <v>105</v>
      </c>
      <c r="C55">
        <v>12</v>
      </c>
      <c r="D55" t="s">
        <v>119</v>
      </c>
      <c r="E55" t="s">
        <v>120</v>
      </c>
      <c r="F55">
        <f>_xlfn.XLOOKUP('Sales Report'!$B55,Catalogue!$A$2:$A$51,Catalogue!$E$2:$E$51,,0)</f>
        <v>16</v>
      </c>
      <c r="G55">
        <f>_xlfn.XLOOKUP('Sales Report'!$B55,Catalogue!$A$2:$A$51,Catalogue!$F$2:$F$51,,0)</f>
        <v>26.4</v>
      </c>
      <c r="H55">
        <f t="shared" si="0"/>
        <v>192</v>
      </c>
      <c r="I55">
        <f>PRODUCT(Table1[[#This Row],[SELLING PRICE]],Table1[[#This Row],[QTY]])</f>
        <v>316.79999999999995</v>
      </c>
      <c r="J55">
        <f>SUM(Table1[[#This Row],[SELLING VALUE]],-Table1[[#This Row],[BUYING VALUE]])</f>
        <v>124.79999999999995</v>
      </c>
      <c r="K55" t="str">
        <f>_xlfn.XLOOKUP(Table1[[#This Row],[PRODUCT ID]],Catalogue!$A$2:$A$51,Catalogue!$C$2:$C$51,,0)</f>
        <v>Category05</v>
      </c>
      <c r="L55" t="str">
        <f>_xlfn.XLOOKUP(Table1[[#This Row],[PRODUCT ID]],Catalogue!$A$2:$A$51,Catalogue!$B$2:$B$51,,0)</f>
        <v>Product46</v>
      </c>
    </row>
    <row r="56" spans="1:12">
      <c r="A56" s="1">
        <v>44981</v>
      </c>
      <c r="B56" t="s">
        <v>113</v>
      </c>
      <c r="C56">
        <v>5</v>
      </c>
      <c r="D56" t="s">
        <v>119</v>
      </c>
      <c r="E56" t="s">
        <v>121</v>
      </c>
      <c r="F56">
        <f>_xlfn.XLOOKUP('Sales Report'!$B56,Catalogue!$A$2:$A$51,Catalogue!$E$2:$E$51,,0)</f>
        <v>12</v>
      </c>
      <c r="G56">
        <f>_xlfn.XLOOKUP('Sales Report'!$B56,Catalogue!$A$2:$A$51,Catalogue!$F$2:$F$51,,0)</f>
        <v>17.52</v>
      </c>
      <c r="H56">
        <f t="shared" si="0"/>
        <v>60</v>
      </c>
      <c r="I56">
        <f>PRODUCT(Table1[[#This Row],[SELLING PRICE]],Table1[[#This Row],[QTY]])</f>
        <v>87.6</v>
      </c>
      <c r="J56">
        <f>SUM(Table1[[#This Row],[SELLING VALUE]],-Table1[[#This Row],[BUYING VALUE]])</f>
        <v>27.599999999999994</v>
      </c>
      <c r="K56" t="str">
        <f>_xlfn.XLOOKUP(Table1[[#This Row],[PRODUCT ID]],Catalogue!$A$2:$A$51,Catalogue!$C$2:$C$51,,0)</f>
        <v>Category05</v>
      </c>
      <c r="L56" t="str">
        <f>_xlfn.XLOOKUP(Table1[[#This Row],[PRODUCT ID]],Catalogue!$A$2:$A$51,Catalogue!$B$2:$B$51,,0)</f>
        <v>Product50</v>
      </c>
    </row>
    <row r="57" spans="1:12">
      <c r="A57" s="1">
        <v>44982</v>
      </c>
      <c r="B57" t="s">
        <v>105</v>
      </c>
      <c r="C57">
        <v>3</v>
      </c>
      <c r="D57" t="s">
        <v>120</v>
      </c>
      <c r="E57" t="s">
        <v>120</v>
      </c>
      <c r="F57">
        <f>_xlfn.XLOOKUP('Sales Report'!$B57,Catalogue!$A$2:$A$51,Catalogue!$E$2:$E$51,,0)</f>
        <v>16</v>
      </c>
      <c r="G57">
        <f>_xlfn.XLOOKUP('Sales Report'!$B57,Catalogue!$A$2:$A$51,Catalogue!$F$2:$F$51,,0)</f>
        <v>26.4</v>
      </c>
      <c r="H57">
        <f t="shared" si="0"/>
        <v>48</v>
      </c>
      <c r="I57">
        <f>PRODUCT(Table1[[#This Row],[SELLING PRICE]],Table1[[#This Row],[QTY]])</f>
        <v>79.199999999999989</v>
      </c>
      <c r="J57">
        <f>SUM(Table1[[#This Row],[SELLING VALUE]],-Table1[[#This Row],[BUYING VALUE]])</f>
        <v>31.199999999999989</v>
      </c>
      <c r="K57" t="str">
        <f>_xlfn.XLOOKUP(Table1[[#This Row],[PRODUCT ID]],Catalogue!$A$2:$A$51,Catalogue!$C$2:$C$51,,0)</f>
        <v>Category05</v>
      </c>
      <c r="L57" t="str">
        <f>_xlfn.XLOOKUP(Table1[[#This Row],[PRODUCT ID]],Catalogue!$A$2:$A$51,Catalogue!$B$2:$B$51,,0)</f>
        <v>Product46</v>
      </c>
    </row>
    <row r="58" spans="1:12">
      <c r="A58" s="1">
        <v>44983</v>
      </c>
      <c r="B58" t="s">
        <v>103</v>
      </c>
      <c r="C58">
        <v>8</v>
      </c>
      <c r="D58" t="s">
        <v>122</v>
      </c>
      <c r="E58" t="s">
        <v>121</v>
      </c>
      <c r="F58">
        <f>_xlfn.XLOOKUP('Sales Report'!$B58,Catalogue!$A$2:$A$51,Catalogue!$E$2:$E$51,,0)</f>
        <v>10</v>
      </c>
      <c r="G58">
        <f>_xlfn.XLOOKUP('Sales Report'!$B58,Catalogue!$A$2:$A$51,Catalogue!$F$2:$F$51,,0)</f>
        <v>14.100000000000001</v>
      </c>
      <c r="H58">
        <f t="shared" si="0"/>
        <v>80</v>
      </c>
      <c r="I58">
        <f>PRODUCT(Table1[[#This Row],[SELLING PRICE]],Table1[[#This Row],[QTY]])</f>
        <v>112.80000000000001</v>
      </c>
      <c r="J58">
        <f>SUM(Table1[[#This Row],[SELLING VALUE]],-Table1[[#This Row],[BUYING VALUE]])</f>
        <v>32.800000000000011</v>
      </c>
      <c r="K58" t="str">
        <f>_xlfn.XLOOKUP(Table1[[#This Row],[PRODUCT ID]],Catalogue!$A$2:$A$51,Catalogue!$C$2:$C$51,,0)</f>
        <v>Category05</v>
      </c>
      <c r="L58" t="str">
        <f>_xlfn.XLOOKUP(Table1[[#This Row],[PRODUCT ID]],Catalogue!$A$2:$A$51,Catalogue!$B$2:$B$51,,0)</f>
        <v>Product45</v>
      </c>
    </row>
    <row r="59" spans="1:12">
      <c r="A59" s="1">
        <v>44984</v>
      </c>
      <c r="B59" t="s">
        <v>59</v>
      </c>
      <c r="C59">
        <v>7</v>
      </c>
      <c r="D59" t="s">
        <v>122</v>
      </c>
      <c r="E59" t="s">
        <v>120</v>
      </c>
      <c r="F59">
        <f>_xlfn.XLOOKUP('Sales Report'!$B59,Catalogue!$A$2:$A$51,Catalogue!$E$2:$E$51,,0)</f>
        <v>136</v>
      </c>
      <c r="G59">
        <f>_xlfn.XLOOKUP('Sales Report'!$B59,Catalogue!$A$2:$A$51,Catalogue!$F$2:$F$51,,0)</f>
        <v>153.68</v>
      </c>
      <c r="H59">
        <f t="shared" si="0"/>
        <v>952</v>
      </c>
      <c r="I59">
        <f>PRODUCT(Table1[[#This Row],[SELLING PRICE]],Table1[[#This Row],[QTY]])</f>
        <v>1075.76</v>
      </c>
      <c r="J59">
        <f>SUM(Table1[[#This Row],[SELLING VALUE]],-Table1[[#This Row],[BUYING VALUE]])</f>
        <v>123.75999999999999</v>
      </c>
      <c r="K59" t="str">
        <f>_xlfn.XLOOKUP(Table1[[#This Row],[PRODUCT ID]],Catalogue!$A$2:$A$51,Catalogue!$C$2:$C$51,,0)</f>
        <v>Category03</v>
      </c>
      <c r="L59" t="str">
        <f>_xlfn.XLOOKUP(Table1[[#This Row],[PRODUCT ID]],Catalogue!$A$2:$A$51,Catalogue!$B$2:$B$51,,0)</f>
        <v>Product24</v>
      </c>
    </row>
    <row r="60" spans="1:12">
      <c r="A60" s="1">
        <v>44985</v>
      </c>
      <c r="B60" t="s">
        <v>52</v>
      </c>
      <c r="C60">
        <v>6</v>
      </c>
      <c r="D60" t="s">
        <v>120</v>
      </c>
      <c r="E60" t="s">
        <v>121</v>
      </c>
      <c r="F60">
        <f>_xlfn.XLOOKUP('Sales Report'!$B60,Catalogue!$A$2:$A$51,Catalogue!$E$2:$E$51,,0)</f>
        <v>16</v>
      </c>
      <c r="G60">
        <f>_xlfn.XLOOKUP('Sales Report'!$B60,Catalogue!$A$2:$A$51,Catalogue!$F$2:$F$51,,0)</f>
        <v>21.12</v>
      </c>
      <c r="H60">
        <f t="shared" si="0"/>
        <v>96</v>
      </c>
      <c r="I60">
        <f>PRODUCT(Table1[[#This Row],[SELLING PRICE]],Table1[[#This Row],[QTY]])</f>
        <v>126.72</v>
      </c>
      <c r="J60">
        <f>SUM(Table1[[#This Row],[SELLING VALUE]],-Table1[[#This Row],[BUYING VALUE]])</f>
        <v>30.72</v>
      </c>
      <c r="K60" t="str">
        <f>_xlfn.XLOOKUP(Table1[[#This Row],[PRODUCT ID]],Catalogue!$A$2:$A$51,Catalogue!$C$2:$C$51,,0)</f>
        <v>Category03</v>
      </c>
      <c r="L60" t="str">
        <f>_xlfn.XLOOKUP(Table1[[#This Row],[PRODUCT ID]],Catalogue!$A$2:$A$51,Catalogue!$B$2:$B$51,,0)</f>
        <v>Product21</v>
      </c>
    </row>
    <row r="61" spans="1:12">
      <c r="A61" s="1">
        <v>44986</v>
      </c>
      <c r="B61" t="s">
        <v>109</v>
      </c>
      <c r="C61">
        <v>1</v>
      </c>
      <c r="D61" t="s">
        <v>119</v>
      </c>
      <c r="E61" t="s">
        <v>121</v>
      </c>
      <c r="F61">
        <f>_xlfn.XLOOKUP('Sales Report'!$B61,Catalogue!$A$2:$A$51,Catalogue!$E$2:$E$51,,0)</f>
        <v>123</v>
      </c>
      <c r="G61">
        <f>_xlfn.XLOOKUP('Sales Report'!$B61,Catalogue!$A$2:$A$51,Catalogue!$F$2:$F$51,,0)</f>
        <v>135.30000000000001</v>
      </c>
      <c r="H61">
        <f t="shared" si="0"/>
        <v>123</v>
      </c>
      <c r="I61">
        <f>PRODUCT(Table1[[#This Row],[SELLING PRICE]],Table1[[#This Row],[QTY]])</f>
        <v>135.30000000000001</v>
      </c>
      <c r="J61">
        <f>SUM(Table1[[#This Row],[SELLING VALUE]],-Table1[[#This Row],[BUYING VALUE]])</f>
        <v>12.300000000000011</v>
      </c>
      <c r="K61" t="str">
        <f>_xlfn.XLOOKUP(Table1[[#This Row],[PRODUCT ID]],Catalogue!$A$2:$A$51,Catalogue!$C$2:$C$51,,0)</f>
        <v>Category05</v>
      </c>
      <c r="L61" t="str">
        <f>_xlfn.XLOOKUP(Table1[[#This Row],[PRODUCT ID]],Catalogue!$A$2:$A$51,Catalogue!$B$2:$B$51,,0)</f>
        <v>Product48</v>
      </c>
    </row>
    <row r="62" spans="1:12">
      <c r="A62" s="1">
        <v>44987</v>
      </c>
      <c r="B62" t="s">
        <v>69</v>
      </c>
      <c r="C62">
        <v>14</v>
      </c>
      <c r="D62" t="s">
        <v>119</v>
      </c>
      <c r="E62" t="s">
        <v>120</v>
      </c>
      <c r="F62">
        <f>_xlfn.XLOOKUP('Sales Report'!$B62,Catalogue!$A$2:$A$51,Catalogue!$E$2:$E$51,,0)</f>
        <v>71</v>
      </c>
      <c r="G62">
        <f>_xlfn.XLOOKUP('Sales Report'!$B62,Catalogue!$A$2:$A$51,Catalogue!$F$2:$F$51,,0)</f>
        <v>95.85</v>
      </c>
      <c r="H62">
        <f t="shared" si="0"/>
        <v>994</v>
      </c>
      <c r="I62">
        <f>PRODUCT(Table1[[#This Row],[SELLING PRICE]],Table1[[#This Row],[QTY]])</f>
        <v>1341.8999999999999</v>
      </c>
      <c r="J62">
        <f>SUM(Table1[[#This Row],[SELLING VALUE]],-Table1[[#This Row],[BUYING VALUE]])</f>
        <v>347.89999999999986</v>
      </c>
      <c r="K62" t="str">
        <f>_xlfn.XLOOKUP(Table1[[#This Row],[PRODUCT ID]],Catalogue!$A$2:$A$51,Catalogue!$C$2:$C$51,,0)</f>
        <v>Category03</v>
      </c>
      <c r="L62" t="str">
        <f>_xlfn.XLOOKUP(Table1[[#This Row],[PRODUCT ID]],Catalogue!$A$2:$A$51,Catalogue!$B$2:$B$51,,0)</f>
        <v>Product29</v>
      </c>
    </row>
    <row r="63" spans="1:12">
      <c r="A63" s="1">
        <v>44988</v>
      </c>
      <c r="B63" t="s">
        <v>69</v>
      </c>
      <c r="C63">
        <v>20</v>
      </c>
      <c r="D63" t="s">
        <v>120</v>
      </c>
      <c r="E63" t="s">
        <v>121</v>
      </c>
      <c r="F63">
        <f>_xlfn.XLOOKUP('Sales Report'!$B63,Catalogue!$A$2:$A$51,Catalogue!$E$2:$E$51,,0)</f>
        <v>71</v>
      </c>
      <c r="G63">
        <f>_xlfn.XLOOKUP('Sales Report'!$B63,Catalogue!$A$2:$A$51,Catalogue!$F$2:$F$51,,0)</f>
        <v>95.85</v>
      </c>
      <c r="H63">
        <f t="shared" si="0"/>
        <v>1420</v>
      </c>
      <c r="I63">
        <f>PRODUCT(Table1[[#This Row],[SELLING PRICE]],Table1[[#This Row],[QTY]])</f>
        <v>1917</v>
      </c>
      <c r="J63">
        <f>SUM(Table1[[#This Row],[SELLING VALUE]],-Table1[[#This Row],[BUYING VALUE]])</f>
        <v>497</v>
      </c>
      <c r="K63" t="str">
        <f>_xlfn.XLOOKUP(Table1[[#This Row],[PRODUCT ID]],Catalogue!$A$2:$A$51,Catalogue!$C$2:$C$51,,0)</f>
        <v>Category03</v>
      </c>
      <c r="L63" t="str">
        <f>_xlfn.XLOOKUP(Table1[[#This Row],[PRODUCT ID]],Catalogue!$A$2:$A$51,Catalogue!$B$2:$B$51,,0)</f>
        <v>Product29</v>
      </c>
    </row>
    <row r="64" spans="1:12">
      <c r="A64" s="1">
        <v>44989</v>
      </c>
      <c r="B64" t="s">
        <v>65</v>
      </c>
      <c r="C64">
        <v>13</v>
      </c>
      <c r="D64" t="s">
        <v>119</v>
      </c>
      <c r="E64" t="s">
        <v>121</v>
      </c>
      <c r="F64">
        <f>_xlfn.XLOOKUP('Sales Report'!$B64,Catalogue!$A$2:$A$51,Catalogue!$E$2:$E$51,,0)</f>
        <v>105</v>
      </c>
      <c r="G64">
        <f>_xlfn.XLOOKUP('Sales Report'!$B64,Catalogue!$A$2:$A$51,Catalogue!$F$2:$F$51,,0)</f>
        <v>117.6</v>
      </c>
      <c r="H64">
        <f t="shared" si="0"/>
        <v>1365</v>
      </c>
      <c r="I64">
        <f>PRODUCT(Table1[[#This Row],[SELLING PRICE]],Table1[[#This Row],[QTY]])</f>
        <v>1528.8</v>
      </c>
      <c r="J64">
        <f>SUM(Table1[[#This Row],[SELLING VALUE]],-Table1[[#This Row],[BUYING VALUE]])</f>
        <v>163.79999999999995</v>
      </c>
      <c r="K64" t="str">
        <f>_xlfn.XLOOKUP(Table1[[#This Row],[PRODUCT ID]],Catalogue!$A$2:$A$51,Catalogue!$C$2:$C$51,,0)</f>
        <v>Category03</v>
      </c>
      <c r="L64" t="str">
        <f>_xlfn.XLOOKUP(Table1[[#This Row],[PRODUCT ID]],Catalogue!$A$2:$A$51,Catalogue!$B$2:$B$51,,0)</f>
        <v>Product27</v>
      </c>
    </row>
    <row r="65" spans="1:12">
      <c r="A65" s="1">
        <v>44990</v>
      </c>
      <c r="B65" t="s">
        <v>90</v>
      </c>
      <c r="C65">
        <v>10</v>
      </c>
      <c r="D65" t="s">
        <v>119</v>
      </c>
      <c r="E65" t="s">
        <v>120</v>
      </c>
      <c r="F65">
        <f>_xlfn.XLOOKUP('Sales Report'!$B65,Catalogue!$A$2:$A$51,Catalogue!$E$2:$E$51,,0)</f>
        <v>98</v>
      </c>
      <c r="G65">
        <f>_xlfn.XLOOKUP('Sales Report'!$B65,Catalogue!$A$2:$A$51,Catalogue!$F$2:$F$51,,0)</f>
        <v>132.30000000000001</v>
      </c>
      <c r="H65">
        <f t="shared" si="0"/>
        <v>980</v>
      </c>
      <c r="I65">
        <f>PRODUCT(Table1[[#This Row],[SELLING PRICE]],Table1[[#This Row],[QTY]])</f>
        <v>1323</v>
      </c>
      <c r="J65">
        <f>SUM(Table1[[#This Row],[SELLING VALUE]],-Table1[[#This Row],[BUYING VALUE]])</f>
        <v>343</v>
      </c>
      <c r="K65" t="str">
        <f>_xlfn.XLOOKUP(Table1[[#This Row],[PRODUCT ID]],Catalogue!$A$2:$A$51,Catalogue!$C$2:$C$51,,0)</f>
        <v>Category04</v>
      </c>
      <c r="L65" t="str">
        <f>_xlfn.XLOOKUP(Table1[[#This Row],[PRODUCT ID]],Catalogue!$A$2:$A$51,Catalogue!$B$2:$B$51,,0)</f>
        <v>Product39</v>
      </c>
    </row>
    <row r="66" spans="1:12">
      <c r="A66" s="1">
        <v>44991</v>
      </c>
      <c r="B66" t="s">
        <v>32</v>
      </c>
      <c r="C66">
        <v>20</v>
      </c>
      <c r="D66" t="s">
        <v>120</v>
      </c>
      <c r="E66" t="s">
        <v>121</v>
      </c>
      <c r="F66">
        <f>_xlfn.XLOOKUP('Sales Report'!$B66,Catalogue!$A$2:$A$51,Catalogue!$E$2:$E$51,,0)</f>
        <v>136</v>
      </c>
      <c r="G66">
        <f>_xlfn.XLOOKUP('Sales Report'!$B66,Catalogue!$A$2:$A$51,Catalogue!$F$2:$F$51,,0)</f>
        <v>179.52</v>
      </c>
      <c r="H66">
        <f t="shared" si="0"/>
        <v>2720</v>
      </c>
      <c r="I66">
        <f>PRODUCT(Table1[[#This Row],[SELLING PRICE]],Table1[[#This Row],[QTY]])</f>
        <v>3590.4</v>
      </c>
      <c r="J66">
        <f>SUM(Table1[[#This Row],[SELLING VALUE]],-Table1[[#This Row],[BUYING VALUE]])</f>
        <v>870.40000000000009</v>
      </c>
      <c r="K66" t="str">
        <f>_xlfn.XLOOKUP(Table1[[#This Row],[PRODUCT ID]],Catalogue!$A$2:$A$51,Catalogue!$C$2:$C$51,,0)</f>
        <v>Category02</v>
      </c>
      <c r="L66" t="str">
        <f>_xlfn.XLOOKUP(Table1[[#This Row],[PRODUCT ID]],Catalogue!$A$2:$A$51,Catalogue!$B$2:$B$51,,0)</f>
        <v>Product11</v>
      </c>
    </row>
    <row r="67" spans="1:12">
      <c r="A67" s="1">
        <v>44992</v>
      </c>
      <c r="B67" t="s">
        <v>111</v>
      </c>
      <c r="C67">
        <v>18</v>
      </c>
      <c r="D67" t="s">
        <v>122</v>
      </c>
      <c r="E67" t="s">
        <v>120</v>
      </c>
      <c r="F67">
        <f>_xlfn.XLOOKUP('Sales Report'!$B67,Catalogue!$A$2:$A$51,Catalogue!$E$2:$E$51,,0)</f>
        <v>136</v>
      </c>
      <c r="G67">
        <f>_xlfn.XLOOKUP('Sales Report'!$B67,Catalogue!$A$2:$A$51,Catalogue!$F$2:$F$51,,0)</f>
        <v>183.6</v>
      </c>
      <c r="H67">
        <f t="shared" ref="H67:H130" si="1">PRODUCT($F67,$C67)</f>
        <v>2448</v>
      </c>
      <c r="I67">
        <f>PRODUCT(Table1[[#This Row],[SELLING PRICE]],Table1[[#This Row],[QTY]])</f>
        <v>3304.7999999999997</v>
      </c>
      <c r="J67">
        <f>SUM(Table1[[#This Row],[SELLING VALUE]],-Table1[[#This Row],[BUYING VALUE]])</f>
        <v>856.79999999999973</v>
      </c>
      <c r="K67" t="str">
        <f>_xlfn.XLOOKUP(Table1[[#This Row],[PRODUCT ID]],Catalogue!$A$2:$A$51,Catalogue!$C$2:$C$51,,0)</f>
        <v>Category05</v>
      </c>
      <c r="L67" t="str">
        <f>_xlfn.XLOOKUP(Table1[[#This Row],[PRODUCT ID]],Catalogue!$A$2:$A$51,Catalogue!$B$2:$B$51,,0)</f>
        <v>Product49</v>
      </c>
    </row>
    <row r="68" spans="1:12">
      <c r="A68" s="1">
        <v>44993</v>
      </c>
      <c r="B68" t="s">
        <v>78</v>
      </c>
      <c r="C68">
        <v>20</v>
      </c>
      <c r="D68" t="s">
        <v>122</v>
      </c>
      <c r="E68" t="s">
        <v>121</v>
      </c>
      <c r="F68">
        <f>_xlfn.XLOOKUP('Sales Report'!$B68,Catalogue!$A$2:$A$51,Catalogue!$E$2:$E$51,,0)</f>
        <v>16</v>
      </c>
      <c r="G68">
        <f>_xlfn.XLOOKUP('Sales Report'!$B68,Catalogue!$A$2:$A$51,Catalogue!$F$2:$F$51,,0)</f>
        <v>18.240000000000002</v>
      </c>
      <c r="H68">
        <f t="shared" si="1"/>
        <v>320</v>
      </c>
      <c r="I68">
        <f>PRODUCT(Table1[[#This Row],[SELLING PRICE]],Table1[[#This Row],[QTY]])</f>
        <v>364.80000000000007</v>
      </c>
      <c r="J68">
        <f>SUM(Table1[[#This Row],[SELLING VALUE]],-Table1[[#This Row],[BUYING VALUE]])</f>
        <v>44.800000000000068</v>
      </c>
      <c r="K68" t="str">
        <f>_xlfn.XLOOKUP(Table1[[#This Row],[PRODUCT ID]],Catalogue!$A$2:$A$51,Catalogue!$C$2:$C$51,,0)</f>
        <v>Category04</v>
      </c>
      <c r="L68" t="str">
        <f>_xlfn.XLOOKUP(Table1[[#This Row],[PRODUCT ID]],Catalogue!$A$2:$A$51,Catalogue!$B$2:$B$51,,0)</f>
        <v>Product33</v>
      </c>
    </row>
    <row r="69" spans="1:12">
      <c r="A69" s="1">
        <v>44994</v>
      </c>
      <c r="B69" t="s">
        <v>88</v>
      </c>
      <c r="C69">
        <v>3</v>
      </c>
      <c r="D69" t="s">
        <v>120</v>
      </c>
      <c r="E69" t="s">
        <v>120</v>
      </c>
      <c r="F69">
        <f>_xlfn.XLOOKUP('Sales Report'!$B69,Catalogue!$A$2:$A$51,Catalogue!$E$2:$E$51,,0)</f>
        <v>63</v>
      </c>
      <c r="G69">
        <f>_xlfn.XLOOKUP('Sales Report'!$B69,Catalogue!$A$2:$A$51,Catalogue!$F$2:$F$51,,0)</f>
        <v>69.3</v>
      </c>
      <c r="H69">
        <f t="shared" si="1"/>
        <v>189</v>
      </c>
      <c r="I69">
        <f>PRODUCT(Table1[[#This Row],[SELLING PRICE]],Table1[[#This Row],[QTY]])</f>
        <v>207.89999999999998</v>
      </c>
      <c r="J69">
        <f>SUM(Table1[[#This Row],[SELLING VALUE]],-Table1[[#This Row],[BUYING VALUE]])</f>
        <v>18.899999999999977</v>
      </c>
      <c r="K69" t="str">
        <f>_xlfn.XLOOKUP(Table1[[#This Row],[PRODUCT ID]],Catalogue!$A$2:$A$51,Catalogue!$C$2:$C$51,,0)</f>
        <v>Category04</v>
      </c>
      <c r="L69" t="str">
        <f>_xlfn.XLOOKUP(Table1[[#This Row],[PRODUCT ID]],Catalogue!$A$2:$A$51,Catalogue!$B$2:$B$51,,0)</f>
        <v>Product38</v>
      </c>
    </row>
    <row r="70" spans="1:12">
      <c r="A70" s="1">
        <v>44995</v>
      </c>
      <c r="B70" t="s">
        <v>27</v>
      </c>
      <c r="C70">
        <v>17</v>
      </c>
      <c r="D70" t="s">
        <v>119</v>
      </c>
      <c r="E70" t="s">
        <v>121</v>
      </c>
      <c r="F70">
        <f>_xlfn.XLOOKUP('Sales Report'!$B70,Catalogue!$A$2:$A$51,Catalogue!$E$2:$E$51,,0)</f>
        <v>10</v>
      </c>
      <c r="G70">
        <f>_xlfn.XLOOKUP('Sales Report'!$B70,Catalogue!$A$2:$A$51,Catalogue!$F$2:$F$51,,0)</f>
        <v>13.5</v>
      </c>
      <c r="H70">
        <f t="shared" si="1"/>
        <v>170</v>
      </c>
      <c r="I70">
        <f>PRODUCT(Table1[[#This Row],[SELLING PRICE]],Table1[[#This Row],[QTY]])</f>
        <v>229.5</v>
      </c>
      <c r="J70">
        <f>SUM(Table1[[#This Row],[SELLING VALUE]],-Table1[[#This Row],[BUYING VALUE]])</f>
        <v>59.5</v>
      </c>
      <c r="K70" t="str">
        <f>_xlfn.XLOOKUP(Table1[[#This Row],[PRODUCT ID]],Catalogue!$A$2:$A$51,Catalogue!$C$2:$C$51,,0)</f>
        <v>Category01</v>
      </c>
      <c r="L70" t="str">
        <f>_xlfn.XLOOKUP(Table1[[#This Row],[PRODUCT ID]],Catalogue!$A$2:$A$51,Catalogue!$B$2:$B$51,,0)</f>
        <v>Product9</v>
      </c>
    </row>
    <row r="71" spans="1:12">
      <c r="A71" s="1">
        <v>44996</v>
      </c>
      <c r="B71" t="s">
        <v>6</v>
      </c>
      <c r="C71">
        <v>13</v>
      </c>
      <c r="D71" t="s">
        <v>119</v>
      </c>
      <c r="E71" t="s">
        <v>121</v>
      </c>
      <c r="F71">
        <f>_xlfn.XLOOKUP('Sales Report'!$B71,Catalogue!$A$2:$A$51,Catalogue!$E$2:$E$51,,0)</f>
        <v>98</v>
      </c>
      <c r="G71">
        <f>_xlfn.XLOOKUP('Sales Report'!$B71,Catalogue!$A$2:$A$51,Catalogue!$F$2:$F$51,,0)</f>
        <v>129.36000000000001</v>
      </c>
      <c r="H71">
        <f t="shared" si="1"/>
        <v>1274</v>
      </c>
      <c r="I71">
        <f>PRODUCT(Table1[[#This Row],[SELLING PRICE]],Table1[[#This Row],[QTY]])</f>
        <v>1681.6800000000003</v>
      </c>
      <c r="J71">
        <f>SUM(Table1[[#This Row],[SELLING VALUE]],-Table1[[#This Row],[BUYING VALUE]])</f>
        <v>407.68000000000029</v>
      </c>
      <c r="K71" t="str">
        <f>_xlfn.XLOOKUP(Table1[[#This Row],[PRODUCT ID]],Catalogue!$A$2:$A$51,Catalogue!$C$2:$C$51,,0)</f>
        <v>Category01</v>
      </c>
      <c r="L71" t="str">
        <f>_xlfn.XLOOKUP(Table1[[#This Row],[PRODUCT ID]],Catalogue!$A$2:$A$51,Catalogue!$B$2:$B$51,,0)</f>
        <v>Product1</v>
      </c>
    </row>
    <row r="72" spans="1:12">
      <c r="A72" s="1">
        <v>44997</v>
      </c>
      <c r="B72" t="s">
        <v>78</v>
      </c>
      <c r="C72">
        <v>8</v>
      </c>
      <c r="D72" t="s">
        <v>120</v>
      </c>
      <c r="E72" t="s">
        <v>120</v>
      </c>
      <c r="F72">
        <f>_xlfn.XLOOKUP('Sales Report'!$B72,Catalogue!$A$2:$A$51,Catalogue!$E$2:$E$51,,0)</f>
        <v>16</v>
      </c>
      <c r="G72">
        <f>_xlfn.XLOOKUP('Sales Report'!$B72,Catalogue!$A$2:$A$51,Catalogue!$F$2:$F$51,,0)</f>
        <v>18.240000000000002</v>
      </c>
      <c r="H72">
        <f t="shared" si="1"/>
        <v>128</v>
      </c>
      <c r="I72">
        <f>PRODUCT(Table1[[#This Row],[SELLING PRICE]],Table1[[#This Row],[QTY]])</f>
        <v>145.92000000000002</v>
      </c>
      <c r="J72">
        <f>SUM(Table1[[#This Row],[SELLING VALUE]],-Table1[[#This Row],[BUYING VALUE]])</f>
        <v>17.920000000000016</v>
      </c>
      <c r="K72" t="str">
        <f>_xlfn.XLOOKUP(Table1[[#This Row],[PRODUCT ID]],Catalogue!$A$2:$A$51,Catalogue!$C$2:$C$51,,0)</f>
        <v>Category04</v>
      </c>
      <c r="L72" t="str">
        <f>_xlfn.XLOOKUP(Table1[[#This Row],[PRODUCT ID]],Catalogue!$A$2:$A$51,Catalogue!$B$2:$B$51,,0)</f>
        <v>Product33</v>
      </c>
    </row>
    <row r="73" spans="1:12">
      <c r="A73" s="1">
        <v>44998</v>
      </c>
      <c r="B73" t="s">
        <v>44</v>
      </c>
      <c r="C73">
        <v>6</v>
      </c>
      <c r="D73" t="s">
        <v>119</v>
      </c>
      <c r="E73" t="s">
        <v>121</v>
      </c>
      <c r="F73">
        <f>_xlfn.XLOOKUP('Sales Report'!$B73,Catalogue!$A$2:$A$51,Catalogue!$E$2:$E$51,,0)</f>
        <v>71</v>
      </c>
      <c r="G73">
        <f>_xlfn.XLOOKUP('Sales Report'!$B73,Catalogue!$A$2:$A$51,Catalogue!$F$2:$F$51,,0)</f>
        <v>79.52</v>
      </c>
      <c r="H73">
        <f t="shared" si="1"/>
        <v>426</v>
      </c>
      <c r="I73">
        <f>PRODUCT(Table1[[#This Row],[SELLING PRICE]],Table1[[#This Row],[QTY]])</f>
        <v>477.12</v>
      </c>
      <c r="J73">
        <f>SUM(Table1[[#This Row],[SELLING VALUE]],-Table1[[#This Row],[BUYING VALUE]])</f>
        <v>51.120000000000005</v>
      </c>
      <c r="K73" t="str">
        <f>_xlfn.XLOOKUP(Table1[[#This Row],[PRODUCT ID]],Catalogue!$A$2:$A$51,Catalogue!$C$2:$C$51,,0)</f>
        <v>Category02</v>
      </c>
      <c r="L73" t="str">
        <f>_xlfn.XLOOKUP(Table1[[#This Row],[PRODUCT ID]],Catalogue!$A$2:$A$51,Catalogue!$B$2:$B$51,,0)</f>
        <v>Product17</v>
      </c>
    </row>
    <row r="74" spans="1:12">
      <c r="A74" s="1">
        <v>44999</v>
      </c>
      <c r="B74" t="s">
        <v>82</v>
      </c>
      <c r="C74">
        <v>1</v>
      </c>
      <c r="D74" t="s">
        <v>119</v>
      </c>
      <c r="E74" t="s">
        <v>121</v>
      </c>
      <c r="F74">
        <f>_xlfn.XLOOKUP('Sales Report'!$B74,Catalogue!$A$2:$A$51,Catalogue!$E$2:$E$51,,0)</f>
        <v>123</v>
      </c>
      <c r="G74">
        <f>_xlfn.XLOOKUP('Sales Report'!$B74,Catalogue!$A$2:$A$51,Catalogue!$F$2:$F$51,,0)</f>
        <v>173.43</v>
      </c>
      <c r="H74">
        <f t="shared" si="1"/>
        <v>123</v>
      </c>
      <c r="I74">
        <f>PRODUCT(Table1[[#This Row],[SELLING PRICE]],Table1[[#This Row],[QTY]])</f>
        <v>173.43</v>
      </c>
      <c r="J74">
        <f>SUM(Table1[[#This Row],[SELLING VALUE]],-Table1[[#This Row],[BUYING VALUE]])</f>
        <v>50.430000000000007</v>
      </c>
      <c r="K74" t="str">
        <f>_xlfn.XLOOKUP(Table1[[#This Row],[PRODUCT ID]],Catalogue!$A$2:$A$51,Catalogue!$C$2:$C$51,,0)</f>
        <v>Category04</v>
      </c>
      <c r="L74" t="str">
        <f>_xlfn.XLOOKUP(Table1[[#This Row],[PRODUCT ID]],Catalogue!$A$2:$A$51,Catalogue!$B$2:$B$51,,0)</f>
        <v>Product35</v>
      </c>
    </row>
    <row r="75" spans="1:12">
      <c r="A75" s="1">
        <v>45000</v>
      </c>
      <c r="B75" t="s">
        <v>69</v>
      </c>
      <c r="C75">
        <v>13</v>
      </c>
      <c r="D75" t="s">
        <v>120</v>
      </c>
      <c r="E75" t="s">
        <v>120</v>
      </c>
      <c r="F75">
        <f>_xlfn.XLOOKUP('Sales Report'!$B75,Catalogue!$A$2:$A$51,Catalogue!$E$2:$E$51,,0)</f>
        <v>71</v>
      </c>
      <c r="G75">
        <f>_xlfn.XLOOKUP('Sales Report'!$B75,Catalogue!$A$2:$A$51,Catalogue!$F$2:$F$51,,0)</f>
        <v>95.85</v>
      </c>
      <c r="H75">
        <f t="shared" si="1"/>
        <v>923</v>
      </c>
      <c r="I75">
        <f>PRODUCT(Table1[[#This Row],[SELLING PRICE]],Table1[[#This Row],[QTY]])</f>
        <v>1246.05</v>
      </c>
      <c r="J75">
        <f>SUM(Table1[[#This Row],[SELLING VALUE]],-Table1[[#This Row],[BUYING VALUE]])</f>
        <v>323.04999999999995</v>
      </c>
      <c r="K75" t="str">
        <f>_xlfn.XLOOKUP(Table1[[#This Row],[PRODUCT ID]],Catalogue!$A$2:$A$51,Catalogue!$C$2:$C$51,,0)</f>
        <v>Category03</v>
      </c>
      <c r="L75" t="str">
        <f>_xlfn.XLOOKUP(Table1[[#This Row],[PRODUCT ID]],Catalogue!$A$2:$A$51,Catalogue!$B$2:$B$51,,0)</f>
        <v>Product29</v>
      </c>
    </row>
    <row r="76" spans="1:12">
      <c r="A76" s="1">
        <v>45001</v>
      </c>
      <c r="B76" t="s">
        <v>61</v>
      </c>
      <c r="C76">
        <v>16</v>
      </c>
      <c r="D76" t="s">
        <v>122</v>
      </c>
      <c r="E76" t="s">
        <v>121</v>
      </c>
      <c r="F76">
        <f>_xlfn.XLOOKUP('Sales Report'!$B76,Catalogue!$A$2:$A$51,Catalogue!$E$2:$E$51,,0)</f>
        <v>12</v>
      </c>
      <c r="G76">
        <f>_xlfn.XLOOKUP('Sales Report'!$B76,Catalogue!$A$2:$A$51,Catalogue!$F$2:$F$51,,0)</f>
        <v>16.920000000000002</v>
      </c>
      <c r="H76">
        <f t="shared" si="1"/>
        <v>192</v>
      </c>
      <c r="I76">
        <f>PRODUCT(Table1[[#This Row],[SELLING PRICE]],Table1[[#This Row],[QTY]])</f>
        <v>270.72000000000003</v>
      </c>
      <c r="J76">
        <f>SUM(Table1[[#This Row],[SELLING VALUE]],-Table1[[#This Row],[BUYING VALUE]])</f>
        <v>78.720000000000027</v>
      </c>
      <c r="K76" t="str">
        <f>_xlfn.XLOOKUP(Table1[[#This Row],[PRODUCT ID]],Catalogue!$A$2:$A$51,Catalogue!$C$2:$C$51,,0)</f>
        <v>Category03</v>
      </c>
      <c r="L76" t="str">
        <f>_xlfn.XLOOKUP(Table1[[#This Row],[PRODUCT ID]],Catalogue!$A$2:$A$51,Catalogue!$B$2:$B$51,,0)</f>
        <v>Product25</v>
      </c>
    </row>
    <row r="77" spans="1:12">
      <c r="A77" s="1">
        <v>45002</v>
      </c>
      <c r="B77" t="s">
        <v>63</v>
      </c>
      <c r="C77">
        <v>4</v>
      </c>
      <c r="D77" t="s">
        <v>122</v>
      </c>
      <c r="E77" t="s">
        <v>120</v>
      </c>
      <c r="F77">
        <f>_xlfn.XLOOKUP('Sales Report'!$B77,Catalogue!$A$2:$A$51,Catalogue!$E$2:$E$51,,0)</f>
        <v>98</v>
      </c>
      <c r="G77">
        <f>_xlfn.XLOOKUP('Sales Report'!$B77,Catalogue!$A$2:$A$51,Catalogue!$F$2:$F$51,,0)</f>
        <v>161.69999999999999</v>
      </c>
      <c r="H77">
        <f t="shared" si="1"/>
        <v>392</v>
      </c>
      <c r="I77">
        <f>PRODUCT(Table1[[#This Row],[SELLING PRICE]],Table1[[#This Row],[QTY]])</f>
        <v>646.79999999999995</v>
      </c>
      <c r="J77">
        <f>SUM(Table1[[#This Row],[SELLING VALUE]],-Table1[[#This Row],[BUYING VALUE]])</f>
        <v>254.79999999999995</v>
      </c>
      <c r="K77" t="str">
        <f>_xlfn.XLOOKUP(Table1[[#This Row],[PRODUCT ID]],Catalogue!$A$2:$A$51,Catalogue!$C$2:$C$51,,0)</f>
        <v>Category03</v>
      </c>
      <c r="L77" t="str">
        <f>_xlfn.XLOOKUP(Table1[[#This Row],[PRODUCT ID]],Catalogue!$A$2:$A$51,Catalogue!$B$2:$B$51,,0)</f>
        <v>Product26</v>
      </c>
    </row>
    <row r="78" spans="1:12">
      <c r="A78" s="1">
        <v>45003</v>
      </c>
      <c r="B78" t="s">
        <v>82</v>
      </c>
      <c r="C78">
        <v>19</v>
      </c>
      <c r="D78" t="s">
        <v>120</v>
      </c>
      <c r="E78" t="s">
        <v>121</v>
      </c>
      <c r="F78">
        <f>_xlfn.XLOOKUP('Sales Report'!$B78,Catalogue!$A$2:$A$51,Catalogue!$E$2:$E$51,,0)</f>
        <v>123</v>
      </c>
      <c r="G78">
        <f>_xlfn.XLOOKUP('Sales Report'!$B78,Catalogue!$A$2:$A$51,Catalogue!$F$2:$F$51,,0)</f>
        <v>173.43</v>
      </c>
      <c r="H78">
        <f t="shared" si="1"/>
        <v>2337</v>
      </c>
      <c r="I78">
        <f>PRODUCT(Table1[[#This Row],[SELLING PRICE]],Table1[[#This Row],[QTY]])</f>
        <v>3295.17</v>
      </c>
      <c r="J78">
        <f>SUM(Table1[[#This Row],[SELLING VALUE]],-Table1[[#This Row],[BUYING VALUE]])</f>
        <v>958.17000000000007</v>
      </c>
      <c r="K78" t="str">
        <f>_xlfn.XLOOKUP(Table1[[#This Row],[PRODUCT ID]],Catalogue!$A$2:$A$51,Catalogue!$C$2:$C$51,,0)</f>
        <v>Category04</v>
      </c>
      <c r="L78" t="str">
        <f>_xlfn.XLOOKUP(Table1[[#This Row],[PRODUCT ID]],Catalogue!$A$2:$A$51,Catalogue!$B$2:$B$51,,0)</f>
        <v>Product35</v>
      </c>
    </row>
    <row r="79" spans="1:12">
      <c r="A79" s="1">
        <v>45004</v>
      </c>
      <c r="B79" t="s">
        <v>10</v>
      </c>
      <c r="C79">
        <v>4</v>
      </c>
      <c r="D79" t="s">
        <v>119</v>
      </c>
      <c r="E79" t="s">
        <v>120</v>
      </c>
      <c r="F79">
        <f>_xlfn.XLOOKUP('Sales Report'!$B79,Catalogue!$A$2:$A$51,Catalogue!$E$2:$E$51,,0)</f>
        <v>105</v>
      </c>
      <c r="G79">
        <f>_xlfn.XLOOKUP('Sales Report'!$B79,Catalogue!$A$2:$A$51,Catalogue!$F$2:$F$51,,0)</f>
        <v>117.6</v>
      </c>
      <c r="H79">
        <f t="shared" si="1"/>
        <v>420</v>
      </c>
      <c r="I79">
        <f>PRODUCT(Table1[[#This Row],[SELLING PRICE]],Table1[[#This Row],[QTY]])</f>
        <v>470.4</v>
      </c>
      <c r="J79">
        <f>SUM(Table1[[#This Row],[SELLING VALUE]],-Table1[[#This Row],[BUYING VALUE]])</f>
        <v>50.399999999999977</v>
      </c>
      <c r="K79" t="str">
        <f>_xlfn.XLOOKUP(Table1[[#This Row],[PRODUCT ID]],Catalogue!$A$2:$A$51,Catalogue!$C$2:$C$51,,0)</f>
        <v>Category01</v>
      </c>
      <c r="L79" t="str">
        <f>_xlfn.XLOOKUP(Table1[[#This Row],[PRODUCT ID]],Catalogue!$A$2:$A$51,Catalogue!$B$2:$B$51,,0)</f>
        <v>Product2</v>
      </c>
    </row>
    <row r="80" spans="1:12">
      <c r="A80" s="1">
        <v>45005</v>
      </c>
      <c r="B80" t="s">
        <v>20</v>
      </c>
      <c r="C80">
        <v>8</v>
      </c>
      <c r="D80" t="s">
        <v>119</v>
      </c>
      <c r="E80" t="s">
        <v>121</v>
      </c>
      <c r="F80">
        <f>_xlfn.XLOOKUP('Sales Report'!$B80,Catalogue!$A$2:$A$51,Catalogue!$E$2:$E$51,,0)</f>
        <v>124</v>
      </c>
      <c r="G80">
        <f>_xlfn.XLOOKUP('Sales Report'!$B80,Catalogue!$A$2:$A$51,Catalogue!$F$2:$F$51,,0)</f>
        <v>204.60000000000002</v>
      </c>
      <c r="H80">
        <f t="shared" si="1"/>
        <v>992</v>
      </c>
      <c r="I80">
        <f>PRODUCT(Table1[[#This Row],[SELLING PRICE]],Table1[[#This Row],[QTY]])</f>
        <v>1636.8000000000002</v>
      </c>
      <c r="J80">
        <f>SUM(Table1[[#This Row],[SELLING VALUE]],-Table1[[#This Row],[BUYING VALUE]])</f>
        <v>644.80000000000018</v>
      </c>
      <c r="K80" t="str">
        <f>_xlfn.XLOOKUP(Table1[[#This Row],[PRODUCT ID]],Catalogue!$A$2:$A$51,Catalogue!$C$2:$C$51,,0)</f>
        <v>Category01</v>
      </c>
      <c r="L80" t="str">
        <f>_xlfn.XLOOKUP(Table1[[#This Row],[PRODUCT ID]],Catalogue!$A$2:$A$51,Catalogue!$B$2:$B$51,,0)</f>
        <v>Product6</v>
      </c>
    </row>
    <row r="81" spans="1:12">
      <c r="A81" s="1">
        <v>45006</v>
      </c>
      <c r="B81" t="s">
        <v>15</v>
      </c>
      <c r="C81">
        <v>9</v>
      </c>
      <c r="D81" t="s">
        <v>120</v>
      </c>
      <c r="E81" t="s">
        <v>121</v>
      </c>
      <c r="F81">
        <f>_xlfn.XLOOKUP('Sales Report'!$B81,Catalogue!$A$2:$A$51,Catalogue!$E$2:$E$51,,0)</f>
        <v>71</v>
      </c>
      <c r="G81">
        <f>_xlfn.XLOOKUP('Sales Report'!$B81,Catalogue!$A$2:$A$51,Catalogue!$F$2:$F$51,,0)</f>
        <v>80.23</v>
      </c>
      <c r="H81">
        <f t="shared" si="1"/>
        <v>639</v>
      </c>
      <c r="I81">
        <f>PRODUCT(Table1[[#This Row],[SELLING PRICE]],Table1[[#This Row],[QTY]])</f>
        <v>722.07</v>
      </c>
      <c r="J81">
        <f>SUM(Table1[[#This Row],[SELLING VALUE]],-Table1[[#This Row],[BUYING VALUE]])</f>
        <v>83.07000000000005</v>
      </c>
      <c r="K81" t="str">
        <f>_xlfn.XLOOKUP(Table1[[#This Row],[PRODUCT ID]],Catalogue!$A$2:$A$51,Catalogue!$C$2:$C$51,,0)</f>
        <v>Category01</v>
      </c>
      <c r="L81" t="str">
        <f>_xlfn.XLOOKUP(Table1[[#This Row],[PRODUCT ID]],Catalogue!$A$2:$A$51,Catalogue!$B$2:$B$51,,0)</f>
        <v>Product4</v>
      </c>
    </row>
    <row r="82" spans="1:12">
      <c r="A82" s="1">
        <v>45007</v>
      </c>
      <c r="B82" t="s">
        <v>48</v>
      </c>
      <c r="C82">
        <v>14</v>
      </c>
      <c r="D82" t="s">
        <v>119</v>
      </c>
      <c r="E82" t="s">
        <v>120</v>
      </c>
      <c r="F82">
        <f>_xlfn.XLOOKUP('Sales Report'!$B82,Catalogue!$A$2:$A$51,Catalogue!$E$2:$E$51,,0)</f>
        <v>124</v>
      </c>
      <c r="G82">
        <f>_xlfn.XLOOKUP('Sales Report'!$B82,Catalogue!$A$2:$A$51,Catalogue!$F$2:$F$51,,0)</f>
        <v>167.4</v>
      </c>
      <c r="H82">
        <f t="shared" si="1"/>
        <v>1736</v>
      </c>
      <c r="I82">
        <f>PRODUCT(Table1[[#This Row],[SELLING PRICE]],Table1[[#This Row],[QTY]])</f>
        <v>2343.6</v>
      </c>
      <c r="J82">
        <f>SUM(Table1[[#This Row],[SELLING VALUE]],-Table1[[#This Row],[BUYING VALUE]])</f>
        <v>607.59999999999991</v>
      </c>
      <c r="K82" t="str">
        <f>_xlfn.XLOOKUP(Table1[[#This Row],[PRODUCT ID]],Catalogue!$A$2:$A$51,Catalogue!$C$2:$C$51,,0)</f>
        <v>Category02</v>
      </c>
      <c r="L82" t="str">
        <f>_xlfn.XLOOKUP(Table1[[#This Row],[PRODUCT ID]],Catalogue!$A$2:$A$51,Catalogue!$B$2:$B$51,,0)</f>
        <v>Product19</v>
      </c>
    </row>
    <row r="83" spans="1:12">
      <c r="A83" s="1">
        <v>45008</v>
      </c>
      <c r="B83" t="s">
        <v>61</v>
      </c>
      <c r="C83">
        <v>19</v>
      </c>
      <c r="D83" t="s">
        <v>119</v>
      </c>
      <c r="E83" t="s">
        <v>121</v>
      </c>
      <c r="F83">
        <f>_xlfn.XLOOKUP('Sales Report'!$B83,Catalogue!$A$2:$A$51,Catalogue!$E$2:$E$51,,0)</f>
        <v>12</v>
      </c>
      <c r="G83">
        <f>_xlfn.XLOOKUP('Sales Report'!$B83,Catalogue!$A$2:$A$51,Catalogue!$F$2:$F$51,,0)</f>
        <v>16.920000000000002</v>
      </c>
      <c r="H83">
        <f t="shared" si="1"/>
        <v>228</v>
      </c>
      <c r="I83">
        <f>PRODUCT(Table1[[#This Row],[SELLING PRICE]],Table1[[#This Row],[QTY]])</f>
        <v>321.48</v>
      </c>
      <c r="J83">
        <f>SUM(Table1[[#This Row],[SELLING VALUE]],-Table1[[#This Row],[BUYING VALUE]])</f>
        <v>93.480000000000018</v>
      </c>
      <c r="K83" t="str">
        <f>_xlfn.XLOOKUP(Table1[[#This Row],[PRODUCT ID]],Catalogue!$A$2:$A$51,Catalogue!$C$2:$C$51,,0)</f>
        <v>Category03</v>
      </c>
      <c r="L83" t="str">
        <f>_xlfn.XLOOKUP(Table1[[#This Row],[PRODUCT ID]],Catalogue!$A$2:$A$51,Catalogue!$B$2:$B$51,,0)</f>
        <v>Product25</v>
      </c>
    </row>
    <row r="84" spans="1:12">
      <c r="A84" s="1">
        <v>45009</v>
      </c>
      <c r="B84" t="s">
        <v>42</v>
      </c>
      <c r="C84">
        <v>18</v>
      </c>
      <c r="D84" t="s">
        <v>120</v>
      </c>
      <c r="E84" t="s">
        <v>121</v>
      </c>
      <c r="F84">
        <f>_xlfn.XLOOKUP('Sales Report'!$B84,Catalogue!$A$2:$A$51,Catalogue!$E$2:$E$51,,0)</f>
        <v>44</v>
      </c>
      <c r="G84">
        <f>_xlfn.XLOOKUP('Sales Report'!$B84,Catalogue!$A$2:$A$51,Catalogue!$F$2:$F$51,,0)</f>
        <v>72.599999999999994</v>
      </c>
      <c r="H84">
        <f t="shared" si="1"/>
        <v>792</v>
      </c>
      <c r="I84">
        <f>PRODUCT(Table1[[#This Row],[SELLING PRICE]],Table1[[#This Row],[QTY]])</f>
        <v>1306.8</v>
      </c>
      <c r="J84">
        <f>SUM(Table1[[#This Row],[SELLING VALUE]],-Table1[[#This Row],[BUYING VALUE]])</f>
        <v>514.79999999999995</v>
      </c>
      <c r="K84" t="str">
        <f>_xlfn.XLOOKUP(Table1[[#This Row],[PRODUCT ID]],Catalogue!$A$2:$A$51,Catalogue!$C$2:$C$51,,0)</f>
        <v>Category02</v>
      </c>
      <c r="L84" t="str">
        <f>_xlfn.XLOOKUP(Table1[[#This Row],[PRODUCT ID]],Catalogue!$A$2:$A$51,Catalogue!$B$2:$B$51,,0)</f>
        <v>Product16</v>
      </c>
    </row>
    <row r="85" spans="1:12">
      <c r="A85" s="1">
        <v>45010</v>
      </c>
      <c r="B85" t="s">
        <v>90</v>
      </c>
      <c r="C85">
        <v>4</v>
      </c>
      <c r="D85" t="s">
        <v>122</v>
      </c>
      <c r="E85" t="s">
        <v>120</v>
      </c>
      <c r="F85">
        <f>_xlfn.XLOOKUP('Sales Report'!$B85,Catalogue!$A$2:$A$51,Catalogue!$E$2:$E$51,,0)</f>
        <v>98</v>
      </c>
      <c r="G85">
        <f>_xlfn.XLOOKUP('Sales Report'!$B85,Catalogue!$A$2:$A$51,Catalogue!$F$2:$F$51,,0)</f>
        <v>132.30000000000001</v>
      </c>
      <c r="H85">
        <f t="shared" si="1"/>
        <v>392</v>
      </c>
      <c r="I85">
        <f>PRODUCT(Table1[[#This Row],[SELLING PRICE]],Table1[[#This Row],[QTY]])</f>
        <v>529.20000000000005</v>
      </c>
      <c r="J85">
        <f>SUM(Table1[[#This Row],[SELLING VALUE]],-Table1[[#This Row],[BUYING VALUE]])</f>
        <v>137.20000000000005</v>
      </c>
      <c r="K85" t="str">
        <f>_xlfn.XLOOKUP(Table1[[#This Row],[PRODUCT ID]],Catalogue!$A$2:$A$51,Catalogue!$C$2:$C$51,,0)</f>
        <v>Category04</v>
      </c>
      <c r="L85" t="str">
        <f>_xlfn.XLOOKUP(Table1[[#This Row],[PRODUCT ID]],Catalogue!$A$2:$A$51,Catalogue!$B$2:$B$51,,0)</f>
        <v>Product39</v>
      </c>
    </row>
    <row r="86" spans="1:12">
      <c r="A86" s="1">
        <v>45011</v>
      </c>
      <c r="B86" t="s">
        <v>50</v>
      </c>
      <c r="C86">
        <v>12</v>
      </c>
      <c r="D86" t="s">
        <v>122</v>
      </c>
      <c r="E86" t="s">
        <v>121</v>
      </c>
      <c r="F86">
        <f>_xlfn.XLOOKUP('Sales Report'!$B86,Catalogue!$A$2:$A$51,Catalogue!$E$2:$E$51,,0)</f>
        <v>10</v>
      </c>
      <c r="G86">
        <f>_xlfn.XLOOKUP('Sales Report'!$B86,Catalogue!$A$2:$A$51,Catalogue!$F$2:$F$51,,0)</f>
        <v>14.600000000000001</v>
      </c>
      <c r="H86">
        <f t="shared" si="1"/>
        <v>120</v>
      </c>
      <c r="I86">
        <f>PRODUCT(Table1[[#This Row],[SELLING PRICE]],Table1[[#This Row],[QTY]])</f>
        <v>175.20000000000002</v>
      </c>
      <c r="J86">
        <f>SUM(Table1[[#This Row],[SELLING VALUE]],-Table1[[#This Row],[BUYING VALUE]])</f>
        <v>55.200000000000017</v>
      </c>
      <c r="K86" t="str">
        <f>_xlfn.XLOOKUP(Table1[[#This Row],[PRODUCT ID]],Catalogue!$A$2:$A$51,Catalogue!$C$2:$C$51,,0)</f>
        <v>Category02</v>
      </c>
      <c r="L86" t="str">
        <f>_xlfn.XLOOKUP(Table1[[#This Row],[PRODUCT ID]],Catalogue!$A$2:$A$51,Catalogue!$B$2:$B$51,,0)</f>
        <v>Product20</v>
      </c>
    </row>
    <row r="87" spans="1:12">
      <c r="A87" s="1">
        <v>45012</v>
      </c>
      <c r="B87" t="s">
        <v>69</v>
      </c>
      <c r="C87">
        <v>18</v>
      </c>
      <c r="D87" t="s">
        <v>120</v>
      </c>
      <c r="E87" t="s">
        <v>120</v>
      </c>
      <c r="F87">
        <f>_xlfn.XLOOKUP('Sales Report'!$B87,Catalogue!$A$2:$A$51,Catalogue!$E$2:$E$51,,0)</f>
        <v>71</v>
      </c>
      <c r="G87">
        <f>_xlfn.XLOOKUP('Sales Report'!$B87,Catalogue!$A$2:$A$51,Catalogue!$F$2:$F$51,,0)</f>
        <v>95.85</v>
      </c>
      <c r="H87">
        <f t="shared" si="1"/>
        <v>1278</v>
      </c>
      <c r="I87">
        <f>PRODUCT(Table1[[#This Row],[SELLING PRICE]],Table1[[#This Row],[QTY]])</f>
        <v>1725.3</v>
      </c>
      <c r="J87">
        <f>SUM(Table1[[#This Row],[SELLING VALUE]],-Table1[[#This Row],[BUYING VALUE]])</f>
        <v>447.29999999999995</v>
      </c>
      <c r="K87" t="str">
        <f>_xlfn.XLOOKUP(Table1[[#This Row],[PRODUCT ID]],Catalogue!$A$2:$A$51,Catalogue!$C$2:$C$51,,0)</f>
        <v>Category03</v>
      </c>
      <c r="L87" t="str">
        <f>_xlfn.XLOOKUP(Table1[[#This Row],[PRODUCT ID]],Catalogue!$A$2:$A$51,Catalogue!$B$2:$B$51,,0)</f>
        <v>Product29</v>
      </c>
    </row>
    <row r="88" spans="1:12">
      <c r="A88" s="1">
        <v>45013</v>
      </c>
      <c r="B88" t="s">
        <v>52</v>
      </c>
      <c r="C88">
        <v>6</v>
      </c>
      <c r="D88" t="s">
        <v>119</v>
      </c>
      <c r="E88" t="s">
        <v>121</v>
      </c>
      <c r="F88">
        <f>_xlfn.XLOOKUP('Sales Report'!$B88,Catalogue!$A$2:$A$51,Catalogue!$E$2:$E$51,,0)</f>
        <v>16</v>
      </c>
      <c r="G88">
        <f>_xlfn.XLOOKUP('Sales Report'!$B88,Catalogue!$A$2:$A$51,Catalogue!$F$2:$F$51,,0)</f>
        <v>21.12</v>
      </c>
      <c r="H88">
        <f t="shared" si="1"/>
        <v>96</v>
      </c>
      <c r="I88">
        <f>PRODUCT(Table1[[#This Row],[SELLING PRICE]],Table1[[#This Row],[QTY]])</f>
        <v>126.72</v>
      </c>
      <c r="J88">
        <f>SUM(Table1[[#This Row],[SELLING VALUE]],-Table1[[#This Row],[BUYING VALUE]])</f>
        <v>30.72</v>
      </c>
      <c r="K88" t="str">
        <f>_xlfn.XLOOKUP(Table1[[#This Row],[PRODUCT ID]],Catalogue!$A$2:$A$51,Catalogue!$C$2:$C$51,,0)</f>
        <v>Category03</v>
      </c>
      <c r="L88" t="str">
        <f>_xlfn.XLOOKUP(Table1[[#This Row],[PRODUCT ID]],Catalogue!$A$2:$A$51,Catalogue!$B$2:$B$51,,0)</f>
        <v>Product21</v>
      </c>
    </row>
    <row r="89" spans="1:12">
      <c r="A89" s="1">
        <v>45014</v>
      </c>
      <c r="B89" t="s">
        <v>86</v>
      </c>
      <c r="C89">
        <v>14</v>
      </c>
      <c r="D89" t="s">
        <v>119</v>
      </c>
      <c r="E89" t="s">
        <v>120</v>
      </c>
      <c r="F89">
        <f>_xlfn.XLOOKUP('Sales Report'!$B89,Catalogue!$A$2:$A$51,Catalogue!$E$2:$E$51,,0)</f>
        <v>12</v>
      </c>
      <c r="G89">
        <f>_xlfn.XLOOKUP('Sales Report'!$B89,Catalogue!$A$2:$A$51,Catalogue!$F$2:$F$51,,0)</f>
        <v>13.44</v>
      </c>
      <c r="H89">
        <f t="shared" si="1"/>
        <v>168</v>
      </c>
      <c r="I89">
        <f>PRODUCT(Table1[[#This Row],[SELLING PRICE]],Table1[[#This Row],[QTY]])</f>
        <v>188.16</v>
      </c>
      <c r="J89">
        <f>SUM(Table1[[#This Row],[SELLING VALUE]],-Table1[[#This Row],[BUYING VALUE]])</f>
        <v>20.159999999999997</v>
      </c>
      <c r="K89" t="str">
        <f>_xlfn.XLOOKUP(Table1[[#This Row],[PRODUCT ID]],Catalogue!$A$2:$A$51,Catalogue!$C$2:$C$51,,0)</f>
        <v>Category04</v>
      </c>
      <c r="L89" t="str">
        <f>_xlfn.XLOOKUP(Table1[[#This Row],[PRODUCT ID]],Catalogue!$A$2:$A$51,Catalogue!$B$2:$B$51,,0)</f>
        <v>Product37</v>
      </c>
    </row>
    <row r="90" spans="1:12">
      <c r="A90" s="1">
        <v>45015</v>
      </c>
      <c r="B90" t="s">
        <v>40</v>
      </c>
      <c r="C90">
        <v>13</v>
      </c>
      <c r="D90" t="s">
        <v>120</v>
      </c>
      <c r="E90" t="s">
        <v>121</v>
      </c>
      <c r="F90">
        <f>_xlfn.XLOOKUP('Sales Report'!$B90,Catalogue!$A$2:$A$51,Catalogue!$E$2:$E$51,,0)</f>
        <v>105</v>
      </c>
      <c r="G90">
        <f>_xlfn.XLOOKUP('Sales Report'!$B90,Catalogue!$A$2:$A$51,Catalogue!$F$2:$F$51,,0)</f>
        <v>148.05000000000001</v>
      </c>
      <c r="H90">
        <f t="shared" si="1"/>
        <v>1365</v>
      </c>
      <c r="I90">
        <f>PRODUCT(Table1[[#This Row],[SELLING PRICE]],Table1[[#This Row],[QTY]])</f>
        <v>1924.65</v>
      </c>
      <c r="J90">
        <f>SUM(Table1[[#This Row],[SELLING VALUE]],-Table1[[#This Row],[BUYING VALUE]])</f>
        <v>559.65000000000009</v>
      </c>
      <c r="K90" t="str">
        <f>_xlfn.XLOOKUP(Table1[[#This Row],[PRODUCT ID]],Catalogue!$A$2:$A$51,Catalogue!$C$2:$C$51,,0)</f>
        <v>Category02</v>
      </c>
      <c r="L90" t="str">
        <f>_xlfn.XLOOKUP(Table1[[#This Row],[PRODUCT ID]],Catalogue!$A$2:$A$51,Catalogue!$B$2:$B$51,,0)</f>
        <v>Product15</v>
      </c>
    </row>
    <row r="91" spans="1:12">
      <c r="A91" s="1">
        <v>45016</v>
      </c>
      <c r="B91" t="s">
        <v>65</v>
      </c>
      <c r="C91">
        <v>17</v>
      </c>
      <c r="D91" t="s">
        <v>119</v>
      </c>
      <c r="E91" t="s">
        <v>121</v>
      </c>
      <c r="F91">
        <f>_xlfn.XLOOKUP('Sales Report'!$B91,Catalogue!$A$2:$A$51,Catalogue!$E$2:$E$51,,0)</f>
        <v>105</v>
      </c>
      <c r="G91">
        <f>_xlfn.XLOOKUP('Sales Report'!$B91,Catalogue!$A$2:$A$51,Catalogue!$F$2:$F$51,,0)</f>
        <v>117.6</v>
      </c>
      <c r="H91">
        <f t="shared" si="1"/>
        <v>1785</v>
      </c>
      <c r="I91">
        <f>PRODUCT(Table1[[#This Row],[SELLING PRICE]],Table1[[#This Row],[QTY]])</f>
        <v>1999.1999999999998</v>
      </c>
      <c r="J91">
        <f>SUM(Table1[[#This Row],[SELLING VALUE]],-Table1[[#This Row],[BUYING VALUE]])</f>
        <v>214.19999999999982</v>
      </c>
      <c r="K91" t="str">
        <f>_xlfn.XLOOKUP(Table1[[#This Row],[PRODUCT ID]],Catalogue!$A$2:$A$51,Catalogue!$C$2:$C$51,,0)</f>
        <v>Category03</v>
      </c>
      <c r="L91" t="str">
        <f>_xlfn.XLOOKUP(Table1[[#This Row],[PRODUCT ID]],Catalogue!$A$2:$A$51,Catalogue!$B$2:$B$51,,0)</f>
        <v>Product27</v>
      </c>
    </row>
    <row r="92" spans="1:12">
      <c r="A92" s="1">
        <v>45017</v>
      </c>
      <c r="B92" t="s">
        <v>55</v>
      </c>
      <c r="C92">
        <v>13</v>
      </c>
      <c r="D92" t="s">
        <v>119</v>
      </c>
      <c r="E92" t="s">
        <v>120</v>
      </c>
      <c r="F92">
        <f>_xlfn.XLOOKUP('Sales Report'!$B92,Catalogue!$A$2:$A$51,Catalogue!$E$2:$E$51,,0)</f>
        <v>10</v>
      </c>
      <c r="G92">
        <f>_xlfn.XLOOKUP('Sales Report'!$B92,Catalogue!$A$2:$A$51,Catalogue!$F$2:$F$51,,0)</f>
        <v>11.2</v>
      </c>
      <c r="H92">
        <f t="shared" si="1"/>
        <v>130</v>
      </c>
      <c r="I92">
        <f>PRODUCT(Table1[[#This Row],[SELLING PRICE]],Table1[[#This Row],[QTY]])</f>
        <v>145.6</v>
      </c>
      <c r="J92">
        <f>SUM(Table1[[#This Row],[SELLING VALUE]],-Table1[[#This Row],[BUYING VALUE]])</f>
        <v>15.599999999999994</v>
      </c>
      <c r="K92" t="str">
        <f>_xlfn.XLOOKUP(Table1[[#This Row],[PRODUCT ID]],Catalogue!$A$2:$A$51,Catalogue!$C$2:$C$51,,0)</f>
        <v>Category03</v>
      </c>
      <c r="L92" t="str">
        <f>_xlfn.XLOOKUP(Table1[[#This Row],[PRODUCT ID]],Catalogue!$A$2:$A$51,Catalogue!$B$2:$B$51,,0)</f>
        <v>Product22</v>
      </c>
    </row>
    <row r="93" spans="1:12">
      <c r="A93" s="1">
        <v>45018</v>
      </c>
      <c r="B93" t="s">
        <v>86</v>
      </c>
      <c r="C93">
        <v>19</v>
      </c>
      <c r="D93" t="s">
        <v>120</v>
      </c>
      <c r="E93" t="s">
        <v>121</v>
      </c>
      <c r="F93">
        <f>_xlfn.XLOOKUP('Sales Report'!$B93,Catalogue!$A$2:$A$51,Catalogue!$E$2:$E$51,,0)</f>
        <v>12</v>
      </c>
      <c r="G93">
        <f>_xlfn.XLOOKUP('Sales Report'!$B93,Catalogue!$A$2:$A$51,Catalogue!$F$2:$F$51,,0)</f>
        <v>13.44</v>
      </c>
      <c r="H93">
        <f t="shared" si="1"/>
        <v>228</v>
      </c>
      <c r="I93">
        <f>PRODUCT(Table1[[#This Row],[SELLING PRICE]],Table1[[#This Row],[QTY]])</f>
        <v>255.35999999999999</v>
      </c>
      <c r="J93">
        <f>SUM(Table1[[#This Row],[SELLING VALUE]],-Table1[[#This Row],[BUYING VALUE]])</f>
        <v>27.359999999999985</v>
      </c>
      <c r="K93" t="str">
        <f>_xlfn.XLOOKUP(Table1[[#This Row],[PRODUCT ID]],Catalogue!$A$2:$A$51,Catalogue!$C$2:$C$51,,0)</f>
        <v>Category04</v>
      </c>
      <c r="L93" t="str">
        <f>_xlfn.XLOOKUP(Table1[[#This Row],[PRODUCT ID]],Catalogue!$A$2:$A$51,Catalogue!$B$2:$B$51,,0)</f>
        <v>Product37</v>
      </c>
    </row>
    <row r="94" spans="1:12">
      <c r="A94" s="1">
        <v>45019</v>
      </c>
      <c r="B94" t="s">
        <v>38</v>
      </c>
      <c r="C94">
        <v>11</v>
      </c>
      <c r="D94" t="s">
        <v>122</v>
      </c>
      <c r="E94" t="s">
        <v>121</v>
      </c>
      <c r="F94">
        <f>_xlfn.XLOOKUP('Sales Report'!$B94,Catalogue!$A$2:$A$51,Catalogue!$E$2:$E$51,,0)</f>
        <v>98</v>
      </c>
      <c r="G94">
        <f>_xlfn.XLOOKUP('Sales Report'!$B94,Catalogue!$A$2:$A$51,Catalogue!$F$2:$F$51,,0)</f>
        <v>110.74</v>
      </c>
      <c r="H94">
        <f t="shared" si="1"/>
        <v>1078</v>
      </c>
      <c r="I94">
        <f>PRODUCT(Table1[[#This Row],[SELLING PRICE]],Table1[[#This Row],[QTY]])</f>
        <v>1218.1399999999999</v>
      </c>
      <c r="J94">
        <f>SUM(Table1[[#This Row],[SELLING VALUE]],-Table1[[#This Row],[BUYING VALUE]])</f>
        <v>140.13999999999987</v>
      </c>
      <c r="K94" t="str">
        <f>_xlfn.XLOOKUP(Table1[[#This Row],[PRODUCT ID]],Catalogue!$A$2:$A$51,Catalogue!$C$2:$C$51,,0)</f>
        <v>Category02</v>
      </c>
      <c r="L94" t="str">
        <f>_xlfn.XLOOKUP(Table1[[#This Row],[PRODUCT ID]],Catalogue!$A$2:$A$51,Catalogue!$B$2:$B$51,,0)</f>
        <v>Product14</v>
      </c>
    </row>
    <row r="95" spans="1:12">
      <c r="A95" s="1">
        <v>45020</v>
      </c>
      <c r="B95" t="s">
        <v>69</v>
      </c>
      <c r="C95">
        <v>15</v>
      </c>
      <c r="D95" t="s">
        <v>122</v>
      </c>
      <c r="E95" t="s">
        <v>120</v>
      </c>
      <c r="F95">
        <f>_xlfn.XLOOKUP('Sales Report'!$B95,Catalogue!$A$2:$A$51,Catalogue!$E$2:$E$51,,0)</f>
        <v>71</v>
      </c>
      <c r="G95">
        <f>_xlfn.XLOOKUP('Sales Report'!$B95,Catalogue!$A$2:$A$51,Catalogue!$F$2:$F$51,,0)</f>
        <v>95.85</v>
      </c>
      <c r="H95">
        <f t="shared" si="1"/>
        <v>1065</v>
      </c>
      <c r="I95">
        <f>PRODUCT(Table1[[#This Row],[SELLING PRICE]],Table1[[#This Row],[QTY]])</f>
        <v>1437.75</v>
      </c>
      <c r="J95">
        <f>SUM(Table1[[#This Row],[SELLING VALUE]],-Table1[[#This Row],[BUYING VALUE]])</f>
        <v>372.75</v>
      </c>
      <c r="K95" t="str">
        <f>_xlfn.XLOOKUP(Table1[[#This Row],[PRODUCT ID]],Catalogue!$A$2:$A$51,Catalogue!$C$2:$C$51,,0)</f>
        <v>Category03</v>
      </c>
      <c r="L95" t="str">
        <f>_xlfn.XLOOKUP(Table1[[#This Row],[PRODUCT ID]],Catalogue!$A$2:$A$51,Catalogue!$B$2:$B$51,,0)</f>
        <v>Product29</v>
      </c>
    </row>
    <row r="96" spans="1:12">
      <c r="A96" s="1">
        <v>45021</v>
      </c>
      <c r="B96" t="s">
        <v>48</v>
      </c>
      <c r="C96">
        <v>11</v>
      </c>
      <c r="D96" t="s">
        <v>120</v>
      </c>
      <c r="E96" t="s">
        <v>121</v>
      </c>
      <c r="F96">
        <f>_xlfn.XLOOKUP('Sales Report'!$B96,Catalogue!$A$2:$A$51,Catalogue!$E$2:$E$51,,0)</f>
        <v>124</v>
      </c>
      <c r="G96">
        <f>_xlfn.XLOOKUP('Sales Report'!$B96,Catalogue!$A$2:$A$51,Catalogue!$F$2:$F$51,,0)</f>
        <v>167.4</v>
      </c>
      <c r="H96">
        <f t="shared" si="1"/>
        <v>1364</v>
      </c>
      <c r="I96">
        <f>PRODUCT(Table1[[#This Row],[SELLING PRICE]],Table1[[#This Row],[QTY]])</f>
        <v>1841.4</v>
      </c>
      <c r="J96">
        <f>SUM(Table1[[#This Row],[SELLING VALUE]],-Table1[[#This Row],[BUYING VALUE]])</f>
        <v>477.40000000000009</v>
      </c>
      <c r="K96" t="str">
        <f>_xlfn.XLOOKUP(Table1[[#This Row],[PRODUCT ID]],Catalogue!$A$2:$A$51,Catalogue!$C$2:$C$51,,0)</f>
        <v>Category02</v>
      </c>
      <c r="L96" t="str">
        <f>_xlfn.XLOOKUP(Table1[[#This Row],[PRODUCT ID]],Catalogue!$A$2:$A$51,Catalogue!$B$2:$B$51,,0)</f>
        <v>Product19</v>
      </c>
    </row>
    <row r="97" spans="1:12">
      <c r="A97" s="1">
        <v>45022</v>
      </c>
      <c r="B97" t="s">
        <v>25</v>
      </c>
      <c r="C97">
        <v>7</v>
      </c>
      <c r="D97" t="s">
        <v>119</v>
      </c>
      <c r="E97" t="s">
        <v>120</v>
      </c>
      <c r="F97">
        <f>_xlfn.XLOOKUP('Sales Report'!$B97,Catalogue!$A$2:$A$51,Catalogue!$E$2:$E$51,,0)</f>
        <v>16</v>
      </c>
      <c r="G97">
        <f>_xlfn.XLOOKUP('Sales Report'!$B97,Catalogue!$A$2:$A$51,Catalogue!$F$2:$F$51,,0)</f>
        <v>17.600000000000001</v>
      </c>
      <c r="H97">
        <f t="shared" si="1"/>
        <v>112</v>
      </c>
      <c r="I97">
        <f>PRODUCT(Table1[[#This Row],[SELLING PRICE]],Table1[[#This Row],[QTY]])</f>
        <v>123.20000000000002</v>
      </c>
      <c r="J97">
        <f>SUM(Table1[[#This Row],[SELLING VALUE]],-Table1[[#This Row],[BUYING VALUE]])</f>
        <v>11.200000000000017</v>
      </c>
      <c r="K97" t="str">
        <f>_xlfn.XLOOKUP(Table1[[#This Row],[PRODUCT ID]],Catalogue!$A$2:$A$51,Catalogue!$C$2:$C$51,,0)</f>
        <v>Category01</v>
      </c>
      <c r="L97" t="str">
        <f>_xlfn.XLOOKUP(Table1[[#This Row],[PRODUCT ID]],Catalogue!$A$2:$A$51,Catalogue!$B$2:$B$51,,0)</f>
        <v>Product8</v>
      </c>
    </row>
    <row r="98" spans="1:12">
      <c r="A98" s="1">
        <v>45023</v>
      </c>
      <c r="B98" t="s">
        <v>90</v>
      </c>
      <c r="C98">
        <v>10</v>
      </c>
      <c r="D98" t="s">
        <v>119</v>
      </c>
      <c r="E98" t="s">
        <v>121</v>
      </c>
      <c r="F98">
        <f>_xlfn.XLOOKUP('Sales Report'!$B98,Catalogue!$A$2:$A$51,Catalogue!$E$2:$E$51,,0)</f>
        <v>98</v>
      </c>
      <c r="G98">
        <f>_xlfn.XLOOKUP('Sales Report'!$B98,Catalogue!$A$2:$A$51,Catalogue!$F$2:$F$51,,0)</f>
        <v>132.30000000000001</v>
      </c>
      <c r="H98">
        <f t="shared" si="1"/>
        <v>980</v>
      </c>
      <c r="I98">
        <f>PRODUCT(Table1[[#This Row],[SELLING PRICE]],Table1[[#This Row],[QTY]])</f>
        <v>1323</v>
      </c>
      <c r="J98">
        <f>SUM(Table1[[#This Row],[SELLING VALUE]],-Table1[[#This Row],[BUYING VALUE]])</f>
        <v>343</v>
      </c>
      <c r="K98" t="str">
        <f>_xlfn.XLOOKUP(Table1[[#This Row],[PRODUCT ID]],Catalogue!$A$2:$A$51,Catalogue!$C$2:$C$51,,0)</f>
        <v>Category04</v>
      </c>
      <c r="L98" t="str">
        <f>_xlfn.XLOOKUP(Table1[[#This Row],[PRODUCT ID]],Catalogue!$A$2:$A$51,Catalogue!$B$2:$B$51,,0)</f>
        <v>Product39</v>
      </c>
    </row>
    <row r="99" spans="1:12">
      <c r="A99" s="1">
        <v>45024</v>
      </c>
      <c r="B99" t="s">
        <v>78</v>
      </c>
      <c r="C99">
        <v>7</v>
      </c>
      <c r="D99" t="s">
        <v>120</v>
      </c>
      <c r="E99" t="s">
        <v>120</v>
      </c>
      <c r="F99">
        <f>_xlfn.XLOOKUP('Sales Report'!$B99,Catalogue!$A$2:$A$51,Catalogue!$E$2:$E$51,,0)</f>
        <v>16</v>
      </c>
      <c r="G99">
        <f>_xlfn.XLOOKUP('Sales Report'!$B99,Catalogue!$A$2:$A$51,Catalogue!$F$2:$F$51,,0)</f>
        <v>18.240000000000002</v>
      </c>
      <c r="H99">
        <f t="shared" si="1"/>
        <v>112</v>
      </c>
      <c r="I99">
        <f>PRODUCT(Table1[[#This Row],[SELLING PRICE]],Table1[[#This Row],[QTY]])</f>
        <v>127.68</v>
      </c>
      <c r="J99">
        <f>SUM(Table1[[#This Row],[SELLING VALUE]],-Table1[[#This Row],[BUYING VALUE]])</f>
        <v>15.680000000000007</v>
      </c>
      <c r="K99" t="str">
        <f>_xlfn.XLOOKUP(Table1[[#This Row],[PRODUCT ID]],Catalogue!$A$2:$A$51,Catalogue!$C$2:$C$51,,0)</f>
        <v>Category04</v>
      </c>
      <c r="L99" t="str">
        <f>_xlfn.XLOOKUP(Table1[[#This Row],[PRODUCT ID]],Catalogue!$A$2:$A$51,Catalogue!$B$2:$B$51,,0)</f>
        <v>Product33</v>
      </c>
    </row>
    <row r="100" spans="1:12">
      <c r="A100" s="1">
        <v>45025</v>
      </c>
      <c r="B100" t="s">
        <v>80</v>
      </c>
      <c r="C100">
        <v>4</v>
      </c>
      <c r="D100" t="s">
        <v>119</v>
      </c>
      <c r="E100" t="s">
        <v>121</v>
      </c>
      <c r="F100">
        <f>_xlfn.XLOOKUP('Sales Report'!$B100,Catalogue!$A$2:$A$51,Catalogue!$E$2:$E$51,,0)</f>
        <v>10</v>
      </c>
      <c r="G100">
        <f>_xlfn.XLOOKUP('Sales Report'!$B100,Catalogue!$A$2:$A$51,Catalogue!$F$2:$F$51,,0)</f>
        <v>11.3</v>
      </c>
      <c r="H100">
        <f t="shared" si="1"/>
        <v>40</v>
      </c>
      <c r="I100">
        <f>PRODUCT(Table1[[#This Row],[SELLING PRICE]],Table1[[#This Row],[QTY]])</f>
        <v>45.2</v>
      </c>
      <c r="J100">
        <f>SUM(Table1[[#This Row],[SELLING VALUE]],-Table1[[#This Row],[BUYING VALUE]])</f>
        <v>5.2000000000000028</v>
      </c>
      <c r="K100" t="str">
        <f>_xlfn.XLOOKUP(Table1[[#This Row],[PRODUCT ID]],Catalogue!$A$2:$A$51,Catalogue!$C$2:$C$51,,0)</f>
        <v>Category04</v>
      </c>
      <c r="L100" t="str">
        <f>_xlfn.XLOOKUP(Table1[[#This Row],[PRODUCT ID]],Catalogue!$A$2:$A$51,Catalogue!$B$2:$B$51,,0)</f>
        <v>Product34</v>
      </c>
    </row>
    <row r="101" spans="1:12">
      <c r="A101" s="1">
        <v>45026</v>
      </c>
      <c r="B101" t="s">
        <v>29</v>
      </c>
      <c r="C101">
        <v>6</v>
      </c>
      <c r="D101" t="s">
        <v>119</v>
      </c>
      <c r="E101" t="s">
        <v>121</v>
      </c>
      <c r="F101">
        <f>_xlfn.XLOOKUP('Sales Report'!$B101,Catalogue!$A$2:$A$51,Catalogue!$E$2:$E$51,,0)</f>
        <v>123</v>
      </c>
      <c r="G101">
        <f>_xlfn.XLOOKUP('Sales Report'!$B101,Catalogue!$A$2:$A$51,Catalogue!$F$2:$F$51,,0)</f>
        <v>179.58</v>
      </c>
      <c r="H101">
        <f t="shared" si="1"/>
        <v>738</v>
      </c>
      <c r="I101">
        <f>PRODUCT(Table1[[#This Row],[SELLING PRICE]],Table1[[#This Row],[QTY]])</f>
        <v>1077.48</v>
      </c>
      <c r="J101">
        <f>SUM(Table1[[#This Row],[SELLING VALUE]],-Table1[[#This Row],[BUYING VALUE]])</f>
        <v>339.48</v>
      </c>
      <c r="K101" t="str">
        <f>_xlfn.XLOOKUP(Table1[[#This Row],[PRODUCT ID]],Catalogue!$A$2:$A$51,Catalogue!$C$2:$C$51,,0)</f>
        <v>Category02</v>
      </c>
      <c r="L101" t="str">
        <f>_xlfn.XLOOKUP(Table1[[#This Row],[PRODUCT ID]],Catalogue!$A$2:$A$51,Catalogue!$B$2:$B$51,,0)</f>
        <v>Product10</v>
      </c>
    </row>
    <row r="102" spans="1:12">
      <c r="A102" s="1">
        <v>45027</v>
      </c>
      <c r="B102" t="s">
        <v>6</v>
      </c>
      <c r="C102">
        <v>4</v>
      </c>
      <c r="D102" t="s">
        <v>120</v>
      </c>
      <c r="E102" t="s">
        <v>120</v>
      </c>
      <c r="F102">
        <f>_xlfn.XLOOKUP('Sales Report'!$B102,Catalogue!$A$2:$A$51,Catalogue!$E$2:$E$51,,0)</f>
        <v>98</v>
      </c>
      <c r="G102">
        <f>_xlfn.XLOOKUP('Sales Report'!$B102,Catalogue!$A$2:$A$51,Catalogue!$F$2:$F$51,,0)</f>
        <v>129.36000000000001</v>
      </c>
      <c r="H102">
        <f t="shared" si="1"/>
        <v>392</v>
      </c>
      <c r="I102">
        <f>PRODUCT(Table1[[#This Row],[SELLING PRICE]],Table1[[#This Row],[QTY]])</f>
        <v>517.44000000000005</v>
      </c>
      <c r="J102">
        <f>SUM(Table1[[#This Row],[SELLING VALUE]],-Table1[[#This Row],[BUYING VALUE]])</f>
        <v>125.44000000000005</v>
      </c>
      <c r="K102" t="str">
        <f>_xlfn.XLOOKUP(Table1[[#This Row],[PRODUCT ID]],Catalogue!$A$2:$A$51,Catalogue!$C$2:$C$51,,0)</f>
        <v>Category01</v>
      </c>
      <c r="L102" t="str">
        <f>_xlfn.XLOOKUP(Table1[[#This Row],[PRODUCT ID]],Catalogue!$A$2:$A$51,Catalogue!$B$2:$B$51,,0)</f>
        <v>Product1</v>
      </c>
    </row>
    <row r="103" spans="1:12">
      <c r="A103" s="1">
        <v>45028</v>
      </c>
      <c r="B103" t="s">
        <v>111</v>
      </c>
      <c r="C103">
        <v>9</v>
      </c>
      <c r="D103" t="s">
        <v>122</v>
      </c>
      <c r="E103" t="s">
        <v>121</v>
      </c>
      <c r="F103">
        <f>_xlfn.XLOOKUP('Sales Report'!$B103,Catalogue!$A$2:$A$51,Catalogue!$E$2:$E$51,,0)</f>
        <v>136</v>
      </c>
      <c r="G103">
        <f>_xlfn.XLOOKUP('Sales Report'!$B103,Catalogue!$A$2:$A$51,Catalogue!$F$2:$F$51,,0)</f>
        <v>183.6</v>
      </c>
      <c r="H103">
        <f t="shared" si="1"/>
        <v>1224</v>
      </c>
      <c r="I103">
        <f>PRODUCT(Table1[[#This Row],[SELLING PRICE]],Table1[[#This Row],[QTY]])</f>
        <v>1652.3999999999999</v>
      </c>
      <c r="J103">
        <f>SUM(Table1[[#This Row],[SELLING VALUE]],-Table1[[#This Row],[BUYING VALUE]])</f>
        <v>428.39999999999986</v>
      </c>
      <c r="K103" t="str">
        <f>_xlfn.XLOOKUP(Table1[[#This Row],[PRODUCT ID]],Catalogue!$A$2:$A$51,Catalogue!$C$2:$C$51,,0)</f>
        <v>Category05</v>
      </c>
      <c r="L103" t="str">
        <f>_xlfn.XLOOKUP(Table1[[#This Row],[PRODUCT ID]],Catalogue!$A$2:$A$51,Catalogue!$B$2:$B$51,,0)</f>
        <v>Product49</v>
      </c>
    </row>
    <row r="104" spans="1:12">
      <c r="A104" s="1">
        <v>45029</v>
      </c>
      <c r="B104" t="s">
        <v>25</v>
      </c>
      <c r="C104">
        <v>9</v>
      </c>
      <c r="D104" t="s">
        <v>122</v>
      </c>
      <c r="E104" t="s">
        <v>121</v>
      </c>
      <c r="F104">
        <f>_xlfn.XLOOKUP('Sales Report'!$B104,Catalogue!$A$2:$A$51,Catalogue!$E$2:$E$51,,0)</f>
        <v>16</v>
      </c>
      <c r="G104">
        <f>_xlfn.XLOOKUP('Sales Report'!$B104,Catalogue!$A$2:$A$51,Catalogue!$F$2:$F$51,,0)</f>
        <v>17.600000000000001</v>
      </c>
      <c r="H104">
        <f t="shared" si="1"/>
        <v>144</v>
      </c>
      <c r="I104">
        <f>PRODUCT(Table1[[#This Row],[SELLING PRICE]],Table1[[#This Row],[QTY]])</f>
        <v>158.4</v>
      </c>
      <c r="J104">
        <f>SUM(Table1[[#This Row],[SELLING VALUE]],-Table1[[#This Row],[BUYING VALUE]])</f>
        <v>14.400000000000006</v>
      </c>
      <c r="K104" t="str">
        <f>_xlfn.XLOOKUP(Table1[[#This Row],[PRODUCT ID]],Catalogue!$A$2:$A$51,Catalogue!$C$2:$C$51,,0)</f>
        <v>Category01</v>
      </c>
      <c r="L104" t="str">
        <f>_xlfn.XLOOKUP(Table1[[#This Row],[PRODUCT ID]],Catalogue!$A$2:$A$51,Catalogue!$B$2:$B$51,,0)</f>
        <v>Product8</v>
      </c>
    </row>
    <row r="105" spans="1:12">
      <c r="A105" s="1">
        <v>45030</v>
      </c>
      <c r="B105" t="s">
        <v>61</v>
      </c>
      <c r="C105">
        <v>2</v>
      </c>
      <c r="D105" t="s">
        <v>120</v>
      </c>
      <c r="E105" t="s">
        <v>120</v>
      </c>
      <c r="F105">
        <f>_xlfn.XLOOKUP('Sales Report'!$B105,Catalogue!$A$2:$A$51,Catalogue!$E$2:$E$51,,0)</f>
        <v>12</v>
      </c>
      <c r="G105">
        <f>_xlfn.XLOOKUP('Sales Report'!$B105,Catalogue!$A$2:$A$51,Catalogue!$F$2:$F$51,,0)</f>
        <v>16.920000000000002</v>
      </c>
      <c r="H105">
        <f t="shared" si="1"/>
        <v>24</v>
      </c>
      <c r="I105">
        <f>PRODUCT(Table1[[#This Row],[SELLING PRICE]],Table1[[#This Row],[QTY]])</f>
        <v>33.840000000000003</v>
      </c>
      <c r="J105">
        <f>SUM(Table1[[#This Row],[SELLING VALUE]],-Table1[[#This Row],[BUYING VALUE]])</f>
        <v>9.8400000000000034</v>
      </c>
      <c r="K105" t="str">
        <f>_xlfn.XLOOKUP(Table1[[#This Row],[PRODUCT ID]],Catalogue!$A$2:$A$51,Catalogue!$C$2:$C$51,,0)</f>
        <v>Category03</v>
      </c>
      <c r="L105" t="str">
        <f>_xlfn.XLOOKUP(Table1[[#This Row],[PRODUCT ID]],Catalogue!$A$2:$A$51,Catalogue!$B$2:$B$51,,0)</f>
        <v>Product25</v>
      </c>
    </row>
    <row r="106" spans="1:12">
      <c r="A106" s="1">
        <v>45031</v>
      </c>
      <c r="B106" t="s">
        <v>61</v>
      </c>
      <c r="C106">
        <v>15</v>
      </c>
      <c r="D106" t="s">
        <v>119</v>
      </c>
      <c r="E106" t="s">
        <v>121</v>
      </c>
      <c r="F106">
        <f>_xlfn.XLOOKUP('Sales Report'!$B106,Catalogue!$A$2:$A$51,Catalogue!$E$2:$E$51,,0)</f>
        <v>12</v>
      </c>
      <c r="G106">
        <f>_xlfn.XLOOKUP('Sales Report'!$B106,Catalogue!$A$2:$A$51,Catalogue!$F$2:$F$51,,0)</f>
        <v>16.920000000000002</v>
      </c>
      <c r="H106">
        <f t="shared" si="1"/>
        <v>180</v>
      </c>
      <c r="I106">
        <f>PRODUCT(Table1[[#This Row],[SELLING PRICE]],Table1[[#This Row],[QTY]])</f>
        <v>253.8</v>
      </c>
      <c r="J106">
        <f>SUM(Table1[[#This Row],[SELLING VALUE]],-Table1[[#This Row],[BUYING VALUE]])</f>
        <v>73.800000000000011</v>
      </c>
      <c r="K106" t="str">
        <f>_xlfn.XLOOKUP(Table1[[#This Row],[PRODUCT ID]],Catalogue!$A$2:$A$51,Catalogue!$C$2:$C$51,,0)</f>
        <v>Category03</v>
      </c>
      <c r="L106" t="str">
        <f>_xlfn.XLOOKUP(Table1[[#This Row],[PRODUCT ID]],Catalogue!$A$2:$A$51,Catalogue!$B$2:$B$51,,0)</f>
        <v>Product25</v>
      </c>
    </row>
    <row r="107" spans="1:12">
      <c r="A107" s="1">
        <v>45032</v>
      </c>
      <c r="B107" t="s">
        <v>42</v>
      </c>
      <c r="C107">
        <v>3</v>
      </c>
      <c r="D107" t="s">
        <v>119</v>
      </c>
      <c r="E107" t="s">
        <v>120</v>
      </c>
      <c r="F107">
        <f>_xlfn.XLOOKUP('Sales Report'!$B107,Catalogue!$A$2:$A$51,Catalogue!$E$2:$E$51,,0)</f>
        <v>44</v>
      </c>
      <c r="G107">
        <f>_xlfn.XLOOKUP('Sales Report'!$B107,Catalogue!$A$2:$A$51,Catalogue!$F$2:$F$51,,0)</f>
        <v>72.599999999999994</v>
      </c>
      <c r="H107">
        <f t="shared" si="1"/>
        <v>132</v>
      </c>
      <c r="I107">
        <f>PRODUCT(Table1[[#This Row],[SELLING PRICE]],Table1[[#This Row],[QTY]])</f>
        <v>217.79999999999998</v>
      </c>
      <c r="J107">
        <f>SUM(Table1[[#This Row],[SELLING VALUE]],-Table1[[#This Row],[BUYING VALUE]])</f>
        <v>85.799999999999983</v>
      </c>
      <c r="K107" t="str">
        <f>_xlfn.XLOOKUP(Table1[[#This Row],[PRODUCT ID]],Catalogue!$A$2:$A$51,Catalogue!$C$2:$C$51,,0)</f>
        <v>Category02</v>
      </c>
      <c r="L107" t="str">
        <f>_xlfn.XLOOKUP(Table1[[#This Row],[PRODUCT ID]],Catalogue!$A$2:$A$51,Catalogue!$B$2:$B$51,,0)</f>
        <v>Product16</v>
      </c>
    </row>
    <row r="108" spans="1:12">
      <c r="A108" s="1">
        <v>45033</v>
      </c>
      <c r="B108" t="s">
        <v>42</v>
      </c>
      <c r="C108">
        <v>14</v>
      </c>
      <c r="D108" t="s">
        <v>120</v>
      </c>
      <c r="E108" t="s">
        <v>121</v>
      </c>
      <c r="F108">
        <f>_xlfn.XLOOKUP('Sales Report'!$B108,Catalogue!$A$2:$A$51,Catalogue!$E$2:$E$51,,0)</f>
        <v>44</v>
      </c>
      <c r="G108">
        <f>_xlfn.XLOOKUP('Sales Report'!$B108,Catalogue!$A$2:$A$51,Catalogue!$F$2:$F$51,,0)</f>
        <v>72.599999999999994</v>
      </c>
      <c r="H108">
        <f t="shared" si="1"/>
        <v>616</v>
      </c>
      <c r="I108">
        <f>PRODUCT(Table1[[#This Row],[SELLING PRICE]],Table1[[#This Row],[QTY]])</f>
        <v>1016.3999999999999</v>
      </c>
      <c r="J108">
        <f>SUM(Table1[[#This Row],[SELLING VALUE]],-Table1[[#This Row],[BUYING VALUE]])</f>
        <v>400.39999999999986</v>
      </c>
      <c r="K108" t="str">
        <f>_xlfn.XLOOKUP(Table1[[#This Row],[PRODUCT ID]],Catalogue!$A$2:$A$51,Catalogue!$C$2:$C$51,,0)</f>
        <v>Category02</v>
      </c>
      <c r="L108" t="str">
        <f>_xlfn.XLOOKUP(Table1[[#This Row],[PRODUCT ID]],Catalogue!$A$2:$A$51,Catalogue!$B$2:$B$51,,0)</f>
        <v>Product16</v>
      </c>
    </row>
    <row r="109" spans="1:12">
      <c r="A109" s="1">
        <v>45034</v>
      </c>
      <c r="B109" t="s">
        <v>111</v>
      </c>
      <c r="C109">
        <v>3</v>
      </c>
      <c r="D109" t="s">
        <v>119</v>
      </c>
      <c r="E109" t="s">
        <v>120</v>
      </c>
      <c r="F109">
        <f>_xlfn.XLOOKUP('Sales Report'!$B109,Catalogue!$A$2:$A$51,Catalogue!$E$2:$E$51,,0)</f>
        <v>136</v>
      </c>
      <c r="G109">
        <f>_xlfn.XLOOKUP('Sales Report'!$B109,Catalogue!$A$2:$A$51,Catalogue!$F$2:$F$51,,0)</f>
        <v>183.6</v>
      </c>
      <c r="H109">
        <f t="shared" si="1"/>
        <v>408</v>
      </c>
      <c r="I109">
        <f>PRODUCT(Table1[[#This Row],[SELLING PRICE]],Table1[[#This Row],[QTY]])</f>
        <v>550.79999999999995</v>
      </c>
      <c r="J109">
        <f>SUM(Table1[[#This Row],[SELLING VALUE]],-Table1[[#This Row],[BUYING VALUE]])</f>
        <v>142.79999999999995</v>
      </c>
      <c r="K109" t="str">
        <f>_xlfn.XLOOKUP(Table1[[#This Row],[PRODUCT ID]],Catalogue!$A$2:$A$51,Catalogue!$C$2:$C$51,,0)</f>
        <v>Category05</v>
      </c>
      <c r="L109" t="str">
        <f>_xlfn.XLOOKUP(Table1[[#This Row],[PRODUCT ID]],Catalogue!$A$2:$A$51,Catalogue!$B$2:$B$51,,0)</f>
        <v>Product49</v>
      </c>
    </row>
    <row r="110" spans="1:12">
      <c r="A110" s="1">
        <v>45035</v>
      </c>
      <c r="B110" t="s">
        <v>113</v>
      </c>
      <c r="C110">
        <v>19</v>
      </c>
      <c r="D110" t="s">
        <v>119</v>
      </c>
      <c r="E110" t="s">
        <v>121</v>
      </c>
      <c r="F110">
        <f>_xlfn.XLOOKUP('Sales Report'!$B110,Catalogue!$A$2:$A$51,Catalogue!$E$2:$E$51,,0)</f>
        <v>12</v>
      </c>
      <c r="G110">
        <f>_xlfn.XLOOKUP('Sales Report'!$B110,Catalogue!$A$2:$A$51,Catalogue!$F$2:$F$51,,0)</f>
        <v>17.52</v>
      </c>
      <c r="H110">
        <f t="shared" si="1"/>
        <v>228</v>
      </c>
      <c r="I110">
        <f>PRODUCT(Table1[[#This Row],[SELLING PRICE]],Table1[[#This Row],[QTY]])</f>
        <v>332.88</v>
      </c>
      <c r="J110">
        <f>SUM(Table1[[#This Row],[SELLING VALUE]],-Table1[[#This Row],[BUYING VALUE]])</f>
        <v>104.88</v>
      </c>
      <c r="K110" t="str">
        <f>_xlfn.XLOOKUP(Table1[[#This Row],[PRODUCT ID]],Catalogue!$A$2:$A$51,Catalogue!$C$2:$C$51,,0)</f>
        <v>Category05</v>
      </c>
      <c r="L110" t="str">
        <f>_xlfn.XLOOKUP(Table1[[#This Row],[PRODUCT ID]],Catalogue!$A$2:$A$51,Catalogue!$B$2:$B$51,,0)</f>
        <v>Product50</v>
      </c>
    </row>
    <row r="111" spans="1:12">
      <c r="A111" s="1">
        <v>45036</v>
      </c>
      <c r="B111" t="s">
        <v>18</v>
      </c>
      <c r="C111">
        <v>2</v>
      </c>
      <c r="D111" t="s">
        <v>120</v>
      </c>
      <c r="E111" t="s">
        <v>121</v>
      </c>
      <c r="F111">
        <f>_xlfn.XLOOKUP('Sales Report'!$B111,Catalogue!$A$2:$A$51,Catalogue!$E$2:$E$51,,0)</f>
        <v>133</v>
      </c>
      <c r="G111">
        <f>_xlfn.XLOOKUP('Sales Report'!$B111,Catalogue!$A$2:$A$51,Catalogue!$F$2:$F$51,,0)</f>
        <v>187.53</v>
      </c>
      <c r="H111">
        <f t="shared" si="1"/>
        <v>266</v>
      </c>
      <c r="I111">
        <f>PRODUCT(Table1[[#This Row],[SELLING PRICE]],Table1[[#This Row],[QTY]])</f>
        <v>375.06</v>
      </c>
      <c r="J111">
        <f>SUM(Table1[[#This Row],[SELLING VALUE]],-Table1[[#This Row],[BUYING VALUE]])</f>
        <v>109.06</v>
      </c>
      <c r="K111" t="str">
        <f>_xlfn.XLOOKUP(Table1[[#This Row],[PRODUCT ID]],Catalogue!$A$2:$A$51,Catalogue!$C$2:$C$51,,0)</f>
        <v>Category01</v>
      </c>
      <c r="L111" t="str">
        <f>_xlfn.XLOOKUP(Table1[[#This Row],[PRODUCT ID]],Catalogue!$A$2:$A$51,Catalogue!$B$2:$B$51,,0)</f>
        <v>Product5</v>
      </c>
    </row>
    <row r="112" spans="1:12">
      <c r="A112" s="1">
        <v>45037</v>
      </c>
      <c r="B112" t="s">
        <v>32</v>
      </c>
      <c r="C112">
        <v>8</v>
      </c>
      <c r="D112" t="s">
        <v>122</v>
      </c>
      <c r="E112" t="s">
        <v>120</v>
      </c>
      <c r="F112">
        <f>_xlfn.XLOOKUP('Sales Report'!$B112,Catalogue!$A$2:$A$51,Catalogue!$E$2:$E$51,,0)</f>
        <v>136</v>
      </c>
      <c r="G112">
        <f>_xlfn.XLOOKUP('Sales Report'!$B112,Catalogue!$A$2:$A$51,Catalogue!$F$2:$F$51,,0)</f>
        <v>179.52</v>
      </c>
      <c r="H112">
        <f t="shared" si="1"/>
        <v>1088</v>
      </c>
      <c r="I112">
        <f>PRODUCT(Table1[[#This Row],[SELLING PRICE]],Table1[[#This Row],[QTY]])</f>
        <v>1436.16</v>
      </c>
      <c r="J112">
        <f>SUM(Table1[[#This Row],[SELLING VALUE]],-Table1[[#This Row],[BUYING VALUE]])</f>
        <v>348.16000000000008</v>
      </c>
      <c r="K112" t="str">
        <f>_xlfn.XLOOKUP(Table1[[#This Row],[PRODUCT ID]],Catalogue!$A$2:$A$51,Catalogue!$C$2:$C$51,,0)</f>
        <v>Category02</v>
      </c>
      <c r="L112" t="str">
        <f>_xlfn.XLOOKUP(Table1[[#This Row],[PRODUCT ID]],Catalogue!$A$2:$A$51,Catalogue!$B$2:$B$51,,0)</f>
        <v>Product11</v>
      </c>
    </row>
    <row r="113" spans="1:12">
      <c r="A113" s="1">
        <v>45038</v>
      </c>
      <c r="B113" t="s">
        <v>109</v>
      </c>
      <c r="C113">
        <v>10</v>
      </c>
      <c r="D113" t="s">
        <v>122</v>
      </c>
      <c r="E113" t="s">
        <v>121</v>
      </c>
      <c r="F113">
        <f>_xlfn.XLOOKUP('Sales Report'!$B113,Catalogue!$A$2:$A$51,Catalogue!$E$2:$E$51,,0)</f>
        <v>123</v>
      </c>
      <c r="G113">
        <f>_xlfn.XLOOKUP('Sales Report'!$B113,Catalogue!$A$2:$A$51,Catalogue!$F$2:$F$51,,0)</f>
        <v>135.30000000000001</v>
      </c>
      <c r="H113">
        <f t="shared" si="1"/>
        <v>1230</v>
      </c>
      <c r="I113">
        <f>PRODUCT(Table1[[#This Row],[SELLING PRICE]],Table1[[#This Row],[QTY]])</f>
        <v>1353</v>
      </c>
      <c r="J113">
        <f>SUM(Table1[[#This Row],[SELLING VALUE]],-Table1[[#This Row],[BUYING VALUE]])</f>
        <v>123</v>
      </c>
      <c r="K113" t="str">
        <f>_xlfn.XLOOKUP(Table1[[#This Row],[PRODUCT ID]],Catalogue!$A$2:$A$51,Catalogue!$C$2:$C$51,,0)</f>
        <v>Category05</v>
      </c>
      <c r="L113" t="str">
        <f>_xlfn.XLOOKUP(Table1[[#This Row],[PRODUCT ID]],Catalogue!$A$2:$A$51,Catalogue!$B$2:$B$51,,0)</f>
        <v>Product48</v>
      </c>
    </row>
    <row r="114" spans="1:12">
      <c r="A114" s="1">
        <v>45039</v>
      </c>
      <c r="B114" t="s">
        <v>67</v>
      </c>
      <c r="C114">
        <v>12</v>
      </c>
      <c r="D114" t="s">
        <v>120</v>
      </c>
      <c r="E114" t="s">
        <v>121</v>
      </c>
      <c r="F114">
        <f>_xlfn.XLOOKUP('Sales Report'!$B114,Catalogue!$A$2:$A$51,Catalogue!$E$2:$E$51,,0)</f>
        <v>44</v>
      </c>
      <c r="G114">
        <f>_xlfn.XLOOKUP('Sales Report'!$B114,Catalogue!$A$2:$A$51,Catalogue!$F$2:$F$51,,0)</f>
        <v>48.4</v>
      </c>
      <c r="H114">
        <f t="shared" si="1"/>
        <v>528</v>
      </c>
      <c r="I114">
        <f>PRODUCT(Table1[[#This Row],[SELLING PRICE]],Table1[[#This Row],[QTY]])</f>
        <v>580.79999999999995</v>
      </c>
      <c r="J114">
        <f>SUM(Table1[[#This Row],[SELLING VALUE]],-Table1[[#This Row],[BUYING VALUE]])</f>
        <v>52.799999999999955</v>
      </c>
      <c r="K114" t="str">
        <f>_xlfn.XLOOKUP(Table1[[#This Row],[PRODUCT ID]],Catalogue!$A$2:$A$51,Catalogue!$C$2:$C$51,,0)</f>
        <v>Category03</v>
      </c>
      <c r="L114" t="str">
        <f>_xlfn.XLOOKUP(Table1[[#This Row],[PRODUCT ID]],Catalogue!$A$2:$A$51,Catalogue!$B$2:$B$51,,0)</f>
        <v>Product28</v>
      </c>
    </row>
    <row r="115" spans="1:12">
      <c r="A115" s="1">
        <v>45040</v>
      </c>
      <c r="B115" t="s">
        <v>73</v>
      </c>
      <c r="C115">
        <v>13</v>
      </c>
      <c r="D115" t="s">
        <v>119</v>
      </c>
      <c r="E115" t="s">
        <v>120</v>
      </c>
      <c r="F115">
        <f>_xlfn.XLOOKUP('Sales Report'!$B115,Catalogue!$A$2:$A$51,Catalogue!$E$2:$E$51,,0)</f>
        <v>124</v>
      </c>
      <c r="G115">
        <f>_xlfn.XLOOKUP('Sales Report'!$B115,Catalogue!$A$2:$A$51,Catalogue!$F$2:$F$51,,0)</f>
        <v>163.68</v>
      </c>
      <c r="H115">
        <f t="shared" si="1"/>
        <v>1612</v>
      </c>
      <c r="I115">
        <f>PRODUCT(Table1[[#This Row],[SELLING PRICE]],Table1[[#This Row],[QTY]])</f>
        <v>2127.84</v>
      </c>
      <c r="J115">
        <f>SUM(Table1[[#This Row],[SELLING VALUE]],-Table1[[#This Row],[BUYING VALUE]])</f>
        <v>515.84000000000015</v>
      </c>
      <c r="K115" t="str">
        <f>_xlfn.XLOOKUP(Table1[[#This Row],[PRODUCT ID]],Catalogue!$A$2:$A$51,Catalogue!$C$2:$C$51,,0)</f>
        <v>Category03</v>
      </c>
      <c r="L115" t="str">
        <f>_xlfn.XLOOKUP(Table1[[#This Row],[PRODUCT ID]],Catalogue!$A$2:$A$51,Catalogue!$B$2:$B$51,,0)</f>
        <v>Product31</v>
      </c>
    </row>
    <row r="116" spans="1:12">
      <c r="A116" s="1">
        <v>45041</v>
      </c>
      <c r="B116" t="s">
        <v>96</v>
      </c>
      <c r="C116">
        <v>12</v>
      </c>
      <c r="D116" t="s">
        <v>119</v>
      </c>
      <c r="E116" t="s">
        <v>121</v>
      </c>
      <c r="F116">
        <f>_xlfn.XLOOKUP('Sales Report'!$B116,Catalogue!$A$2:$A$51,Catalogue!$E$2:$E$51,,0)</f>
        <v>71</v>
      </c>
      <c r="G116">
        <f>_xlfn.XLOOKUP('Sales Report'!$B116,Catalogue!$A$2:$A$51,Catalogue!$F$2:$F$51,,0)</f>
        <v>79.52</v>
      </c>
      <c r="H116">
        <f t="shared" si="1"/>
        <v>852</v>
      </c>
      <c r="I116">
        <f>PRODUCT(Table1[[#This Row],[SELLING PRICE]],Table1[[#This Row],[QTY]])</f>
        <v>954.24</v>
      </c>
      <c r="J116">
        <f>SUM(Table1[[#This Row],[SELLING VALUE]],-Table1[[#This Row],[BUYING VALUE]])</f>
        <v>102.24000000000001</v>
      </c>
      <c r="K116" t="str">
        <f>_xlfn.XLOOKUP(Table1[[#This Row],[PRODUCT ID]],Catalogue!$A$2:$A$51,Catalogue!$C$2:$C$51,,0)</f>
        <v>Category05</v>
      </c>
      <c r="L116" t="str">
        <f>_xlfn.XLOOKUP(Table1[[#This Row],[PRODUCT ID]],Catalogue!$A$2:$A$51,Catalogue!$B$2:$B$51,,0)</f>
        <v>Product42</v>
      </c>
    </row>
    <row r="117" spans="1:12">
      <c r="A117" s="1">
        <v>45042</v>
      </c>
      <c r="B117" t="s">
        <v>50</v>
      </c>
      <c r="C117">
        <v>18</v>
      </c>
      <c r="D117" t="s">
        <v>120</v>
      </c>
      <c r="E117" t="s">
        <v>120</v>
      </c>
      <c r="F117">
        <f>_xlfn.XLOOKUP('Sales Report'!$B117,Catalogue!$A$2:$A$51,Catalogue!$E$2:$E$51,,0)</f>
        <v>10</v>
      </c>
      <c r="G117">
        <f>_xlfn.XLOOKUP('Sales Report'!$B117,Catalogue!$A$2:$A$51,Catalogue!$F$2:$F$51,,0)</f>
        <v>14.600000000000001</v>
      </c>
      <c r="H117">
        <f t="shared" si="1"/>
        <v>180</v>
      </c>
      <c r="I117">
        <f>PRODUCT(Table1[[#This Row],[SELLING PRICE]],Table1[[#This Row],[QTY]])</f>
        <v>262.8</v>
      </c>
      <c r="J117">
        <f>SUM(Table1[[#This Row],[SELLING VALUE]],-Table1[[#This Row],[BUYING VALUE]])</f>
        <v>82.800000000000011</v>
      </c>
      <c r="K117" t="str">
        <f>_xlfn.XLOOKUP(Table1[[#This Row],[PRODUCT ID]],Catalogue!$A$2:$A$51,Catalogue!$C$2:$C$51,,0)</f>
        <v>Category02</v>
      </c>
      <c r="L117" t="str">
        <f>_xlfn.XLOOKUP(Table1[[#This Row],[PRODUCT ID]],Catalogue!$A$2:$A$51,Catalogue!$B$2:$B$51,,0)</f>
        <v>Product20</v>
      </c>
    </row>
    <row r="118" spans="1:12">
      <c r="A118" s="1">
        <v>45043</v>
      </c>
      <c r="B118" t="s">
        <v>69</v>
      </c>
      <c r="C118">
        <v>13</v>
      </c>
      <c r="D118" t="s">
        <v>119</v>
      </c>
      <c r="E118" t="s">
        <v>121</v>
      </c>
      <c r="F118">
        <f>_xlfn.XLOOKUP('Sales Report'!$B118,Catalogue!$A$2:$A$51,Catalogue!$E$2:$E$51,,0)</f>
        <v>71</v>
      </c>
      <c r="G118">
        <f>_xlfn.XLOOKUP('Sales Report'!$B118,Catalogue!$A$2:$A$51,Catalogue!$F$2:$F$51,,0)</f>
        <v>95.85</v>
      </c>
      <c r="H118">
        <f t="shared" si="1"/>
        <v>923</v>
      </c>
      <c r="I118">
        <f>PRODUCT(Table1[[#This Row],[SELLING PRICE]],Table1[[#This Row],[QTY]])</f>
        <v>1246.05</v>
      </c>
      <c r="J118">
        <f>SUM(Table1[[#This Row],[SELLING VALUE]],-Table1[[#This Row],[BUYING VALUE]])</f>
        <v>323.04999999999995</v>
      </c>
      <c r="K118" t="str">
        <f>_xlfn.XLOOKUP(Table1[[#This Row],[PRODUCT ID]],Catalogue!$A$2:$A$51,Catalogue!$C$2:$C$51,,0)</f>
        <v>Category03</v>
      </c>
      <c r="L118" t="str">
        <f>_xlfn.XLOOKUP(Table1[[#This Row],[PRODUCT ID]],Catalogue!$A$2:$A$51,Catalogue!$B$2:$B$51,,0)</f>
        <v>Product29</v>
      </c>
    </row>
    <row r="119" spans="1:12">
      <c r="A119" s="1">
        <v>45044</v>
      </c>
      <c r="B119" t="s">
        <v>40</v>
      </c>
      <c r="C119">
        <v>4</v>
      </c>
      <c r="D119" t="s">
        <v>119</v>
      </c>
      <c r="E119" t="s">
        <v>120</v>
      </c>
      <c r="F119">
        <f>_xlfn.XLOOKUP('Sales Report'!$B119,Catalogue!$A$2:$A$51,Catalogue!$E$2:$E$51,,0)</f>
        <v>105</v>
      </c>
      <c r="G119">
        <f>_xlfn.XLOOKUP('Sales Report'!$B119,Catalogue!$A$2:$A$51,Catalogue!$F$2:$F$51,,0)</f>
        <v>148.05000000000001</v>
      </c>
      <c r="H119">
        <f t="shared" si="1"/>
        <v>420</v>
      </c>
      <c r="I119">
        <f>PRODUCT(Table1[[#This Row],[SELLING PRICE]],Table1[[#This Row],[QTY]])</f>
        <v>592.20000000000005</v>
      </c>
      <c r="J119">
        <f>SUM(Table1[[#This Row],[SELLING VALUE]],-Table1[[#This Row],[BUYING VALUE]])</f>
        <v>172.20000000000005</v>
      </c>
      <c r="K119" t="str">
        <f>_xlfn.XLOOKUP(Table1[[#This Row],[PRODUCT ID]],Catalogue!$A$2:$A$51,Catalogue!$C$2:$C$51,,0)</f>
        <v>Category02</v>
      </c>
      <c r="L119" t="str">
        <f>_xlfn.XLOOKUP(Table1[[#This Row],[PRODUCT ID]],Catalogue!$A$2:$A$51,Catalogue!$B$2:$B$51,,0)</f>
        <v>Product15</v>
      </c>
    </row>
    <row r="120" spans="1:12">
      <c r="A120" s="1">
        <v>45045</v>
      </c>
      <c r="B120" t="s">
        <v>113</v>
      </c>
      <c r="C120">
        <v>9</v>
      </c>
      <c r="D120" t="s">
        <v>120</v>
      </c>
      <c r="E120" t="s">
        <v>121</v>
      </c>
      <c r="F120">
        <f>_xlfn.XLOOKUP('Sales Report'!$B120,Catalogue!$A$2:$A$51,Catalogue!$E$2:$E$51,,0)</f>
        <v>12</v>
      </c>
      <c r="G120">
        <f>_xlfn.XLOOKUP('Sales Report'!$B120,Catalogue!$A$2:$A$51,Catalogue!$F$2:$F$51,,0)</f>
        <v>17.52</v>
      </c>
      <c r="H120">
        <f t="shared" si="1"/>
        <v>108</v>
      </c>
      <c r="I120">
        <f>PRODUCT(Table1[[#This Row],[SELLING PRICE]],Table1[[#This Row],[QTY]])</f>
        <v>157.68</v>
      </c>
      <c r="J120">
        <f>SUM(Table1[[#This Row],[SELLING VALUE]],-Table1[[#This Row],[BUYING VALUE]])</f>
        <v>49.680000000000007</v>
      </c>
      <c r="K120" t="str">
        <f>_xlfn.XLOOKUP(Table1[[#This Row],[PRODUCT ID]],Catalogue!$A$2:$A$51,Catalogue!$C$2:$C$51,,0)</f>
        <v>Category05</v>
      </c>
      <c r="L120" t="str">
        <f>_xlfn.XLOOKUP(Table1[[#This Row],[PRODUCT ID]],Catalogue!$A$2:$A$51,Catalogue!$B$2:$B$51,,0)</f>
        <v>Product50</v>
      </c>
    </row>
    <row r="121" spans="1:12">
      <c r="A121" s="1">
        <v>45046</v>
      </c>
      <c r="B121" t="s">
        <v>10</v>
      </c>
      <c r="C121">
        <v>1</v>
      </c>
      <c r="D121" t="s">
        <v>122</v>
      </c>
      <c r="E121" t="s">
        <v>121</v>
      </c>
      <c r="F121">
        <f>_xlfn.XLOOKUP('Sales Report'!$B121,Catalogue!$A$2:$A$51,Catalogue!$E$2:$E$51,,0)</f>
        <v>105</v>
      </c>
      <c r="G121">
        <f>_xlfn.XLOOKUP('Sales Report'!$B121,Catalogue!$A$2:$A$51,Catalogue!$F$2:$F$51,,0)</f>
        <v>117.6</v>
      </c>
      <c r="H121">
        <f t="shared" si="1"/>
        <v>105</v>
      </c>
      <c r="I121">
        <f>PRODUCT(Table1[[#This Row],[SELLING PRICE]],Table1[[#This Row],[QTY]])</f>
        <v>117.6</v>
      </c>
      <c r="J121">
        <f>SUM(Table1[[#This Row],[SELLING VALUE]],-Table1[[#This Row],[BUYING VALUE]])</f>
        <v>12.599999999999994</v>
      </c>
      <c r="K121" t="str">
        <f>_xlfn.XLOOKUP(Table1[[#This Row],[PRODUCT ID]],Catalogue!$A$2:$A$51,Catalogue!$C$2:$C$51,,0)</f>
        <v>Category01</v>
      </c>
      <c r="L121" t="str">
        <f>_xlfn.XLOOKUP(Table1[[#This Row],[PRODUCT ID]],Catalogue!$A$2:$A$51,Catalogue!$B$2:$B$51,,0)</f>
        <v>Product2</v>
      </c>
    </row>
    <row r="122" spans="1:12">
      <c r="A122" s="1">
        <v>45047</v>
      </c>
      <c r="B122" t="s">
        <v>71</v>
      </c>
      <c r="C122">
        <v>3</v>
      </c>
      <c r="D122" t="s">
        <v>122</v>
      </c>
      <c r="E122" t="s">
        <v>120</v>
      </c>
      <c r="F122">
        <f>_xlfn.XLOOKUP('Sales Report'!$B122,Catalogue!$A$2:$A$51,Catalogue!$E$2:$E$51,,0)</f>
        <v>133</v>
      </c>
      <c r="G122">
        <f>_xlfn.XLOOKUP('Sales Report'!$B122,Catalogue!$A$2:$A$51,Catalogue!$F$2:$F$51,,0)</f>
        <v>194.18</v>
      </c>
      <c r="H122">
        <f t="shared" si="1"/>
        <v>399</v>
      </c>
      <c r="I122">
        <f>PRODUCT(Table1[[#This Row],[SELLING PRICE]],Table1[[#This Row],[QTY]])</f>
        <v>582.54</v>
      </c>
      <c r="J122">
        <f>SUM(Table1[[#This Row],[SELLING VALUE]],-Table1[[#This Row],[BUYING VALUE]])</f>
        <v>183.53999999999996</v>
      </c>
      <c r="K122" t="str">
        <f>_xlfn.XLOOKUP(Table1[[#This Row],[PRODUCT ID]],Catalogue!$A$2:$A$51,Catalogue!$C$2:$C$51,,0)</f>
        <v>Category03</v>
      </c>
      <c r="L122" t="str">
        <f>_xlfn.XLOOKUP(Table1[[#This Row],[PRODUCT ID]],Catalogue!$A$2:$A$51,Catalogue!$B$2:$B$51,,0)</f>
        <v>Product30</v>
      </c>
    </row>
    <row r="123" spans="1:12">
      <c r="A123" s="1">
        <v>45048</v>
      </c>
      <c r="B123" t="s">
        <v>101</v>
      </c>
      <c r="C123">
        <v>19</v>
      </c>
      <c r="D123" t="s">
        <v>120</v>
      </c>
      <c r="E123" t="s">
        <v>121</v>
      </c>
      <c r="F123">
        <f>_xlfn.XLOOKUP('Sales Report'!$B123,Catalogue!$A$2:$A$51,Catalogue!$E$2:$E$51,,0)</f>
        <v>124</v>
      </c>
      <c r="G123">
        <f>_xlfn.XLOOKUP('Sales Report'!$B123,Catalogue!$A$2:$A$51,Catalogue!$F$2:$F$51,,0)</f>
        <v>140.12</v>
      </c>
      <c r="H123">
        <f t="shared" si="1"/>
        <v>2356</v>
      </c>
      <c r="I123">
        <f>PRODUCT(Table1[[#This Row],[SELLING PRICE]],Table1[[#This Row],[QTY]])</f>
        <v>2662.28</v>
      </c>
      <c r="J123">
        <f>SUM(Table1[[#This Row],[SELLING VALUE]],-Table1[[#This Row],[BUYING VALUE]])</f>
        <v>306.2800000000002</v>
      </c>
      <c r="K123" t="str">
        <f>_xlfn.XLOOKUP(Table1[[#This Row],[PRODUCT ID]],Catalogue!$A$2:$A$51,Catalogue!$C$2:$C$51,,0)</f>
        <v>Category05</v>
      </c>
      <c r="L123" t="str">
        <f>_xlfn.XLOOKUP(Table1[[#This Row],[PRODUCT ID]],Catalogue!$A$2:$A$51,Catalogue!$B$2:$B$51,,0)</f>
        <v>Product44</v>
      </c>
    </row>
    <row r="124" spans="1:12">
      <c r="A124" s="1">
        <v>45049</v>
      </c>
      <c r="B124" t="s">
        <v>59</v>
      </c>
      <c r="C124">
        <v>6</v>
      </c>
      <c r="D124" t="s">
        <v>119</v>
      </c>
      <c r="E124" t="s">
        <v>121</v>
      </c>
      <c r="F124">
        <f>_xlfn.XLOOKUP('Sales Report'!$B124,Catalogue!$A$2:$A$51,Catalogue!$E$2:$E$51,,0)</f>
        <v>136</v>
      </c>
      <c r="G124">
        <f>_xlfn.XLOOKUP('Sales Report'!$B124,Catalogue!$A$2:$A$51,Catalogue!$F$2:$F$51,,0)</f>
        <v>153.68</v>
      </c>
      <c r="H124">
        <f t="shared" si="1"/>
        <v>816</v>
      </c>
      <c r="I124">
        <f>PRODUCT(Table1[[#This Row],[SELLING PRICE]],Table1[[#This Row],[QTY]])</f>
        <v>922.08</v>
      </c>
      <c r="J124">
        <f>SUM(Table1[[#This Row],[SELLING VALUE]],-Table1[[#This Row],[BUYING VALUE]])</f>
        <v>106.08000000000004</v>
      </c>
      <c r="K124" t="str">
        <f>_xlfn.XLOOKUP(Table1[[#This Row],[PRODUCT ID]],Catalogue!$A$2:$A$51,Catalogue!$C$2:$C$51,,0)</f>
        <v>Category03</v>
      </c>
      <c r="L124" t="str">
        <f>_xlfn.XLOOKUP(Table1[[#This Row],[PRODUCT ID]],Catalogue!$A$2:$A$51,Catalogue!$B$2:$B$51,,0)</f>
        <v>Product24</v>
      </c>
    </row>
    <row r="125" spans="1:12">
      <c r="A125" s="1">
        <v>45050</v>
      </c>
      <c r="B125" t="s">
        <v>32</v>
      </c>
      <c r="C125">
        <v>2</v>
      </c>
      <c r="D125" t="s">
        <v>119</v>
      </c>
      <c r="E125" t="s">
        <v>120</v>
      </c>
      <c r="F125">
        <f>_xlfn.XLOOKUP('Sales Report'!$B125,Catalogue!$A$2:$A$51,Catalogue!$E$2:$E$51,,0)</f>
        <v>136</v>
      </c>
      <c r="G125">
        <f>_xlfn.XLOOKUP('Sales Report'!$B125,Catalogue!$A$2:$A$51,Catalogue!$F$2:$F$51,,0)</f>
        <v>179.52</v>
      </c>
      <c r="H125">
        <f t="shared" si="1"/>
        <v>272</v>
      </c>
      <c r="I125">
        <f>PRODUCT(Table1[[#This Row],[SELLING PRICE]],Table1[[#This Row],[QTY]])</f>
        <v>359.04</v>
      </c>
      <c r="J125">
        <f>SUM(Table1[[#This Row],[SELLING VALUE]],-Table1[[#This Row],[BUYING VALUE]])</f>
        <v>87.04000000000002</v>
      </c>
      <c r="K125" t="str">
        <f>_xlfn.XLOOKUP(Table1[[#This Row],[PRODUCT ID]],Catalogue!$A$2:$A$51,Catalogue!$C$2:$C$51,,0)</f>
        <v>Category02</v>
      </c>
      <c r="L125" t="str">
        <f>_xlfn.XLOOKUP(Table1[[#This Row],[PRODUCT ID]],Catalogue!$A$2:$A$51,Catalogue!$B$2:$B$51,,0)</f>
        <v>Product11</v>
      </c>
    </row>
    <row r="126" spans="1:12">
      <c r="A126" s="1">
        <v>45051</v>
      </c>
      <c r="B126" t="s">
        <v>42</v>
      </c>
      <c r="C126">
        <v>14</v>
      </c>
      <c r="D126" t="s">
        <v>120</v>
      </c>
      <c r="E126" t="s">
        <v>121</v>
      </c>
      <c r="F126">
        <f>_xlfn.XLOOKUP('Sales Report'!$B126,Catalogue!$A$2:$A$51,Catalogue!$E$2:$E$51,,0)</f>
        <v>44</v>
      </c>
      <c r="G126">
        <f>_xlfn.XLOOKUP('Sales Report'!$B126,Catalogue!$A$2:$A$51,Catalogue!$F$2:$F$51,,0)</f>
        <v>72.599999999999994</v>
      </c>
      <c r="H126">
        <f t="shared" si="1"/>
        <v>616</v>
      </c>
      <c r="I126">
        <f>PRODUCT(Table1[[#This Row],[SELLING PRICE]],Table1[[#This Row],[QTY]])</f>
        <v>1016.3999999999999</v>
      </c>
      <c r="J126">
        <f>SUM(Table1[[#This Row],[SELLING VALUE]],-Table1[[#This Row],[BUYING VALUE]])</f>
        <v>400.39999999999986</v>
      </c>
      <c r="K126" t="str">
        <f>_xlfn.XLOOKUP(Table1[[#This Row],[PRODUCT ID]],Catalogue!$A$2:$A$51,Catalogue!$C$2:$C$51,,0)</f>
        <v>Category02</v>
      </c>
      <c r="L126" t="str">
        <f>_xlfn.XLOOKUP(Table1[[#This Row],[PRODUCT ID]],Catalogue!$A$2:$A$51,Catalogue!$B$2:$B$51,,0)</f>
        <v>Product16</v>
      </c>
    </row>
    <row r="127" spans="1:12">
      <c r="A127" s="1">
        <v>45052</v>
      </c>
      <c r="B127" t="s">
        <v>88</v>
      </c>
      <c r="C127">
        <v>13</v>
      </c>
      <c r="D127" t="s">
        <v>119</v>
      </c>
      <c r="E127" t="s">
        <v>120</v>
      </c>
      <c r="F127">
        <f>_xlfn.XLOOKUP('Sales Report'!$B127,Catalogue!$A$2:$A$51,Catalogue!$E$2:$E$51,,0)</f>
        <v>63</v>
      </c>
      <c r="G127">
        <f>_xlfn.XLOOKUP('Sales Report'!$B127,Catalogue!$A$2:$A$51,Catalogue!$F$2:$F$51,,0)</f>
        <v>69.3</v>
      </c>
      <c r="H127">
        <f t="shared" si="1"/>
        <v>819</v>
      </c>
      <c r="I127">
        <f>PRODUCT(Table1[[#This Row],[SELLING PRICE]],Table1[[#This Row],[QTY]])</f>
        <v>900.9</v>
      </c>
      <c r="J127">
        <f>SUM(Table1[[#This Row],[SELLING VALUE]],-Table1[[#This Row],[BUYING VALUE]])</f>
        <v>81.899999999999977</v>
      </c>
      <c r="K127" t="str">
        <f>_xlfn.XLOOKUP(Table1[[#This Row],[PRODUCT ID]],Catalogue!$A$2:$A$51,Catalogue!$C$2:$C$51,,0)</f>
        <v>Category04</v>
      </c>
      <c r="L127" t="str">
        <f>_xlfn.XLOOKUP(Table1[[#This Row],[PRODUCT ID]],Catalogue!$A$2:$A$51,Catalogue!$B$2:$B$51,,0)</f>
        <v>Product38</v>
      </c>
    </row>
    <row r="128" spans="1:12">
      <c r="A128" s="1">
        <v>45053</v>
      </c>
      <c r="B128" t="s">
        <v>27</v>
      </c>
      <c r="C128">
        <v>8</v>
      </c>
      <c r="D128" t="s">
        <v>119</v>
      </c>
      <c r="E128" t="s">
        <v>121</v>
      </c>
      <c r="F128">
        <f>_xlfn.XLOOKUP('Sales Report'!$B128,Catalogue!$A$2:$A$51,Catalogue!$E$2:$E$51,,0)</f>
        <v>10</v>
      </c>
      <c r="G128">
        <f>_xlfn.XLOOKUP('Sales Report'!$B128,Catalogue!$A$2:$A$51,Catalogue!$F$2:$F$51,,0)</f>
        <v>13.5</v>
      </c>
      <c r="H128">
        <f t="shared" si="1"/>
        <v>80</v>
      </c>
      <c r="I128">
        <f>PRODUCT(Table1[[#This Row],[SELLING PRICE]],Table1[[#This Row],[QTY]])</f>
        <v>108</v>
      </c>
      <c r="J128">
        <f>SUM(Table1[[#This Row],[SELLING VALUE]],-Table1[[#This Row],[BUYING VALUE]])</f>
        <v>28</v>
      </c>
      <c r="K128" t="str">
        <f>_xlfn.XLOOKUP(Table1[[#This Row],[PRODUCT ID]],Catalogue!$A$2:$A$51,Catalogue!$C$2:$C$51,,0)</f>
        <v>Category01</v>
      </c>
      <c r="L128" t="str">
        <f>_xlfn.XLOOKUP(Table1[[#This Row],[PRODUCT ID]],Catalogue!$A$2:$A$51,Catalogue!$B$2:$B$51,,0)</f>
        <v>Product9</v>
      </c>
    </row>
    <row r="129" spans="1:12">
      <c r="A129" s="1">
        <v>45054</v>
      </c>
      <c r="B129" t="s">
        <v>67</v>
      </c>
      <c r="C129">
        <v>20</v>
      </c>
      <c r="D129" t="s">
        <v>120</v>
      </c>
      <c r="E129" t="s">
        <v>120</v>
      </c>
      <c r="F129">
        <f>_xlfn.XLOOKUP('Sales Report'!$B129,Catalogue!$A$2:$A$51,Catalogue!$E$2:$E$51,,0)</f>
        <v>44</v>
      </c>
      <c r="G129">
        <f>_xlfn.XLOOKUP('Sales Report'!$B129,Catalogue!$A$2:$A$51,Catalogue!$F$2:$F$51,,0)</f>
        <v>48.4</v>
      </c>
      <c r="H129">
        <f t="shared" si="1"/>
        <v>880</v>
      </c>
      <c r="I129">
        <f>PRODUCT(Table1[[#This Row],[SELLING PRICE]],Table1[[#This Row],[QTY]])</f>
        <v>968</v>
      </c>
      <c r="J129">
        <f>SUM(Table1[[#This Row],[SELLING VALUE]],-Table1[[#This Row],[BUYING VALUE]])</f>
        <v>88</v>
      </c>
      <c r="K129" t="str">
        <f>_xlfn.XLOOKUP(Table1[[#This Row],[PRODUCT ID]],Catalogue!$A$2:$A$51,Catalogue!$C$2:$C$51,,0)</f>
        <v>Category03</v>
      </c>
      <c r="L129" t="str">
        <f>_xlfn.XLOOKUP(Table1[[#This Row],[PRODUCT ID]],Catalogue!$A$2:$A$51,Catalogue!$B$2:$B$51,,0)</f>
        <v>Product28</v>
      </c>
    </row>
    <row r="130" spans="1:12">
      <c r="A130" s="1">
        <v>45055</v>
      </c>
      <c r="B130" t="s">
        <v>61</v>
      </c>
      <c r="C130">
        <v>18</v>
      </c>
      <c r="D130" t="s">
        <v>122</v>
      </c>
      <c r="E130" t="s">
        <v>121</v>
      </c>
      <c r="F130">
        <f>_xlfn.XLOOKUP('Sales Report'!$B130,Catalogue!$A$2:$A$51,Catalogue!$E$2:$E$51,,0)</f>
        <v>12</v>
      </c>
      <c r="G130">
        <f>_xlfn.XLOOKUP('Sales Report'!$B130,Catalogue!$A$2:$A$51,Catalogue!$F$2:$F$51,,0)</f>
        <v>16.920000000000002</v>
      </c>
      <c r="H130">
        <f t="shared" si="1"/>
        <v>216</v>
      </c>
      <c r="I130">
        <f>PRODUCT(Table1[[#This Row],[SELLING PRICE]],Table1[[#This Row],[QTY]])</f>
        <v>304.56000000000006</v>
      </c>
      <c r="J130">
        <f>SUM(Table1[[#This Row],[SELLING VALUE]],-Table1[[#This Row],[BUYING VALUE]])</f>
        <v>88.560000000000059</v>
      </c>
      <c r="K130" t="str">
        <f>_xlfn.XLOOKUP(Table1[[#This Row],[PRODUCT ID]],Catalogue!$A$2:$A$51,Catalogue!$C$2:$C$51,,0)</f>
        <v>Category03</v>
      </c>
      <c r="L130" t="str">
        <f>_xlfn.XLOOKUP(Table1[[#This Row],[PRODUCT ID]],Catalogue!$A$2:$A$51,Catalogue!$B$2:$B$51,,0)</f>
        <v>Product25</v>
      </c>
    </row>
    <row r="131" spans="1:12">
      <c r="A131" s="1">
        <v>45056</v>
      </c>
      <c r="B131" t="s">
        <v>6</v>
      </c>
      <c r="C131">
        <v>13</v>
      </c>
      <c r="D131" t="s">
        <v>122</v>
      </c>
      <c r="E131" t="s">
        <v>121</v>
      </c>
      <c r="F131">
        <f>_xlfn.XLOOKUP('Sales Report'!$B131,Catalogue!$A$2:$A$51,Catalogue!$E$2:$E$51,,0)</f>
        <v>98</v>
      </c>
      <c r="G131">
        <f>_xlfn.XLOOKUP('Sales Report'!$B131,Catalogue!$A$2:$A$51,Catalogue!$F$2:$F$51,,0)</f>
        <v>129.36000000000001</v>
      </c>
      <c r="H131">
        <f t="shared" ref="H131:H194" si="2">PRODUCT($F131,$C131)</f>
        <v>1274</v>
      </c>
      <c r="I131">
        <f>PRODUCT(Table1[[#This Row],[SELLING PRICE]],Table1[[#This Row],[QTY]])</f>
        <v>1681.6800000000003</v>
      </c>
      <c r="J131">
        <f>SUM(Table1[[#This Row],[SELLING VALUE]],-Table1[[#This Row],[BUYING VALUE]])</f>
        <v>407.68000000000029</v>
      </c>
      <c r="K131" t="str">
        <f>_xlfn.XLOOKUP(Table1[[#This Row],[PRODUCT ID]],Catalogue!$A$2:$A$51,Catalogue!$C$2:$C$51,,0)</f>
        <v>Category01</v>
      </c>
      <c r="L131" t="str">
        <f>_xlfn.XLOOKUP(Table1[[#This Row],[PRODUCT ID]],Catalogue!$A$2:$A$51,Catalogue!$B$2:$B$51,,0)</f>
        <v>Product1</v>
      </c>
    </row>
    <row r="132" spans="1:12">
      <c r="A132" s="1">
        <v>45057</v>
      </c>
      <c r="B132" t="s">
        <v>99</v>
      </c>
      <c r="C132">
        <v>20</v>
      </c>
      <c r="D132" t="s">
        <v>120</v>
      </c>
      <c r="E132" t="s">
        <v>120</v>
      </c>
      <c r="F132">
        <f>_xlfn.XLOOKUP('Sales Report'!$B132,Catalogue!$A$2:$A$51,Catalogue!$E$2:$E$51,,0)</f>
        <v>133</v>
      </c>
      <c r="G132">
        <f>_xlfn.XLOOKUP('Sales Report'!$B132,Catalogue!$A$2:$A$51,Catalogue!$F$2:$F$51,,0)</f>
        <v>151.62</v>
      </c>
      <c r="H132">
        <f t="shared" si="2"/>
        <v>2660</v>
      </c>
      <c r="I132">
        <f>PRODUCT(Table1[[#This Row],[SELLING PRICE]],Table1[[#This Row],[QTY]])</f>
        <v>3032.4</v>
      </c>
      <c r="J132">
        <f>SUM(Table1[[#This Row],[SELLING VALUE]],-Table1[[#This Row],[BUYING VALUE]])</f>
        <v>372.40000000000009</v>
      </c>
      <c r="K132" t="str">
        <f>_xlfn.XLOOKUP(Table1[[#This Row],[PRODUCT ID]],Catalogue!$A$2:$A$51,Catalogue!$C$2:$C$51,,0)</f>
        <v>Category05</v>
      </c>
      <c r="L132" t="str">
        <f>_xlfn.XLOOKUP(Table1[[#This Row],[PRODUCT ID]],Catalogue!$A$2:$A$51,Catalogue!$B$2:$B$51,,0)</f>
        <v>Product43</v>
      </c>
    </row>
    <row r="133" spans="1:12">
      <c r="A133" s="1">
        <v>45058</v>
      </c>
      <c r="B133" t="s">
        <v>96</v>
      </c>
      <c r="C133">
        <v>8</v>
      </c>
      <c r="D133" t="s">
        <v>119</v>
      </c>
      <c r="E133" t="s">
        <v>121</v>
      </c>
      <c r="F133">
        <f>_xlfn.XLOOKUP('Sales Report'!$B133,Catalogue!$A$2:$A$51,Catalogue!$E$2:$E$51,,0)</f>
        <v>71</v>
      </c>
      <c r="G133">
        <f>_xlfn.XLOOKUP('Sales Report'!$B133,Catalogue!$A$2:$A$51,Catalogue!$F$2:$F$51,,0)</f>
        <v>79.52</v>
      </c>
      <c r="H133">
        <f t="shared" si="2"/>
        <v>568</v>
      </c>
      <c r="I133">
        <f>PRODUCT(Table1[[#This Row],[SELLING PRICE]],Table1[[#This Row],[QTY]])</f>
        <v>636.16</v>
      </c>
      <c r="J133">
        <f>SUM(Table1[[#This Row],[SELLING VALUE]],-Table1[[#This Row],[BUYING VALUE]])</f>
        <v>68.159999999999968</v>
      </c>
      <c r="K133" t="str">
        <f>_xlfn.XLOOKUP(Table1[[#This Row],[PRODUCT ID]],Catalogue!$A$2:$A$51,Catalogue!$C$2:$C$51,,0)</f>
        <v>Category05</v>
      </c>
      <c r="L133" t="str">
        <f>_xlfn.XLOOKUP(Table1[[#This Row],[PRODUCT ID]],Catalogue!$A$2:$A$51,Catalogue!$B$2:$B$51,,0)</f>
        <v>Product42</v>
      </c>
    </row>
    <row r="134" spans="1:12">
      <c r="A134" s="1">
        <v>45059</v>
      </c>
      <c r="B134" t="s">
        <v>109</v>
      </c>
      <c r="C134">
        <v>1</v>
      </c>
      <c r="D134" t="s">
        <v>119</v>
      </c>
      <c r="E134" t="s">
        <v>121</v>
      </c>
      <c r="F134">
        <f>_xlfn.XLOOKUP('Sales Report'!$B134,Catalogue!$A$2:$A$51,Catalogue!$E$2:$E$51,,0)</f>
        <v>123</v>
      </c>
      <c r="G134">
        <f>_xlfn.XLOOKUP('Sales Report'!$B134,Catalogue!$A$2:$A$51,Catalogue!$F$2:$F$51,,0)</f>
        <v>135.30000000000001</v>
      </c>
      <c r="H134">
        <f t="shared" si="2"/>
        <v>123</v>
      </c>
      <c r="I134">
        <f>PRODUCT(Table1[[#This Row],[SELLING PRICE]],Table1[[#This Row],[QTY]])</f>
        <v>135.30000000000001</v>
      </c>
      <c r="J134">
        <f>SUM(Table1[[#This Row],[SELLING VALUE]],-Table1[[#This Row],[BUYING VALUE]])</f>
        <v>12.300000000000011</v>
      </c>
      <c r="K134" t="str">
        <f>_xlfn.XLOOKUP(Table1[[#This Row],[PRODUCT ID]],Catalogue!$A$2:$A$51,Catalogue!$C$2:$C$51,,0)</f>
        <v>Category05</v>
      </c>
      <c r="L134" t="str">
        <f>_xlfn.XLOOKUP(Table1[[#This Row],[PRODUCT ID]],Catalogue!$A$2:$A$51,Catalogue!$B$2:$B$51,,0)</f>
        <v>Product48</v>
      </c>
    </row>
    <row r="135" spans="1:12">
      <c r="A135" s="1">
        <v>45060</v>
      </c>
      <c r="B135" t="s">
        <v>61</v>
      </c>
      <c r="C135">
        <v>13</v>
      </c>
      <c r="D135" t="s">
        <v>120</v>
      </c>
      <c r="E135" t="s">
        <v>120</v>
      </c>
      <c r="F135">
        <f>_xlfn.XLOOKUP('Sales Report'!$B135,Catalogue!$A$2:$A$51,Catalogue!$E$2:$E$51,,0)</f>
        <v>12</v>
      </c>
      <c r="G135">
        <f>_xlfn.XLOOKUP('Sales Report'!$B135,Catalogue!$A$2:$A$51,Catalogue!$F$2:$F$51,,0)</f>
        <v>16.920000000000002</v>
      </c>
      <c r="H135">
        <f t="shared" si="2"/>
        <v>156</v>
      </c>
      <c r="I135">
        <f>PRODUCT(Table1[[#This Row],[SELLING PRICE]],Table1[[#This Row],[QTY]])</f>
        <v>219.96000000000004</v>
      </c>
      <c r="J135">
        <f>SUM(Table1[[#This Row],[SELLING VALUE]],-Table1[[#This Row],[BUYING VALUE]])</f>
        <v>63.960000000000036</v>
      </c>
      <c r="K135" t="str">
        <f>_xlfn.XLOOKUP(Table1[[#This Row],[PRODUCT ID]],Catalogue!$A$2:$A$51,Catalogue!$C$2:$C$51,,0)</f>
        <v>Category03</v>
      </c>
      <c r="L135" t="str">
        <f>_xlfn.XLOOKUP(Table1[[#This Row],[PRODUCT ID]],Catalogue!$A$2:$A$51,Catalogue!$B$2:$B$51,,0)</f>
        <v>Product25</v>
      </c>
    </row>
    <row r="136" spans="1:12">
      <c r="A136" s="1">
        <v>45061</v>
      </c>
      <c r="B136" t="s">
        <v>90</v>
      </c>
      <c r="C136">
        <v>17</v>
      </c>
      <c r="D136" t="s">
        <v>119</v>
      </c>
      <c r="E136" t="s">
        <v>121</v>
      </c>
      <c r="F136">
        <f>_xlfn.XLOOKUP('Sales Report'!$B136,Catalogue!$A$2:$A$51,Catalogue!$E$2:$E$51,,0)</f>
        <v>98</v>
      </c>
      <c r="G136">
        <f>_xlfn.XLOOKUP('Sales Report'!$B136,Catalogue!$A$2:$A$51,Catalogue!$F$2:$F$51,,0)</f>
        <v>132.30000000000001</v>
      </c>
      <c r="H136">
        <f t="shared" si="2"/>
        <v>1666</v>
      </c>
      <c r="I136">
        <f>PRODUCT(Table1[[#This Row],[SELLING PRICE]],Table1[[#This Row],[QTY]])</f>
        <v>2249.1000000000004</v>
      </c>
      <c r="J136">
        <f>SUM(Table1[[#This Row],[SELLING VALUE]],-Table1[[#This Row],[BUYING VALUE]])</f>
        <v>583.10000000000036</v>
      </c>
      <c r="K136" t="str">
        <f>_xlfn.XLOOKUP(Table1[[#This Row],[PRODUCT ID]],Catalogue!$A$2:$A$51,Catalogue!$C$2:$C$51,,0)</f>
        <v>Category04</v>
      </c>
      <c r="L136" t="str">
        <f>_xlfn.XLOOKUP(Table1[[#This Row],[PRODUCT ID]],Catalogue!$A$2:$A$51,Catalogue!$B$2:$B$51,,0)</f>
        <v>Product39</v>
      </c>
    </row>
    <row r="137" spans="1:12">
      <c r="A137" s="1">
        <v>45062</v>
      </c>
      <c r="B137" t="s">
        <v>46</v>
      </c>
      <c r="C137">
        <v>6</v>
      </c>
      <c r="D137" t="s">
        <v>119</v>
      </c>
      <c r="E137" t="s">
        <v>120</v>
      </c>
      <c r="F137">
        <f>_xlfn.XLOOKUP('Sales Report'!$B137,Catalogue!$A$2:$A$51,Catalogue!$E$2:$E$51,,0)</f>
        <v>133</v>
      </c>
      <c r="G137">
        <f>_xlfn.XLOOKUP('Sales Report'!$B137,Catalogue!$A$2:$A$51,Catalogue!$F$2:$F$51,,0)</f>
        <v>146.30000000000001</v>
      </c>
      <c r="H137">
        <f t="shared" si="2"/>
        <v>798</v>
      </c>
      <c r="I137">
        <f>PRODUCT(Table1[[#This Row],[SELLING PRICE]],Table1[[#This Row],[QTY]])</f>
        <v>877.80000000000007</v>
      </c>
      <c r="J137">
        <f>SUM(Table1[[#This Row],[SELLING VALUE]],-Table1[[#This Row],[BUYING VALUE]])</f>
        <v>79.800000000000068</v>
      </c>
      <c r="K137" t="str">
        <f>_xlfn.XLOOKUP(Table1[[#This Row],[PRODUCT ID]],Catalogue!$A$2:$A$51,Catalogue!$C$2:$C$51,,0)</f>
        <v>Category02</v>
      </c>
      <c r="L137" t="str">
        <f>_xlfn.XLOOKUP(Table1[[#This Row],[PRODUCT ID]],Catalogue!$A$2:$A$51,Catalogue!$B$2:$B$51,,0)</f>
        <v>Product18</v>
      </c>
    </row>
    <row r="138" spans="1:12">
      <c r="A138" s="1">
        <v>45063</v>
      </c>
      <c r="B138" t="s">
        <v>15</v>
      </c>
      <c r="C138">
        <v>2</v>
      </c>
      <c r="D138" t="s">
        <v>120</v>
      </c>
      <c r="E138" t="s">
        <v>121</v>
      </c>
      <c r="F138">
        <f>_xlfn.XLOOKUP('Sales Report'!$B138,Catalogue!$A$2:$A$51,Catalogue!$E$2:$E$51,,0)</f>
        <v>71</v>
      </c>
      <c r="G138">
        <f>_xlfn.XLOOKUP('Sales Report'!$B138,Catalogue!$A$2:$A$51,Catalogue!$F$2:$F$51,,0)</f>
        <v>80.23</v>
      </c>
      <c r="H138">
        <f t="shared" si="2"/>
        <v>142</v>
      </c>
      <c r="I138">
        <f>PRODUCT(Table1[[#This Row],[SELLING PRICE]],Table1[[#This Row],[QTY]])</f>
        <v>160.46</v>
      </c>
      <c r="J138">
        <f>SUM(Table1[[#This Row],[SELLING VALUE]],-Table1[[#This Row],[BUYING VALUE]])</f>
        <v>18.460000000000008</v>
      </c>
      <c r="K138" t="str">
        <f>_xlfn.XLOOKUP(Table1[[#This Row],[PRODUCT ID]],Catalogue!$A$2:$A$51,Catalogue!$C$2:$C$51,,0)</f>
        <v>Category01</v>
      </c>
      <c r="L138" t="str">
        <f>_xlfn.XLOOKUP(Table1[[#This Row],[PRODUCT ID]],Catalogue!$A$2:$A$51,Catalogue!$B$2:$B$51,,0)</f>
        <v>Product4</v>
      </c>
    </row>
    <row r="139" spans="1:12">
      <c r="A139" s="1">
        <v>45064</v>
      </c>
      <c r="B139" t="s">
        <v>109</v>
      </c>
      <c r="C139">
        <v>9</v>
      </c>
      <c r="D139" t="s">
        <v>122</v>
      </c>
      <c r="E139" t="s">
        <v>120</v>
      </c>
      <c r="F139">
        <f>_xlfn.XLOOKUP('Sales Report'!$B139,Catalogue!$A$2:$A$51,Catalogue!$E$2:$E$51,,0)</f>
        <v>123</v>
      </c>
      <c r="G139">
        <f>_xlfn.XLOOKUP('Sales Report'!$B139,Catalogue!$A$2:$A$51,Catalogue!$F$2:$F$51,,0)</f>
        <v>135.30000000000001</v>
      </c>
      <c r="H139">
        <f t="shared" si="2"/>
        <v>1107</v>
      </c>
      <c r="I139">
        <f>PRODUCT(Table1[[#This Row],[SELLING PRICE]],Table1[[#This Row],[QTY]])</f>
        <v>1217.7</v>
      </c>
      <c r="J139">
        <f>SUM(Table1[[#This Row],[SELLING VALUE]],-Table1[[#This Row],[BUYING VALUE]])</f>
        <v>110.70000000000005</v>
      </c>
      <c r="K139" t="str">
        <f>_xlfn.XLOOKUP(Table1[[#This Row],[PRODUCT ID]],Catalogue!$A$2:$A$51,Catalogue!$C$2:$C$51,,0)</f>
        <v>Category05</v>
      </c>
      <c r="L139" t="str">
        <f>_xlfn.XLOOKUP(Table1[[#This Row],[PRODUCT ID]],Catalogue!$A$2:$A$51,Catalogue!$B$2:$B$51,,0)</f>
        <v>Product48</v>
      </c>
    </row>
    <row r="140" spans="1:12">
      <c r="A140" s="1">
        <v>45065</v>
      </c>
      <c r="B140" t="s">
        <v>109</v>
      </c>
      <c r="C140">
        <v>11</v>
      </c>
      <c r="D140" t="s">
        <v>122</v>
      </c>
      <c r="E140" t="s">
        <v>121</v>
      </c>
      <c r="F140">
        <f>_xlfn.XLOOKUP('Sales Report'!$B140,Catalogue!$A$2:$A$51,Catalogue!$E$2:$E$51,,0)</f>
        <v>123</v>
      </c>
      <c r="G140">
        <f>_xlfn.XLOOKUP('Sales Report'!$B140,Catalogue!$A$2:$A$51,Catalogue!$F$2:$F$51,,0)</f>
        <v>135.30000000000001</v>
      </c>
      <c r="H140">
        <f t="shared" si="2"/>
        <v>1353</v>
      </c>
      <c r="I140">
        <f>PRODUCT(Table1[[#This Row],[SELLING PRICE]],Table1[[#This Row],[QTY]])</f>
        <v>1488.3000000000002</v>
      </c>
      <c r="J140">
        <f>SUM(Table1[[#This Row],[SELLING VALUE]],-Table1[[#This Row],[BUYING VALUE]])</f>
        <v>135.30000000000018</v>
      </c>
      <c r="K140" t="str">
        <f>_xlfn.XLOOKUP(Table1[[#This Row],[PRODUCT ID]],Catalogue!$A$2:$A$51,Catalogue!$C$2:$C$51,,0)</f>
        <v>Category05</v>
      </c>
      <c r="L140" t="str">
        <f>_xlfn.XLOOKUP(Table1[[#This Row],[PRODUCT ID]],Catalogue!$A$2:$A$51,Catalogue!$B$2:$B$51,,0)</f>
        <v>Product48</v>
      </c>
    </row>
    <row r="141" spans="1:12">
      <c r="A141" s="1">
        <v>45066</v>
      </c>
      <c r="B141" t="s">
        <v>34</v>
      </c>
      <c r="C141">
        <v>7</v>
      </c>
      <c r="D141" t="s">
        <v>120</v>
      </c>
      <c r="E141" t="s">
        <v>121</v>
      </c>
      <c r="F141">
        <f>_xlfn.XLOOKUP('Sales Report'!$B141,Catalogue!$A$2:$A$51,Catalogue!$E$2:$E$51,,0)</f>
        <v>12</v>
      </c>
      <c r="G141">
        <f>_xlfn.XLOOKUP('Sales Report'!$B141,Catalogue!$A$2:$A$51,Catalogue!$F$2:$F$51,,0)</f>
        <v>13.44</v>
      </c>
      <c r="H141">
        <f t="shared" si="2"/>
        <v>84</v>
      </c>
      <c r="I141">
        <f>PRODUCT(Table1[[#This Row],[SELLING PRICE]],Table1[[#This Row],[QTY]])</f>
        <v>94.08</v>
      </c>
      <c r="J141">
        <f>SUM(Table1[[#This Row],[SELLING VALUE]],-Table1[[#This Row],[BUYING VALUE]])</f>
        <v>10.079999999999998</v>
      </c>
      <c r="K141" t="str">
        <f>_xlfn.XLOOKUP(Table1[[#This Row],[PRODUCT ID]],Catalogue!$A$2:$A$51,Catalogue!$C$2:$C$51,,0)</f>
        <v>Category02</v>
      </c>
      <c r="L141" t="str">
        <f>_xlfn.XLOOKUP(Table1[[#This Row],[PRODUCT ID]],Catalogue!$A$2:$A$51,Catalogue!$B$2:$B$51,,0)</f>
        <v>Product12</v>
      </c>
    </row>
    <row r="142" spans="1:12">
      <c r="A142" s="1">
        <v>45067</v>
      </c>
      <c r="B142" t="s">
        <v>65</v>
      </c>
      <c r="C142">
        <v>6</v>
      </c>
      <c r="D142" t="s">
        <v>119</v>
      </c>
      <c r="E142" t="s">
        <v>120</v>
      </c>
      <c r="F142">
        <f>_xlfn.XLOOKUP('Sales Report'!$B142,Catalogue!$A$2:$A$51,Catalogue!$E$2:$E$51,,0)</f>
        <v>105</v>
      </c>
      <c r="G142">
        <f>_xlfn.XLOOKUP('Sales Report'!$B142,Catalogue!$A$2:$A$51,Catalogue!$F$2:$F$51,,0)</f>
        <v>117.6</v>
      </c>
      <c r="H142">
        <f t="shared" si="2"/>
        <v>630</v>
      </c>
      <c r="I142">
        <f>PRODUCT(Table1[[#This Row],[SELLING PRICE]],Table1[[#This Row],[QTY]])</f>
        <v>705.59999999999991</v>
      </c>
      <c r="J142">
        <f>SUM(Table1[[#This Row],[SELLING VALUE]],-Table1[[#This Row],[BUYING VALUE]])</f>
        <v>75.599999999999909</v>
      </c>
      <c r="K142" t="str">
        <f>_xlfn.XLOOKUP(Table1[[#This Row],[PRODUCT ID]],Catalogue!$A$2:$A$51,Catalogue!$C$2:$C$51,,0)</f>
        <v>Category03</v>
      </c>
      <c r="L142" t="str">
        <f>_xlfn.XLOOKUP(Table1[[#This Row],[PRODUCT ID]],Catalogue!$A$2:$A$51,Catalogue!$B$2:$B$51,,0)</f>
        <v>Product27</v>
      </c>
    </row>
    <row r="143" spans="1:12">
      <c r="A143" s="1">
        <v>45068</v>
      </c>
      <c r="B143" t="s">
        <v>55</v>
      </c>
      <c r="C143">
        <v>20</v>
      </c>
      <c r="D143" t="s">
        <v>119</v>
      </c>
      <c r="E143" t="s">
        <v>121</v>
      </c>
      <c r="F143">
        <f>_xlfn.XLOOKUP('Sales Report'!$B143,Catalogue!$A$2:$A$51,Catalogue!$E$2:$E$51,,0)</f>
        <v>10</v>
      </c>
      <c r="G143">
        <f>_xlfn.XLOOKUP('Sales Report'!$B143,Catalogue!$A$2:$A$51,Catalogue!$F$2:$F$51,,0)</f>
        <v>11.2</v>
      </c>
      <c r="H143">
        <f t="shared" si="2"/>
        <v>200</v>
      </c>
      <c r="I143">
        <f>PRODUCT(Table1[[#This Row],[SELLING PRICE]],Table1[[#This Row],[QTY]])</f>
        <v>224</v>
      </c>
      <c r="J143">
        <f>SUM(Table1[[#This Row],[SELLING VALUE]],-Table1[[#This Row],[BUYING VALUE]])</f>
        <v>24</v>
      </c>
      <c r="K143" t="str">
        <f>_xlfn.XLOOKUP(Table1[[#This Row],[PRODUCT ID]],Catalogue!$A$2:$A$51,Catalogue!$C$2:$C$51,,0)</f>
        <v>Category03</v>
      </c>
      <c r="L143" t="str">
        <f>_xlfn.XLOOKUP(Table1[[#This Row],[PRODUCT ID]],Catalogue!$A$2:$A$51,Catalogue!$B$2:$B$51,,0)</f>
        <v>Product22</v>
      </c>
    </row>
    <row r="144" spans="1:12">
      <c r="A144" s="1">
        <v>45069</v>
      </c>
      <c r="B144" t="s">
        <v>101</v>
      </c>
      <c r="C144">
        <v>13</v>
      </c>
      <c r="D144" t="s">
        <v>120</v>
      </c>
      <c r="E144" t="s">
        <v>121</v>
      </c>
      <c r="F144">
        <f>_xlfn.XLOOKUP('Sales Report'!$B144,Catalogue!$A$2:$A$51,Catalogue!$E$2:$E$51,,0)</f>
        <v>124</v>
      </c>
      <c r="G144">
        <f>_xlfn.XLOOKUP('Sales Report'!$B144,Catalogue!$A$2:$A$51,Catalogue!$F$2:$F$51,,0)</f>
        <v>140.12</v>
      </c>
      <c r="H144">
        <f t="shared" si="2"/>
        <v>1612</v>
      </c>
      <c r="I144">
        <f>PRODUCT(Table1[[#This Row],[SELLING PRICE]],Table1[[#This Row],[QTY]])</f>
        <v>1821.56</v>
      </c>
      <c r="J144">
        <f>SUM(Table1[[#This Row],[SELLING VALUE]],-Table1[[#This Row],[BUYING VALUE]])</f>
        <v>209.55999999999995</v>
      </c>
      <c r="K144" t="str">
        <f>_xlfn.XLOOKUP(Table1[[#This Row],[PRODUCT ID]],Catalogue!$A$2:$A$51,Catalogue!$C$2:$C$51,,0)</f>
        <v>Category05</v>
      </c>
      <c r="L144" t="str">
        <f>_xlfn.XLOOKUP(Table1[[#This Row],[PRODUCT ID]],Catalogue!$A$2:$A$51,Catalogue!$B$2:$B$51,,0)</f>
        <v>Product44</v>
      </c>
    </row>
    <row r="145" spans="1:12">
      <c r="A145" s="1">
        <v>45070</v>
      </c>
      <c r="B145" t="s">
        <v>107</v>
      </c>
      <c r="C145">
        <v>1</v>
      </c>
      <c r="D145" t="s">
        <v>119</v>
      </c>
      <c r="E145" t="s">
        <v>120</v>
      </c>
      <c r="F145">
        <f>_xlfn.XLOOKUP('Sales Report'!$B145,Catalogue!$A$2:$A$51,Catalogue!$E$2:$E$51,,0)</f>
        <v>10</v>
      </c>
      <c r="G145">
        <f>_xlfn.XLOOKUP('Sales Report'!$B145,Catalogue!$A$2:$A$51,Catalogue!$F$2:$F$51,,0)</f>
        <v>11.2</v>
      </c>
      <c r="H145">
        <f t="shared" si="2"/>
        <v>10</v>
      </c>
      <c r="I145">
        <f>PRODUCT(Table1[[#This Row],[SELLING PRICE]],Table1[[#This Row],[QTY]])</f>
        <v>11.2</v>
      </c>
      <c r="J145">
        <f>SUM(Table1[[#This Row],[SELLING VALUE]],-Table1[[#This Row],[BUYING VALUE]])</f>
        <v>1.1999999999999993</v>
      </c>
      <c r="K145" t="str">
        <f>_xlfn.XLOOKUP(Table1[[#This Row],[PRODUCT ID]],Catalogue!$A$2:$A$51,Catalogue!$C$2:$C$51,,0)</f>
        <v>Category05</v>
      </c>
      <c r="L145" t="str">
        <f>_xlfn.XLOOKUP(Table1[[#This Row],[PRODUCT ID]],Catalogue!$A$2:$A$51,Catalogue!$B$2:$B$51,,0)</f>
        <v>Product47</v>
      </c>
    </row>
    <row r="146" spans="1:12">
      <c r="A146" s="1">
        <v>45071</v>
      </c>
      <c r="B146" t="s">
        <v>15</v>
      </c>
      <c r="C146">
        <v>8</v>
      </c>
      <c r="D146" t="s">
        <v>119</v>
      </c>
      <c r="E146" t="s">
        <v>121</v>
      </c>
      <c r="F146">
        <f>_xlfn.XLOOKUP('Sales Report'!$B146,Catalogue!$A$2:$A$51,Catalogue!$E$2:$E$51,,0)</f>
        <v>71</v>
      </c>
      <c r="G146">
        <f>_xlfn.XLOOKUP('Sales Report'!$B146,Catalogue!$A$2:$A$51,Catalogue!$F$2:$F$51,,0)</f>
        <v>80.23</v>
      </c>
      <c r="H146">
        <f t="shared" si="2"/>
        <v>568</v>
      </c>
      <c r="I146">
        <f>PRODUCT(Table1[[#This Row],[SELLING PRICE]],Table1[[#This Row],[QTY]])</f>
        <v>641.84</v>
      </c>
      <c r="J146">
        <f>SUM(Table1[[#This Row],[SELLING VALUE]],-Table1[[#This Row],[BUYING VALUE]])</f>
        <v>73.840000000000032</v>
      </c>
      <c r="K146" t="str">
        <f>_xlfn.XLOOKUP(Table1[[#This Row],[PRODUCT ID]],Catalogue!$A$2:$A$51,Catalogue!$C$2:$C$51,,0)</f>
        <v>Category01</v>
      </c>
      <c r="L146" t="str">
        <f>_xlfn.XLOOKUP(Table1[[#This Row],[PRODUCT ID]],Catalogue!$A$2:$A$51,Catalogue!$B$2:$B$51,,0)</f>
        <v>Product4</v>
      </c>
    </row>
    <row r="147" spans="1:12">
      <c r="A147" s="1">
        <v>45072</v>
      </c>
      <c r="B147" t="s">
        <v>84</v>
      </c>
      <c r="C147">
        <v>7</v>
      </c>
      <c r="D147" t="s">
        <v>120</v>
      </c>
      <c r="E147" t="s">
        <v>120</v>
      </c>
      <c r="F147">
        <f>_xlfn.XLOOKUP('Sales Report'!$B147,Catalogue!$A$2:$A$51,Catalogue!$E$2:$E$51,,0)</f>
        <v>136</v>
      </c>
      <c r="G147">
        <f>_xlfn.XLOOKUP('Sales Report'!$B147,Catalogue!$A$2:$A$51,Catalogue!$F$2:$F$51,,0)</f>
        <v>224.4</v>
      </c>
      <c r="H147">
        <f t="shared" si="2"/>
        <v>952</v>
      </c>
      <c r="I147">
        <f>PRODUCT(Table1[[#This Row],[SELLING PRICE]],Table1[[#This Row],[QTY]])</f>
        <v>1570.8</v>
      </c>
      <c r="J147">
        <f>SUM(Table1[[#This Row],[SELLING VALUE]],-Table1[[#This Row],[BUYING VALUE]])</f>
        <v>618.79999999999995</v>
      </c>
      <c r="K147" t="str">
        <f>_xlfn.XLOOKUP(Table1[[#This Row],[PRODUCT ID]],Catalogue!$A$2:$A$51,Catalogue!$C$2:$C$51,,0)</f>
        <v>Category04</v>
      </c>
      <c r="L147" t="str">
        <f>_xlfn.XLOOKUP(Table1[[#This Row],[PRODUCT ID]],Catalogue!$A$2:$A$51,Catalogue!$B$2:$B$51,,0)</f>
        <v>Product36</v>
      </c>
    </row>
    <row r="148" spans="1:12">
      <c r="A148" s="1">
        <v>45073</v>
      </c>
      <c r="B148" t="s">
        <v>94</v>
      </c>
      <c r="C148">
        <v>15</v>
      </c>
      <c r="D148" t="s">
        <v>122</v>
      </c>
      <c r="E148" t="s">
        <v>121</v>
      </c>
      <c r="F148">
        <f>_xlfn.XLOOKUP('Sales Report'!$B148,Catalogue!$A$2:$A$51,Catalogue!$E$2:$E$51,,0)</f>
        <v>44</v>
      </c>
      <c r="G148">
        <f>_xlfn.XLOOKUP('Sales Report'!$B148,Catalogue!$A$2:$A$51,Catalogue!$F$2:$F$51,,0)</f>
        <v>58.08</v>
      </c>
      <c r="H148">
        <f t="shared" si="2"/>
        <v>660</v>
      </c>
      <c r="I148">
        <f>PRODUCT(Table1[[#This Row],[SELLING PRICE]],Table1[[#This Row],[QTY]])</f>
        <v>871.19999999999993</v>
      </c>
      <c r="J148">
        <f>SUM(Table1[[#This Row],[SELLING VALUE]],-Table1[[#This Row],[BUYING VALUE]])</f>
        <v>211.19999999999993</v>
      </c>
      <c r="K148" t="str">
        <f>_xlfn.XLOOKUP(Table1[[#This Row],[PRODUCT ID]],Catalogue!$A$2:$A$51,Catalogue!$C$2:$C$51,,0)</f>
        <v>Category04</v>
      </c>
      <c r="L148" t="str">
        <f>_xlfn.XLOOKUP(Table1[[#This Row],[PRODUCT ID]],Catalogue!$A$2:$A$51,Catalogue!$B$2:$B$51,,0)</f>
        <v>Product41</v>
      </c>
    </row>
    <row r="149" spans="1:12">
      <c r="A149" s="1">
        <v>45074</v>
      </c>
      <c r="B149" t="s">
        <v>46</v>
      </c>
      <c r="C149">
        <v>20</v>
      </c>
      <c r="D149" t="s">
        <v>122</v>
      </c>
      <c r="E149" t="s">
        <v>120</v>
      </c>
      <c r="F149">
        <f>_xlfn.XLOOKUP('Sales Report'!$B149,Catalogue!$A$2:$A$51,Catalogue!$E$2:$E$51,,0)</f>
        <v>133</v>
      </c>
      <c r="G149">
        <f>_xlfn.XLOOKUP('Sales Report'!$B149,Catalogue!$A$2:$A$51,Catalogue!$F$2:$F$51,,0)</f>
        <v>146.30000000000001</v>
      </c>
      <c r="H149">
        <f t="shared" si="2"/>
        <v>2660</v>
      </c>
      <c r="I149">
        <f>PRODUCT(Table1[[#This Row],[SELLING PRICE]],Table1[[#This Row],[QTY]])</f>
        <v>2926</v>
      </c>
      <c r="J149">
        <f>SUM(Table1[[#This Row],[SELLING VALUE]],-Table1[[#This Row],[BUYING VALUE]])</f>
        <v>266</v>
      </c>
      <c r="K149" t="str">
        <f>_xlfn.XLOOKUP(Table1[[#This Row],[PRODUCT ID]],Catalogue!$A$2:$A$51,Catalogue!$C$2:$C$51,,0)</f>
        <v>Category02</v>
      </c>
      <c r="L149" t="str">
        <f>_xlfn.XLOOKUP(Table1[[#This Row],[PRODUCT ID]],Catalogue!$A$2:$A$51,Catalogue!$B$2:$B$51,,0)</f>
        <v>Product18</v>
      </c>
    </row>
    <row r="150" spans="1:12">
      <c r="A150" s="1">
        <v>45075</v>
      </c>
      <c r="B150" t="s">
        <v>65</v>
      </c>
      <c r="C150">
        <v>6</v>
      </c>
      <c r="D150" t="s">
        <v>120</v>
      </c>
      <c r="E150" t="s">
        <v>121</v>
      </c>
      <c r="F150">
        <f>_xlfn.XLOOKUP('Sales Report'!$B150,Catalogue!$A$2:$A$51,Catalogue!$E$2:$E$51,,0)</f>
        <v>105</v>
      </c>
      <c r="G150">
        <f>_xlfn.XLOOKUP('Sales Report'!$B150,Catalogue!$A$2:$A$51,Catalogue!$F$2:$F$51,,0)</f>
        <v>117.6</v>
      </c>
      <c r="H150">
        <f t="shared" si="2"/>
        <v>630</v>
      </c>
      <c r="I150">
        <f>PRODUCT(Table1[[#This Row],[SELLING PRICE]],Table1[[#This Row],[QTY]])</f>
        <v>705.59999999999991</v>
      </c>
      <c r="J150">
        <f>SUM(Table1[[#This Row],[SELLING VALUE]],-Table1[[#This Row],[BUYING VALUE]])</f>
        <v>75.599999999999909</v>
      </c>
      <c r="K150" t="str">
        <f>_xlfn.XLOOKUP(Table1[[#This Row],[PRODUCT ID]],Catalogue!$A$2:$A$51,Catalogue!$C$2:$C$51,,0)</f>
        <v>Category03</v>
      </c>
      <c r="L150" t="str">
        <f>_xlfn.XLOOKUP(Table1[[#This Row],[PRODUCT ID]],Catalogue!$A$2:$A$51,Catalogue!$B$2:$B$51,,0)</f>
        <v>Product27</v>
      </c>
    </row>
    <row r="151" spans="1:12">
      <c r="A151" s="1">
        <v>45076</v>
      </c>
      <c r="B151" t="s">
        <v>59</v>
      </c>
      <c r="C151">
        <v>10</v>
      </c>
      <c r="D151" t="s">
        <v>119</v>
      </c>
      <c r="E151" t="s">
        <v>121</v>
      </c>
      <c r="F151">
        <f>_xlfn.XLOOKUP('Sales Report'!$B151,Catalogue!$A$2:$A$51,Catalogue!$E$2:$E$51,,0)</f>
        <v>136</v>
      </c>
      <c r="G151">
        <f>_xlfn.XLOOKUP('Sales Report'!$B151,Catalogue!$A$2:$A$51,Catalogue!$F$2:$F$51,,0)</f>
        <v>153.68</v>
      </c>
      <c r="H151">
        <f t="shared" si="2"/>
        <v>1360</v>
      </c>
      <c r="I151">
        <f>PRODUCT(Table1[[#This Row],[SELLING PRICE]],Table1[[#This Row],[QTY]])</f>
        <v>1536.8000000000002</v>
      </c>
      <c r="J151">
        <f>SUM(Table1[[#This Row],[SELLING VALUE]],-Table1[[#This Row],[BUYING VALUE]])</f>
        <v>176.80000000000018</v>
      </c>
      <c r="K151" t="str">
        <f>_xlfn.XLOOKUP(Table1[[#This Row],[PRODUCT ID]],Catalogue!$A$2:$A$51,Catalogue!$C$2:$C$51,,0)</f>
        <v>Category03</v>
      </c>
      <c r="L151" t="str">
        <f>_xlfn.XLOOKUP(Table1[[#This Row],[PRODUCT ID]],Catalogue!$A$2:$A$51,Catalogue!$B$2:$B$51,,0)</f>
        <v>Product24</v>
      </c>
    </row>
    <row r="152" spans="1:12">
      <c r="A152" s="1">
        <v>45077</v>
      </c>
      <c r="B152" t="s">
        <v>36</v>
      </c>
      <c r="C152">
        <v>19</v>
      </c>
      <c r="D152" t="s">
        <v>119</v>
      </c>
      <c r="E152" t="s">
        <v>120</v>
      </c>
      <c r="F152">
        <f>_xlfn.XLOOKUP('Sales Report'!$B152,Catalogue!$A$2:$A$51,Catalogue!$E$2:$E$51,,0)</f>
        <v>63</v>
      </c>
      <c r="G152">
        <f>_xlfn.XLOOKUP('Sales Report'!$B152,Catalogue!$A$2:$A$51,Catalogue!$F$2:$F$51,,0)</f>
        <v>71.819999999999993</v>
      </c>
      <c r="H152">
        <f t="shared" si="2"/>
        <v>1197</v>
      </c>
      <c r="I152">
        <f>PRODUCT(Table1[[#This Row],[SELLING PRICE]],Table1[[#This Row],[QTY]])</f>
        <v>1364.58</v>
      </c>
      <c r="J152">
        <f>SUM(Table1[[#This Row],[SELLING VALUE]],-Table1[[#This Row],[BUYING VALUE]])</f>
        <v>167.57999999999993</v>
      </c>
      <c r="K152" t="str">
        <f>_xlfn.XLOOKUP(Table1[[#This Row],[PRODUCT ID]],Catalogue!$A$2:$A$51,Catalogue!$C$2:$C$51,,0)</f>
        <v>Category02</v>
      </c>
      <c r="L152" t="str">
        <f>_xlfn.XLOOKUP(Table1[[#This Row],[PRODUCT ID]],Catalogue!$A$2:$A$51,Catalogue!$B$2:$B$51,,0)</f>
        <v>Product13</v>
      </c>
    </row>
    <row r="153" spans="1:12">
      <c r="A153" s="1">
        <v>45078</v>
      </c>
      <c r="B153" t="s">
        <v>107</v>
      </c>
      <c r="C153">
        <v>1</v>
      </c>
      <c r="D153" t="s">
        <v>120</v>
      </c>
      <c r="E153" t="s">
        <v>121</v>
      </c>
      <c r="F153">
        <f>_xlfn.XLOOKUP('Sales Report'!$B153,Catalogue!$A$2:$A$51,Catalogue!$E$2:$E$51,,0)</f>
        <v>10</v>
      </c>
      <c r="G153">
        <f>_xlfn.XLOOKUP('Sales Report'!$B153,Catalogue!$A$2:$A$51,Catalogue!$F$2:$F$51,,0)</f>
        <v>11.2</v>
      </c>
      <c r="H153">
        <f t="shared" si="2"/>
        <v>10</v>
      </c>
      <c r="I153">
        <f>PRODUCT(Table1[[#This Row],[SELLING PRICE]],Table1[[#This Row],[QTY]])</f>
        <v>11.2</v>
      </c>
      <c r="J153">
        <f>SUM(Table1[[#This Row],[SELLING VALUE]],-Table1[[#This Row],[BUYING VALUE]])</f>
        <v>1.1999999999999993</v>
      </c>
      <c r="K153" t="str">
        <f>_xlfn.XLOOKUP(Table1[[#This Row],[PRODUCT ID]],Catalogue!$A$2:$A$51,Catalogue!$C$2:$C$51,,0)</f>
        <v>Category05</v>
      </c>
      <c r="L153" t="str">
        <f>_xlfn.XLOOKUP(Table1[[#This Row],[PRODUCT ID]],Catalogue!$A$2:$A$51,Catalogue!$B$2:$B$51,,0)</f>
        <v>Product47</v>
      </c>
    </row>
    <row r="154" spans="1:12">
      <c r="A154" s="1">
        <v>45079</v>
      </c>
      <c r="B154" t="s">
        <v>15</v>
      </c>
      <c r="C154">
        <v>4</v>
      </c>
      <c r="D154" t="s">
        <v>119</v>
      </c>
      <c r="E154" t="s">
        <v>121</v>
      </c>
      <c r="F154">
        <f>_xlfn.XLOOKUP('Sales Report'!$B154,Catalogue!$A$2:$A$51,Catalogue!$E$2:$E$51,,0)</f>
        <v>71</v>
      </c>
      <c r="G154">
        <f>_xlfn.XLOOKUP('Sales Report'!$B154,Catalogue!$A$2:$A$51,Catalogue!$F$2:$F$51,,0)</f>
        <v>80.23</v>
      </c>
      <c r="H154">
        <f t="shared" si="2"/>
        <v>284</v>
      </c>
      <c r="I154">
        <f>PRODUCT(Table1[[#This Row],[SELLING PRICE]],Table1[[#This Row],[QTY]])</f>
        <v>320.92</v>
      </c>
      <c r="J154">
        <f>SUM(Table1[[#This Row],[SELLING VALUE]],-Table1[[#This Row],[BUYING VALUE]])</f>
        <v>36.920000000000016</v>
      </c>
      <c r="K154" t="str">
        <f>_xlfn.XLOOKUP(Table1[[#This Row],[PRODUCT ID]],Catalogue!$A$2:$A$51,Catalogue!$C$2:$C$51,,0)</f>
        <v>Category01</v>
      </c>
      <c r="L154" t="str">
        <f>_xlfn.XLOOKUP(Table1[[#This Row],[PRODUCT ID]],Catalogue!$A$2:$A$51,Catalogue!$B$2:$B$51,,0)</f>
        <v>Product4</v>
      </c>
    </row>
    <row r="155" spans="1:12">
      <c r="A155" s="1">
        <v>45080</v>
      </c>
      <c r="B155" t="s">
        <v>109</v>
      </c>
      <c r="C155">
        <v>17</v>
      </c>
      <c r="D155" t="s">
        <v>119</v>
      </c>
      <c r="E155" t="s">
        <v>120</v>
      </c>
      <c r="F155">
        <f>_xlfn.XLOOKUP('Sales Report'!$B155,Catalogue!$A$2:$A$51,Catalogue!$E$2:$E$51,,0)</f>
        <v>123</v>
      </c>
      <c r="G155">
        <f>_xlfn.XLOOKUP('Sales Report'!$B155,Catalogue!$A$2:$A$51,Catalogue!$F$2:$F$51,,0)</f>
        <v>135.30000000000001</v>
      </c>
      <c r="H155">
        <f t="shared" si="2"/>
        <v>2091</v>
      </c>
      <c r="I155">
        <f>PRODUCT(Table1[[#This Row],[SELLING PRICE]],Table1[[#This Row],[QTY]])</f>
        <v>2300.1000000000004</v>
      </c>
      <c r="J155">
        <f>SUM(Table1[[#This Row],[SELLING VALUE]],-Table1[[#This Row],[BUYING VALUE]])</f>
        <v>209.10000000000036</v>
      </c>
      <c r="K155" t="str">
        <f>_xlfn.XLOOKUP(Table1[[#This Row],[PRODUCT ID]],Catalogue!$A$2:$A$51,Catalogue!$C$2:$C$51,,0)</f>
        <v>Category05</v>
      </c>
      <c r="L155" t="str">
        <f>_xlfn.XLOOKUP(Table1[[#This Row],[PRODUCT ID]],Catalogue!$A$2:$A$51,Catalogue!$B$2:$B$51,,0)</f>
        <v>Product48</v>
      </c>
    </row>
    <row r="156" spans="1:12">
      <c r="A156" s="1">
        <v>45081</v>
      </c>
      <c r="B156" t="s">
        <v>44</v>
      </c>
      <c r="C156">
        <v>7</v>
      </c>
      <c r="D156" t="s">
        <v>120</v>
      </c>
      <c r="E156" t="s">
        <v>121</v>
      </c>
      <c r="F156">
        <f>_xlfn.XLOOKUP('Sales Report'!$B156,Catalogue!$A$2:$A$51,Catalogue!$E$2:$E$51,,0)</f>
        <v>71</v>
      </c>
      <c r="G156">
        <f>_xlfn.XLOOKUP('Sales Report'!$B156,Catalogue!$A$2:$A$51,Catalogue!$F$2:$F$51,,0)</f>
        <v>79.52</v>
      </c>
      <c r="H156">
        <f t="shared" si="2"/>
        <v>497</v>
      </c>
      <c r="I156">
        <f>PRODUCT(Table1[[#This Row],[SELLING PRICE]],Table1[[#This Row],[QTY]])</f>
        <v>556.64</v>
      </c>
      <c r="J156">
        <f>SUM(Table1[[#This Row],[SELLING VALUE]],-Table1[[#This Row],[BUYING VALUE]])</f>
        <v>59.639999999999986</v>
      </c>
      <c r="K156" t="str">
        <f>_xlfn.XLOOKUP(Table1[[#This Row],[PRODUCT ID]],Catalogue!$A$2:$A$51,Catalogue!$C$2:$C$51,,0)</f>
        <v>Category02</v>
      </c>
      <c r="L156" t="str">
        <f>_xlfn.XLOOKUP(Table1[[#This Row],[PRODUCT ID]],Catalogue!$A$2:$A$51,Catalogue!$B$2:$B$51,,0)</f>
        <v>Product17</v>
      </c>
    </row>
    <row r="157" spans="1:12">
      <c r="A157" s="1">
        <v>45082</v>
      </c>
      <c r="B157" t="s">
        <v>94</v>
      </c>
      <c r="C157">
        <v>18</v>
      </c>
      <c r="D157" t="s">
        <v>122</v>
      </c>
      <c r="E157" t="s">
        <v>120</v>
      </c>
      <c r="F157">
        <f>_xlfn.XLOOKUP('Sales Report'!$B157,Catalogue!$A$2:$A$51,Catalogue!$E$2:$E$51,,0)</f>
        <v>44</v>
      </c>
      <c r="G157">
        <f>_xlfn.XLOOKUP('Sales Report'!$B157,Catalogue!$A$2:$A$51,Catalogue!$F$2:$F$51,,0)</f>
        <v>58.08</v>
      </c>
      <c r="H157">
        <f t="shared" si="2"/>
        <v>792</v>
      </c>
      <c r="I157">
        <f>PRODUCT(Table1[[#This Row],[SELLING PRICE]],Table1[[#This Row],[QTY]])</f>
        <v>1045.44</v>
      </c>
      <c r="J157">
        <f>SUM(Table1[[#This Row],[SELLING VALUE]],-Table1[[#This Row],[BUYING VALUE]])</f>
        <v>253.44000000000005</v>
      </c>
      <c r="K157" t="str">
        <f>_xlfn.XLOOKUP(Table1[[#This Row],[PRODUCT ID]],Catalogue!$A$2:$A$51,Catalogue!$C$2:$C$51,,0)</f>
        <v>Category04</v>
      </c>
      <c r="L157" t="str">
        <f>_xlfn.XLOOKUP(Table1[[#This Row],[PRODUCT ID]],Catalogue!$A$2:$A$51,Catalogue!$B$2:$B$51,,0)</f>
        <v>Product41</v>
      </c>
    </row>
    <row r="158" spans="1:12">
      <c r="A158" s="1">
        <v>45083</v>
      </c>
      <c r="B158" t="s">
        <v>29</v>
      </c>
      <c r="C158">
        <v>6</v>
      </c>
      <c r="D158" t="s">
        <v>122</v>
      </c>
      <c r="E158" t="s">
        <v>121</v>
      </c>
      <c r="F158">
        <f>_xlfn.XLOOKUP('Sales Report'!$B158,Catalogue!$A$2:$A$51,Catalogue!$E$2:$E$51,,0)</f>
        <v>123</v>
      </c>
      <c r="G158">
        <f>_xlfn.XLOOKUP('Sales Report'!$B158,Catalogue!$A$2:$A$51,Catalogue!$F$2:$F$51,,0)</f>
        <v>179.58</v>
      </c>
      <c r="H158">
        <f t="shared" si="2"/>
        <v>738</v>
      </c>
      <c r="I158">
        <f>PRODUCT(Table1[[#This Row],[SELLING PRICE]],Table1[[#This Row],[QTY]])</f>
        <v>1077.48</v>
      </c>
      <c r="J158">
        <f>SUM(Table1[[#This Row],[SELLING VALUE]],-Table1[[#This Row],[BUYING VALUE]])</f>
        <v>339.48</v>
      </c>
      <c r="K158" t="str">
        <f>_xlfn.XLOOKUP(Table1[[#This Row],[PRODUCT ID]],Catalogue!$A$2:$A$51,Catalogue!$C$2:$C$51,,0)</f>
        <v>Category02</v>
      </c>
      <c r="L158" t="str">
        <f>_xlfn.XLOOKUP(Table1[[#This Row],[PRODUCT ID]],Catalogue!$A$2:$A$51,Catalogue!$B$2:$B$51,,0)</f>
        <v>Product10</v>
      </c>
    </row>
    <row r="159" spans="1:12">
      <c r="A159" s="1">
        <v>45084</v>
      </c>
      <c r="B159" t="s">
        <v>32</v>
      </c>
      <c r="C159">
        <v>11</v>
      </c>
      <c r="D159" t="s">
        <v>120</v>
      </c>
      <c r="E159" t="s">
        <v>120</v>
      </c>
      <c r="F159">
        <f>_xlfn.XLOOKUP('Sales Report'!$B159,Catalogue!$A$2:$A$51,Catalogue!$E$2:$E$51,,0)</f>
        <v>136</v>
      </c>
      <c r="G159">
        <f>_xlfn.XLOOKUP('Sales Report'!$B159,Catalogue!$A$2:$A$51,Catalogue!$F$2:$F$51,,0)</f>
        <v>179.52</v>
      </c>
      <c r="H159">
        <f t="shared" si="2"/>
        <v>1496</v>
      </c>
      <c r="I159">
        <f>PRODUCT(Table1[[#This Row],[SELLING PRICE]],Table1[[#This Row],[QTY]])</f>
        <v>1974.72</v>
      </c>
      <c r="J159">
        <f>SUM(Table1[[#This Row],[SELLING VALUE]],-Table1[[#This Row],[BUYING VALUE]])</f>
        <v>478.72</v>
      </c>
      <c r="K159" t="str">
        <f>_xlfn.XLOOKUP(Table1[[#This Row],[PRODUCT ID]],Catalogue!$A$2:$A$51,Catalogue!$C$2:$C$51,,0)</f>
        <v>Category02</v>
      </c>
      <c r="L159" t="str">
        <f>_xlfn.XLOOKUP(Table1[[#This Row],[PRODUCT ID]],Catalogue!$A$2:$A$51,Catalogue!$B$2:$B$51,,0)</f>
        <v>Product11</v>
      </c>
    </row>
    <row r="160" spans="1:12">
      <c r="A160" s="1">
        <v>45085</v>
      </c>
      <c r="B160" t="s">
        <v>78</v>
      </c>
      <c r="C160">
        <v>9</v>
      </c>
      <c r="D160" t="s">
        <v>119</v>
      </c>
      <c r="E160" t="s">
        <v>121</v>
      </c>
      <c r="F160">
        <f>_xlfn.XLOOKUP('Sales Report'!$B160,Catalogue!$A$2:$A$51,Catalogue!$E$2:$E$51,,0)</f>
        <v>16</v>
      </c>
      <c r="G160">
        <f>_xlfn.XLOOKUP('Sales Report'!$B160,Catalogue!$A$2:$A$51,Catalogue!$F$2:$F$51,,0)</f>
        <v>18.240000000000002</v>
      </c>
      <c r="H160">
        <f t="shared" si="2"/>
        <v>144</v>
      </c>
      <c r="I160">
        <f>PRODUCT(Table1[[#This Row],[SELLING PRICE]],Table1[[#This Row],[QTY]])</f>
        <v>164.16000000000003</v>
      </c>
      <c r="J160">
        <f>SUM(Table1[[#This Row],[SELLING VALUE]],-Table1[[#This Row],[BUYING VALUE]])</f>
        <v>20.160000000000025</v>
      </c>
      <c r="K160" t="str">
        <f>_xlfn.XLOOKUP(Table1[[#This Row],[PRODUCT ID]],Catalogue!$A$2:$A$51,Catalogue!$C$2:$C$51,,0)</f>
        <v>Category04</v>
      </c>
      <c r="L160" t="str">
        <f>_xlfn.XLOOKUP(Table1[[#This Row],[PRODUCT ID]],Catalogue!$A$2:$A$51,Catalogue!$B$2:$B$51,,0)</f>
        <v>Product33</v>
      </c>
    </row>
    <row r="161" spans="1:12">
      <c r="A161" s="1">
        <v>45086</v>
      </c>
      <c r="B161" t="s">
        <v>6</v>
      </c>
      <c r="C161">
        <v>9</v>
      </c>
      <c r="D161" t="s">
        <v>119</v>
      </c>
      <c r="E161" t="s">
        <v>121</v>
      </c>
      <c r="F161">
        <f>_xlfn.XLOOKUP('Sales Report'!$B161,Catalogue!$A$2:$A$51,Catalogue!$E$2:$E$51,,0)</f>
        <v>98</v>
      </c>
      <c r="G161">
        <f>_xlfn.XLOOKUP('Sales Report'!$B161,Catalogue!$A$2:$A$51,Catalogue!$F$2:$F$51,,0)</f>
        <v>129.36000000000001</v>
      </c>
      <c r="H161">
        <f t="shared" si="2"/>
        <v>882</v>
      </c>
      <c r="I161">
        <f>PRODUCT(Table1[[#This Row],[SELLING PRICE]],Table1[[#This Row],[QTY]])</f>
        <v>1164.2400000000002</v>
      </c>
      <c r="J161">
        <f>SUM(Table1[[#This Row],[SELLING VALUE]],-Table1[[#This Row],[BUYING VALUE]])</f>
        <v>282.24000000000024</v>
      </c>
      <c r="K161" t="str">
        <f>_xlfn.XLOOKUP(Table1[[#This Row],[PRODUCT ID]],Catalogue!$A$2:$A$51,Catalogue!$C$2:$C$51,,0)</f>
        <v>Category01</v>
      </c>
      <c r="L161" t="str">
        <f>_xlfn.XLOOKUP(Table1[[#This Row],[PRODUCT ID]],Catalogue!$A$2:$A$51,Catalogue!$B$2:$B$51,,0)</f>
        <v>Product1</v>
      </c>
    </row>
    <row r="162" spans="1:12">
      <c r="A162" s="1">
        <v>45087</v>
      </c>
      <c r="B162" t="s">
        <v>63</v>
      </c>
      <c r="C162">
        <v>11</v>
      </c>
      <c r="D162" t="s">
        <v>120</v>
      </c>
      <c r="E162" t="s">
        <v>120</v>
      </c>
      <c r="F162">
        <f>_xlfn.XLOOKUP('Sales Report'!$B162,Catalogue!$A$2:$A$51,Catalogue!$E$2:$E$51,,0)</f>
        <v>98</v>
      </c>
      <c r="G162">
        <f>_xlfn.XLOOKUP('Sales Report'!$B162,Catalogue!$A$2:$A$51,Catalogue!$F$2:$F$51,,0)</f>
        <v>161.69999999999999</v>
      </c>
      <c r="H162">
        <f t="shared" si="2"/>
        <v>1078</v>
      </c>
      <c r="I162">
        <f>PRODUCT(Table1[[#This Row],[SELLING PRICE]],Table1[[#This Row],[QTY]])</f>
        <v>1778.6999999999998</v>
      </c>
      <c r="J162">
        <f>SUM(Table1[[#This Row],[SELLING VALUE]],-Table1[[#This Row],[BUYING VALUE]])</f>
        <v>700.69999999999982</v>
      </c>
      <c r="K162" t="str">
        <f>_xlfn.XLOOKUP(Table1[[#This Row],[PRODUCT ID]],Catalogue!$A$2:$A$51,Catalogue!$C$2:$C$51,,0)</f>
        <v>Category03</v>
      </c>
      <c r="L162" t="str">
        <f>_xlfn.XLOOKUP(Table1[[#This Row],[PRODUCT ID]],Catalogue!$A$2:$A$51,Catalogue!$B$2:$B$51,,0)</f>
        <v>Product26</v>
      </c>
    </row>
    <row r="163" spans="1:12">
      <c r="A163" s="1">
        <v>45088</v>
      </c>
      <c r="B163" t="s">
        <v>15</v>
      </c>
      <c r="C163">
        <v>15</v>
      </c>
      <c r="D163" t="s">
        <v>119</v>
      </c>
      <c r="E163" t="s">
        <v>121</v>
      </c>
      <c r="F163">
        <f>_xlfn.XLOOKUP('Sales Report'!$B163,Catalogue!$A$2:$A$51,Catalogue!$E$2:$E$51,,0)</f>
        <v>71</v>
      </c>
      <c r="G163">
        <f>_xlfn.XLOOKUP('Sales Report'!$B163,Catalogue!$A$2:$A$51,Catalogue!$F$2:$F$51,,0)</f>
        <v>80.23</v>
      </c>
      <c r="H163">
        <f t="shared" si="2"/>
        <v>1065</v>
      </c>
      <c r="I163">
        <f>PRODUCT(Table1[[#This Row],[SELLING PRICE]],Table1[[#This Row],[QTY]])</f>
        <v>1203.45</v>
      </c>
      <c r="J163">
        <f>SUM(Table1[[#This Row],[SELLING VALUE]],-Table1[[#This Row],[BUYING VALUE]])</f>
        <v>138.45000000000005</v>
      </c>
      <c r="K163" t="str">
        <f>_xlfn.XLOOKUP(Table1[[#This Row],[PRODUCT ID]],Catalogue!$A$2:$A$51,Catalogue!$C$2:$C$51,,0)</f>
        <v>Category01</v>
      </c>
      <c r="L163" t="str">
        <f>_xlfn.XLOOKUP(Table1[[#This Row],[PRODUCT ID]],Catalogue!$A$2:$A$51,Catalogue!$B$2:$B$51,,0)</f>
        <v>Product4</v>
      </c>
    </row>
    <row r="164" spans="1:12">
      <c r="A164" s="1">
        <v>45089</v>
      </c>
      <c r="B164" t="s">
        <v>75</v>
      </c>
      <c r="C164">
        <v>5</v>
      </c>
      <c r="D164" t="s">
        <v>119</v>
      </c>
      <c r="E164" t="s">
        <v>121</v>
      </c>
      <c r="F164">
        <f>_xlfn.XLOOKUP('Sales Report'!$B164,Catalogue!$A$2:$A$51,Catalogue!$E$2:$E$51,,0)</f>
        <v>10</v>
      </c>
      <c r="G164">
        <f>_xlfn.XLOOKUP('Sales Report'!$B164,Catalogue!$A$2:$A$51,Catalogue!$F$2:$F$51,,0)</f>
        <v>11.2</v>
      </c>
      <c r="H164">
        <f t="shared" si="2"/>
        <v>50</v>
      </c>
      <c r="I164">
        <f>PRODUCT(Table1[[#This Row],[SELLING PRICE]],Table1[[#This Row],[QTY]])</f>
        <v>56</v>
      </c>
      <c r="J164">
        <f>SUM(Table1[[#This Row],[SELLING VALUE]],-Table1[[#This Row],[BUYING VALUE]])</f>
        <v>6</v>
      </c>
      <c r="K164" t="str">
        <f>_xlfn.XLOOKUP(Table1[[#This Row],[PRODUCT ID]],Catalogue!$A$2:$A$51,Catalogue!$C$2:$C$51,,0)</f>
        <v>Category04</v>
      </c>
      <c r="L164" t="str">
        <f>_xlfn.XLOOKUP(Table1[[#This Row],[PRODUCT ID]],Catalogue!$A$2:$A$51,Catalogue!$B$2:$B$51,,0)</f>
        <v>Product32</v>
      </c>
    </row>
    <row r="165" spans="1:12">
      <c r="A165" s="1">
        <v>45090</v>
      </c>
      <c r="B165" t="s">
        <v>20</v>
      </c>
      <c r="C165">
        <v>14</v>
      </c>
      <c r="D165" t="s">
        <v>120</v>
      </c>
      <c r="E165" t="s">
        <v>120</v>
      </c>
      <c r="F165">
        <f>_xlfn.XLOOKUP('Sales Report'!$B165,Catalogue!$A$2:$A$51,Catalogue!$E$2:$E$51,,0)</f>
        <v>124</v>
      </c>
      <c r="G165">
        <f>_xlfn.XLOOKUP('Sales Report'!$B165,Catalogue!$A$2:$A$51,Catalogue!$F$2:$F$51,,0)</f>
        <v>204.60000000000002</v>
      </c>
      <c r="H165">
        <f t="shared" si="2"/>
        <v>1736</v>
      </c>
      <c r="I165">
        <f>PRODUCT(Table1[[#This Row],[SELLING PRICE]],Table1[[#This Row],[QTY]])</f>
        <v>2864.4000000000005</v>
      </c>
      <c r="J165">
        <f>SUM(Table1[[#This Row],[SELLING VALUE]],-Table1[[#This Row],[BUYING VALUE]])</f>
        <v>1128.4000000000005</v>
      </c>
      <c r="K165" t="str">
        <f>_xlfn.XLOOKUP(Table1[[#This Row],[PRODUCT ID]],Catalogue!$A$2:$A$51,Catalogue!$C$2:$C$51,,0)</f>
        <v>Category01</v>
      </c>
      <c r="L165" t="str">
        <f>_xlfn.XLOOKUP(Table1[[#This Row],[PRODUCT ID]],Catalogue!$A$2:$A$51,Catalogue!$B$2:$B$51,,0)</f>
        <v>Product6</v>
      </c>
    </row>
    <row r="166" spans="1:12">
      <c r="A166" s="1">
        <v>45091</v>
      </c>
      <c r="B166" t="s">
        <v>48</v>
      </c>
      <c r="C166">
        <v>1</v>
      </c>
      <c r="D166" t="s">
        <v>122</v>
      </c>
      <c r="E166" t="s">
        <v>121</v>
      </c>
      <c r="F166">
        <f>_xlfn.XLOOKUP('Sales Report'!$B166,Catalogue!$A$2:$A$51,Catalogue!$E$2:$E$51,,0)</f>
        <v>124</v>
      </c>
      <c r="G166">
        <f>_xlfn.XLOOKUP('Sales Report'!$B166,Catalogue!$A$2:$A$51,Catalogue!$F$2:$F$51,,0)</f>
        <v>167.4</v>
      </c>
      <c r="H166">
        <f t="shared" si="2"/>
        <v>124</v>
      </c>
      <c r="I166">
        <f>PRODUCT(Table1[[#This Row],[SELLING PRICE]],Table1[[#This Row],[QTY]])</f>
        <v>167.4</v>
      </c>
      <c r="J166">
        <f>SUM(Table1[[#This Row],[SELLING VALUE]],-Table1[[#This Row],[BUYING VALUE]])</f>
        <v>43.400000000000006</v>
      </c>
      <c r="K166" t="str">
        <f>_xlfn.XLOOKUP(Table1[[#This Row],[PRODUCT ID]],Catalogue!$A$2:$A$51,Catalogue!$C$2:$C$51,,0)</f>
        <v>Category02</v>
      </c>
      <c r="L166" t="str">
        <f>_xlfn.XLOOKUP(Table1[[#This Row],[PRODUCT ID]],Catalogue!$A$2:$A$51,Catalogue!$B$2:$B$51,,0)</f>
        <v>Product19</v>
      </c>
    </row>
    <row r="167" spans="1:12">
      <c r="A167" s="1">
        <v>45092</v>
      </c>
      <c r="B167" t="s">
        <v>15</v>
      </c>
      <c r="C167">
        <v>6</v>
      </c>
      <c r="D167" t="s">
        <v>122</v>
      </c>
      <c r="E167" t="s">
        <v>120</v>
      </c>
      <c r="F167">
        <f>_xlfn.XLOOKUP('Sales Report'!$B167,Catalogue!$A$2:$A$51,Catalogue!$E$2:$E$51,,0)</f>
        <v>71</v>
      </c>
      <c r="G167">
        <f>_xlfn.XLOOKUP('Sales Report'!$B167,Catalogue!$A$2:$A$51,Catalogue!$F$2:$F$51,,0)</f>
        <v>80.23</v>
      </c>
      <c r="H167">
        <f t="shared" si="2"/>
        <v>426</v>
      </c>
      <c r="I167">
        <f>PRODUCT(Table1[[#This Row],[SELLING PRICE]],Table1[[#This Row],[QTY]])</f>
        <v>481.38</v>
      </c>
      <c r="J167">
        <f>SUM(Table1[[#This Row],[SELLING VALUE]],-Table1[[#This Row],[BUYING VALUE]])</f>
        <v>55.379999999999995</v>
      </c>
      <c r="K167" t="str">
        <f>_xlfn.XLOOKUP(Table1[[#This Row],[PRODUCT ID]],Catalogue!$A$2:$A$51,Catalogue!$C$2:$C$51,,0)</f>
        <v>Category01</v>
      </c>
      <c r="L167" t="str">
        <f>_xlfn.XLOOKUP(Table1[[#This Row],[PRODUCT ID]],Catalogue!$A$2:$A$51,Catalogue!$B$2:$B$51,,0)</f>
        <v>Product4</v>
      </c>
    </row>
    <row r="168" spans="1:12">
      <c r="A168" s="1">
        <v>45093</v>
      </c>
      <c r="B168" t="s">
        <v>75</v>
      </c>
      <c r="C168">
        <v>9</v>
      </c>
      <c r="D168" t="s">
        <v>120</v>
      </c>
      <c r="E168" t="s">
        <v>121</v>
      </c>
      <c r="F168">
        <f>_xlfn.XLOOKUP('Sales Report'!$B168,Catalogue!$A$2:$A$51,Catalogue!$E$2:$E$51,,0)</f>
        <v>10</v>
      </c>
      <c r="G168">
        <f>_xlfn.XLOOKUP('Sales Report'!$B168,Catalogue!$A$2:$A$51,Catalogue!$F$2:$F$51,,0)</f>
        <v>11.2</v>
      </c>
      <c r="H168">
        <f t="shared" si="2"/>
        <v>90</v>
      </c>
      <c r="I168">
        <f>PRODUCT(Table1[[#This Row],[SELLING PRICE]],Table1[[#This Row],[QTY]])</f>
        <v>100.8</v>
      </c>
      <c r="J168">
        <f>SUM(Table1[[#This Row],[SELLING VALUE]],-Table1[[#This Row],[BUYING VALUE]])</f>
        <v>10.799999999999997</v>
      </c>
      <c r="K168" t="str">
        <f>_xlfn.XLOOKUP(Table1[[#This Row],[PRODUCT ID]],Catalogue!$A$2:$A$51,Catalogue!$C$2:$C$51,,0)</f>
        <v>Category04</v>
      </c>
      <c r="L168" t="str">
        <f>_xlfn.XLOOKUP(Table1[[#This Row],[PRODUCT ID]],Catalogue!$A$2:$A$51,Catalogue!$B$2:$B$51,,0)</f>
        <v>Product32</v>
      </c>
    </row>
    <row r="169" spans="1:12">
      <c r="A169" s="1">
        <v>45094</v>
      </c>
      <c r="B169" t="s">
        <v>29</v>
      </c>
      <c r="C169">
        <v>20</v>
      </c>
      <c r="D169" t="s">
        <v>119</v>
      </c>
      <c r="E169" t="s">
        <v>120</v>
      </c>
      <c r="F169">
        <f>_xlfn.XLOOKUP('Sales Report'!$B169,Catalogue!$A$2:$A$51,Catalogue!$E$2:$E$51,,0)</f>
        <v>123</v>
      </c>
      <c r="G169">
        <f>_xlfn.XLOOKUP('Sales Report'!$B169,Catalogue!$A$2:$A$51,Catalogue!$F$2:$F$51,,0)</f>
        <v>179.58</v>
      </c>
      <c r="H169">
        <f t="shared" si="2"/>
        <v>2460</v>
      </c>
      <c r="I169">
        <f>PRODUCT(Table1[[#This Row],[SELLING PRICE]],Table1[[#This Row],[QTY]])</f>
        <v>3591.6000000000004</v>
      </c>
      <c r="J169">
        <f>SUM(Table1[[#This Row],[SELLING VALUE]],-Table1[[#This Row],[BUYING VALUE]])</f>
        <v>1131.6000000000004</v>
      </c>
      <c r="K169" t="str">
        <f>_xlfn.XLOOKUP(Table1[[#This Row],[PRODUCT ID]],Catalogue!$A$2:$A$51,Catalogue!$C$2:$C$51,,0)</f>
        <v>Category02</v>
      </c>
      <c r="L169" t="str">
        <f>_xlfn.XLOOKUP(Table1[[#This Row],[PRODUCT ID]],Catalogue!$A$2:$A$51,Catalogue!$B$2:$B$51,,0)</f>
        <v>Product10</v>
      </c>
    </row>
    <row r="170" spans="1:12">
      <c r="A170" s="1">
        <v>45095</v>
      </c>
      <c r="B170" t="s">
        <v>92</v>
      </c>
      <c r="C170">
        <v>13</v>
      </c>
      <c r="D170" t="s">
        <v>119</v>
      </c>
      <c r="E170" t="s">
        <v>121</v>
      </c>
      <c r="F170">
        <f>_xlfn.XLOOKUP('Sales Report'!$B170,Catalogue!$A$2:$A$51,Catalogue!$E$2:$E$51,,0)</f>
        <v>105</v>
      </c>
      <c r="G170">
        <f>_xlfn.XLOOKUP('Sales Report'!$B170,Catalogue!$A$2:$A$51,Catalogue!$F$2:$F$51,,0)</f>
        <v>153.30000000000001</v>
      </c>
      <c r="H170">
        <f t="shared" si="2"/>
        <v>1365</v>
      </c>
      <c r="I170">
        <f>PRODUCT(Table1[[#This Row],[SELLING PRICE]],Table1[[#This Row],[QTY]])</f>
        <v>1992.9</v>
      </c>
      <c r="J170">
        <f>SUM(Table1[[#This Row],[SELLING VALUE]],-Table1[[#This Row],[BUYING VALUE]])</f>
        <v>627.90000000000009</v>
      </c>
      <c r="K170" t="str">
        <f>_xlfn.XLOOKUP(Table1[[#This Row],[PRODUCT ID]],Catalogue!$A$2:$A$51,Catalogue!$C$2:$C$51,,0)</f>
        <v>Category04</v>
      </c>
      <c r="L170" t="str">
        <f>_xlfn.XLOOKUP(Table1[[#This Row],[PRODUCT ID]],Catalogue!$A$2:$A$51,Catalogue!$B$2:$B$51,,0)</f>
        <v>Product40</v>
      </c>
    </row>
    <row r="171" spans="1:12">
      <c r="A171" s="1">
        <v>45096</v>
      </c>
      <c r="B171" t="s">
        <v>55</v>
      </c>
      <c r="C171">
        <v>7</v>
      </c>
      <c r="D171" t="s">
        <v>120</v>
      </c>
      <c r="E171" t="s">
        <v>121</v>
      </c>
      <c r="F171">
        <f>_xlfn.XLOOKUP('Sales Report'!$B171,Catalogue!$A$2:$A$51,Catalogue!$E$2:$E$51,,0)</f>
        <v>10</v>
      </c>
      <c r="G171">
        <f>_xlfn.XLOOKUP('Sales Report'!$B171,Catalogue!$A$2:$A$51,Catalogue!$F$2:$F$51,,0)</f>
        <v>11.2</v>
      </c>
      <c r="H171">
        <f t="shared" si="2"/>
        <v>70</v>
      </c>
      <c r="I171">
        <f>PRODUCT(Table1[[#This Row],[SELLING PRICE]],Table1[[#This Row],[QTY]])</f>
        <v>78.399999999999991</v>
      </c>
      <c r="J171">
        <f>SUM(Table1[[#This Row],[SELLING VALUE]],-Table1[[#This Row],[BUYING VALUE]])</f>
        <v>8.3999999999999915</v>
      </c>
      <c r="K171" t="str">
        <f>_xlfn.XLOOKUP(Table1[[#This Row],[PRODUCT ID]],Catalogue!$A$2:$A$51,Catalogue!$C$2:$C$51,,0)</f>
        <v>Category03</v>
      </c>
      <c r="L171" t="str">
        <f>_xlfn.XLOOKUP(Table1[[#This Row],[PRODUCT ID]],Catalogue!$A$2:$A$51,Catalogue!$B$2:$B$51,,0)</f>
        <v>Product22</v>
      </c>
    </row>
    <row r="172" spans="1:12">
      <c r="A172" s="1">
        <v>45097</v>
      </c>
      <c r="B172" t="s">
        <v>42</v>
      </c>
      <c r="C172">
        <v>14</v>
      </c>
      <c r="D172" t="s">
        <v>119</v>
      </c>
      <c r="E172" t="s">
        <v>120</v>
      </c>
      <c r="F172">
        <f>_xlfn.XLOOKUP('Sales Report'!$B172,Catalogue!$A$2:$A$51,Catalogue!$E$2:$E$51,,0)</f>
        <v>44</v>
      </c>
      <c r="G172">
        <f>_xlfn.XLOOKUP('Sales Report'!$B172,Catalogue!$A$2:$A$51,Catalogue!$F$2:$F$51,,0)</f>
        <v>72.599999999999994</v>
      </c>
      <c r="H172">
        <f t="shared" si="2"/>
        <v>616</v>
      </c>
      <c r="I172">
        <f>PRODUCT(Table1[[#This Row],[SELLING PRICE]],Table1[[#This Row],[QTY]])</f>
        <v>1016.3999999999999</v>
      </c>
      <c r="J172">
        <f>SUM(Table1[[#This Row],[SELLING VALUE]],-Table1[[#This Row],[BUYING VALUE]])</f>
        <v>400.39999999999986</v>
      </c>
      <c r="K172" t="str">
        <f>_xlfn.XLOOKUP(Table1[[#This Row],[PRODUCT ID]],Catalogue!$A$2:$A$51,Catalogue!$C$2:$C$51,,0)</f>
        <v>Category02</v>
      </c>
      <c r="L172" t="str">
        <f>_xlfn.XLOOKUP(Table1[[#This Row],[PRODUCT ID]],Catalogue!$A$2:$A$51,Catalogue!$B$2:$B$51,,0)</f>
        <v>Product16</v>
      </c>
    </row>
    <row r="173" spans="1:12">
      <c r="A173" s="1">
        <v>45098</v>
      </c>
      <c r="B173" t="s">
        <v>63</v>
      </c>
      <c r="C173">
        <v>6</v>
      </c>
      <c r="D173" t="s">
        <v>119</v>
      </c>
      <c r="E173" t="s">
        <v>121</v>
      </c>
      <c r="F173">
        <f>_xlfn.XLOOKUP('Sales Report'!$B173,Catalogue!$A$2:$A$51,Catalogue!$E$2:$E$51,,0)</f>
        <v>98</v>
      </c>
      <c r="G173">
        <f>_xlfn.XLOOKUP('Sales Report'!$B173,Catalogue!$A$2:$A$51,Catalogue!$F$2:$F$51,,0)</f>
        <v>161.69999999999999</v>
      </c>
      <c r="H173">
        <f t="shared" si="2"/>
        <v>588</v>
      </c>
      <c r="I173">
        <f>PRODUCT(Table1[[#This Row],[SELLING PRICE]],Table1[[#This Row],[QTY]])</f>
        <v>970.19999999999993</v>
      </c>
      <c r="J173">
        <f>SUM(Table1[[#This Row],[SELLING VALUE]],-Table1[[#This Row],[BUYING VALUE]])</f>
        <v>382.19999999999993</v>
      </c>
      <c r="K173" t="str">
        <f>_xlfn.XLOOKUP(Table1[[#This Row],[PRODUCT ID]],Catalogue!$A$2:$A$51,Catalogue!$C$2:$C$51,,0)</f>
        <v>Category03</v>
      </c>
      <c r="L173" t="str">
        <f>_xlfn.XLOOKUP(Table1[[#This Row],[PRODUCT ID]],Catalogue!$A$2:$A$51,Catalogue!$B$2:$B$51,,0)</f>
        <v>Product26</v>
      </c>
    </row>
    <row r="174" spans="1:12">
      <c r="A174" s="1">
        <v>45099</v>
      </c>
      <c r="B174" t="s">
        <v>59</v>
      </c>
      <c r="C174">
        <v>6</v>
      </c>
      <c r="D174" t="s">
        <v>120</v>
      </c>
      <c r="E174" t="s">
        <v>121</v>
      </c>
      <c r="F174">
        <f>_xlfn.XLOOKUP('Sales Report'!$B174,Catalogue!$A$2:$A$51,Catalogue!$E$2:$E$51,,0)</f>
        <v>136</v>
      </c>
      <c r="G174">
        <f>_xlfn.XLOOKUP('Sales Report'!$B174,Catalogue!$A$2:$A$51,Catalogue!$F$2:$F$51,,0)</f>
        <v>153.68</v>
      </c>
      <c r="H174">
        <f t="shared" si="2"/>
        <v>816</v>
      </c>
      <c r="I174">
        <f>PRODUCT(Table1[[#This Row],[SELLING PRICE]],Table1[[#This Row],[QTY]])</f>
        <v>922.08</v>
      </c>
      <c r="J174">
        <f>SUM(Table1[[#This Row],[SELLING VALUE]],-Table1[[#This Row],[BUYING VALUE]])</f>
        <v>106.08000000000004</v>
      </c>
      <c r="K174" t="str">
        <f>_xlfn.XLOOKUP(Table1[[#This Row],[PRODUCT ID]],Catalogue!$A$2:$A$51,Catalogue!$C$2:$C$51,,0)</f>
        <v>Category03</v>
      </c>
      <c r="L174" t="str">
        <f>_xlfn.XLOOKUP(Table1[[#This Row],[PRODUCT ID]],Catalogue!$A$2:$A$51,Catalogue!$B$2:$B$51,,0)</f>
        <v>Product24</v>
      </c>
    </row>
    <row r="175" spans="1:12">
      <c r="A175" s="1">
        <v>45100</v>
      </c>
      <c r="B175" t="s">
        <v>23</v>
      </c>
      <c r="C175">
        <v>5</v>
      </c>
      <c r="D175" t="s">
        <v>122</v>
      </c>
      <c r="E175" t="s">
        <v>120</v>
      </c>
      <c r="F175">
        <f>_xlfn.XLOOKUP('Sales Report'!$B175,Catalogue!$A$2:$A$51,Catalogue!$E$2:$E$51,,0)</f>
        <v>10</v>
      </c>
      <c r="G175">
        <f>_xlfn.XLOOKUP('Sales Report'!$B175,Catalogue!$A$2:$A$51,Catalogue!$F$2:$F$51,,0)</f>
        <v>11.2</v>
      </c>
      <c r="H175">
        <f t="shared" si="2"/>
        <v>50</v>
      </c>
      <c r="I175">
        <f>PRODUCT(Table1[[#This Row],[SELLING PRICE]],Table1[[#This Row],[QTY]])</f>
        <v>56</v>
      </c>
      <c r="J175">
        <f>SUM(Table1[[#This Row],[SELLING VALUE]],-Table1[[#This Row],[BUYING VALUE]])</f>
        <v>6</v>
      </c>
      <c r="K175" t="str">
        <f>_xlfn.XLOOKUP(Table1[[#This Row],[PRODUCT ID]],Catalogue!$A$2:$A$51,Catalogue!$C$2:$C$51,,0)</f>
        <v>Category01</v>
      </c>
      <c r="L175" t="str">
        <f>_xlfn.XLOOKUP(Table1[[#This Row],[PRODUCT ID]],Catalogue!$A$2:$A$51,Catalogue!$B$2:$B$51,,0)</f>
        <v>Product7</v>
      </c>
    </row>
    <row r="176" spans="1:12">
      <c r="A176" s="1">
        <v>45101</v>
      </c>
      <c r="B176" t="s">
        <v>55</v>
      </c>
      <c r="C176">
        <v>18</v>
      </c>
      <c r="D176" t="s">
        <v>122</v>
      </c>
      <c r="E176" t="s">
        <v>121</v>
      </c>
      <c r="F176">
        <f>_xlfn.XLOOKUP('Sales Report'!$B176,Catalogue!$A$2:$A$51,Catalogue!$E$2:$E$51,,0)</f>
        <v>10</v>
      </c>
      <c r="G176">
        <f>_xlfn.XLOOKUP('Sales Report'!$B176,Catalogue!$A$2:$A$51,Catalogue!$F$2:$F$51,,0)</f>
        <v>11.2</v>
      </c>
      <c r="H176">
        <f t="shared" si="2"/>
        <v>180</v>
      </c>
      <c r="I176">
        <f>PRODUCT(Table1[[#This Row],[SELLING PRICE]],Table1[[#This Row],[QTY]])</f>
        <v>201.6</v>
      </c>
      <c r="J176">
        <f>SUM(Table1[[#This Row],[SELLING VALUE]],-Table1[[#This Row],[BUYING VALUE]])</f>
        <v>21.599999999999994</v>
      </c>
      <c r="K176" t="str">
        <f>_xlfn.XLOOKUP(Table1[[#This Row],[PRODUCT ID]],Catalogue!$A$2:$A$51,Catalogue!$C$2:$C$51,,0)</f>
        <v>Category03</v>
      </c>
      <c r="L176" t="str">
        <f>_xlfn.XLOOKUP(Table1[[#This Row],[PRODUCT ID]],Catalogue!$A$2:$A$51,Catalogue!$B$2:$B$51,,0)</f>
        <v>Product22</v>
      </c>
    </row>
    <row r="177" spans="1:12">
      <c r="A177" s="1">
        <v>45102</v>
      </c>
      <c r="B177" t="s">
        <v>107</v>
      </c>
      <c r="C177">
        <v>13</v>
      </c>
      <c r="D177" t="s">
        <v>120</v>
      </c>
      <c r="E177" t="s">
        <v>120</v>
      </c>
      <c r="F177">
        <f>_xlfn.XLOOKUP('Sales Report'!$B177,Catalogue!$A$2:$A$51,Catalogue!$E$2:$E$51,,0)</f>
        <v>10</v>
      </c>
      <c r="G177">
        <f>_xlfn.XLOOKUP('Sales Report'!$B177,Catalogue!$A$2:$A$51,Catalogue!$F$2:$F$51,,0)</f>
        <v>11.2</v>
      </c>
      <c r="H177">
        <f t="shared" si="2"/>
        <v>130</v>
      </c>
      <c r="I177">
        <f>PRODUCT(Table1[[#This Row],[SELLING PRICE]],Table1[[#This Row],[QTY]])</f>
        <v>145.6</v>
      </c>
      <c r="J177">
        <f>SUM(Table1[[#This Row],[SELLING VALUE]],-Table1[[#This Row],[BUYING VALUE]])</f>
        <v>15.599999999999994</v>
      </c>
      <c r="K177" t="str">
        <f>_xlfn.XLOOKUP(Table1[[#This Row],[PRODUCT ID]],Catalogue!$A$2:$A$51,Catalogue!$C$2:$C$51,,0)</f>
        <v>Category05</v>
      </c>
      <c r="L177" t="str">
        <f>_xlfn.XLOOKUP(Table1[[#This Row],[PRODUCT ID]],Catalogue!$A$2:$A$51,Catalogue!$B$2:$B$51,,0)</f>
        <v>Product47</v>
      </c>
    </row>
    <row r="178" spans="1:12">
      <c r="A178" s="1">
        <v>45103</v>
      </c>
      <c r="B178" t="s">
        <v>38</v>
      </c>
      <c r="C178">
        <v>1</v>
      </c>
      <c r="D178" t="s">
        <v>119</v>
      </c>
      <c r="E178" t="s">
        <v>121</v>
      </c>
      <c r="F178">
        <f>_xlfn.XLOOKUP('Sales Report'!$B178,Catalogue!$A$2:$A$51,Catalogue!$E$2:$E$51,,0)</f>
        <v>98</v>
      </c>
      <c r="G178">
        <f>_xlfn.XLOOKUP('Sales Report'!$B178,Catalogue!$A$2:$A$51,Catalogue!$F$2:$F$51,,0)</f>
        <v>110.74</v>
      </c>
      <c r="H178">
        <f t="shared" si="2"/>
        <v>98</v>
      </c>
      <c r="I178">
        <f>PRODUCT(Table1[[#This Row],[SELLING PRICE]],Table1[[#This Row],[QTY]])</f>
        <v>110.74</v>
      </c>
      <c r="J178">
        <f>SUM(Table1[[#This Row],[SELLING VALUE]],-Table1[[#This Row],[BUYING VALUE]])</f>
        <v>12.739999999999995</v>
      </c>
      <c r="K178" t="str">
        <f>_xlfn.XLOOKUP(Table1[[#This Row],[PRODUCT ID]],Catalogue!$A$2:$A$51,Catalogue!$C$2:$C$51,,0)</f>
        <v>Category02</v>
      </c>
      <c r="L178" t="str">
        <f>_xlfn.XLOOKUP(Table1[[#This Row],[PRODUCT ID]],Catalogue!$A$2:$A$51,Catalogue!$B$2:$B$51,,0)</f>
        <v>Product14</v>
      </c>
    </row>
    <row r="179" spans="1:12">
      <c r="A179" s="1">
        <v>45104</v>
      </c>
      <c r="B179" t="s">
        <v>23</v>
      </c>
      <c r="C179">
        <v>6</v>
      </c>
      <c r="D179" t="s">
        <v>119</v>
      </c>
      <c r="E179" t="s">
        <v>120</v>
      </c>
      <c r="F179">
        <f>_xlfn.XLOOKUP('Sales Report'!$B179,Catalogue!$A$2:$A$51,Catalogue!$E$2:$E$51,,0)</f>
        <v>10</v>
      </c>
      <c r="G179">
        <f>_xlfn.XLOOKUP('Sales Report'!$B179,Catalogue!$A$2:$A$51,Catalogue!$F$2:$F$51,,0)</f>
        <v>11.2</v>
      </c>
      <c r="H179">
        <f t="shared" si="2"/>
        <v>60</v>
      </c>
      <c r="I179">
        <f>PRODUCT(Table1[[#This Row],[SELLING PRICE]],Table1[[#This Row],[QTY]])</f>
        <v>67.199999999999989</v>
      </c>
      <c r="J179">
        <f>SUM(Table1[[#This Row],[SELLING VALUE]],-Table1[[#This Row],[BUYING VALUE]])</f>
        <v>7.1999999999999886</v>
      </c>
      <c r="K179" t="str">
        <f>_xlfn.XLOOKUP(Table1[[#This Row],[PRODUCT ID]],Catalogue!$A$2:$A$51,Catalogue!$C$2:$C$51,,0)</f>
        <v>Category01</v>
      </c>
      <c r="L179" t="str">
        <f>_xlfn.XLOOKUP(Table1[[#This Row],[PRODUCT ID]],Catalogue!$A$2:$A$51,Catalogue!$B$2:$B$51,,0)</f>
        <v>Product7</v>
      </c>
    </row>
    <row r="180" spans="1:12">
      <c r="A180" s="1">
        <v>45105</v>
      </c>
      <c r="B180" t="s">
        <v>20</v>
      </c>
      <c r="C180">
        <v>9</v>
      </c>
      <c r="D180" t="s">
        <v>120</v>
      </c>
      <c r="E180" t="s">
        <v>121</v>
      </c>
      <c r="F180">
        <f>_xlfn.XLOOKUP('Sales Report'!$B180,Catalogue!$A$2:$A$51,Catalogue!$E$2:$E$51,,0)</f>
        <v>124</v>
      </c>
      <c r="G180">
        <f>_xlfn.XLOOKUP('Sales Report'!$B180,Catalogue!$A$2:$A$51,Catalogue!$F$2:$F$51,,0)</f>
        <v>204.60000000000002</v>
      </c>
      <c r="H180">
        <f t="shared" si="2"/>
        <v>1116</v>
      </c>
      <c r="I180">
        <f>PRODUCT(Table1[[#This Row],[SELLING PRICE]],Table1[[#This Row],[QTY]])</f>
        <v>1841.4</v>
      </c>
      <c r="J180">
        <f>SUM(Table1[[#This Row],[SELLING VALUE]],-Table1[[#This Row],[BUYING VALUE]])</f>
        <v>725.40000000000009</v>
      </c>
      <c r="K180" t="str">
        <f>_xlfn.XLOOKUP(Table1[[#This Row],[PRODUCT ID]],Catalogue!$A$2:$A$51,Catalogue!$C$2:$C$51,,0)</f>
        <v>Category01</v>
      </c>
      <c r="L180" t="str">
        <f>_xlfn.XLOOKUP(Table1[[#This Row],[PRODUCT ID]],Catalogue!$A$2:$A$51,Catalogue!$B$2:$B$51,,0)</f>
        <v>Product6</v>
      </c>
    </row>
    <row r="181" spans="1:12">
      <c r="A181" s="1">
        <v>45106</v>
      </c>
      <c r="B181" t="s">
        <v>20</v>
      </c>
      <c r="C181">
        <v>17</v>
      </c>
      <c r="D181" t="s">
        <v>119</v>
      </c>
      <c r="E181" t="s">
        <v>121</v>
      </c>
      <c r="F181">
        <f>_xlfn.XLOOKUP('Sales Report'!$B181,Catalogue!$A$2:$A$51,Catalogue!$E$2:$E$51,,0)</f>
        <v>124</v>
      </c>
      <c r="G181">
        <f>_xlfn.XLOOKUP('Sales Report'!$B181,Catalogue!$A$2:$A$51,Catalogue!$F$2:$F$51,,0)</f>
        <v>204.60000000000002</v>
      </c>
      <c r="H181">
        <f t="shared" si="2"/>
        <v>2108</v>
      </c>
      <c r="I181">
        <f>PRODUCT(Table1[[#This Row],[SELLING PRICE]],Table1[[#This Row],[QTY]])</f>
        <v>3478.2000000000003</v>
      </c>
      <c r="J181">
        <f>SUM(Table1[[#This Row],[SELLING VALUE]],-Table1[[#This Row],[BUYING VALUE]])</f>
        <v>1370.2000000000003</v>
      </c>
      <c r="K181" t="str">
        <f>_xlfn.XLOOKUP(Table1[[#This Row],[PRODUCT ID]],Catalogue!$A$2:$A$51,Catalogue!$C$2:$C$51,,0)</f>
        <v>Category01</v>
      </c>
      <c r="L181" t="str">
        <f>_xlfn.XLOOKUP(Table1[[#This Row],[PRODUCT ID]],Catalogue!$A$2:$A$51,Catalogue!$B$2:$B$51,,0)</f>
        <v>Product6</v>
      </c>
    </row>
    <row r="182" spans="1:12">
      <c r="A182" s="1">
        <v>45107</v>
      </c>
      <c r="B182" t="s">
        <v>48</v>
      </c>
      <c r="C182">
        <v>11</v>
      </c>
      <c r="D182" t="s">
        <v>119</v>
      </c>
      <c r="E182" t="s">
        <v>120</v>
      </c>
      <c r="F182">
        <f>_xlfn.XLOOKUP('Sales Report'!$B182,Catalogue!$A$2:$A$51,Catalogue!$E$2:$E$51,,0)</f>
        <v>124</v>
      </c>
      <c r="G182">
        <f>_xlfn.XLOOKUP('Sales Report'!$B182,Catalogue!$A$2:$A$51,Catalogue!$F$2:$F$51,,0)</f>
        <v>167.4</v>
      </c>
      <c r="H182">
        <f t="shared" si="2"/>
        <v>1364</v>
      </c>
      <c r="I182">
        <f>PRODUCT(Table1[[#This Row],[SELLING PRICE]],Table1[[#This Row],[QTY]])</f>
        <v>1841.4</v>
      </c>
      <c r="J182">
        <f>SUM(Table1[[#This Row],[SELLING VALUE]],-Table1[[#This Row],[BUYING VALUE]])</f>
        <v>477.40000000000009</v>
      </c>
      <c r="K182" t="str">
        <f>_xlfn.XLOOKUP(Table1[[#This Row],[PRODUCT ID]],Catalogue!$A$2:$A$51,Catalogue!$C$2:$C$51,,0)</f>
        <v>Category02</v>
      </c>
      <c r="L182" t="str">
        <f>_xlfn.XLOOKUP(Table1[[#This Row],[PRODUCT ID]],Catalogue!$A$2:$A$51,Catalogue!$B$2:$B$51,,0)</f>
        <v>Product19</v>
      </c>
    </row>
    <row r="183" spans="1:12">
      <c r="A183" s="1">
        <v>45108</v>
      </c>
      <c r="B183" t="s">
        <v>73</v>
      </c>
      <c r="C183">
        <v>11</v>
      </c>
      <c r="D183" t="s">
        <v>120</v>
      </c>
      <c r="E183" t="s">
        <v>121</v>
      </c>
      <c r="F183">
        <f>_xlfn.XLOOKUP('Sales Report'!$B183,Catalogue!$A$2:$A$51,Catalogue!$E$2:$E$51,,0)</f>
        <v>124</v>
      </c>
      <c r="G183">
        <f>_xlfn.XLOOKUP('Sales Report'!$B183,Catalogue!$A$2:$A$51,Catalogue!$F$2:$F$51,,0)</f>
        <v>163.68</v>
      </c>
      <c r="H183">
        <f t="shared" si="2"/>
        <v>1364</v>
      </c>
      <c r="I183">
        <f>PRODUCT(Table1[[#This Row],[SELLING PRICE]],Table1[[#This Row],[QTY]])</f>
        <v>1800.48</v>
      </c>
      <c r="J183">
        <f>SUM(Table1[[#This Row],[SELLING VALUE]],-Table1[[#This Row],[BUYING VALUE]])</f>
        <v>436.48</v>
      </c>
      <c r="K183" t="str">
        <f>_xlfn.XLOOKUP(Table1[[#This Row],[PRODUCT ID]],Catalogue!$A$2:$A$51,Catalogue!$C$2:$C$51,,0)</f>
        <v>Category03</v>
      </c>
      <c r="L183" t="str">
        <f>_xlfn.XLOOKUP(Table1[[#This Row],[PRODUCT ID]],Catalogue!$A$2:$A$51,Catalogue!$B$2:$B$51,,0)</f>
        <v>Product31</v>
      </c>
    </row>
    <row r="184" spans="1:12">
      <c r="A184" s="1">
        <v>45109</v>
      </c>
      <c r="B184" t="s">
        <v>6</v>
      </c>
      <c r="C184">
        <v>14</v>
      </c>
      <c r="D184" t="s">
        <v>122</v>
      </c>
      <c r="E184" t="s">
        <v>121</v>
      </c>
      <c r="F184">
        <f>_xlfn.XLOOKUP('Sales Report'!$B184,Catalogue!$A$2:$A$51,Catalogue!$E$2:$E$51,,0)</f>
        <v>98</v>
      </c>
      <c r="G184">
        <f>_xlfn.XLOOKUP('Sales Report'!$B184,Catalogue!$A$2:$A$51,Catalogue!$F$2:$F$51,,0)</f>
        <v>129.36000000000001</v>
      </c>
      <c r="H184">
        <f t="shared" si="2"/>
        <v>1372</v>
      </c>
      <c r="I184">
        <f>PRODUCT(Table1[[#This Row],[SELLING PRICE]],Table1[[#This Row],[QTY]])</f>
        <v>1811.0400000000002</v>
      </c>
      <c r="J184">
        <f>SUM(Table1[[#This Row],[SELLING VALUE]],-Table1[[#This Row],[BUYING VALUE]])</f>
        <v>439.04000000000019</v>
      </c>
      <c r="K184" t="str">
        <f>_xlfn.XLOOKUP(Table1[[#This Row],[PRODUCT ID]],Catalogue!$A$2:$A$51,Catalogue!$C$2:$C$51,,0)</f>
        <v>Category01</v>
      </c>
      <c r="L184" t="str">
        <f>_xlfn.XLOOKUP(Table1[[#This Row],[PRODUCT ID]],Catalogue!$A$2:$A$51,Catalogue!$B$2:$B$51,,0)</f>
        <v>Product1</v>
      </c>
    </row>
    <row r="185" spans="1:12">
      <c r="A185" s="1">
        <v>45110</v>
      </c>
      <c r="B185" t="s">
        <v>99</v>
      </c>
      <c r="C185">
        <v>1</v>
      </c>
      <c r="D185" t="s">
        <v>122</v>
      </c>
      <c r="E185" t="s">
        <v>120</v>
      </c>
      <c r="F185">
        <f>_xlfn.XLOOKUP('Sales Report'!$B185,Catalogue!$A$2:$A$51,Catalogue!$E$2:$E$51,,0)</f>
        <v>133</v>
      </c>
      <c r="G185">
        <f>_xlfn.XLOOKUP('Sales Report'!$B185,Catalogue!$A$2:$A$51,Catalogue!$F$2:$F$51,,0)</f>
        <v>151.62</v>
      </c>
      <c r="H185">
        <f t="shared" si="2"/>
        <v>133</v>
      </c>
      <c r="I185">
        <f>PRODUCT(Table1[[#This Row],[SELLING PRICE]],Table1[[#This Row],[QTY]])</f>
        <v>151.62</v>
      </c>
      <c r="J185">
        <f>SUM(Table1[[#This Row],[SELLING VALUE]],-Table1[[#This Row],[BUYING VALUE]])</f>
        <v>18.620000000000005</v>
      </c>
      <c r="K185" t="str">
        <f>_xlfn.XLOOKUP(Table1[[#This Row],[PRODUCT ID]],Catalogue!$A$2:$A$51,Catalogue!$C$2:$C$51,,0)</f>
        <v>Category05</v>
      </c>
      <c r="L185" t="str">
        <f>_xlfn.XLOOKUP(Table1[[#This Row],[PRODUCT ID]],Catalogue!$A$2:$A$51,Catalogue!$B$2:$B$51,,0)</f>
        <v>Product43</v>
      </c>
    </row>
    <row r="186" spans="1:12">
      <c r="A186" s="1">
        <v>45111</v>
      </c>
      <c r="B186" t="s">
        <v>101</v>
      </c>
      <c r="C186">
        <v>17</v>
      </c>
      <c r="D186" t="s">
        <v>120</v>
      </c>
      <c r="E186" t="s">
        <v>121</v>
      </c>
      <c r="F186">
        <f>_xlfn.XLOOKUP('Sales Report'!$B186,Catalogue!$A$2:$A$51,Catalogue!$E$2:$E$51,,0)</f>
        <v>124</v>
      </c>
      <c r="G186">
        <f>_xlfn.XLOOKUP('Sales Report'!$B186,Catalogue!$A$2:$A$51,Catalogue!$F$2:$F$51,,0)</f>
        <v>140.12</v>
      </c>
      <c r="H186">
        <f t="shared" si="2"/>
        <v>2108</v>
      </c>
      <c r="I186">
        <f>PRODUCT(Table1[[#This Row],[SELLING PRICE]],Table1[[#This Row],[QTY]])</f>
        <v>2382.04</v>
      </c>
      <c r="J186">
        <f>SUM(Table1[[#This Row],[SELLING VALUE]],-Table1[[#This Row],[BUYING VALUE]])</f>
        <v>274.03999999999996</v>
      </c>
      <c r="K186" t="str">
        <f>_xlfn.XLOOKUP(Table1[[#This Row],[PRODUCT ID]],Catalogue!$A$2:$A$51,Catalogue!$C$2:$C$51,,0)</f>
        <v>Category05</v>
      </c>
      <c r="L186" t="str">
        <f>_xlfn.XLOOKUP(Table1[[#This Row],[PRODUCT ID]],Catalogue!$A$2:$A$51,Catalogue!$B$2:$B$51,,0)</f>
        <v>Product44</v>
      </c>
    </row>
    <row r="187" spans="1:12">
      <c r="A187" s="1">
        <v>45112</v>
      </c>
      <c r="B187" t="s">
        <v>103</v>
      </c>
      <c r="C187">
        <v>20</v>
      </c>
      <c r="D187" t="s">
        <v>119</v>
      </c>
      <c r="E187" t="s">
        <v>120</v>
      </c>
      <c r="F187">
        <f>_xlfn.XLOOKUP('Sales Report'!$B187,Catalogue!$A$2:$A$51,Catalogue!$E$2:$E$51,,0)</f>
        <v>10</v>
      </c>
      <c r="G187">
        <f>_xlfn.XLOOKUP('Sales Report'!$B187,Catalogue!$A$2:$A$51,Catalogue!$F$2:$F$51,,0)</f>
        <v>14.100000000000001</v>
      </c>
      <c r="H187">
        <f t="shared" si="2"/>
        <v>200</v>
      </c>
      <c r="I187">
        <f>PRODUCT(Table1[[#This Row],[SELLING PRICE]],Table1[[#This Row],[QTY]])</f>
        <v>282</v>
      </c>
      <c r="J187">
        <f>SUM(Table1[[#This Row],[SELLING VALUE]],-Table1[[#This Row],[BUYING VALUE]])</f>
        <v>82</v>
      </c>
      <c r="K187" t="str">
        <f>_xlfn.XLOOKUP(Table1[[#This Row],[PRODUCT ID]],Catalogue!$A$2:$A$51,Catalogue!$C$2:$C$51,,0)</f>
        <v>Category05</v>
      </c>
      <c r="L187" t="str">
        <f>_xlfn.XLOOKUP(Table1[[#This Row],[PRODUCT ID]],Catalogue!$A$2:$A$51,Catalogue!$B$2:$B$51,,0)</f>
        <v>Product45</v>
      </c>
    </row>
    <row r="188" spans="1:12">
      <c r="A188" s="1">
        <v>45113</v>
      </c>
      <c r="B188" t="s">
        <v>34</v>
      </c>
      <c r="C188">
        <v>18</v>
      </c>
      <c r="D188" t="s">
        <v>119</v>
      </c>
      <c r="E188" t="s">
        <v>121</v>
      </c>
      <c r="F188">
        <f>_xlfn.XLOOKUP('Sales Report'!$B188,Catalogue!$A$2:$A$51,Catalogue!$E$2:$E$51,,0)</f>
        <v>12</v>
      </c>
      <c r="G188">
        <f>_xlfn.XLOOKUP('Sales Report'!$B188,Catalogue!$A$2:$A$51,Catalogue!$F$2:$F$51,,0)</f>
        <v>13.44</v>
      </c>
      <c r="H188">
        <f t="shared" si="2"/>
        <v>216</v>
      </c>
      <c r="I188">
        <f>PRODUCT(Table1[[#This Row],[SELLING PRICE]],Table1[[#This Row],[QTY]])</f>
        <v>241.92</v>
      </c>
      <c r="J188">
        <f>SUM(Table1[[#This Row],[SELLING VALUE]],-Table1[[#This Row],[BUYING VALUE]])</f>
        <v>25.919999999999987</v>
      </c>
      <c r="K188" t="str">
        <f>_xlfn.XLOOKUP(Table1[[#This Row],[PRODUCT ID]],Catalogue!$A$2:$A$51,Catalogue!$C$2:$C$51,,0)</f>
        <v>Category02</v>
      </c>
      <c r="L188" t="str">
        <f>_xlfn.XLOOKUP(Table1[[#This Row],[PRODUCT ID]],Catalogue!$A$2:$A$51,Catalogue!$B$2:$B$51,,0)</f>
        <v>Product12</v>
      </c>
    </row>
    <row r="189" spans="1:12">
      <c r="A189" s="1">
        <v>45114</v>
      </c>
      <c r="B189" t="s">
        <v>10</v>
      </c>
      <c r="C189">
        <v>16</v>
      </c>
      <c r="D189" t="s">
        <v>120</v>
      </c>
      <c r="E189" t="s">
        <v>120</v>
      </c>
      <c r="F189">
        <f>_xlfn.XLOOKUP('Sales Report'!$B189,Catalogue!$A$2:$A$51,Catalogue!$E$2:$E$51,,0)</f>
        <v>105</v>
      </c>
      <c r="G189">
        <f>_xlfn.XLOOKUP('Sales Report'!$B189,Catalogue!$A$2:$A$51,Catalogue!$F$2:$F$51,,0)</f>
        <v>117.6</v>
      </c>
      <c r="H189">
        <f t="shared" si="2"/>
        <v>1680</v>
      </c>
      <c r="I189">
        <f>PRODUCT(Table1[[#This Row],[SELLING PRICE]],Table1[[#This Row],[QTY]])</f>
        <v>1881.6</v>
      </c>
      <c r="J189">
        <f>SUM(Table1[[#This Row],[SELLING VALUE]],-Table1[[#This Row],[BUYING VALUE]])</f>
        <v>201.59999999999991</v>
      </c>
      <c r="K189" t="str">
        <f>_xlfn.XLOOKUP(Table1[[#This Row],[PRODUCT ID]],Catalogue!$A$2:$A$51,Catalogue!$C$2:$C$51,,0)</f>
        <v>Category01</v>
      </c>
      <c r="L189" t="str">
        <f>_xlfn.XLOOKUP(Table1[[#This Row],[PRODUCT ID]],Catalogue!$A$2:$A$51,Catalogue!$B$2:$B$51,,0)</f>
        <v>Product2</v>
      </c>
    </row>
    <row r="190" spans="1:12">
      <c r="A190" s="1">
        <v>45115</v>
      </c>
      <c r="B190" t="s">
        <v>20</v>
      </c>
      <c r="C190">
        <v>5</v>
      </c>
      <c r="D190" t="s">
        <v>119</v>
      </c>
      <c r="E190" t="s">
        <v>121</v>
      </c>
      <c r="F190">
        <f>_xlfn.XLOOKUP('Sales Report'!$B190,Catalogue!$A$2:$A$51,Catalogue!$E$2:$E$51,,0)</f>
        <v>124</v>
      </c>
      <c r="G190">
        <f>_xlfn.XLOOKUP('Sales Report'!$B190,Catalogue!$A$2:$A$51,Catalogue!$F$2:$F$51,,0)</f>
        <v>204.60000000000002</v>
      </c>
      <c r="H190">
        <f t="shared" si="2"/>
        <v>620</v>
      </c>
      <c r="I190">
        <f>PRODUCT(Table1[[#This Row],[SELLING PRICE]],Table1[[#This Row],[QTY]])</f>
        <v>1023.0000000000001</v>
      </c>
      <c r="J190">
        <f>SUM(Table1[[#This Row],[SELLING VALUE]],-Table1[[#This Row],[BUYING VALUE]])</f>
        <v>403.00000000000011</v>
      </c>
      <c r="K190" t="str">
        <f>_xlfn.XLOOKUP(Table1[[#This Row],[PRODUCT ID]],Catalogue!$A$2:$A$51,Catalogue!$C$2:$C$51,,0)</f>
        <v>Category01</v>
      </c>
      <c r="L190" t="str">
        <f>_xlfn.XLOOKUP(Table1[[#This Row],[PRODUCT ID]],Catalogue!$A$2:$A$51,Catalogue!$B$2:$B$51,,0)</f>
        <v>Product6</v>
      </c>
    </row>
    <row r="191" spans="1:12">
      <c r="A191" s="1">
        <v>45116</v>
      </c>
      <c r="B191" t="s">
        <v>38</v>
      </c>
      <c r="C191">
        <v>19</v>
      </c>
      <c r="D191" t="s">
        <v>119</v>
      </c>
      <c r="E191" t="s">
        <v>121</v>
      </c>
      <c r="F191">
        <f>_xlfn.XLOOKUP('Sales Report'!$B191,Catalogue!$A$2:$A$51,Catalogue!$E$2:$E$51,,0)</f>
        <v>98</v>
      </c>
      <c r="G191">
        <f>_xlfn.XLOOKUP('Sales Report'!$B191,Catalogue!$A$2:$A$51,Catalogue!$F$2:$F$51,,0)</f>
        <v>110.74</v>
      </c>
      <c r="H191">
        <f t="shared" si="2"/>
        <v>1862</v>
      </c>
      <c r="I191">
        <f>PRODUCT(Table1[[#This Row],[SELLING PRICE]],Table1[[#This Row],[QTY]])</f>
        <v>2104.06</v>
      </c>
      <c r="J191">
        <f>SUM(Table1[[#This Row],[SELLING VALUE]],-Table1[[#This Row],[BUYING VALUE]])</f>
        <v>242.05999999999995</v>
      </c>
      <c r="K191" t="str">
        <f>_xlfn.XLOOKUP(Table1[[#This Row],[PRODUCT ID]],Catalogue!$A$2:$A$51,Catalogue!$C$2:$C$51,,0)</f>
        <v>Category02</v>
      </c>
      <c r="L191" t="str">
        <f>_xlfn.XLOOKUP(Table1[[#This Row],[PRODUCT ID]],Catalogue!$A$2:$A$51,Catalogue!$B$2:$B$51,,0)</f>
        <v>Product14</v>
      </c>
    </row>
    <row r="192" spans="1:12">
      <c r="A192" s="1">
        <v>45117</v>
      </c>
      <c r="B192" t="s">
        <v>71</v>
      </c>
      <c r="C192">
        <v>15</v>
      </c>
      <c r="D192" t="s">
        <v>120</v>
      </c>
      <c r="E192" t="s">
        <v>120</v>
      </c>
      <c r="F192">
        <f>_xlfn.XLOOKUP('Sales Report'!$B192,Catalogue!$A$2:$A$51,Catalogue!$E$2:$E$51,,0)</f>
        <v>133</v>
      </c>
      <c r="G192">
        <f>_xlfn.XLOOKUP('Sales Report'!$B192,Catalogue!$A$2:$A$51,Catalogue!$F$2:$F$51,,0)</f>
        <v>194.18</v>
      </c>
      <c r="H192">
        <f t="shared" si="2"/>
        <v>1995</v>
      </c>
      <c r="I192">
        <f>PRODUCT(Table1[[#This Row],[SELLING PRICE]],Table1[[#This Row],[QTY]])</f>
        <v>2912.7000000000003</v>
      </c>
      <c r="J192">
        <f>SUM(Table1[[#This Row],[SELLING VALUE]],-Table1[[#This Row],[BUYING VALUE]])</f>
        <v>917.70000000000027</v>
      </c>
      <c r="K192" t="str">
        <f>_xlfn.XLOOKUP(Table1[[#This Row],[PRODUCT ID]],Catalogue!$A$2:$A$51,Catalogue!$C$2:$C$51,,0)</f>
        <v>Category03</v>
      </c>
      <c r="L192" t="str">
        <f>_xlfn.XLOOKUP(Table1[[#This Row],[PRODUCT ID]],Catalogue!$A$2:$A$51,Catalogue!$B$2:$B$51,,0)</f>
        <v>Product30</v>
      </c>
    </row>
    <row r="193" spans="1:12">
      <c r="A193" s="1">
        <v>45118</v>
      </c>
      <c r="B193" t="s">
        <v>69</v>
      </c>
      <c r="C193">
        <v>12</v>
      </c>
      <c r="D193" t="s">
        <v>122</v>
      </c>
      <c r="E193" t="s">
        <v>121</v>
      </c>
      <c r="F193">
        <f>_xlfn.XLOOKUP('Sales Report'!$B193,Catalogue!$A$2:$A$51,Catalogue!$E$2:$E$51,,0)</f>
        <v>71</v>
      </c>
      <c r="G193">
        <f>_xlfn.XLOOKUP('Sales Report'!$B193,Catalogue!$A$2:$A$51,Catalogue!$F$2:$F$51,,0)</f>
        <v>95.85</v>
      </c>
      <c r="H193">
        <f t="shared" si="2"/>
        <v>852</v>
      </c>
      <c r="I193">
        <f>PRODUCT(Table1[[#This Row],[SELLING PRICE]],Table1[[#This Row],[QTY]])</f>
        <v>1150.1999999999998</v>
      </c>
      <c r="J193">
        <f>SUM(Table1[[#This Row],[SELLING VALUE]],-Table1[[#This Row],[BUYING VALUE]])</f>
        <v>298.19999999999982</v>
      </c>
      <c r="K193" t="str">
        <f>_xlfn.XLOOKUP(Table1[[#This Row],[PRODUCT ID]],Catalogue!$A$2:$A$51,Catalogue!$C$2:$C$51,,0)</f>
        <v>Category03</v>
      </c>
      <c r="L193" t="str">
        <f>_xlfn.XLOOKUP(Table1[[#This Row],[PRODUCT ID]],Catalogue!$A$2:$A$51,Catalogue!$B$2:$B$51,,0)</f>
        <v>Product29</v>
      </c>
    </row>
    <row r="194" spans="1:12">
      <c r="A194" s="1">
        <v>45119</v>
      </c>
      <c r="B194" t="s">
        <v>44</v>
      </c>
      <c r="C194">
        <v>17</v>
      </c>
      <c r="D194" t="s">
        <v>122</v>
      </c>
      <c r="E194" t="s">
        <v>121</v>
      </c>
      <c r="F194">
        <f>_xlfn.XLOOKUP('Sales Report'!$B194,Catalogue!$A$2:$A$51,Catalogue!$E$2:$E$51,,0)</f>
        <v>71</v>
      </c>
      <c r="G194">
        <f>_xlfn.XLOOKUP('Sales Report'!$B194,Catalogue!$A$2:$A$51,Catalogue!$F$2:$F$51,,0)</f>
        <v>79.52</v>
      </c>
      <c r="H194">
        <f t="shared" si="2"/>
        <v>1207</v>
      </c>
      <c r="I194">
        <f>PRODUCT(Table1[[#This Row],[SELLING PRICE]],Table1[[#This Row],[QTY]])</f>
        <v>1351.84</v>
      </c>
      <c r="J194">
        <f>SUM(Table1[[#This Row],[SELLING VALUE]],-Table1[[#This Row],[BUYING VALUE]])</f>
        <v>144.83999999999992</v>
      </c>
      <c r="K194" t="str">
        <f>_xlfn.XLOOKUP(Table1[[#This Row],[PRODUCT ID]],Catalogue!$A$2:$A$51,Catalogue!$C$2:$C$51,,0)</f>
        <v>Category02</v>
      </c>
      <c r="L194" t="str">
        <f>_xlfn.XLOOKUP(Table1[[#This Row],[PRODUCT ID]],Catalogue!$A$2:$A$51,Catalogue!$B$2:$B$51,,0)</f>
        <v>Product17</v>
      </c>
    </row>
    <row r="195" spans="1:12">
      <c r="A195" s="1">
        <v>45120</v>
      </c>
      <c r="B195" t="s">
        <v>36</v>
      </c>
      <c r="C195">
        <v>13</v>
      </c>
      <c r="D195" t="s">
        <v>120</v>
      </c>
      <c r="E195" t="s">
        <v>120</v>
      </c>
      <c r="F195">
        <f>_xlfn.XLOOKUP('Sales Report'!$B195,Catalogue!$A$2:$A$51,Catalogue!$E$2:$E$51,,0)</f>
        <v>63</v>
      </c>
      <c r="G195">
        <f>_xlfn.XLOOKUP('Sales Report'!$B195,Catalogue!$A$2:$A$51,Catalogue!$F$2:$F$51,,0)</f>
        <v>71.819999999999993</v>
      </c>
      <c r="H195">
        <f t="shared" ref="H195:H258" si="3">PRODUCT($F195,$C195)</f>
        <v>819</v>
      </c>
      <c r="I195">
        <f>PRODUCT(Table1[[#This Row],[SELLING PRICE]],Table1[[#This Row],[QTY]])</f>
        <v>933.65999999999985</v>
      </c>
      <c r="J195">
        <f>SUM(Table1[[#This Row],[SELLING VALUE]],-Table1[[#This Row],[BUYING VALUE]])</f>
        <v>114.65999999999985</v>
      </c>
      <c r="K195" t="str">
        <f>_xlfn.XLOOKUP(Table1[[#This Row],[PRODUCT ID]],Catalogue!$A$2:$A$51,Catalogue!$C$2:$C$51,,0)</f>
        <v>Category02</v>
      </c>
      <c r="L195" t="str">
        <f>_xlfn.XLOOKUP(Table1[[#This Row],[PRODUCT ID]],Catalogue!$A$2:$A$51,Catalogue!$B$2:$B$51,,0)</f>
        <v>Product13</v>
      </c>
    </row>
    <row r="196" spans="1:12">
      <c r="A196" s="1">
        <v>45121</v>
      </c>
      <c r="B196" t="s">
        <v>78</v>
      </c>
      <c r="C196">
        <v>13</v>
      </c>
      <c r="D196" t="s">
        <v>119</v>
      </c>
      <c r="E196" t="s">
        <v>121</v>
      </c>
      <c r="F196">
        <f>_xlfn.XLOOKUP('Sales Report'!$B196,Catalogue!$A$2:$A$51,Catalogue!$E$2:$E$51,,0)</f>
        <v>16</v>
      </c>
      <c r="G196">
        <f>_xlfn.XLOOKUP('Sales Report'!$B196,Catalogue!$A$2:$A$51,Catalogue!$F$2:$F$51,,0)</f>
        <v>18.240000000000002</v>
      </c>
      <c r="H196">
        <f t="shared" si="3"/>
        <v>208</v>
      </c>
      <c r="I196">
        <f>PRODUCT(Table1[[#This Row],[SELLING PRICE]],Table1[[#This Row],[QTY]])</f>
        <v>237.12000000000003</v>
      </c>
      <c r="J196">
        <f>SUM(Table1[[#This Row],[SELLING VALUE]],-Table1[[#This Row],[BUYING VALUE]])</f>
        <v>29.120000000000033</v>
      </c>
      <c r="K196" t="str">
        <f>_xlfn.XLOOKUP(Table1[[#This Row],[PRODUCT ID]],Catalogue!$A$2:$A$51,Catalogue!$C$2:$C$51,,0)</f>
        <v>Category04</v>
      </c>
      <c r="L196" t="str">
        <f>_xlfn.XLOOKUP(Table1[[#This Row],[PRODUCT ID]],Catalogue!$A$2:$A$51,Catalogue!$B$2:$B$51,,0)</f>
        <v>Product33</v>
      </c>
    </row>
    <row r="197" spans="1:12">
      <c r="A197" s="1">
        <v>45122</v>
      </c>
      <c r="B197" t="s">
        <v>73</v>
      </c>
      <c r="C197">
        <v>18</v>
      </c>
      <c r="D197" t="s">
        <v>119</v>
      </c>
      <c r="E197" t="s">
        <v>120</v>
      </c>
      <c r="F197">
        <f>_xlfn.XLOOKUP('Sales Report'!$B197,Catalogue!$A$2:$A$51,Catalogue!$E$2:$E$51,,0)</f>
        <v>124</v>
      </c>
      <c r="G197">
        <f>_xlfn.XLOOKUP('Sales Report'!$B197,Catalogue!$A$2:$A$51,Catalogue!$F$2:$F$51,,0)</f>
        <v>163.68</v>
      </c>
      <c r="H197">
        <f t="shared" si="3"/>
        <v>2232</v>
      </c>
      <c r="I197">
        <f>PRODUCT(Table1[[#This Row],[SELLING PRICE]],Table1[[#This Row],[QTY]])</f>
        <v>2946.2400000000002</v>
      </c>
      <c r="J197">
        <f>SUM(Table1[[#This Row],[SELLING VALUE]],-Table1[[#This Row],[BUYING VALUE]])</f>
        <v>714.24000000000024</v>
      </c>
      <c r="K197" t="str">
        <f>_xlfn.XLOOKUP(Table1[[#This Row],[PRODUCT ID]],Catalogue!$A$2:$A$51,Catalogue!$C$2:$C$51,,0)</f>
        <v>Category03</v>
      </c>
      <c r="L197" t="str">
        <f>_xlfn.XLOOKUP(Table1[[#This Row],[PRODUCT ID]],Catalogue!$A$2:$A$51,Catalogue!$B$2:$B$51,,0)</f>
        <v>Product31</v>
      </c>
    </row>
    <row r="198" spans="1:12">
      <c r="A198" s="1">
        <v>45123</v>
      </c>
      <c r="B198" t="s">
        <v>23</v>
      </c>
      <c r="C198">
        <v>5</v>
      </c>
      <c r="D198" t="s">
        <v>120</v>
      </c>
      <c r="E198" t="s">
        <v>121</v>
      </c>
      <c r="F198">
        <f>_xlfn.XLOOKUP('Sales Report'!$B198,Catalogue!$A$2:$A$51,Catalogue!$E$2:$E$51,,0)</f>
        <v>10</v>
      </c>
      <c r="G198">
        <f>_xlfn.XLOOKUP('Sales Report'!$B198,Catalogue!$A$2:$A$51,Catalogue!$F$2:$F$51,,0)</f>
        <v>11.2</v>
      </c>
      <c r="H198">
        <f t="shared" si="3"/>
        <v>50</v>
      </c>
      <c r="I198">
        <f>PRODUCT(Table1[[#This Row],[SELLING PRICE]],Table1[[#This Row],[QTY]])</f>
        <v>56</v>
      </c>
      <c r="J198">
        <f>SUM(Table1[[#This Row],[SELLING VALUE]],-Table1[[#This Row],[BUYING VALUE]])</f>
        <v>6</v>
      </c>
      <c r="K198" t="str">
        <f>_xlfn.XLOOKUP(Table1[[#This Row],[PRODUCT ID]],Catalogue!$A$2:$A$51,Catalogue!$C$2:$C$51,,0)</f>
        <v>Category01</v>
      </c>
      <c r="L198" t="str">
        <f>_xlfn.XLOOKUP(Table1[[#This Row],[PRODUCT ID]],Catalogue!$A$2:$A$51,Catalogue!$B$2:$B$51,,0)</f>
        <v>Product7</v>
      </c>
    </row>
    <row r="199" spans="1:12">
      <c r="A199" s="1">
        <v>45124</v>
      </c>
      <c r="B199" t="s">
        <v>48</v>
      </c>
      <c r="C199">
        <v>10</v>
      </c>
      <c r="D199" t="s">
        <v>119</v>
      </c>
      <c r="E199" t="s">
        <v>120</v>
      </c>
      <c r="F199">
        <f>_xlfn.XLOOKUP('Sales Report'!$B199,Catalogue!$A$2:$A$51,Catalogue!$E$2:$E$51,,0)</f>
        <v>124</v>
      </c>
      <c r="G199">
        <f>_xlfn.XLOOKUP('Sales Report'!$B199,Catalogue!$A$2:$A$51,Catalogue!$F$2:$F$51,,0)</f>
        <v>167.4</v>
      </c>
      <c r="H199">
        <f t="shared" si="3"/>
        <v>1240</v>
      </c>
      <c r="I199">
        <f>PRODUCT(Table1[[#This Row],[SELLING PRICE]],Table1[[#This Row],[QTY]])</f>
        <v>1674</v>
      </c>
      <c r="J199">
        <f>SUM(Table1[[#This Row],[SELLING VALUE]],-Table1[[#This Row],[BUYING VALUE]])</f>
        <v>434</v>
      </c>
      <c r="K199" t="str">
        <f>_xlfn.XLOOKUP(Table1[[#This Row],[PRODUCT ID]],Catalogue!$A$2:$A$51,Catalogue!$C$2:$C$51,,0)</f>
        <v>Category02</v>
      </c>
      <c r="L199" t="str">
        <f>_xlfn.XLOOKUP(Table1[[#This Row],[PRODUCT ID]],Catalogue!$A$2:$A$51,Catalogue!$B$2:$B$51,,0)</f>
        <v>Product19</v>
      </c>
    </row>
    <row r="200" spans="1:12">
      <c r="A200" s="1">
        <v>45125</v>
      </c>
      <c r="B200" t="s">
        <v>61</v>
      </c>
      <c r="C200">
        <v>17</v>
      </c>
      <c r="D200" t="s">
        <v>119</v>
      </c>
      <c r="E200" t="s">
        <v>121</v>
      </c>
      <c r="F200">
        <f>_xlfn.XLOOKUP('Sales Report'!$B200,Catalogue!$A$2:$A$51,Catalogue!$E$2:$E$51,,0)</f>
        <v>12</v>
      </c>
      <c r="G200">
        <f>_xlfn.XLOOKUP('Sales Report'!$B200,Catalogue!$A$2:$A$51,Catalogue!$F$2:$F$51,,0)</f>
        <v>16.920000000000002</v>
      </c>
      <c r="H200">
        <f t="shared" si="3"/>
        <v>204</v>
      </c>
      <c r="I200">
        <f>PRODUCT(Table1[[#This Row],[SELLING PRICE]],Table1[[#This Row],[QTY]])</f>
        <v>287.64000000000004</v>
      </c>
      <c r="J200">
        <f>SUM(Table1[[#This Row],[SELLING VALUE]],-Table1[[#This Row],[BUYING VALUE]])</f>
        <v>83.640000000000043</v>
      </c>
      <c r="K200" t="str">
        <f>_xlfn.XLOOKUP(Table1[[#This Row],[PRODUCT ID]],Catalogue!$A$2:$A$51,Catalogue!$C$2:$C$51,,0)</f>
        <v>Category03</v>
      </c>
      <c r="L200" t="str">
        <f>_xlfn.XLOOKUP(Table1[[#This Row],[PRODUCT ID]],Catalogue!$A$2:$A$51,Catalogue!$B$2:$B$51,,0)</f>
        <v>Product25</v>
      </c>
    </row>
    <row r="201" spans="1:12">
      <c r="A201" s="1">
        <v>45126</v>
      </c>
      <c r="B201" t="s">
        <v>42</v>
      </c>
      <c r="C201">
        <v>5</v>
      </c>
      <c r="D201" t="s">
        <v>120</v>
      </c>
      <c r="E201" t="s">
        <v>121</v>
      </c>
      <c r="F201">
        <f>_xlfn.XLOOKUP('Sales Report'!$B201,Catalogue!$A$2:$A$51,Catalogue!$E$2:$E$51,,0)</f>
        <v>44</v>
      </c>
      <c r="G201">
        <f>_xlfn.XLOOKUP('Sales Report'!$B201,Catalogue!$A$2:$A$51,Catalogue!$F$2:$F$51,,0)</f>
        <v>72.599999999999994</v>
      </c>
      <c r="H201">
        <f t="shared" si="3"/>
        <v>220</v>
      </c>
      <c r="I201">
        <f>PRODUCT(Table1[[#This Row],[SELLING PRICE]],Table1[[#This Row],[QTY]])</f>
        <v>363</v>
      </c>
      <c r="J201">
        <f>SUM(Table1[[#This Row],[SELLING VALUE]],-Table1[[#This Row],[BUYING VALUE]])</f>
        <v>143</v>
      </c>
      <c r="K201" t="str">
        <f>_xlfn.XLOOKUP(Table1[[#This Row],[PRODUCT ID]],Catalogue!$A$2:$A$51,Catalogue!$C$2:$C$51,,0)</f>
        <v>Category02</v>
      </c>
      <c r="L201" t="str">
        <f>_xlfn.XLOOKUP(Table1[[#This Row],[PRODUCT ID]],Catalogue!$A$2:$A$51,Catalogue!$B$2:$B$51,,0)</f>
        <v>Product16</v>
      </c>
    </row>
    <row r="202" spans="1:12">
      <c r="A202" s="1">
        <v>45127</v>
      </c>
      <c r="B202" t="s">
        <v>113</v>
      </c>
      <c r="C202">
        <v>13</v>
      </c>
      <c r="D202" t="s">
        <v>122</v>
      </c>
      <c r="E202" t="s">
        <v>120</v>
      </c>
      <c r="F202">
        <f>_xlfn.XLOOKUP('Sales Report'!$B202,Catalogue!$A$2:$A$51,Catalogue!$E$2:$E$51,,0)</f>
        <v>12</v>
      </c>
      <c r="G202">
        <f>_xlfn.XLOOKUP('Sales Report'!$B202,Catalogue!$A$2:$A$51,Catalogue!$F$2:$F$51,,0)</f>
        <v>17.52</v>
      </c>
      <c r="H202">
        <f t="shared" si="3"/>
        <v>156</v>
      </c>
      <c r="I202">
        <f>PRODUCT(Table1[[#This Row],[SELLING PRICE]],Table1[[#This Row],[QTY]])</f>
        <v>227.76</v>
      </c>
      <c r="J202">
        <f>SUM(Table1[[#This Row],[SELLING VALUE]],-Table1[[#This Row],[BUYING VALUE]])</f>
        <v>71.759999999999991</v>
      </c>
      <c r="K202" t="str">
        <f>_xlfn.XLOOKUP(Table1[[#This Row],[PRODUCT ID]],Catalogue!$A$2:$A$51,Catalogue!$C$2:$C$51,,0)</f>
        <v>Category05</v>
      </c>
      <c r="L202" t="str">
        <f>_xlfn.XLOOKUP(Table1[[#This Row],[PRODUCT ID]],Catalogue!$A$2:$A$51,Catalogue!$B$2:$B$51,,0)</f>
        <v>Product50</v>
      </c>
    </row>
    <row r="203" spans="1:12">
      <c r="A203" s="1">
        <v>45128</v>
      </c>
      <c r="B203" t="s">
        <v>10</v>
      </c>
      <c r="C203">
        <v>17</v>
      </c>
      <c r="D203" t="s">
        <v>122</v>
      </c>
      <c r="E203" t="s">
        <v>121</v>
      </c>
      <c r="F203">
        <f>_xlfn.XLOOKUP('Sales Report'!$B203,Catalogue!$A$2:$A$51,Catalogue!$E$2:$E$51,,0)</f>
        <v>105</v>
      </c>
      <c r="G203">
        <f>_xlfn.XLOOKUP('Sales Report'!$B203,Catalogue!$A$2:$A$51,Catalogue!$F$2:$F$51,,0)</f>
        <v>117.6</v>
      </c>
      <c r="H203">
        <f t="shared" si="3"/>
        <v>1785</v>
      </c>
      <c r="I203">
        <f>PRODUCT(Table1[[#This Row],[SELLING PRICE]],Table1[[#This Row],[QTY]])</f>
        <v>1999.1999999999998</v>
      </c>
      <c r="J203">
        <f>SUM(Table1[[#This Row],[SELLING VALUE]],-Table1[[#This Row],[BUYING VALUE]])</f>
        <v>214.19999999999982</v>
      </c>
      <c r="K203" t="str">
        <f>_xlfn.XLOOKUP(Table1[[#This Row],[PRODUCT ID]],Catalogue!$A$2:$A$51,Catalogue!$C$2:$C$51,,0)</f>
        <v>Category01</v>
      </c>
      <c r="L203" t="str">
        <f>_xlfn.XLOOKUP(Table1[[#This Row],[PRODUCT ID]],Catalogue!$A$2:$A$51,Catalogue!$B$2:$B$51,,0)</f>
        <v>Product2</v>
      </c>
    </row>
    <row r="204" spans="1:12">
      <c r="A204" s="1">
        <v>45129</v>
      </c>
      <c r="B204" t="s">
        <v>42</v>
      </c>
      <c r="C204">
        <v>20</v>
      </c>
      <c r="D204" t="s">
        <v>120</v>
      </c>
      <c r="E204" t="s">
        <v>121</v>
      </c>
      <c r="F204">
        <f>_xlfn.XLOOKUP('Sales Report'!$B204,Catalogue!$A$2:$A$51,Catalogue!$E$2:$E$51,,0)</f>
        <v>44</v>
      </c>
      <c r="G204">
        <f>_xlfn.XLOOKUP('Sales Report'!$B204,Catalogue!$A$2:$A$51,Catalogue!$F$2:$F$51,,0)</f>
        <v>72.599999999999994</v>
      </c>
      <c r="H204">
        <f t="shared" si="3"/>
        <v>880</v>
      </c>
      <c r="I204">
        <f>PRODUCT(Table1[[#This Row],[SELLING PRICE]],Table1[[#This Row],[QTY]])</f>
        <v>1452</v>
      </c>
      <c r="J204">
        <f>SUM(Table1[[#This Row],[SELLING VALUE]],-Table1[[#This Row],[BUYING VALUE]])</f>
        <v>572</v>
      </c>
      <c r="K204" t="str">
        <f>_xlfn.XLOOKUP(Table1[[#This Row],[PRODUCT ID]],Catalogue!$A$2:$A$51,Catalogue!$C$2:$C$51,,0)</f>
        <v>Category02</v>
      </c>
      <c r="L204" t="str">
        <f>_xlfn.XLOOKUP(Table1[[#This Row],[PRODUCT ID]],Catalogue!$A$2:$A$51,Catalogue!$B$2:$B$51,,0)</f>
        <v>Product16</v>
      </c>
    </row>
    <row r="205" spans="1:12">
      <c r="A205" s="1">
        <v>45130</v>
      </c>
      <c r="B205" t="s">
        <v>55</v>
      </c>
      <c r="C205">
        <v>12</v>
      </c>
      <c r="D205" t="s">
        <v>119</v>
      </c>
      <c r="E205" t="s">
        <v>120</v>
      </c>
      <c r="F205">
        <f>_xlfn.XLOOKUP('Sales Report'!$B205,Catalogue!$A$2:$A$51,Catalogue!$E$2:$E$51,,0)</f>
        <v>10</v>
      </c>
      <c r="G205">
        <f>_xlfn.XLOOKUP('Sales Report'!$B205,Catalogue!$A$2:$A$51,Catalogue!$F$2:$F$51,,0)</f>
        <v>11.2</v>
      </c>
      <c r="H205">
        <f t="shared" si="3"/>
        <v>120</v>
      </c>
      <c r="I205">
        <f>PRODUCT(Table1[[#This Row],[SELLING PRICE]],Table1[[#This Row],[QTY]])</f>
        <v>134.39999999999998</v>
      </c>
      <c r="J205">
        <f>SUM(Table1[[#This Row],[SELLING VALUE]],-Table1[[#This Row],[BUYING VALUE]])</f>
        <v>14.399999999999977</v>
      </c>
      <c r="K205" t="str">
        <f>_xlfn.XLOOKUP(Table1[[#This Row],[PRODUCT ID]],Catalogue!$A$2:$A$51,Catalogue!$C$2:$C$51,,0)</f>
        <v>Category03</v>
      </c>
      <c r="L205" t="str">
        <f>_xlfn.XLOOKUP(Table1[[#This Row],[PRODUCT ID]],Catalogue!$A$2:$A$51,Catalogue!$B$2:$B$51,,0)</f>
        <v>Product22</v>
      </c>
    </row>
    <row r="206" spans="1:12">
      <c r="A206" s="1">
        <v>45131</v>
      </c>
      <c r="B206" t="s">
        <v>48</v>
      </c>
      <c r="C206">
        <v>12</v>
      </c>
      <c r="D206" t="s">
        <v>119</v>
      </c>
      <c r="E206" t="s">
        <v>121</v>
      </c>
      <c r="F206">
        <f>_xlfn.XLOOKUP('Sales Report'!$B206,Catalogue!$A$2:$A$51,Catalogue!$E$2:$E$51,,0)</f>
        <v>124</v>
      </c>
      <c r="G206">
        <f>_xlfn.XLOOKUP('Sales Report'!$B206,Catalogue!$A$2:$A$51,Catalogue!$F$2:$F$51,,0)</f>
        <v>167.4</v>
      </c>
      <c r="H206">
        <f t="shared" si="3"/>
        <v>1488</v>
      </c>
      <c r="I206">
        <f>PRODUCT(Table1[[#This Row],[SELLING PRICE]],Table1[[#This Row],[QTY]])</f>
        <v>2008.8000000000002</v>
      </c>
      <c r="J206">
        <f>SUM(Table1[[#This Row],[SELLING VALUE]],-Table1[[#This Row],[BUYING VALUE]])</f>
        <v>520.80000000000018</v>
      </c>
      <c r="K206" t="str">
        <f>_xlfn.XLOOKUP(Table1[[#This Row],[PRODUCT ID]],Catalogue!$A$2:$A$51,Catalogue!$C$2:$C$51,,0)</f>
        <v>Category02</v>
      </c>
      <c r="L206" t="str">
        <f>_xlfn.XLOOKUP(Table1[[#This Row],[PRODUCT ID]],Catalogue!$A$2:$A$51,Catalogue!$B$2:$B$51,,0)</f>
        <v>Product19</v>
      </c>
    </row>
    <row r="207" spans="1:12">
      <c r="A207" s="1">
        <v>45132</v>
      </c>
      <c r="B207" t="s">
        <v>42</v>
      </c>
      <c r="C207">
        <v>12</v>
      </c>
      <c r="D207" t="s">
        <v>120</v>
      </c>
      <c r="E207" t="s">
        <v>120</v>
      </c>
      <c r="F207">
        <f>_xlfn.XLOOKUP('Sales Report'!$B207,Catalogue!$A$2:$A$51,Catalogue!$E$2:$E$51,,0)</f>
        <v>44</v>
      </c>
      <c r="G207">
        <f>_xlfn.XLOOKUP('Sales Report'!$B207,Catalogue!$A$2:$A$51,Catalogue!$F$2:$F$51,,0)</f>
        <v>72.599999999999994</v>
      </c>
      <c r="H207">
        <f t="shared" si="3"/>
        <v>528</v>
      </c>
      <c r="I207">
        <f>PRODUCT(Table1[[#This Row],[SELLING PRICE]],Table1[[#This Row],[QTY]])</f>
        <v>871.19999999999993</v>
      </c>
      <c r="J207">
        <f>SUM(Table1[[#This Row],[SELLING VALUE]],-Table1[[#This Row],[BUYING VALUE]])</f>
        <v>343.19999999999993</v>
      </c>
      <c r="K207" t="str">
        <f>_xlfn.XLOOKUP(Table1[[#This Row],[PRODUCT ID]],Catalogue!$A$2:$A$51,Catalogue!$C$2:$C$51,,0)</f>
        <v>Category02</v>
      </c>
      <c r="L207" t="str">
        <f>_xlfn.XLOOKUP(Table1[[#This Row],[PRODUCT ID]],Catalogue!$A$2:$A$51,Catalogue!$B$2:$B$51,,0)</f>
        <v>Product16</v>
      </c>
    </row>
    <row r="208" spans="1:12">
      <c r="A208" s="1">
        <v>45133</v>
      </c>
      <c r="B208" t="s">
        <v>63</v>
      </c>
      <c r="C208">
        <v>14</v>
      </c>
      <c r="D208" t="s">
        <v>119</v>
      </c>
      <c r="E208" t="s">
        <v>121</v>
      </c>
      <c r="F208">
        <f>_xlfn.XLOOKUP('Sales Report'!$B208,Catalogue!$A$2:$A$51,Catalogue!$E$2:$E$51,,0)</f>
        <v>98</v>
      </c>
      <c r="G208">
        <f>_xlfn.XLOOKUP('Sales Report'!$B208,Catalogue!$A$2:$A$51,Catalogue!$F$2:$F$51,,0)</f>
        <v>161.69999999999999</v>
      </c>
      <c r="H208">
        <f t="shared" si="3"/>
        <v>1372</v>
      </c>
      <c r="I208">
        <f>PRODUCT(Table1[[#This Row],[SELLING PRICE]],Table1[[#This Row],[QTY]])</f>
        <v>2263.7999999999997</v>
      </c>
      <c r="J208">
        <f>SUM(Table1[[#This Row],[SELLING VALUE]],-Table1[[#This Row],[BUYING VALUE]])</f>
        <v>891.79999999999973</v>
      </c>
      <c r="K208" t="str">
        <f>_xlfn.XLOOKUP(Table1[[#This Row],[PRODUCT ID]],Catalogue!$A$2:$A$51,Catalogue!$C$2:$C$51,,0)</f>
        <v>Category03</v>
      </c>
      <c r="L208" t="str">
        <f>_xlfn.XLOOKUP(Table1[[#This Row],[PRODUCT ID]],Catalogue!$A$2:$A$51,Catalogue!$B$2:$B$51,,0)</f>
        <v>Product26</v>
      </c>
    </row>
    <row r="209" spans="1:12">
      <c r="A209" s="1">
        <v>45134</v>
      </c>
      <c r="B209" t="s">
        <v>25</v>
      </c>
      <c r="C209">
        <v>10</v>
      </c>
      <c r="D209" t="s">
        <v>119</v>
      </c>
      <c r="E209" t="s">
        <v>120</v>
      </c>
      <c r="F209">
        <f>_xlfn.XLOOKUP('Sales Report'!$B209,Catalogue!$A$2:$A$51,Catalogue!$E$2:$E$51,,0)</f>
        <v>16</v>
      </c>
      <c r="G209">
        <f>_xlfn.XLOOKUP('Sales Report'!$B209,Catalogue!$A$2:$A$51,Catalogue!$F$2:$F$51,,0)</f>
        <v>17.600000000000001</v>
      </c>
      <c r="H209">
        <f t="shared" si="3"/>
        <v>160</v>
      </c>
      <c r="I209">
        <f>PRODUCT(Table1[[#This Row],[SELLING PRICE]],Table1[[#This Row],[QTY]])</f>
        <v>176</v>
      </c>
      <c r="J209">
        <f>SUM(Table1[[#This Row],[SELLING VALUE]],-Table1[[#This Row],[BUYING VALUE]])</f>
        <v>16</v>
      </c>
      <c r="K209" t="str">
        <f>_xlfn.XLOOKUP(Table1[[#This Row],[PRODUCT ID]],Catalogue!$A$2:$A$51,Catalogue!$C$2:$C$51,,0)</f>
        <v>Category01</v>
      </c>
      <c r="L209" t="str">
        <f>_xlfn.XLOOKUP(Table1[[#This Row],[PRODUCT ID]],Catalogue!$A$2:$A$51,Catalogue!$B$2:$B$51,,0)</f>
        <v>Product8</v>
      </c>
    </row>
    <row r="210" spans="1:12">
      <c r="A210" s="1">
        <v>45135</v>
      </c>
      <c r="B210" t="s">
        <v>103</v>
      </c>
      <c r="C210">
        <v>9</v>
      </c>
      <c r="D210" t="s">
        <v>120</v>
      </c>
      <c r="E210" t="s">
        <v>121</v>
      </c>
      <c r="F210">
        <f>_xlfn.XLOOKUP('Sales Report'!$B210,Catalogue!$A$2:$A$51,Catalogue!$E$2:$E$51,,0)</f>
        <v>10</v>
      </c>
      <c r="G210">
        <f>_xlfn.XLOOKUP('Sales Report'!$B210,Catalogue!$A$2:$A$51,Catalogue!$F$2:$F$51,,0)</f>
        <v>14.100000000000001</v>
      </c>
      <c r="H210">
        <f t="shared" si="3"/>
        <v>90</v>
      </c>
      <c r="I210">
        <f>PRODUCT(Table1[[#This Row],[SELLING PRICE]],Table1[[#This Row],[QTY]])</f>
        <v>126.9</v>
      </c>
      <c r="J210">
        <f>SUM(Table1[[#This Row],[SELLING VALUE]],-Table1[[#This Row],[BUYING VALUE]])</f>
        <v>36.900000000000006</v>
      </c>
      <c r="K210" t="str">
        <f>_xlfn.XLOOKUP(Table1[[#This Row],[PRODUCT ID]],Catalogue!$A$2:$A$51,Catalogue!$C$2:$C$51,,0)</f>
        <v>Category05</v>
      </c>
      <c r="L210" t="str">
        <f>_xlfn.XLOOKUP(Table1[[#This Row],[PRODUCT ID]],Catalogue!$A$2:$A$51,Catalogue!$B$2:$B$51,,0)</f>
        <v>Product45</v>
      </c>
    </row>
    <row r="211" spans="1:12">
      <c r="A211" s="1">
        <v>45136</v>
      </c>
      <c r="B211" t="s">
        <v>34</v>
      </c>
      <c r="C211">
        <v>9</v>
      </c>
      <c r="D211" t="s">
        <v>122</v>
      </c>
      <c r="E211" t="s">
        <v>121</v>
      </c>
      <c r="F211">
        <f>_xlfn.XLOOKUP('Sales Report'!$B211,Catalogue!$A$2:$A$51,Catalogue!$E$2:$E$51,,0)</f>
        <v>12</v>
      </c>
      <c r="G211">
        <f>_xlfn.XLOOKUP('Sales Report'!$B211,Catalogue!$A$2:$A$51,Catalogue!$F$2:$F$51,,0)</f>
        <v>13.44</v>
      </c>
      <c r="H211">
        <f t="shared" si="3"/>
        <v>108</v>
      </c>
      <c r="I211">
        <f>PRODUCT(Table1[[#This Row],[SELLING PRICE]],Table1[[#This Row],[QTY]])</f>
        <v>120.96</v>
      </c>
      <c r="J211">
        <f>SUM(Table1[[#This Row],[SELLING VALUE]],-Table1[[#This Row],[BUYING VALUE]])</f>
        <v>12.959999999999994</v>
      </c>
      <c r="K211" t="str">
        <f>_xlfn.XLOOKUP(Table1[[#This Row],[PRODUCT ID]],Catalogue!$A$2:$A$51,Catalogue!$C$2:$C$51,,0)</f>
        <v>Category02</v>
      </c>
      <c r="L211" t="str">
        <f>_xlfn.XLOOKUP(Table1[[#This Row],[PRODUCT ID]],Catalogue!$A$2:$A$51,Catalogue!$B$2:$B$51,,0)</f>
        <v>Product12</v>
      </c>
    </row>
    <row r="212" spans="1:12">
      <c r="A212" s="1">
        <v>45137</v>
      </c>
      <c r="B212" t="s">
        <v>109</v>
      </c>
      <c r="C212">
        <v>1</v>
      </c>
      <c r="D212" t="s">
        <v>122</v>
      </c>
      <c r="E212" t="s">
        <v>120</v>
      </c>
      <c r="F212">
        <f>_xlfn.XLOOKUP('Sales Report'!$B212,Catalogue!$A$2:$A$51,Catalogue!$E$2:$E$51,,0)</f>
        <v>123</v>
      </c>
      <c r="G212">
        <f>_xlfn.XLOOKUP('Sales Report'!$B212,Catalogue!$A$2:$A$51,Catalogue!$F$2:$F$51,,0)</f>
        <v>135.30000000000001</v>
      </c>
      <c r="H212">
        <f t="shared" si="3"/>
        <v>123</v>
      </c>
      <c r="I212">
        <f>PRODUCT(Table1[[#This Row],[SELLING PRICE]],Table1[[#This Row],[QTY]])</f>
        <v>135.30000000000001</v>
      </c>
      <c r="J212">
        <f>SUM(Table1[[#This Row],[SELLING VALUE]],-Table1[[#This Row],[BUYING VALUE]])</f>
        <v>12.300000000000011</v>
      </c>
      <c r="K212" t="str">
        <f>_xlfn.XLOOKUP(Table1[[#This Row],[PRODUCT ID]],Catalogue!$A$2:$A$51,Catalogue!$C$2:$C$51,,0)</f>
        <v>Category05</v>
      </c>
      <c r="L212" t="str">
        <f>_xlfn.XLOOKUP(Table1[[#This Row],[PRODUCT ID]],Catalogue!$A$2:$A$51,Catalogue!$B$2:$B$51,,0)</f>
        <v>Product48</v>
      </c>
    </row>
    <row r="213" spans="1:12">
      <c r="A213" s="1">
        <v>45138</v>
      </c>
      <c r="B213" t="s">
        <v>71</v>
      </c>
      <c r="C213">
        <v>4</v>
      </c>
      <c r="D213" t="s">
        <v>120</v>
      </c>
      <c r="E213" t="s">
        <v>121</v>
      </c>
      <c r="F213">
        <f>_xlfn.XLOOKUP('Sales Report'!$B213,Catalogue!$A$2:$A$51,Catalogue!$E$2:$E$51,,0)</f>
        <v>133</v>
      </c>
      <c r="G213">
        <f>_xlfn.XLOOKUP('Sales Report'!$B213,Catalogue!$A$2:$A$51,Catalogue!$F$2:$F$51,,0)</f>
        <v>194.18</v>
      </c>
      <c r="H213">
        <f t="shared" si="3"/>
        <v>532</v>
      </c>
      <c r="I213">
        <f>PRODUCT(Table1[[#This Row],[SELLING PRICE]],Table1[[#This Row],[QTY]])</f>
        <v>776.72</v>
      </c>
      <c r="J213">
        <f>SUM(Table1[[#This Row],[SELLING VALUE]],-Table1[[#This Row],[BUYING VALUE]])</f>
        <v>244.72000000000003</v>
      </c>
      <c r="K213" t="str">
        <f>_xlfn.XLOOKUP(Table1[[#This Row],[PRODUCT ID]],Catalogue!$A$2:$A$51,Catalogue!$C$2:$C$51,,0)</f>
        <v>Category03</v>
      </c>
      <c r="L213" t="str">
        <f>_xlfn.XLOOKUP(Table1[[#This Row],[PRODUCT ID]],Catalogue!$A$2:$A$51,Catalogue!$B$2:$B$51,,0)</f>
        <v>Product30</v>
      </c>
    </row>
    <row r="214" spans="1:12">
      <c r="A214" s="1">
        <v>45139</v>
      </c>
      <c r="B214" t="s">
        <v>12</v>
      </c>
      <c r="C214">
        <v>13</v>
      </c>
      <c r="D214" t="s">
        <v>119</v>
      </c>
      <c r="E214" t="s">
        <v>121</v>
      </c>
      <c r="F214">
        <f>_xlfn.XLOOKUP('Sales Report'!$B214,Catalogue!$A$2:$A$51,Catalogue!$E$2:$E$51,,0)</f>
        <v>44</v>
      </c>
      <c r="G214">
        <f>_xlfn.XLOOKUP('Sales Report'!$B214,Catalogue!$A$2:$A$51,Catalogue!$F$2:$F$51,,0)</f>
        <v>50.16</v>
      </c>
      <c r="H214">
        <f t="shared" si="3"/>
        <v>572</v>
      </c>
      <c r="I214">
        <f>PRODUCT(Table1[[#This Row],[SELLING PRICE]],Table1[[#This Row],[QTY]])</f>
        <v>652.07999999999993</v>
      </c>
      <c r="J214">
        <f>SUM(Table1[[#This Row],[SELLING VALUE]],-Table1[[#This Row],[BUYING VALUE]])</f>
        <v>80.079999999999927</v>
      </c>
      <c r="K214" t="str">
        <f>_xlfn.XLOOKUP(Table1[[#This Row],[PRODUCT ID]],Catalogue!$A$2:$A$51,Catalogue!$C$2:$C$51,,0)</f>
        <v>Category01</v>
      </c>
      <c r="L214" t="str">
        <f>_xlfn.XLOOKUP(Table1[[#This Row],[PRODUCT ID]],Catalogue!$A$2:$A$51,Catalogue!$B$2:$B$51,,0)</f>
        <v>Product3</v>
      </c>
    </row>
    <row r="215" spans="1:12">
      <c r="A215" s="1">
        <v>45140</v>
      </c>
      <c r="B215" t="s">
        <v>96</v>
      </c>
      <c r="C215">
        <v>7</v>
      </c>
      <c r="D215" t="s">
        <v>119</v>
      </c>
      <c r="E215" t="s">
        <v>120</v>
      </c>
      <c r="F215">
        <f>_xlfn.XLOOKUP('Sales Report'!$B215,Catalogue!$A$2:$A$51,Catalogue!$E$2:$E$51,,0)</f>
        <v>71</v>
      </c>
      <c r="G215">
        <f>_xlfn.XLOOKUP('Sales Report'!$B215,Catalogue!$A$2:$A$51,Catalogue!$F$2:$F$51,,0)</f>
        <v>79.52</v>
      </c>
      <c r="H215">
        <f t="shared" si="3"/>
        <v>497</v>
      </c>
      <c r="I215">
        <f>PRODUCT(Table1[[#This Row],[SELLING PRICE]],Table1[[#This Row],[QTY]])</f>
        <v>556.64</v>
      </c>
      <c r="J215">
        <f>SUM(Table1[[#This Row],[SELLING VALUE]],-Table1[[#This Row],[BUYING VALUE]])</f>
        <v>59.639999999999986</v>
      </c>
      <c r="K215" t="str">
        <f>_xlfn.XLOOKUP(Table1[[#This Row],[PRODUCT ID]],Catalogue!$A$2:$A$51,Catalogue!$C$2:$C$51,,0)</f>
        <v>Category05</v>
      </c>
      <c r="L215" t="str">
        <f>_xlfn.XLOOKUP(Table1[[#This Row],[PRODUCT ID]],Catalogue!$A$2:$A$51,Catalogue!$B$2:$B$51,,0)</f>
        <v>Product42</v>
      </c>
    </row>
    <row r="216" spans="1:12">
      <c r="A216" s="1">
        <v>45141</v>
      </c>
      <c r="B216" t="s">
        <v>59</v>
      </c>
      <c r="C216">
        <v>6</v>
      </c>
      <c r="D216" t="s">
        <v>120</v>
      </c>
      <c r="E216" t="s">
        <v>121</v>
      </c>
      <c r="F216">
        <f>_xlfn.XLOOKUP('Sales Report'!$B216,Catalogue!$A$2:$A$51,Catalogue!$E$2:$E$51,,0)</f>
        <v>136</v>
      </c>
      <c r="G216">
        <f>_xlfn.XLOOKUP('Sales Report'!$B216,Catalogue!$A$2:$A$51,Catalogue!$F$2:$F$51,,0)</f>
        <v>153.68</v>
      </c>
      <c r="H216">
        <f t="shared" si="3"/>
        <v>816</v>
      </c>
      <c r="I216">
        <f>PRODUCT(Table1[[#This Row],[SELLING PRICE]],Table1[[#This Row],[QTY]])</f>
        <v>922.08</v>
      </c>
      <c r="J216">
        <f>SUM(Table1[[#This Row],[SELLING VALUE]],-Table1[[#This Row],[BUYING VALUE]])</f>
        <v>106.08000000000004</v>
      </c>
      <c r="K216" t="str">
        <f>_xlfn.XLOOKUP(Table1[[#This Row],[PRODUCT ID]],Catalogue!$A$2:$A$51,Catalogue!$C$2:$C$51,,0)</f>
        <v>Category03</v>
      </c>
      <c r="L216" t="str">
        <f>_xlfn.XLOOKUP(Table1[[#This Row],[PRODUCT ID]],Catalogue!$A$2:$A$51,Catalogue!$B$2:$B$51,,0)</f>
        <v>Product24</v>
      </c>
    </row>
    <row r="217" spans="1:12">
      <c r="A217" s="1">
        <v>45142</v>
      </c>
      <c r="B217" t="s">
        <v>92</v>
      </c>
      <c r="C217">
        <v>14</v>
      </c>
      <c r="D217" t="s">
        <v>119</v>
      </c>
      <c r="E217" t="s">
        <v>120</v>
      </c>
      <c r="F217">
        <f>_xlfn.XLOOKUP('Sales Report'!$B217,Catalogue!$A$2:$A$51,Catalogue!$E$2:$E$51,,0)</f>
        <v>105</v>
      </c>
      <c r="G217">
        <f>_xlfn.XLOOKUP('Sales Report'!$B217,Catalogue!$A$2:$A$51,Catalogue!$F$2:$F$51,,0)</f>
        <v>153.30000000000001</v>
      </c>
      <c r="H217">
        <f t="shared" si="3"/>
        <v>1470</v>
      </c>
      <c r="I217">
        <f>PRODUCT(Table1[[#This Row],[SELLING PRICE]],Table1[[#This Row],[QTY]])</f>
        <v>2146.2000000000003</v>
      </c>
      <c r="J217">
        <f>SUM(Table1[[#This Row],[SELLING VALUE]],-Table1[[#This Row],[BUYING VALUE]])</f>
        <v>676.20000000000027</v>
      </c>
      <c r="K217" t="str">
        <f>_xlfn.XLOOKUP(Table1[[#This Row],[PRODUCT ID]],Catalogue!$A$2:$A$51,Catalogue!$C$2:$C$51,,0)</f>
        <v>Category04</v>
      </c>
      <c r="L217" t="str">
        <f>_xlfn.XLOOKUP(Table1[[#This Row],[PRODUCT ID]],Catalogue!$A$2:$A$51,Catalogue!$B$2:$B$51,,0)</f>
        <v>Product40</v>
      </c>
    </row>
    <row r="218" spans="1:12">
      <c r="A218" s="1">
        <v>45143</v>
      </c>
      <c r="B218" t="s">
        <v>34</v>
      </c>
      <c r="C218">
        <v>9</v>
      </c>
      <c r="D218" t="s">
        <v>119</v>
      </c>
      <c r="E218" t="s">
        <v>121</v>
      </c>
      <c r="F218">
        <f>_xlfn.XLOOKUP('Sales Report'!$B218,Catalogue!$A$2:$A$51,Catalogue!$E$2:$E$51,,0)</f>
        <v>12</v>
      </c>
      <c r="G218">
        <f>_xlfn.XLOOKUP('Sales Report'!$B218,Catalogue!$A$2:$A$51,Catalogue!$F$2:$F$51,,0)</f>
        <v>13.44</v>
      </c>
      <c r="H218">
        <f t="shared" si="3"/>
        <v>108</v>
      </c>
      <c r="I218">
        <f>PRODUCT(Table1[[#This Row],[SELLING PRICE]],Table1[[#This Row],[QTY]])</f>
        <v>120.96</v>
      </c>
      <c r="J218">
        <f>SUM(Table1[[#This Row],[SELLING VALUE]],-Table1[[#This Row],[BUYING VALUE]])</f>
        <v>12.959999999999994</v>
      </c>
      <c r="K218" t="str">
        <f>_xlfn.XLOOKUP(Table1[[#This Row],[PRODUCT ID]],Catalogue!$A$2:$A$51,Catalogue!$C$2:$C$51,,0)</f>
        <v>Category02</v>
      </c>
      <c r="L218" t="str">
        <f>_xlfn.XLOOKUP(Table1[[#This Row],[PRODUCT ID]],Catalogue!$A$2:$A$51,Catalogue!$B$2:$B$51,,0)</f>
        <v>Product12</v>
      </c>
    </row>
    <row r="219" spans="1:12">
      <c r="A219" s="1">
        <v>45144</v>
      </c>
      <c r="B219" t="s">
        <v>23</v>
      </c>
      <c r="C219">
        <v>10</v>
      </c>
      <c r="D219" t="s">
        <v>120</v>
      </c>
      <c r="E219" t="s">
        <v>120</v>
      </c>
      <c r="F219">
        <f>_xlfn.XLOOKUP('Sales Report'!$B219,Catalogue!$A$2:$A$51,Catalogue!$E$2:$E$51,,0)</f>
        <v>10</v>
      </c>
      <c r="G219">
        <f>_xlfn.XLOOKUP('Sales Report'!$B219,Catalogue!$A$2:$A$51,Catalogue!$F$2:$F$51,,0)</f>
        <v>11.2</v>
      </c>
      <c r="H219">
        <f t="shared" si="3"/>
        <v>100</v>
      </c>
      <c r="I219">
        <f>PRODUCT(Table1[[#This Row],[SELLING PRICE]],Table1[[#This Row],[QTY]])</f>
        <v>112</v>
      </c>
      <c r="J219">
        <f>SUM(Table1[[#This Row],[SELLING VALUE]],-Table1[[#This Row],[BUYING VALUE]])</f>
        <v>12</v>
      </c>
      <c r="K219" t="str">
        <f>_xlfn.XLOOKUP(Table1[[#This Row],[PRODUCT ID]],Catalogue!$A$2:$A$51,Catalogue!$C$2:$C$51,,0)</f>
        <v>Category01</v>
      </c>
      <c r="L219" t="str">
        <f>_xlfn.XLOOKUP(Table1[[#This Row],[PRODUCT ID]],Catalogue!$A$2:$A$51,Catalogue!$B$2:$B$51,,0)</f>
        <v>Product7</v>
      </c>
    </row>
    <row r="220" spans="1:12">
      <c r="A220" s="1">
        <v>45145</v>
      </c>
      <c r="B220" t="s">
        <v>32</v>
      </c>
      <c r="C220">
        <v>8</v>
      </c>
      <c r="D220" t="s">
        <v>122</v>
      </c>
      <c r="E220" t="s">
        <v>121</v>
      </c>
      <c r="F220">
        <f>_xlfn.XLOOKUP('Sales Report'!$B220,Catalogue!$A$2:$A$51,Catalogue!$E$2:$E$51,,0)</f>
        <v>136</v>
      </c>
      <c r="G220">
        <f>_xlfn.XLOOKUP('Sales Report'!$B220,Catalogue!$A$2:$A$51,Catalogue!$F$2:$F$51,,0)</f>
        <v>179.52</v>
      </c>
      <c r="H220">
        <f t="shared" si="3"/>
        <v>1088</v>
      </c>
      <c r="I220">
        <f>PRODUCT(Table1[[#This Row],[SELLING PRICE]],Table1[[#This Row],[QTY]])</f>
        <v>1436.16</v>
      </c>
      <c r="J220">
        <f>SUM(Table1[[#This Row],[SELLING VALUE]],-Table1[[#This Row],[BUYING VALUE]])</f>
        <v>348.16000000000008</v>
      </c>
      <c r="K220" t="str">
        <f>_xlfn.XLOOKUP(Table1[[#This Row],[PRODUCT ID]],Catalogue!$A$2:$A$51,Catalogue!$C$2:$C$51,,0)</f>
        <v>Category02</v>
      </c>
      <c r="L220" t="str">
        <f>_xlfn.XLOOKUP(Table1[[#This Row],[PRODUCT ID]],Catalogue!$A$2:$A$51,Catalogue!$B$2:$B$51,,0)</f>
        <v>Product11</v>
      </c>
    </row>
    <row r="221" spans="1:12">
      <c r="A221" s="1">
        <v>45146</v>
      </c>
      <c r="B221" t="s">
        <v>55</v>
      </c>
      <c r="C221">
        <v>20</v>
      </c>
      <c r="D221" t="s">
        <v>122</v>
      </c>
      <c r="E221" t="s">
        <v>121</v>
      </c>
      <c r="F221">
        <f>_xlfn.XLOOKUP('Sales Report'!$B221,Catalogue!$A$2:$A$51,Catalogue!$E$2:$E$51,,0)</f>
        <v>10</v>
      </c>
      <c r="G221">
        <f>_xlfn.XLOOKUP('Sales Report'!$B221,Catalogue!$A$2:$A$51,Catalogue!$F$2:$F$51,,0)</f>
        <v>11.2</v>
      </c>
      <c r="H221">
        <f t="shared" si="3"/>
        <v>200</v>
      </c>
      <c r="I221">
        <f>PRODUCT(Table1[[#This Row],[SELLING PRICE]],Table1[[#This Row],[QTY]])</f>
        <v>224</v>
      </c>
      <c r="J221">
        <f>SUM(Table1[[#This Row],[SELLING VALUE]],-Table1[[#This Row],[BUYING VALUE]])</f>
        <v>24</v>
      </c>
      <c r="K221" t="str">
        <f>_xlfn.XLOOKUP(Table1[[#This Row],[PRODUCT ID]],Catalogue!$A$2:$A$51,Catalogue!$C$2:$C$51,,0)</f>
        <v>Category03</v>
      </c>
      <c r="L221" t="str">
        <f>_xlfn.XLOOKUP(Table1[[#This Row],[PRODUCT ID]],Catalogue!$A$2:$A$51,Catalogue!$B$2:$B$51,,0)</f>
        <v>Product22</v>
      </c>
    </row>
    <row r="222" spans="1:12">
      <c r="A222" s="1">
        <v>45147</v>
      </c>
      <c r="B222" t="s">
        <v>42</v>
      </c>
      <c r="C222">
        <v>6</v>
      </c>
      <c r="D222" t="s">
        <v>120</v>
      </c>
      <c r="E222" t="s">
        <v>120</v>
      </c>
      <c r="F222">
        <f>_xlfn.XLOOKUP('Sales Report'!$B222,Catalogue!$A$2:$A$51,Catalogue!$E$2:$E$51,,0)</f>
        <v>44</v>
      </c>
      <c r="G222">
        <f>_xlfn.XLOOKUP('Sales Report'!$B222,Catalogue!$A$2:$A$51,Catalogue!$F$2:$F$51,,0)</f>
        <v>72.599999999999994</v>
      </c>
      <c r="H222">
        <f t="shared" si="3"/>
        <v>264</v>
      </c>
      <c r="I222">
        <f>PRODUCT(Table1[[#This Row],[SELLING PRICE]],Table1[[#This Row],[QTY]])</f>
        <v>435.59999999999997</v>
      </c>
      <c r="J222">
        <f>SUM(Table1[[#This Row],[SELLING VALUE]],-Table1[[#This Row],[BUYING VALUE]])</f>
        <v>171.59999999999997</v>
      </c>
      <c r="K222" t="str">
        <f>_xlfn.XLOOKUP(Table1[[#This Row],[PRODUCT ID]],Catalogue!$A$2:$A$51,Catalogue!$C$2:$C$51,,0)</f>
        <v>Category02</v>
      </c>
      <c r="L222" t="str">
        <f>_xlfn.XLOOKUP(Table1[[#This Row],[PRODUCT ID]],Catalogue!$A$2:$A$51,Catalogue!$B$2:$B$51,,0)</f>
        <v>Product16</v>
      </c>
    </row>
    <row r="223" spans="1:12">
      <c r="A223" s="1">
        <v>45148</v>
      </c>
      <c r="B223" t="s">
        <v>23</v>
      </c>
      <c r="C223">
        <v>16</v>
      </c>
      <c r="D223" t="s">
        <v>119</v>
      </c>
      <c r="E223" t="s">
        <v>121</v>
      </c>
      <c r="F223">
        <f>_xlfn.XLOOKUP('Sales Report'!$B223,Catalogue!$A$2:$A$51,Catalogue!$E$2:$E$51,,0)</f>
        <v>10</v>
      </c>
      <c r="G223">
        <f>_xlfn.XLOOKUP('Sales Report'!$B223,Catalogue!$A$2:$A$51,Catalogue!$F$2:$F$51,,0)</f>
        <v>11.2</v>
      </c>
      <c r="H223">
        <f t="shared" si="3"/>
        <v>160</v>
      </c>
      <c r="I223">
        <f>PRODUCT(Table1[[#This Row],[SELLING PRICE]],Table1[[#This Row],[QTY]])</f>
        <v>179.2</v>
      </c>
      <c r="J223">
        <f>SUM(Table1[[#This Row],[SELLING VALUE]],-Table1[[#This Row],[BUYING VALUE]])</f>
        <v>19.199999999999989</v>
      </c>
      <c r="K223" t="str">
        <f>_xlfn.XLOOKUP(Table1[[#This Row],[PRODUCT ID]],Catalogue!$A$2:$A$51,Catalogue!$C$2:$C$51,,0)</f>
        <v>Category01</v>
      </c>
      <c r="L223" t="str">
        <f>_xlfn.XLOOKUP(Table1[[#This Row],[PRODUCT ID]],Catalogue!$A$2:$A$51,Catalogue!$B$2:$B$51,,0)</f>
        <v>Product7</v>
      </c>
    </row>
    <row r="224" spans="1:12">
      <c r="A224" s="1">
        <v>45149</v>
      </c>
      <c r="B224" t="s">
        <v>25</v>
      </c>
      <c r="C224">
        <v>2</v>
      </c>
      <c r="D224" t="s">
        <v>119</v>
      </c>
      <c r="E224" t="s">
        <v>121</v>
      </c>
      <c r="F224">
        <f>_xlfn.XLOOKUP('Sales Report'!$B224,Catalogue!$A$2:$A$51,Catalogue!$E$2:$E$51,,0)</f>
        <v>16</v>
      </c>
      <c r="G224">
        <f>_xlfn.XLOOKUP('Sales Report'!$B224,Catalogue!$A$2:$A$51,Catalogue!$F$2:$F$51,,0)</f>
        <v>17.600000000000001</v>
      </c>
      <c r="H224">
        <f t="shared" si="3"/>
        <v>32</v>
      </c>
      <c r="I224">
        <f>PRODUCT(Table1[[#This Row],[SELLING PRICE]],Table1[[#This Row],[QTY]])</f>
        <v>35.200000000000003</v>
      </c>
      <c r="J224">
        <f>SUM(Table1[[#This Row],[SELLING VALUE]],-Table1[[#This Row],[BUYING VALUE]])</f>
        <v>3.2000000000000028</v>
      </c>
      <c r="K224" t="str">
        <f>_xlfn.XLOOKUP(Table1[[#This Row],[PRODUCT ID]],Catalogue!$A$2:$A$51,Catalogue!$C$2:$C$51,,0)</f>
        <v>Category01</v>
      </c>
      <c r="L224" t="str">
        <f>_xlfn.XLOOKUP(Table1[[#This Row],[PRODUCT ID]],Catalogue!$A$2:$A$51,Catalogue!$B$2:$B$51,,0)</f>
        <v>Product8</v>
      </c>
    </row>
    <row r="225" spans="1:12">
      <c r="A225" s="1">
        <v>45150</v>
      </c>
      <c r="B225" t="s">
        <v>38</v>
      </c>
      <c r="C225">
        <v>20</v>
      </c>
      <c r="D225" t="s">
        <v>120</v>
      </c>
      <c r="E225" t="s">
        <v>120</v>
      </c>
      <c r="F225">
        <f>_xlfn.XLOOKUP('Sales Report'!$B225,Catalogue!$A$2:$A$51,Catalogue!$E$2:$E$51,,0)</f>
        <v>98</v>
      </c>
      <c r="G225">
        <f>_xlfn.XLOOKUP('Sales Report'!$B225,Catalogue!$A$2:$A$51,Catalogue!$F$2:$F$51,,0)</f>
        <v>110.74</v>
      </c>
      <c r="H225">
        <f t="shared" si="3"/>
        <v>1960</v>
      </c>
      <c r="I225">
        <f>PRODUCT(Table1[[#This Row],[SELLING PRICE]],Table1[[#This Row],[QTY]])</f>
        <v>2214.7999999999997</v>
      </c>
      <c r="J225">
        <f>SUM(Table1[[#This Row],[SELLING VALUE]],-Table1[[#This Row],[BUYING VALUE]])</f>
        <v>254.79999999999973</v>
      </c>
      <c r="K225" t="str">
        <f>_xlfn.XLOOKUP(Table1[[#This Row],[PRODUCT ID]],Catalogue!$A$2:$A$51,Catalogue!$C$2:$C$51,,0)</f>
        <v>Category02</v>
      </c>
      <c r="L225" t="str">
        <f>_xlfn.XLOOKUP(Table1[[#This Row],[PRODUCT ID]],Catalogue!$A$2:$A$51,Catalogue!$B$2:$B$51,,0)</f>
        <v>Product14</v>
      </c>
    </row>
    <row r="226" spans="1:12">
      <c r="A226" s="1">
        <v>45151</v>
      </c>
      <c r="B226" t="s">
        <v>57</v>
      </c>
      <c r="C226">
        <v>14</v>
      </c>
      <c r="D226" t="s">
        <v>119</v>
      </c>
      <c r="E226" t="s">
        <v>121</v>
      </c>
      <c r="F226">
        <f>_xlfn.XLOOKUP('Sales Report'!$B226,Catalogue!$A$2:$A$51,Catalogue!$E$2:$E$51,,0)</f>
        <v>123</v>
      </c>
      <c r="G226">
        <f>_xlfn.XLOOKUP('Sales Report'!$B226,Catalogue!$A$2:$A$51,Catalogue!$F$2:$F$51,,0)</f>
        <v>140.22</v>
      </c>
      <c r="H226">
        <f t="shared" si="3"/>
        <v>1722</v>
      </c>
      <c r="I226">
        <f>PRODUCT(Table1[[#This Row],[SELLING PRICE]],Table1[[#This Row],[QTY]])</f>
        <v>1963.08</v>
      </c>
      <c r="J226">
        <f>SUM(Table1[[#This Row],[SELLING VALUE]],-Table1[[#This Row],[BUYING VALUE]])</f>
        <v>241.07999999999993</v>
      </c>
      <c r="K226" t="str">
        <f>_xlfn.XLOOKUP(Table1[[#This Row],[PRODUCT ID]],Catalogue!$A$2:$A$51,Catalogue!$C$2:$C$51,,0)</f>
        <v>Category03</v>
      </c>
      <c r="L226" t="str">
        <f>_xlfn.XLOOKUP(Table1[[#This Row],[PRODUCT ID]],Catalogue!$A$2:$A$51,Catalogue!$B$2:$B$51,,0)</f>
        <v>Product23</v>
      </c>
    </row>
    <row r="227" spans="1:12">
      <c r="A227" s="1">
        <v>45152</v>
      </c>
      <c r="B227" t="s">
        <v>113</v>
      </c>
      <c r="C227">
        <v>4</v>
      </c>
      <c r="D227" t="s">
        <v>119</v>
      </c>
      <c r="E227" t="s">
        <v>120</v>
      </c>
      <c r="F227">
        <f>_xlfn.XLOOKUP('Sales Report'!$B227,Catalogue!$A$2:$A$51,Catalogue!$E$2:$E$51,,0)</f>
        <v>12</v>
      </c>
      <c r="G227">
        <f>_xlfn.XLOOKUP('Sales Report'!$B227,Catalogue!$A$2:$A$51,Catalogue!$F$2:$F$51,,0)</f>
        <v>17.52</v>
      </c>
      <c r="H227">
        <f t="shared" si="3"/>
        <v>48</v>
      </c>
      <c r="I227">
        <f>PRODUCT(Table1[[#This Row],[SELLING PRICE]],Table1[[#This Row],[QTY]])</f>
        <v>70.08</v>
      </c>
      <c r="J227">
        <f>SUM(Table1[[#This Row],[SELLING VALUE]],-Table1[[#This Row],[BUYING VALUE]])</f>
        <v>22.08</v>
      </c>
      <c r="K227" t="str">
        <f>_xlfn.XLOOKUP(Table1[[#This Row],[PRODUCT ID]],Catalogue!$A$2:$A$51,Catalogue!$C$2:$C$51,,0)</f>
        <v>Category05</v>
      </c>
      <c r="L227" t="str">
        <f>_xlfn.XLOOKUP(Table1[[#This Row],[PRODUCT ID]],Catalogue!$A$2:$A$51,Catalogue!$B$2:$B$51,,0)</f>
        <v>Product50</v>
      </c>
    </row>
    <row r="228" spans="1:12">
      <c r="A228" s="1">
        <v>45153</v>
      </c>
      <c r="B228" t="s">
        <v>32</v>
      </c>
      <c r="C228">
        <v>4</v>
      </c>
      <c r="D228" t="s">
        <v>120</v>
      </c>
      <c r="E228" t="s">
        <v>121</v>
      </c>
      <c r="F228">
        <f>_xlfn.XLOOKUP('Sales Report'!$B228,Catalogue!$A$2:$A$51,Catalogue!$E$2:$E$51,,0)</f>
        <v>136</v>
      </c>
      <c r="G228">
        <f>_xlfn.XLOOKUP('Sales Report'!$B228,Catalogue!$A$2:$A$51,Catalogue!$F$2:$F$51,,0)</f>
        <v>179.52</v>
      </c>
      <c r="H228">
        <f t="shared" si="3"/>
        <v>544</v>
      </c>
      <c r="I228">
        <f>PRODUCT(Table1[[#This Row],[SELLING PRICE]],Table1[[#This Row],[QTY]])</f>
        <v>718.08</v>
      </c>
      <c r="J228">
        <f>SUM(Table1[[#This Row],[SELLING VALUE]],-Table1[[#This Row],[BUYING VALUE]])</f>
        <v>174.08000000000004</v>
      </c>
      <c r="K228" t="str">
        <f>_xlfn.XLOOKUP(Table1[[#This Row],[PRODUCT ID]],Catalogue!$A$2:$A$51,Catalogue!$C$2:$C$51,,0)</f>
        <v>Category02</v>
      </c>
      <c r="L228" t="str">
        <f>_xlfn.XLOOKUP(Table1[[#This Row],[PRODUCT ID]],Catalogue!$A$2:$A$51,Catalogue!$B$2:$B$51,,0)</f>
        <v>Product11</v>
      </c>
    </row>
    <row r="229" spans="1:12">
      <c r="A229" s="1">
        <v>45154</v>
      </c>
      <c r="B229" t="s">
        <v>107</v>
      </c>
      <c r="C229">
        <v>17</v>
      </c>
      <c r="D229" t="s">
        <v>122</v>
      </c>
      <c r="E229" t="s">
        <v>120</v>
      </c>
      <c r="F229">
        <f>_xlfn.XLOOKUP('Sales Report'!$B229,Catalogue!$A$2:$A$51,Catalogue!$E$2:$E$51,,0)</f>
        <v>10</v>
      </c>
      <c r="G229">
        <f>_xlfn.XLOOKUP('Sales Report'!$B229,Catalogue!$A$2:$A$51,Catalogue!$F$2:$F$51,,0)</f>
        <v>11.2</v>
      </c>
      <c r="H229">
        <f t="shared" si="3"/>
        <v>170</v>
      </c>
      <c r="I229">
        <f>PRODUCT(Table1[[#This Row],[SELLING PRICE]],Table1[[#This Row],[QTY]])</f>
        <v>190.39999999999998</v>
      </c>
      <c r="J229">
        <f>SUM(Table1[[#This Row],[SELLING VALUE]],-Table1[[#This Row],[BUYING VALUE]])</f>
        <v>20.399999999999977</v>
      </c>
      <c r="K229" t="str">
        <f>_xlfn.XLOOKUP(Table1[[#This Row],[PRODUCT ID]],Catalogue!$A$2:$A$51,Catalogue!$C$2:$C$51,,0)</f>
        <v>Category05</v>
      </c>
      <c r="L229" t="str">
        <f>_xlfn.XLOOKUP(Table1[[#This Row],[PRODUCT ID]],Catalogue!$A$2:$A$51,Catalogue!$B$2:$B$51,,0)</f>
        <v>Product47</v>
      </c>
    </row>
    <row r="230" spans="1:12">
      <c r="A230" s="1">
        <v>45155</v>
      </c>
      <c r="B230" t="s">
        <v>32</v>
      </c>
      <c r="C230">
        <v>18</v>
      </c>
      <c r="D230" t="s">
        <v>122</v>
      </c>
      <c r="E230" t="s">
        <v>121</v>
      </c>
      <c r="F230">
        <f>_xlfn.XLOOKUP('Sales Report'!$B230,Catalogue!$A$2:$A$51,Catalogue!$E$2:$E$51,,0)</f>
        <v>136</v>
      </c>
      <c r="G230">
        <f>_xlfn.XLOOKUP('Sales Report'!$B230,Catalogue!$A$2:$A$51,Catalogue!$F$2:$F$51,,0)</f>
        <v>179.52</v>
      </c>
      <c r="H230">
        <f t="shared" si="3"/>
        <v>2448</v>
      </c>
      <c r="I230">
        <f>PRODUCT(Table1[[#This Row],[SELLING PRICE]],Table1[[#This Row],[QTY]])</f>
        <v>3231.36</v>
      </c>
      <c r="J230">
        <f>SUM(Table1[[#This Row],[SELLING VALUE]],-Table1[[#This Row],[BUYING VALUE]])</f>
        <v>783.36000000000013</v>
      </c>
      <c r="K230" t="str">
        <f>_xlfn.XLOOKUP(Table1[[#This Row],[PRODUCT ID]],Catalogue!$A$2:$A$51,Catalogue!$C$2:$C$51,,0)</f>
        <v>Category02</v>
      </c>
      <c r="L230" t="str">
        <f>_xlfn.XLOOKUP(Table1[[#This Row],[PRODUCT ID]],Catalogue!$A$2:$A$51,Catalogue!$B$2:$B$51,,0)</f>
        <v>Product11</v>
      </c>
    </row>
    <row r="231" spans="1:12">
      <c r="A231" s="1">
        <v>45156</v>
      </c>
      <c r="B231" t="s">
        <v>84</v>
      </c>
      <c r="C231">
        <v>11</v>
      </c>
      <c r="D231" t="s">
        <v>120</v>
      </c>
      <c r="E231" t="s">
        <v>121</v>
      </c>
      <c r="F231">
        <f>_xlfn.XLOOKUP('Sales Report'!$B231,Catalogue!$A$2:$A$51,Catalogue!$E$2:$E$51,,0)</f>
        <v>136</v>
      </c>
      <c r="G231">
        <f>_xlfn.XLOOKUP('Sales Report'!$B231,Catalogue!$A$2:$A$51,Catalogue!$F$2:$F$51,,0)</f>
        <v>224.4</v>
      </c>
      <c r="H231">
        <f t="shared" si="3"/>
        <v>1496</v>
      </c>
      <c r="I231">
        <f>PRODUCT(Table1[[#This Row],[SELLING PRICE]],Table1[[#This Row],[QTY]])</f>
        <v>2468.4</v>
      </c>
      <c r="J231">
        <f>SUM(Table1[[#This Row],[SELLING VALUE]],-Table1[[#This Row],[BUYING VALUE]])</f>
        <v>972.40000000000009</v>
      </c>
      <c r="K231" t="str">
        <f>_xlfn.XLOOKUP(Table1[[#This Row],[PRODUCT ID]],Catalogue!$A$2:$A$51,Catalogue!$C$2:$C$51,,0)</f>
        <v>Category04</v>
      </c>
      <c r="L231" t="str">
        <f>_xlfn.XLOOKUP(Table1[[#This Row],[PRODUCT ID]],Catalogue!$A$2:$A$51,Catalogue!$B$2:$B$51,,0)</f>
        <v>Product36</v>
      </c>
    </row>
    <row r="232" spans="1:12">
      <c r="A232" s="1">
        <v>45157</v>
      </c>
      <c r="B232" t="s">
        <v>44</v>
      </c>
      <c r="C232">
        <v>6</v>
      </c>
      <c r="D232" t="s">
        <v>119</v>
      </c>
      <c r="E232" t="s">
        <v>120</v>
      </c>
      <c r="F232">
        <f>_xlfn.XLOOKUP('Sales Report'!$B232,Catalogue!$A$2:$A$51,Catalogue!$E$2:$E$51,,0)</f>
        <v>71</v>
      </c>
      <c r="G232">
        <f>_xlfn.XLOOKUP('Sales Report'!$B232,Catalogue!$A$2:$A$51,Catalogue!$F$2:$F$51,,0)</f>
        <v>79.52</v>
      </c>
      <c r="H232">
        <f t="shared" si="3"/>
        <v>426</v>
      </c>
      <c r="I232">
        <f>PRODUCT(Table1[[#This Row],[SELLING PRICE]],Table1[[#This Row],[QTY]])</f>
        <v>477.12</v>
      </c>
      <c r="J232">
        <f>SUM(Table1[[#This Row],[SELLING VALUE]],-Table1[[#This Row],[BUYING VALUE]])</f>
        <v>51.120000000000005</v>
      </c>
      <c r="K232" t="str">
        <f>_xlfn.XLOOKUP(Table1[[#This Row],[PRODUCT ID]],Catalogue!$A$2:$A$51,Catalogue!$C$2:$C$51,,0)</f>
        <v>Category02</v>
      </c>
      <c r="L232" t="str">
        <f>_xlfn.XLOOKUP(Table1[[#This Row],[PRODUCT ID]],Catalogue!$A$2:$A$51,Catalogue!$B$2:$B$51,,0)</f>
        <v>Product17</v>
      </c>
    </row>
    <row r="233" spans="1:12">
      <c r="A233" s="1">
        <v>45158</v>
      </c>
      <c r="B233" t="s">
        <v>65</v>
      </c>
      <c r="C233">
        <v>19</v>
      </c>
      <c r="D233" t="s">
        <v>119</v>
      </c>
      <c r="E233" t="s">
        <v>121</v>
      </c>
      <c r="F233">
        <f>_xlfn.XLOOKUP('Sales Report'!$B233,Catalogue!$A$2:$A$51,Catalogue!$E$2:$E$51,,0)</f>
        <v>105</v>
      </c>
      <c r="G233">
        <f>_xlfn.XLOOKUP('Sales Report'!$B233,Catalogue!$A$2:$A$51,Catalogue!$F$2:$F$51,,0)</f>
        <v>117.6</v>
      </c>
      <c r="H233">
        <f t="shared" si="3"/>
        <v>1995</v>
      </c>
      <c r="I233">
        <f>PRODUCT(Table1[[#This Row],[SELLING PRICE]],Table1[[#This Row],[QTY]])</f>
        <v>2234.4</v>
      </c>
      <c r="J233">
        <f>SUM(Table1[[#This Row],[SELLING VALUE]],-Table1[[#This Row],[BUYING VALUE]])</f>
        <v>239.40000000000009</v>
      </c>
      <c r="K233" t="str">
        <f>_xlfn.XLOOKUP(Table1[[#This Row],[PRODUCT ID]],Catalogue!$A$2:$A$51,Catalogue!$C$2:$C$51,,0)</f>
        <v>Category03</v>
      </c>
      <c r="L233" t="str">
        <f>_xlfn.XLOOKUP(Table1[[#This Row],[PRODUCT ID]],Catalogue!$A$2:$A$51,Catalogue!$B$2:$B$51,,0)</f>
        <v>Product27</v>
      </c>
    </row>
    <row r="234" spans="1:12">
      <c r="A234" s="1">
        <v>45159</v>
      </c>
      <c r="B234" t="s">
        <v>99</v>
      </c>
      <c r="C234">
        <v>16</v>
      </c>
      <c r="D234" t="s">
        <v>120</v>
      </c>
      <c r="E234" t="s">
        <v>121</v>
      </c>
      <c r="F234">
        <f>_xlfn.XLOOKUP('Sales Report'!$B234,Catalogue!$A$2:$A$51,Catalogue!$E$2:$E$51,,0)</f>
        <v>133</v>
      </c>
      <c r="G234">
        <f>_xlfn.XLOOKUP('Sales Report'!$B234,Catalogue!$A$2:$A$51,Catalogue!$F$2:$F$51,,0)</f>
        <v>151.62</v>
      </c>
      <c r="H234">
        <f t="shared" si="3"/>
        <v>2128</v>
      </c>
      <c r="I234">
        <f>PRODUCT(Table1[[#This Row],[SELLING PRICE]],Table1[[#This Row],[QTY]])</f>
        <v>2425.92</v>
      </c>
      <c r="J234">
        <f>SUM(Table1[[#This Row],[SELLING VALUE]],-Table1[[#This Row],[BUYING VALUE]])</f>
        <v>297.92000000000007</v>
      </c>
      <c r="K234" t="str">
        <f>_xlfn.XLOOKUP(Table1[[#This Row],[PRODUCT ID]],Catalogue!$A$2:$A$51,Catalogue!$C$2:$C$51,,0)</f>
        <v>Category05</v>
      </c>
      <c r="L234" t="str">
        <f>_xlfn.XLOOKUP(Table1[[#This Row],[PRODUCT ID]],Catalogue!$A$2:$A$51,Catalogue!$B$2:$B$51,,0)</f>
        <v>Product43</v>
      </c>
    </row>
    <row r="235" spans="1:12">
      <c r="A235" s="1">
        <v>45160</v>
      </c>
      <c r="B235" t="s">
        <v>71</v>
      </c>
      <c r="C235">
        <v>2</v>
      </c>
      <c r="D235" t="s">
        <v>119</v>
      </c>
      <c r="E235" t="s">
        <v>120</v>
      </c>
      <c r="F235">
        <f>_xlfn.XLOOKUP('Sales Report'!$B235,Catalogue!$A$2:$A$51,Catalogue!$E$2:$E$51,,0)</f>
        <v>133</v>
      </c>
      <c r="G235">
        <f>_xlfn.XLOOKUP('Sales Report'!$B235,Catalogue!$A$2:$A$51,Catalogue!$F$2:$F$51,,0)</f>
        <v>194.18</v>
      </c>
      <c r="H235">
        <f t="shared" si="3"/>
        <v>266</v>
      </c>
      <c r="I235">
        <f>PRODUCT(Table1[[#This Row],[SELLING PRICE]],Table1[[#This Row],[QTY]])</f>
        <v>388.36</v>
      </c>
      <c r="J235">
        <f>SUM(Table1[[#This Row],[SELLING VALUE]],-Table1[[#This Row],[BUYING VALUE]])</f>
        <v>122.36000000000001</v>
      </c>
      <c r="K235" t="str">
        <f>_xlfn.XLOOKUP(Table1[[#This Row],[PRODUCT ID]],Catalogue!$A$2:$A$51,Catalogue!$C$2:$C$51,,0)</f>
        <v>Category03</v>
      </c>
      <c r="L235" t="str">
        <f>_xlfn.XLOOKUP(Table1[[#This Row],[PRODUCT ID]],Catalogue!$A$2:$A$51,Catalogue!$B$2:$B$51,,0)</f>
        <v>Product30</v>
      </c>
    </row>
    <row r="236" spans="1:12">
      <c r="A236" s="1">
        <v>45161</v>
      </c>
      <c r="B236" t="s">
        <v>10</v>
      </c>
      <c r="C236">
        <v>18</v>
      </c>
      <c r="D236" t="s">
        <v>119</v>
      </c>
      <c r="E236" t="s">
        <v>121</v>
      </c>
      <c r="F236">
        <f>_xlfn.XLOOKUP('Sales Report'!$B236,Catalogue!$A$2:$A$51,Catalogue!$E$2:$E$51,,0)</f>
        <v>105</v>
      </c>
      <c r="G236">
        <f>_xlfn.XLOOKUP('Sales Report'!$B236,Catalogue!$A$2:$A$51,Catalogue!$F$2:$F$51,,0)</f>
        <v>117.6</v>
      </c>
      <c r="H236">
        <f t="shared" si="3"/>
        <v>1890</v>
      </c>
      <c r="I236">
        <f>PRODUCT(Table1[[#This Row],[SELLING PRICE]],Table1[[#This Row],[QTY]])</f>
        <v>2116.7999999999997</v>
      </c>
      <c r="J236">
        <f>SUM(Table1[[#This Row],[SELLING VALUE]],-Table1[[#This Row],[BUYING VALUE]])</f>
        <v>226.79999999999973</v>
      </c>
      <c r="K236" t="str">
        <f>_xlfn.XLOOKUP(Table1[[#This Row],[PRODUCT ID]],Catalogue!$A$2:$A$51,Catalogue!$C$2:$C$51,,0)</f>
        <v>Category01</v>
      </c>
      <c r="L236" t="str">
        <f>_xlfn.XLOOKUP(Table1[[#This Row],[PRODUCT ID]],Catalogue!$A$2:$A$51,Catalogue!$B$2:$B$51,,0)</f>
        <v>Product2</v>
      </c>
    </row>
    <row r="237" spans="1:12">
      <c r="A237" s="1">
        <v>45162</v>
      </c>
      <c r="B237" t="s">
        <v>105</v>
      </c>
      <c r="C237">
        <v>10</v>
      </c>
      <c r="D237" t="s">
        <v>120</v>
      </c>
      <c r="E237" t="s">
        <v>120</v>
      </c>
      <c r="F237">
        <f>_xlfn.XLOOKUP('Sales Report'!$B237,Catalogue!$A$2:$A$51,Catalogue!$E$2:$E$51,,0)</f>
        <v>16</v>
      </c>
      <c r="G237">
        <f>_xlfn.XLOOKUP('Sales Report'!$B237,Catalogue!$A$2:$A$51,Catalogue!$F$2:$F$51,,0)</f>
        <v>26.4</v>
      </c>
      <c r="H237">
        <f t="shared" si="3"/>
        <v>160</v>
      </c>
      <c r="I237">
        <f>PRODUCT(Table1[[#This Row],[SELLING PRICE]],Table1[[#This Row],[QTY]])</f>
        <v>264</v>
      </c>
      <c r="J237">
        <f>SUM(Table1[[#This Row],[SELLING VALUE]],-Table1[[#This Row],[BUYING VALUE]])</f>
        <v>104</v>
      </c>
      <c r="K237" t="str">
        <f>_xlfn.XLOOKUP(Table1[[#This Row],[PRODUCT ID]],Catalogue!$A$2:$A$51,Catalogue!$C$2:$C$51,,0)</f>
        <v>Category05</v>
      </c>
      <c r="L237" t="str">
        <f>_xlfn.XLOOKUP(Table1[[#This Row],[PRODUCT ID]],Catalogue!$A$2:$A$51,Catalogue!$B$2:$B$51,,0)</f>
        <v>Product46</v>
      </c>
    </row>
    <row r="238" spans="1:12">
      <c r="A238" s="1">
        <v>45163</v>
      </c>
      <c r="B238" t="s">
        <v>113</v>
      </c>
      <c r="C238">
        <v>16</v>
      </c>
      <c r="D238" t="s">
        <v>122</v>
      </c>
      <c r="E238" t="s">
        <v>121</v>
      </c>
      <c r="F238">
        <f>_xlfn.XLOOKUP('Sales Report'!$B238,Catalogue!$A$2:$A$51,Catalogue!$E$2:$E$51,,0)</f>
        <v>12</v>
      </c>
      <c r="G238">
        <f>_xlfn.XLOOKUP('Sales Report'!$B238,Catalogue!$A$2:$A$51,Catalogue!$F$2:$F$51,,0)</f>
        <v>17.52</v>
      </c>
      <c r="H238">
        <f t="shared" si="3"/>
        <v>192</v>
      </c>
      <c r="I238">
        <f>PRODUCT(Table1[[#This Row],[SELLING PRICE]],Table1[[#This Row],[QTY]])</f>
        <v>280.32</v>
      </c>
      <c r="J238">
        <f>SUM(Table1[[#This Row],[SELLING VALUE]],-Table1[[#This Row],[BUYING VALUE]])</f>
        <v>88.32</v>
      </c>
      <c r="K238" t="str">
        <f>_xlfn.XLOOKUP(Table1[[#This Row],[PRODUCT ID]],Catalogue!$A$2:$A$51,Catalogue!$C$2:$C$51,,0)</f>
        <v>Category05</v>
      </c>
      <c r="L238" t="str">
        <f>_xlfn.XLOOKUP(Table1[[#This Row],[PRODUCT ID]],Catalogue!$A$2:$A$51,Catalogue!$B$2:$B$51,,0)</f>
        <v>Product50</v>
      </c>
    </row>
    <row r="239" spans="1:12">
      <c r="A239" s="1">
        <v>45164</v>
      </c>
      <c r="B239" t="s">
        <v>15</v>
      </c>
      <c r="C239">
        <v>17</v>
      </c>
      <c r="D239" t="s">
        <v>122</v>
      </c>
      <c r="E239" t="s">
        <v>120</v>
      </c>
      <c r="F239">
        <f>_xlfn.XLOOKUP('Sales Report'!$B239,Catalogue!$A$2:$A$51,Catalogue!$E$2:$E$51,,0)</f>
        <v>71</v>
      </c>
      <c r="G239">
        <f>_xlfn.XLOOKUP('Sales Report'!$B239,Catalogue!$A$2:$A$51,Catalogue!$F$2:$F$51,,0)</f>
        <v>80.23</v>
      </c>
      <c r="H239">
        <f t="shared" si="3"/>
        <v>1207</v>
      </c>
      <c r="I239">
        <f>PRODUCT(Table1[[#This Row],[SELLING PRICE]],Table1[[#This Row],[QTY]])</f>
        <v>1363.91</v>
      </c>
      <c r="J239">
        <f>SUM(Table1[[#This Row],[SELLING VALUE]],-Table1[[#This Row],[BUYING VALUE]])</f>
        <v>156.91000000000008</v>
      </c>
      <c r="K239" t="str">
        <f>_xlfn.XLOOKUP(Table1[[#This Row],[PRODUCT ID]],Catalogue!$A$2:$A$51,Catalogue!$C$2:$C$51,,0)</f>
        <v>Category01</v>
      </c>
      <c r="L239" t="str">
        <f>_xlfn.XLOOKUP(Table1[[#This Row],[PRODUCT ID]],Catalogue!$A$2:$A$51,Catalogue!$B$2:$B$51,,0)</f>
        <v>Product4</v>
      </c>
    </row>
    <row r="240" spans="1:12">
      <c r="A240" s="1">
        <v>45165</v>
      </c>
      <c r="B240" t="s">
        <v>99</v>
      </c>
      <c r="C240">
        <v>8</v>
      </c>
      <c r="D240" t="s">
        <v>120</v>
      </c>
      <c r="E240" t="s">
        <v>121</v>
      </c>
      <c r="F240">
        <f>_xlfn.XLOOKUP('Sales Report'!$B240,Catalogue!$A$2:$A$51,Catalogue!$E$2:$E$51,,0)</f>
        <v>133</v>
      </c>
      <c r="G240">
        <f>_xlfn.XLOOKUP('Sales Report'!$B240,Catalogue!$A$2:$A$51,Catalogue!$F$2:$F$51,,0)</f>
        <v>151.62</v>
      </c>
      <c r="H240">
        <f t="shared" si="3"/>
        <v>1064</v>
      </c>
      <c r="I240">
        <f>PRODUCT(Table1[[#This Row],[SELLING PRICE]],Table1[[#This Row],[QTY]])</f>
        <v>1212.96</v>
      </c>
      <c r="J240">
        <f>SUM(Table1[[#This Row],[SELLING VALUE]],-Table1[[#This Row],[BUYING VALUE]])</f>
        <v>148.96000000000004</v>
      </c>
      <c r="K240" t="str">
        <f>_xlfn.XLOOKUP(Table1[[#This Row],[PRODUCT ID]],Catalogue!$A$2:$A$51,Catalogue!$C$2:$C$51,,0)</f>
        <v>Category05</v>
      </c>
      <c r="L240" t="str">
        <f>_xlfn.XLOOKUP(Table1[[#This Row],[PRODUCT ID]],Catalogue!$A$2:$A$51,Catalogue!$B$2:$B$51,,0)</f>
        <v>Product43</v>
      </c>
    </row>
    <row r="241" spans="1:12">
      <c r="A241" s="1">
        <v>45166</v>
      </c>
      <c r="B241" t="s">
        <v>101</v>
      </c>
      <c r="C241">
        <v>11</v>
      </c>
      <c r="D241" t="s">
        <v>119</v>
      </c>
      <c r="E241" t="s">
        <v>121</v>
      </c>
      <c r="F241">
        <f>_xlfn.XLOOKUP('Sales Report'!$B241,Catalogue!$A$2:$A$51,Catalogue!$E$2:$E$51,,0)</f>
        <v>124</v>
      </c>
      <c r="G241">
        <f>_xlfn.XLOOKUP('Sales Report'!$B241,Catalogue!$A$2:$A$51,Catalogue!$F$2:$F$51,,0)</f>
        <v>140.12</v>
      </c>
      <c r="H241">
        <f t="shared" si="3"/>
        <v>1364</v>
      </c>
      <c r="I241">
        <f>PRODUCT(Table1[[#This Row],[SELLING PRICE]],Table1[[#This Row],[QTY]])</f>
        <v>1541.3200000000002</v>
      </c>
      <c r="J241">
        <f>SUM(Table1[[#This Row],[SELLING VALUE]],-Table1[[#This Row],[BUYING VALUE]])</f>
        <v>177.32000000000016</v>
      </c>
      <c r="K241" t="str">
        <f>_xlfn.XLOOKUP(Table1[[#This Row],[PRODUCT ID]],Catalogue!$A$2:$A$51,Catalogue!$C$2:$C$51,,0)</f>
        <v>Category05</v>
      </c>
      <c r="L241" t="str">
        <f>_xlfn.XLOOKUP(Table1[[#This Row],[PRODUCT ID]],Catalogue!$A$2:$A$51,Catalogue!$B$2:$B$51,,0)</f>
        <v>Product44</v>
      </c>
    </row>
    <row r="242" spans="1:12">
      <c r="A242" s="1">
        <v>45167</v>
      </c>
      <c r="B242" t="s">
        <v>27</v>
      </c>
      <c r="C242">
        <v>14</v>
      </c>
      <c r="D242" t="s">
        <v>119</v>
      </c>
      <c r="E242" t="s">
        <v>120</v>
      </c>
      <c r="F242">
        <f>_xlfn.XLOOKUP('Sales Report'!$B242,Catalogue!$A$2:$A$51,Catalogue!$E$2:$E$51,,0)</f>
        <v>10</v>
      </c>
      <c r="G242">
        <f>_xlfn.XLOOKUP('Sales Report'!$B242,Catalogue!$A$2:$A$51,Catalogue!$F$2:$F$51,,0)</f>
        <v>13.5</v>
      </c>
      <c r="H242">
        <f t="shared" si="3"/>
        <v>140</v>
      </c>
      <c r="I242">
        <f>PRODUCT(Table1[[#This Row],[SELLING PRICE]],Table1[[#This Row],[QTY]])</f>
        <v>189</v>
      </c>
      <c r="J242">
        <f>SUM(Table1[[#This Row],[SELLING VALUE]],-Table1[[#This Row],[BUYING VALUE]])</f>
        <v>49</v>
      </c>
      <c r="K242" t="str">
        <f>_xlfn.XLOOKUP(Table1[[#This Row],[PRODUCT ID]],Catalogue!$A$2:$A$51,Catalogue!$C$2:$C$51,,0)</f>
        <v>Category01</v>
      </c>
      <c r="L242" t="str">
        <f>_xlfn.XLOOKUP(Table1[[#This Row],[PRODUCT ID]],Catalogue!$A$2:$A$51,Catalogue!$B$2:$B$51,,0)</f>
        <v>Product9</v>
      </c>
    </row>
    <row r="243" spans="1:12">
      <c r="A243" s="1">
        <v>45168</v>
      </c>
      <c r="B243" t="s">
        <v>25</v>
      </c>
      <c r="C243">
        <v>16</v>
      </c>
      <c r="D243" t="s">
        <v>120</v>
      </c>
      <c r="E243" t="s">
        <v>121</v>
      </c>
      <c r="F243">
        <f>_xlfn.XLOOKUP('Sales Report'!$B243,Catalogue!$A$2:$A$51,Catalogue!$E$2:$E$51,,0)</f>
        <v>16</v>
      </c>
      <c r="G243">
        <f>_xlfn.XLOOKUP('Sales Report'!$B243,Catalogue!$A$2:$A$51,Catalogue!$F$2:$F$51,,0)</f>
        <v>17.600000000000001</v>
      </c>
      <c r="H243">
        <f t="shared" si="3"/>
        <v>256</v>
      </c>
      <c r="I243">
        <f>PRODUCT(Table1[[#This Row],[SELLING PRICE]],Table1[[#This Row],[QTY]])</f>
        <v>281.60000000000002</v>
      </c>
      <c r="J243">
        <f>SUM(Table1[[#This Row],[SELLING VALUE]],-Table1[[#This Row],[BUYING VALUE]])</f>
        <v>25.600000000000023</v>
      </c>
      <c r="K243" t="str">
        <f>_xlfn.XLOOKUP(Table1[[#This Row],[PRODUCT ID]],Catalogue!$A$2:$A$51,Catalogue!$C$2:$C$51,,0)</f>
        <v>Category01</v>
      </c>
      <c r="L243" t="str">
        <f>_xlfn.XLOOKUP(Table1[[#This Row],[PRODUCT ID]],Catalogue!$A$2:$A$51,Catalogue!$B$2:$B$51,,0)</f>
        <v>Product8</v>
      </c>
    </row>
    <row r="244" spans="1:12">
      <c r="A244" s="1">
        <v>45169</v>
      </c>
      <c r="B244" t="s">
        <v>20</v>
      </c>
      <c r="C244">
        <v>19</v>
      </c>
      <c r="D244" t="s">
        <v>119</v>
      </c>
      <c r="E244" t="s">
        <v>121</v>
      </c>
      <c r="F244">
        <f>_xlfn.XLOOKUP('Sales Report'!$B244,Catalogue!$A$2:$A$51,Catalogue!$E$2:$E$51,,0)</f>
        <v>124</v>
      </c>
      <c r="G244">
        <f>_xlfn.XLOOKUP('Sales Report'!$B244,Catalogue!$A$2:$A$51,Catalogue!$F$2:$F$51,,0)</f>
        <v>204.60000000000002</v>
      </c>
      <c r="H244">
        <f t="shared" si="3"/>
        <v>2356</v>
      </c>
      <c r="I244">
        <f>PRODUCT(Table1[[#This Row],[SELLING PRICE]],Table1[[#This Row],[QTY]])</f>
        <v>3887.4000000000005</v>
      </c>
      <c r="J244">
        <f>SUM(Table1[[#This Row],[SELLING VALUE]],-Table1[[#This Row],[BUYING VALUE]])</f>
        <v>1531.4000000000005</v>
      </c>
      <c r="K244" t="str">
        <f>_xlfn.XLOOKUP(Table1[[#This Row],[PRODUCT ID]],Catalogue!$A$2:$A$51,Catalogue!$C$2:$C$51,,0)</f>
        <v>Category01</v>
      </c>
      <c r="L244" t="str">
        <f>_xlfn.XLOOKUP(Table1[[#This Row],[PRODUCT ID]],Catalogue!$A$2:$A$51,Catalogue!$B$2:$B$51,,0)</f>
        <v>Product6</v>
      </c>
    </row>
    <row r="245" spans="1:12">
      <c r="A245" s="1">
        <v>45170</v>
      </c>
      <c r="B245" t="s">
        <v>80</v>
      </c>
      <c r="C245">
        <v>2</v>
      </c>
      <c r="D245" t="s">
        <v>119</v>
      </c>
      <c r="E245" t="s">
        <v>120</v>
      </c>
      <c r="F245">
        <f>_xlfn.XLOOKUP('Sales Report'!$B245,Catalogue!$A$2:$A$51,Catalogue!$E$2:$E$51,,0)</f>
        <v>10</v>
      </c>
      <c r="G245">
        <f>_xlfn.XLOOKUP('Sales Report'!$B245,Catalogue!$A$2:$A$51,Catalogue!$F$2:$F$51,,0)</f>
        <v>11.3</v>
      </c>
      <c r="H245">
        <f t="shared" si="3"/>
        <v>20</v>
      </c>
      <c r="I245">
        <f>PRODUCT(Table1[[#This Row],[SELLING PRICE]],Table1[[#This Row],[QTY]])</f>
        <v>22.6</v>
      </c>
      <c r="J245">
        <f>SUM(Table1[[#This Row],[SELLING VALUE]],-Table1[[#This Row],[BUYING VALUE]])</f>
        <v>2.6000000000000014</v>
      </c>
      <c r="K245" t="str">
        <f>_xlfn.XLOOKUP(Table1[[#This Row],[PRODUCT ID]],Catalogue!$A$2:$A$51,Catalogue!$C$2:$C$51,,0)</f>
        <v>Category04</v>
      </c>
      <c r="L245" t="str">
        <f>_xlfn.XLOOKUP(Table1[[#This Row],[PRODUCT ID]],Catalogue!$A$2:$A$51,Catalogue!$B$2:$B$51,,0)</f>
        <v>Product34</v>
      </c>
    </row>
    <row r="246" spans="1:12">
      <c r="A246" s="1">
        <v>45171</v>
      </c>
      <c r="B246" t="s">
        <v>78</v>
      </c>
      <c r="C246">
        <v>3</v>
      </c>
      <c r="D246" t="s">
        <v>120</v>
      </c>
      <c r="E246" t="s">
        <v>121</v>
      </c>
      <c r="F246">
        <f>_xlfn.XLOOKUP('Sales Report'!$B246,Catalogue!$A$2:$A$51,Catalogue!$E$2:$E$51,,0)</f>
        <v>16</v>
      </c>
      <c r="G246">
        <f>_xlfn.XLOOKUP('Sales Report'!$B246,Catalogue!$A$2:$A$51,Catalogue!$F$2:$F$51,,0)</f>
        <v>18.240000000000002</v>
      </c>
      <c r="H246">
        <f t="shared" si="3"/>
        <v>48</v>
      </c>
      <c r="I246">
        <f>PRODUCT(Table1[[#This Row],[SELLING PRICE]],Table1[[#This Row],[QTY]])</f>
        <v>54.720000000000006</v>
      </c>
      <c r="J246">
        <f>SUM(Table1[[#This Row],[SELLING VALUE]],-Table1[[#This Row],[BUYING VALUE]])</f>
        <v>6.720000000000006</v>
      </c>
      <c r="K246" t="str">
        <f>_xlfn.XLOOKUP(Table1[[#This Row],[PRODUCT ID]],Catalogue!$A$2:$A$51,Catalogue!$C$2:$C$51,,0)</f>
        <v>Category04</v>
      </c>
      <c r="L246" t="str">
        <f>_xlfn.XLOOKUP(Table1[[#This Row],[PRODUCT ID]],Catalogue!$A$2:$A$51,Catalogue!$B$2:$B$51,,0)</f>
        <v>Product33</v>
      </c>
    </row>
    <row r="247" spans="1:12">
      <c r="A247" s="1">
        <v>45172</v>
      </c>
      <c r="B247" t="s">
        <v>92</v>
      </c>
      <c r="C247">
        <v>13</v>
      </c>
      <c r="D247" t="s">
        <v>122</v>
      </c>
      <c r="E247" t="s">
        <v>120</v>
      </c>
      <c r="F247">
        <f>_xlfn.XLOOKUP('Sales Report'!$B247,Catalogue!$A$2:$A$51,Catalogue!$E$2:$E$51,,0)</f>
        <v>105</v>
      </c>
      <c r="G247">
        <f>_xlfn.XLOOKUP('Sales Report'!$B247,Catalogue!$A$2:$A$51,Catalogue!$F$2:$F$51,,0)</f>
        <v>153.30000000000001</v>
      </c>
      <c r="H247">
        <f t="shared" si="3"/>
        <v>1365</v>
      </c>
      <c r="I247">
        <f>PRODUCT(Table1[[#This Row],[SELLING PRICE]],Table1[[#This Row],[QTY]])</f>
        <v>1992.9</v>
      </c>
      <c r="J247">
        <f>SUM(Table1[[#This Row],[SELLING VALUE]],-Table1[[#This Row],[BUYING VALUE]])</f>
        <v>627.90000000000009</v>
      </c>
      <c r="K247" t="str">
        <f>_xlfn.XLOOKUP(Table1[[#This Row],[PRODUCT ID]],Catalogue!$A$2:$A$51,Catalogue!$C$2:$C$51,,0)</f>
        <v>Category04</v>
      </c>
      <c r="L247" t="str">
        <f>_xlfn.XLOOKUP(Table1[[#This Row],[PRODUCT ID]],Catalogue!$A$2:$A$51,Catalogue!$B$2:$B$51,,0)</f>
        <v>Product40</v>
      </c>
    </row>
    <row r="248" spans="1:12">
      <c r="A248" s="1">
        <v>45173</v>
      </c>
      <c r="B248" t="s">
        <v>61</v>
      </c>
      <c r="C248">
        <v>9</v>
      </c>
      <c r="D248" t="s">
        <v>122</v>
      </c>
      <c r="E248" t="s">
        <v>121</v>
      </c>
      <c r="F248">
        <f>_xlfn.XLOOKUP('Sales Report'!$B248,Catalogue!$A$2:$A$51,Catalogue!$E$2:$E$51,,0)</f>
        <v>12</v>
      </c>
      <c r="G248">
        <f>_xlfn.XLOOKUP('Sales Report'!$B248,Catalogue!$A$2:$A$51,Catalogue!$F$2:$F$51,,0)</f>
        <v>16.920000000000002</v>
      </c>
      <c r="H248">
        <f t="shared" si="3"/>
        <v>108</v>
      </c>
      <c r="I248">
        <f>PRODUCT(Table1[[#This Row],[SELLING PRICE]],Table1[[#This Row],[QTY]])</f>
        <v>152.28000000000003</v>
      </c>
      <c r="J248">
        <f>SUM(Table1[[#This Row],[SELLING VALUE]],-Table1[[#This Row],[BUYING VALUE]])</f>
        <v>44.28000000000003</v>
      </c>
      <c r="K248" t="str">
        <f>_xlfn.XLOOKUP(Table1[[#This Row],[PRODUCT ID]],Catalogue!$A$2:$A$51,Catalogue!$C$2:$C$51,,0)</f>
        <v>Category03</v>
      </c>
      <c r="L248" t="str">
        <f>_xlfn.XLOOKUP(Table1[[#This Row],[PRODUCT ID]],Catalogue!$A$2:$A$51,Catalogue!$B$2:$B$51,,0)</f>
        <v>Product25</v>
      </c>
    </row>
    <row r="249" spans="1:12">
      <c r="A249" s="1">
        <v>45174</v>
      </c>
      <c r="B249" t="s">
        <v>84</v>
      </c>
      <c r="C249">
        <v>18</v>
      </c>
      <c r="D249" t="s">
        <v>120</v>
      </c>
      <c r="E249" t="s">
        <v>120</v>
      </c>
      <c r="F249">
        <f>_xlfn.XLOOKUP('Sales Report'!$B249,Catalogue!$A$2:$A$51,Catalogue!$E$2:$E$51,,0)</f>
        <v>136</v>
      </c>
      <c r="G249">
        <f>_xlfn.XLOOKUP('Sales Report'!$B249,Catalogue!$A$2:$A$51,Catalogue!$F$2:$F$51,,0)</f>
        <v>224.4</v>
      </c>
      <c r="H249">
        <f t="shared" si="3"/>
        <v>2448</v>
      </c>
      <c r="I249">
        <f>PRODUCT(Table1[[#This Row],[SELLING PRICE]],Table1[[#This Row],[QTY]])</f>
        <v>4039.2000000000003</v>
      </c>
      <c r="J249">
        <f>SUM(Table1[[#This Row],[SELLING VALUE]],-Table1[[#This Row],[BUYING VALUE]])</f>
        <v>1591.2000000000003</v>
      </c>
      <c r="K249" t="str">
        <f>_xlfn.XLOOKUP(Table1[[#This Row],[PRODUCT ID]],Catalogue!$A$2:$A$51,Catalogue!$C$2:$C$51,,0)</f>
        <v>Category04</v>
      </c>
      <c r="L249" t="str">
        <f>_xlfn.XLOOKUP(Table1[[#This Row],[PRODUCT ID]],Catalogue!$A$2:$A$51,Catalogue!$B$2:$B$51,,0)</f>
        <v>Product36</v>
      </c>
    </row>
    <row r="250" spans="1:12">
      <c r="A250" s="1">
        <v>45175</v>
      </c>
      <c r="B250" t="s">
        <v>99</v>
      </c>
      <c r="C250">
        <v>5</v>
      </c>
      <c r="D250" t="s">
        <v>119</v>
      </c>
      <c r="E250" t="s">
        <v>121</v>
      </c>
      <c r="F250">
        <f>_xlfn.XLOOKUP('Sales Report'!$B250,Catalogue!$A$2:$A$51,Catalogue!$E$2:$E$51,,0)</f>
        <v>133</v>
      </c>
      <c r="G250">
        <f>_xlfn.XLOOKUP('Sales Report'!$B250,Catalogue!$A$2:$A$51,Catalogue!$F$2:$F$51,,0)</f>
        <v>151.62</v>
      </c>
      <c r="H250">
        <f t="shared" si="3"/>
        <v>665</v>
      </c>
      <c r="I250">
        <f>PRODUCT(Table1[[#This Row],[SELLING PRICE]],Table1[[#This Row],[QTY]])</f>
        <v>758.1</v>
      </c>
      <c r="J250">
        <f>SUM(Table1[[#This Row],[SELLING VALUE]],-Table1[[#This Row],[BUYING VALUE]])</f>
        <v>93.100000000000023</v>
      </c>
      <c r="K250" t="str">
        <f>_xlfn.XLOOKUP(Table1[[#This Row],[PRODUCT ID]],Catalogue!$A$2:$A$51,Catalogue!$C$2:$C$51,,0)</f>
        <v>Category05</v>
      </c>
      <c r="L250" t="str">
        <f>_xlfn.XLOOKUP(Table1[[#This Row],[PRODUCT ID]],Catalogue!$A$2:$A$51,Catalogue!$B$2:$B$51,,0)</f>
        <v>Product43</v>
      </c>
    </row>
    <row r="251" spans="1:12">
      <c r="A251" s="1">
        <v>45176</v>
      </c>
      <c r="B251" t="s">
        <v>42</v>
      </c>
      <c r="C251">
        <v>17</v>
      </c>
      <c r="D251" t="s">
        <v>119</v>
      </c>
      <c r="E251" t="s">
        <v>121</v>
      </c>
      <c r="F251">
        <f>_xlfn.XLOOKUP('Sales Report'!$B251,Catalogue!$A$2:$A$51,Catalogue!$E$2:$E$51,,0)</f>
        <v>44</v>
      </c>
      <c r="G251">
        <f>_xlfn.XLOOKUP('Sales Report'!$B251,Catalogue!$A$2:$A$51,Catalogue!$F$2:$F$51,,0)</f>
        <v>72.599999999999994</v>
      </c>
      <c r="H251">
        <f t="shared" si="3"/>
        <v>748</v>
      </c>
      <c r="I251">
        <f>PRODUCT(Table1[[#This Row],[SELLING PRICE]],Table1[[#This Row],[QTY]])</f>
        <v>1234.1999999999998</v>
      </c>
      <c r="J251">
        <f>SUM(Table1[[#This Row],[SELLING VALUE]],-Table1[[#This Row],[BUYING VALUE]])</f>
        <v>486.19999999999982</v>
      </c>
      <c r="K251" t="str">
        <f>_xlfn.XLOOKUP(Table1[[#This Row],[PRODUCT ID]],Catalogue!$A$2:$A$51,Catalogue!$C$2:$C$51,,0)</f>
        <v>Category02</v>
      </c>
      <c r="L251" t="str">
        <f>_xlfn.XLOOKUP(Table1[[#This Row],[PRODUCT ID]],Catalogue!$A$2:$A$51,Catalogue!$B$2:$B$51,,0)</f>
        <v>Product16</v>
      </c>
    </row>
    <row r="252" spans="1:12">
      <c r="A252" s="1">
        <v>45177</v>
      </c>
      <c r="B252" t="s">
        <v>109</v>
      </c>
      <c r="C252">
        <v>15</v>
      </c>
      <c r="D252" t="s">
        <v>120</v>
      </c>
      <c r="E252" t="s">
        <v>120</v>
      </c>
      <c r="F252">
        <f>_xlfn.XLOOKUP('Sales Report'!$B252,Catalogue!$A$2:$A$51,Catalogue!$E$2:$E$51,,0)</f>
        <v>123</v>
      </c>
      <c r="G252">
        <f>_xlfn.XLOOKUP('Sales Report'!$B252,Catalogue!$A$2:$A$51,Catalogue!$F$2:$F$51,,0)</f>
        <v>135.30000000000001</v>
      </c>
      <c r="H252">
        <f t="shared" si="3"/>
        <v>1845</v>
      </c>
      <c r="I252">
        <f>PRODUCT(Table1[[#This Row],[SELLING PRICE]],Table1[[#This Row],[QTY]])</f>
        <v>2029.5000000000002</v>
      </c>
      <c r="J252">
        <f>SUM(Table1[[#This Row],[SELLING VALUE]],-Table1[[#This Row],[BUYING VALUE]])</f>
        <v>184.50000000000023</v>
      </c>
      <c r="K252" t="str">
        <f>_xlfn.XLOOKUP(Table1[[#This Row],[PRODUCT ID]],Catalogue!$A$2:$A$51,Catalogue!$C$2:$C$51,,0)</f>
        <v>Category05</v>
      </c>
      <c r="L252" t="str">
        <f>_xlfn.XLOOKUP(Table1[[#This Row],[PRODUCT ID]],Catalogue!$A$2:$A$51,Catalogue!$B$2:$B$51,,0)</f>
        <v>Product48</v>
      </c>
    </row>
    <row r="253" spans="1:12">
      <c r="A253" s="1">
        <v>45178</v>
      </c>
      <c r="B253" t="s">
        <v>78</v>
      </c>
      <c r="C253">
        <v>13</v>
      </c>
      <c r="D253" t="s">
        <v>119</v>
      </c>
      <c r="E253" t="s">
        <v>121</v>
      </c>
      <c r="F253">
        <f>_xlfn.XLOOKUP('Sales Report'!$B253,Catalogue!$A$2:$A$51,Catalogue!$E$2:$E$51,,0)</f>
        <v>16</v>
      </c>
      <c r="G253">
        <f>_xlfn.XLOOKUP('Sales Report'!$B253,Catalogue!$A$2:$A$51,Catalogue!$F$2:$F$51,,0)</f>
        <v>18.240000000000002</v>
      </c>
      <c r="H253">
        <f t="shared" si="3"/>
        <v>208</v>
      </c>
      <c r="I253">
        <f>PRODUCT(Table1[[#This Row],[SELLING PRICE]],Table1[[#This Row],[QTY]])</f>
        <v>237.12000000000003</v>
      </c>
      <c r="J253">
        <f>SUM(Table1[[#This Row],[SELLING VALUE]],-Table1[[#This Row],[BUYING VALUE]])</f>
        <v>29.120000000000033</v>
      </c>
      <c r="K253" t="str">
        <f>_xlfn.XLOOKUP(Table1[[#This Row],[PRODUCT ID]],Catalogue!$A$2:$A$51,Catalogue!$C$2:$C$51,,0)</f>
        <v>Category04</v>
      </c>
      <c r="L253" t="str">
        <f>_xlfn.XLOOKUP(Table1[[#This Row],[PRODUCT ID]],Catalogue!$A$2:$A$51,Catalogue!$B$2:$B$51,,0)</f>
        <v>Product33</v>
      </c>
    </row>
    <row r="254" spans="1:12">
      <c r="A254" s="1">
        <v>45179</v>
      </c>
      <c r="B254" t="s">
        <v>29</v>
      </c>
      <c r="C254">
        <v>4</v>
      </c>
      <c r="D254" t="s">
        <v>119</v>
      </c>
      <c r="E254" t="s">
        <v>121</v>
      </c>
      <c r="F254">
        <f>_xlfn.XLOOKUP('Sales Report'!$B254,Catalogue!$A$2:$A$51,Catalogue!$E$2:$E$51,,0)</f>
        <v>123</v>
      </c>
      <c r="G254">
        <f>_xlfn.XLOOKUP('Sales Report'!$B254,Catalogue!$A$2:$A$51,Catalogue!$F$2:$F$51,,0)</f>
        <v>179.58</v>
      </c>
      <c r="H254">
        <f t="shared" si="3"/>
        <v>492</v>
      </c>
      <c r="I254">
        <f>PRODUCT(Table1[[#This Row],[SELLING PRICE]],Table1[[#This Row],[QTY]])</f>
        <v>718.32</v>
      </c>
      <c r="J254">
        <f>SUM(Table1[[#This Row],[SELLING VALUE]],-Table1[[#This Row],[BUYING VALUE]])</f>
        <v>226.32000000000005</v>
      </c>
      <c r="K254" t="str">
        <f>_xlfn.XLOOKUP(Table1[[#This Row],[PRODUCT ID]],Catalogue!$A$2:$A$51,Catalogue!$C$2:$C$51,,0)</f>
        <v>Category02</v>
      </c>
      <c r="L254" t="str">
        <f>_xlfn.XLOOKUP(Table1[[#This Row],[PRODUCT ID]],Catalogue!$A$2:$A$51,Catalogue!$B$2:$B$51,,0)</f>
        <v>Product10</v>
      </c>
    </row>
    <row r="255" spans="1:12">
      <c r="A255" s="1">
        <v>45180</v>
      </c>
      <c r="B255" t="s">
        <v>18</v>
      </c>
      <c r="C255">
        <v>17</v>
      </c>
      <c r="D255" t="s">
        <v>120</v>
      </c>
      <c r="E255" t="s">
        <v>120</v>
      </c>
      <c r="F255">
        <f>_xlfn.XLOOKUP('Sales Report'!$B255,Catalogue!$A$2:$A$51,Catalogue!$E$2:$E$51,,0)</f>
        <v>133</v>
      </c>
      <c r="G255">
        <f>_xlfn.XLOOKUP('Sales Report'!$B255,Catalogue!$A$2:$A$51,Catalogue!$F$2:$F$51,,0)</f>
        <v>187.53</v>
      </c>
      <c r="H255">
        <f t="shared" si="3"/>
        <v>2261</v>
      </c>
      <c r="I255">
        <f>PRODUCT(Table1[[#This Row],[SELLING PRICE]],Table1[[#This Row],[QTY]])</f>
        <v>3188.01</v>
      </c>
      <c r="J255">
        <f>SUM(Table1[[#This Row],[SELLING VALUE]],-Table1[[#This Row],[BUYING VALUE]])</f>
        <v>927.01000000000022</v>
      </c>
      <c r="K255" t="str">
        <f>_xlfn.XLOOKUP(Table1[[#This Row],[PRODUCT ID]],Catalogue!$A$2:$A$51,Catalogue!$C$2:$C$51,,0)</f>
        <v>Category01</v>
      </c>
      <c r="L255" t="str">
        <f>_xlfn.XLOOKUP(Table1[[#This Row],[PRODUCT ID]],Catalogue!$A$2:$A$51,Catalogue!$B$2:$B$51,,0)</f>
        <v>Product5</v>
      </c>
    </row>
    <row r="256" spans="1:12">
      <c r="A256" s="1">
        <v>45181</v>
      </c>
      <c r="B256" t="s">
        <v>80</v>
      </c>
      <c r="C256">
        <v>7</v>
      </c>
      <c r="D256" t="s">
        <v>122</v>
      </c>
      <c r="E256" t="s">
        <v>121</v>
      </c>
      <c r="F256">
        <f>_xlfn.XLOOKUP('Sales Report'!$B256,Catalogue!$A$2:$A$51,Catalogue!$E$2:$E$51,,0)</f>
        <v>10</v>
      </c>
      <c r="G256">
        <f>_xlfn.XLOOKUP('Sales Report'!$B256,Catalogue!$A$2:$A$51,Catalogue!$F$2:$F$51,,0)</f>
        <v>11.3</v>
      </c>
      <c r="H256">
        <f t="shared" si="3"/>
        <v>70</v>
      </c>
      <c r="I256">
        <f>PRODUCT(Table1[[#This Row],[SELLING PRICE]],Table1[[#This Row],[QTY]])</f>
        <v>79.100000000000009</v>
      </c>
      <c r="J256">
        <f>SUM(Table1[[#This Row],[SELLING VALUE]],-Table1[[#This Row],[BUYING VALUE]])</f>
        <v>9.1000000000000085</v>
      </c>
      <c r="K256" t="str">
        <f>_xlfn.XLOOKUP(Table1[[#This Row],[PRODUCT ID]],Catalogue!$A$2:$A$51,Catalogue!$C$2:$C$51,,0)</f>
        <v>Category04</v>
      </c>
      <c r="L256" t="str">
        <f>_xlfn.XLOOKUP(Table1[[#This Row],[PRODUCT ID]],Catalogue!$A$2:$A$51,Catalogue!$B$2:$B$51,,0)</f>
        <v>Product34</v>
      </c>
    </row>
    <row r="257" spans="1:12">
      <c r="A257" s="1">
        <v>45182</v>
      </c>
      <c r="B257" t="s">
        <v>75</v>
      </c>
      <c r="C257">
        <v>1</v>
      </c>
      <c r="D257" t="s">
        <v>122</v>
      </c>
      <c r="E257" t="s">
        <v>120</v>
      </c>
      <c r="F257">
        <f>_xlfn.XLOOKUP('Sales Report'!$B257,Catalogue!$A$2:$A$51,Catalogue!$E$2:$E$51,,0)</f>
        <v>10</v>
      </c>
      <c r="G257">
        <f>_xlfn.XLOOKUP('Sales Report'!$B257,Catalogue!$A$2:$A$51,Catalogue!$F$2:$F$51,,0)</f>
        <v>11.2</v>
      </c>
      <c r="H257">
        <f t="shared" si="3"/>
        <v>10</v>
      </c>
      <c r="I257">
        <f>PRODUCT(Table1[[#This Row],[SELLING PRICE]],Table1[[#This Row],[QTY]])</f>
        <v>11.2</v>
      </c>
      <c r="J257">
        <f>SUM(Table1[[#This Row],[SELLING VALUE]],-Table1[[#This Row],[BUYING VALUE]])</f>
        <v>1.1999999999999993</v>
      </c>
      <c r="K257" t="str">
        <f>_xlfn.XLOOKUP(Table1[[#This Row],[PRODUCT ID]],Catalogue!$A$2:$A$51,Catalogue!$C$2:$C$51,,0)</f>
        <v>Category04</v>
      </c>
      <c r="L257" t="str">
        <f>_xlfn.XLOOKUP(Table1[[#This Row],[PRODUCT ID]],Catalogue!$A$2:$A$51,Catalogue!$B$2:$B$51,,0)</f>
        <v>Product32</v>
      </c>
    </row>
    <row r="258" spans="1:12">
      <c r="A258" s="1">
        <v>45183</v>
      </c>
      <c r="B258" t="s">
        <v>15</v>
      </c>
      <c r="C258">
        <v>7</v>
      </c>
      <c r="D258" t="s">
        <v>120</v>
      </c>
      <c r="E258" t="s">
        <v>121</v>
      </c>
      <c r="F258">
        <f>_xlfn.XLOOKUP('Sales Report'!$B258,Catalogue!$A$2:$A$51,Catalogue!$E$2:$E$51,,0)</f>
        <v>71</v>
      </c>
      <c r="G258">
        <f>_xlfn.XLOOKUP('Sales Report'!$B258,Catalogue!$A$2:$A$51,Catalogue!$F$2:$F$51,,0)</f>
        <v>80.23</v>
      </c>
      <c r="H258">
        <f t="shared" si="3"/>
        <v>497</v>
      </c>
      <c r="I258">
        <f>PRODUCT(Table1[[#This Row],[SELLING PRICE]],Table1[[#This Row],[QTY]])</f>
        <v>561.61</v>
      </c>
      <c r="J258">
        <f>SUM(Table1[[#This Row],[SELLING VALUE]],-Table1[[#This Row],[BUYING VALUE]])</f>
        <v>64.610000000000014</v>
      </c>
      <c r="K258" t="str">
        <f>_xlfn.XLOOKUP(Table1[[#This Row],[PRODUCT ID]],Catalogue!$A$2:$A$51,Catalogue!$C$2:$C$51,,0)</f>
        <v>Category01</v>
      </c>
      <c r="L258" t="str">
        <f>_xlfn.XLOOKUP(Table1[[#This Row],[PRODUCT ID]],Catalogue!$A$2:$A$51,Catalogue!$B$2:$B$51,,0)</f>
        <v>Product4</v>
      </c>
    </row>
    <row r="259" spans="1:12">
      <c r="A259" s="1">
        <v>45184</v>
      </c>
      <c r="B259" t="s">
        <v>36</v>
      </c>
      <c r="C259">
        <v>14</v>
      </c>
      <c r="D259" t="s">
        <v>119</v>
      </c>
      <c r="E259" t="s">
        <v>120</v>
      </c>
      <c r="F259">
        <f>_xlfn.XLOOKUP('Sales Report'!$B259,Catalogue!$A$2:$A$51,Catalogue!$E$2:$E$51,,0)</f>
        <v>63</v>
      </c>
      <c r="G259">
        <f>_xlfn.XLOOKUP('Sales Report'!$B259,Catalogue!$A$2:$A$51,Catalogue!$F$2:$F$51,,0)</f>
        <v>71.819999999999993</v>
      </c>
      <c r="H259">
        <f t="shared" ref="H259:H322" si="4">PRODUCT($F259,$C259)</f>
        <v>882</v>
      </c>
      <c r="I259">
        <f>PRODUCT(Table1[[#This Row],[SELLING PRICE]],Table1[[#This Row],[QTY]])</f>
        <v>1005.4799999999999</v>
      </c>
      <c r="J259">
        <f>SUM(Table1[[#This Row],[SELLING VALUE]],-Table1[[#This Row],[BUYING VALUE]])</f>
        <v>123.4799999999999</v>
      </c>
      <c r="K259" t="str">
        <f>_xlfn.XLOOKUP(Table1[[#This Row],[PRODUCT ID]],Catalogue!$A$2:$A$51,Catalogue!$C$2:$C$51,,0)</f>
        <v>Category02</v>
      </c>
      <c r="L259" t="str">
        <f>_xlfn.XLOOKUP(Table1[[#This Row],[PRODUCT ID]],Catalogue!$A$2:$A$51,Catalogue!$B$2:$B$51,,0)</f>
        <v>Product13</v>
      </c>
    </row>
    <row r="260" spans="1:12">
      <c r="A260" s="1">
        <v>45185</v>
      </c>
      <c r="B260" t="s">
        <v>10</v>
      </c>
      <c r="C260">
        <v>18</v>
      </c>
      <c r="D260" t="s">
        <v>119</v>
      </c>
      <c r="E260" t="s">
        <v>121</v>
      </c>
      <c r="F260">
        <f>_xlfn.XLOOKUP('Sales Report'!$B260,Catalogue!$A$2:$A$51,Catalogue!$E$2:$E$51,,0)</f>
        <v>105</v>
      </c>
      <c r="G260">
        <f>_xlfn.XLOOKUP('Sales Report'!$B260,Catalogue!$A$2:$A$51,Catalogue!$F$2:$F$51,,0)</f>
        <v>117.6</v>
      </c>
      <c r="H260">
        <f t="shared" si="4"/>
        <v>1890</v>
      </c>
      <c r="I260">
        <f>PRODUCT(Table1[[#This Row],[SELLING PRICE]],Table1[[#This Row],[QTY]])</f>
        <v>2116.7999999999997</v>
      </c>
      <c r="J260">
        <f>SUM(Table1[[#This Row],[SELLING VALUE]],-Table1[[#This Row],[BUYING VALUE]])</f>
        <v>226.79999999999973</v>
      </c>
      <c r="K260" t="str">
        <f>_xlfn.XLOOKUP(Table1[[#This Row],[PRODUCT ID]],Catalogue!$A$2:$A$51,Catalogue!$C$2:$C$51,,0)</f>
        <v>Category01</v>
      </c>
      <c r="L260" t="str">
        <f>_xlfn.XLOOKUP(Table1[[#This Row],[PRODUCT ID]],Catalogue!$A$2:$A$51,Catalogue!$B$2:$B$51,,0)</f>
        <v>Product2</v>
      </c>
    </row>
    <row r="261" spans="1:12">
      <c r="A261" s="1">
        <v>45186</v>
      </c>
      <c r="B261" t="s">
        <v>40</v>
      </c>
      <c r="C261">
        <v>20</v>
      </c>
      <c r="D261" t="s">
        <v>120</v>
      </c>
      <c r="E261" t="s">
        <v>121</v>
      </c>
      <c r="F261">
        <f>_xlfn.XLOOKUP('Sales Report'!$B261,Catalogue!$A$2:$A$51,Catalogue!$E$2:$E$51,,0)</f>
        <v>105</v>
      </c>
      <c r="G261">
        <f>_xlfn.XLOOKUP('Sales Report'!$B261,Catalogue!$A$2:$A$51,Catalogue!$F$2:$F$51,,0)</f>
        <v>148.05000000000001</v>
      </c>
      <c r="H261">
        <f t="shared" si="4"/>
        <v>2100</v>
      </c>
      <c r="I261">
        <f>PRODUCT(Table1[[#This Row],[SELLING PRICE]],Table1[[#This Row],[QTY]])</f>
        <v>2961</v>
      </c>
      <c r="J261">
        <f>SUM(Table1[[#This Row],[SELLING VALUE]],-Table1[[#This Row],[BUYING VALUE]])</f>
        <v>861</v>
      </c>
      <c r="K261" t="str">
        <f>_xlfn.XLOOKUP(Table1[[#This Row],[PRODUCT ID]],Catalogue!$A$2:$A$51,Catalogue!$C$2:$C$51,,0)</f>
        <v>Category02</v>
      </c>
      <c r="L261" t="str">
        <f>_xlfn.XLOOKUP(Table1[[#This Row],[PRODUCT ID]],Catalogue!$A$2:$A$51,Catalogue!$B$2:$B$51,,0)</f>
        <v>Product15</v>
      </c>
    </row>
    <row r="262" spans="1:12">
      <c r="A262" s="1">
        <v>45187</v>
      </c>
      <c r="B262" t="s">
        <v>90</v>
      </c>
      <c r="C262">
        <v>16</v>
      </c>
      <c r="D262" t="s">
        <v>119</v>
      </c>
      <c r="E262" t="s">
        <v>120</v>
      </c>
      <c r="F262">
        <f>_xlfn.XLOOKUP('Sales Report'!$B262,Catalogue!$A$2:$A$51,Catalogue!$E$2:$E$51,,0)</f>
        <v>98</v>
      </c>
      <c r="G262">
        <f>_xlfn.XLOOKUP('Sales Report'!$B262,Catalogue!$A$2:$A$51,Catalogue!$F$2:$F$51,,0)</f>
        <v>132.30000000000001</v>
      </c>
      <c r="H262">
        <f t="shared" si="4"/>
        <v>1568</v>
      </c>
      <c r="I262">
        <f>PRODUCT(Table1[[#This Row],[SELLING PRICE]],Table1[[#This Row],[QTY]])</f>
        <v>2116.8000000000002</v>
      </c>
      <c r="J262">
        <f>SUM(Table1[[#This Row],[SELLING VALUE]],-Table1[[#This Row],[BUYING VALUE]])</f>
        <v>548.80000000000018</v>
      </c>
      <c r="K262" t="str">
        <f>_xlfn.XLOOKUP(Table1[[#This Row],[PRODUCT ID]],Catalogue!$A$2:$A$51,Catalogue!$C$2:$C$51,,0)</f>
        <v>Category04</v>
      </c>
      <c r="L262" t="str">
        <f>_xlfn.XLOOKUP(Table1[[#This Row],[PRODUCT ID]],Catalogue!$A$2:$A$51,Catalogue!$B$2:$B$51,,0)</f>
        <v>Product39</v>
      </c>
    </row>
    <row r="263" spans="1:12">
      <c r="A263" s="1">
        <v>45188</v>
      </c>
      <c r="B263" t="s">
        <v>86</v>
      </c>
      <c r="C263">
        <v>2</v>
      </c>
      <c r="D263" t="s">
        <v>119</v>
      </c>
      <c r="E263" t="s">
        <v>121</v>
      </c>
      <c r="F263">
        <f>_xlfn.XLOOKUP('Sales Report'!$B263,Catalogue!$A$2:$A$51,Catalogue!$E$2:$E$51,,0)</f>
        <v>12</v>
      </c>
      <c r="G263">
        <f>_xlfn.XLOOKUP('Sales Report'!$B263,Catalogue!$A$2:$A$51,Catalogue!$F$2:$F$51,,0)</f>
        <v>13.44</v>
      </c>
      <c r="H263">
        <f t="shared" si="4"/>
        <v>24</v>
      </c>
      <c r="I263">
        <f>PRODUCT(Table1[[#This Row],[SELLING PRICE]],Table1[[#This Row],[QTY]])</f>
        <v>26.88</v>
      </c>
      <c r="J263">
        <f>SUM(Table1[[#This Row],[SELLING VALUE]],-Table1[[#This Row],[BUYING VALUE]])</f>
        <v>2.879999999999999</v>
      </c>
      <c r="K263" t="str">
        <f>_xlfn.XLOOKUP(Table1[[#This Row],[PRODUCT ID]],Catalogue!$A$2:$A$51,Catalogue!$C$2:$C$51,,0)</f>
        <v>Category04</v>
      </c>
      <c r="L263" t="str">
        <f>_xlfn.XLOOKUP(Table1[[#This Row],[PRODUCT ID]],Catalogue!$A$2:$A$51,Catalogue!$B$2:$B$51,,0)</f>
        <v>Product37</v>
      </c>
    </row>
    <row r="264" spans="1:12">
      <c r="A264" s="1">
        <v>45189</v>
      </c>
      <c r="B264" t="s">
        <v>92</v>
      </c>
      <c r="C264">
        <v>15</v>
      </c>
      <c r="D264" t="s">
        <v>120</v>
      </c>
      <c r="E264" t="s">
        <v>121</v>
      </c>
      <c r="F264">
        <f>_xlfn.XLOOKUP('Sales Report'!$B264,Catalogue!$A$2:$A$51,Catalogue!$E$2:$E$51,,0)</f>
        <v>105</v>
      </c>
      <c r="G264">
        <f>_xlfn.XLOOKUP('Sales Report'!$B264,Catalogue!$A$2:$A$51,Catalogue!$F$2:$F$51,,0)</f>
        <v>153.30000000000001</v>
      </c>
      <c r="H264">
        <f t="shared" si="4"/>
        <v>1575</v>
      </c>
      <c r="I264">
        <f>PRODUCT(Table1[[#This Row],[SELLING PRICE]],Table1[[#This Row],[QTY]])</f>
        <v>2299.5</v>
      </c>
      <c r="J264">
        <f>SUM(Table1[[#This Row],[SELLING VALUE]],-Table1[[#This Row],[BUYING VALUE]])</f>
        <v>724.5</v>
      </c>
      <c r="K264" t="str">
        <f>_xlfn.XLOOKUP(Table1[[#This Row],[PRODUCT ID]],Catalogue!$A$2:$A$51,Catalogue!$C$2:$C$51,,0)</f>
        <v>Category04</v>
      </c>
      <c r="L264" t="str">
        <f>_xlfn.XLOOKUP(Table1[[#This Row],[PRODUCT ID]],Catalogue!$A$2:$A$51,Catalogue!$B$2:$B$51,,0)</f>
        <v>Product40</v>
      </c>
    </row>
    <row r="265" spans="1:12">
      <c r="A265" s="1">
        <v>45190</v>
      </c>
      <c r="B265" t="s">
        <v>23</v>
      </c>
      <c r="C265">
        <v>11</v>
      </c>
      <c r="D265" t="s">
        <v>122</v>
      </c>
      <c r="E265" t="s">
        <v>120</v>
      </c>
      <c r="F265">
        <f>_xlfn.XLOOKUP('Sales Report'!$B265,Catalogue!$A$2:$A$51,Catalogue!$E$2:$E$51,,0)</f>
        <v>10</v>
      </c>
      <c r="G265">
        <f>_xlfn.XLOOKUP('Sales Report'!$B265,Catalogue!$A$2:$A$51,Catalogue!$F$2:$F$51,,0)</f>
        <v>11.2</v>
      </c>
      <c r="H265">
        <f t="shared" si="4"/>
        <v>110</v>
      </c>
      <c r="I265">
        <f>PRODUCT(Table1[[#This Row],[SELLING PRICE]],Table1[[#This Row],[QTY]])</f>
        <v>123.19999999999999</v>
      </c>
      <c r="J265">
        <f>SUM(Table1[[#This Row],[SELLING VALUE]],-Table1[[#This Row],[BUYING VALUE]])</f>
        <v>13.199999999999989</v>
      </c>
      <c r="K265" t="str">
        <f>_xlfn.XLOOKUP(Table1[[#This Row],[PRODUCT ID]],Catalogue!$A$2:$A$51,Catalogue!$C$2:$C$51,,0)</f>
        <v>Category01</v>
      </c>
      <c r="L265" t="str">
        <f>_xlfn.XLOOKUP(Table1[[#This Row],[PRODUCT ID]],Catalogue!$A$2:$A$51,Catalogue!$B$2:$B$51,,0)</f>
        <v>Product7</v>
      </c>
    </row>
    <row r="266" spans="1:12">
      <c r="A266" s="1">
        <v>45191</v>
      </c>
      <c r="B266" t="s">
        <v>111</v>
      </c>
      <c r="C266">
        <v>20</v>
      </c>
      <c r="D266" t="s">
        <v>122</v>
      </c>
      <c r="E266" t="s">
        <v>121</v>
      </c>
      <c r="F266">
        <f>_xlfn.XLOOKUP('Sales Report'!$B266,Catalogue!$A$2:$A$51,Catalogue!$E$2:$E$51,,0)</f>
        <v>136</v>
      </c>
      <c r="G266">
        <f>_xlfn.XLOOKUP('Sales Report'!$B266,Catalogue!$A$2:$A$51,Catalogue!$F$2:$F$51,,0)</f>
        <v>183.6</v>
      </c>
      <c r="H266">
        <f t="shared" si="4"/>
        <v>2720</v>
      </c>
      <c r="I266">
        <f>PRODUCT(Table1[[#This Row],[SELLING PRICE]],Table1[[#This Row],[QTY]])</f>
        <v>3672</v>
      </c>
      <c r="J266">
        <f>SUM(Table1[[#This Row],[SELLING VALUE]],-Table1[[#This Row],[BUYING VALUE]])</f>
        <v>952</v>
      </c>
      <c r="K266" t="str">
        <f>_xlfn.XLOOKUP(Table1[[#This Row],[PRODUCT ID]],Catalogue!$A$2:$A$51,Catalogue!$C$2:$C$51,,0)</f>
        <v>Category05</v>
      </c>
      <c r="L266" t="str">
        <f>_xlfn.XLOOKUP(Table1[[#This Row],[PRODUCT ID]],Catalogue!$A$2:$A$51,Catalogue!$B$2:$B$51,,0)</f>
        <v>Product49</v>
      </c>
    </row>
    <row r="267" spans="1:12">
      <c r="A267" s="1">
        <v>45192</v>
      </c>
      <c r="B267" t="s">
        <v>25</v>
      </c>
      <c r="C267">
        <v>8</v>
      </c>
      <c r="D267" t="s">
        <v>120</v>
      </c>
      <c r="E267" t="s">
        <v>120</v>
      </c>
      <c r="F267">
        <f>_xlfn.XLOOKUP('Sales Report'!$B267,Catalogue!$A$2:$A$51,Catalogue!$E$2:$E$51,,0)</f>
        <v>16</v>
      </c>
      <c r="G267">
        <f>_xlfn.XLOOKUP('Sales Report'!$B267,Catalogue!$A$2:$A$51,Catalogue!$F$2:$F$51,,0)</f>
        <v>17.600000000000001</v>
      </c>
      <c r="H267">
        <f t="shared" si="4"/>
        <v>128</v>
      </c>
      <c r="I267">
        <f>PRODUCT(Table1[[#This Row],[SELLING PRICE]],Table1[[#This Row],[QTY]])</f>
        <v>140.80000000000001</v>
      </c>
      <c r="J267">
        <f>SUM(Table1[[#This Row],[SELLING VALUE]],-Table1[[#This Row],[BUYING VALUE]])</f>
        <v>12.800000000000011</v>
      </c>
      <c r="K267" t="str">
        <f>_xlfn.XLOOKUP(Table1[[#This Row],[PRODUCT ID]],Catalogue!$A$2:$A$51,Catalogue!$C$2:$C$51,,0)</f>
        <v>Category01</v>
      </c>
      <c r="L267" t="str">
        <f>_xlfn.XLOOKUP(Table1[[#This Row],[PRODUCT ID]],Catalogue!$A$2:$A$51,Catalogue!$B$2:$B$51,,0)</f>
        <v>Product8</v>
      </c>
    </row>
    <row r="268" spans="1:12">
      <c r="A268" s="1">
        <v>45193</v>
      </c>
      <c r="B268" t="s">
        <v>84</v>
      </c>
      <c r="C268">
        <v>10</v>
      </c>
      <c r="D268" t="s">
        <v>119</v>
      </c>
      <c r="E268" t="s">
        <v>121</v>
      </c>
      <c r="F268">
        <f>_xlfn.XLOOKUP('Sales Report'!$B268,Catalogue!$A$2:$A$51,Catalogue!$E$2:$E$51,,0)</f>
        <v>136</v>
      </c>
      <c r="G268">
        <f>_xlfn.XLOOKUP('Sales Report'!$B268,Catalogue!$A$2:$A$51,Catalogue!$F$2:$F$51,,0)</f>
        <v>224.4</v>
      </c>
      <c r="H268">
        <f t="shared" si="4"/>
        <v>1360</v>
      </c>
      <c r="I268">
        <f>PRODUCT(Table1[[#This Row],[SELLING PRICE]],Table1[[#This Row],[QTY]])</f>
        <v>2244</v>
      </c>
      <c r="J268">
        <f>SUM(Table1[[#This Row],[SELLING VALUE]],-Table1[[#This Row],[BUYING VALUE]])</f>
        <v>884</v>
      </c>
      <c r="K268" t="str">
        <f>_xlfn.XLOOKUP(Table1[[#This Row],[PRODUCT ID]],Catalogue!$A$2:$A$51,Catalogue!$C$2:$C$51,,0)</f>
        <v>Category04</v>
      </c>
      <c r="L268" t="str">
        <f>_xlfn.XLOOKUP(Table1[[#This Row],[PRODUCT ID]],Catalogue!$A$2:$A$51,Catalogue!$B$2:$B$51,,0)</f>
        <v>Product36</v>
      </c>
    </row>
    <row r="269" spans="1:12">
      <c r="A269" s="1">
        <v>45194</v>
      </c>
      <c r="B269" t="s">
        <v>29</v>
      </c>
      <c r="C269">
        <v>11</v>
      </c>
      <c r="D269" t="s">
        <v>119</v>
      </c>
      <c r="E269" t="s">
        <v>120</v>
      </c>
      <c r="F269">
        <f>_xlfn.XLOOKUP('Sales Report'!$B269,Catalogue!$A$2:$A$51,Catalogue!$E$2:$E$51,,0)</f>
        <v>123</v>
      </c>
      <c r="G269">
        <f>_xlfn.XLOOKUP('Sales Report'!$B269,Catalogue!$A$2:$A$51,Catalogue!$F$2:$F$51,,0)</f>
        <v>179.58</v>
      </c>
      <c r="H269">
        <f t="shared" si="4"/>
        <v>1353</v>
      </c>
      <c r="I269">
        <f>PRODUCT(Table1[[#This Row],[SELLING PRICE]],Table1[[#This Row],[QTY]])</f>
        <v>1975.38</v>
      </c>
      <c r="J269">
        <f>SUM(Table1[[#This Row],[SELLING VALUE]],-Table1[[#This Row],[BUYING VALUE]])</f>
        <v>622.38000000000011</v>
      </c>
      <c r="K269" t="str">
        <f>_xlfn.XLOOKUP(Table1[[#This Row],[PRODUCT ID]],Catalogue!$A$2:$A$51,Catalogue!$C$2:$C$51,,0)</f>
        <v>Category02</v>
      </c>
      <c r="L269" t="str">
        <f>_xlfn.XLOOKUP(Table1[[#This Row],[PRODUCT ID]],Catalogue!$A$2:$A$51,Catalogue!$B$2:$B$51,,0)</f>
        <v>Product10</v>
      </c>
    </row>
    <row r="270" spans="1:12">
      <c r="A270" s="1">
        <v>45195</v>
      </c>
      <c r="B270" t="s">
        <v>101</v>
      </c>
      <c r="C270">
        <v>3</v>
      </c>
      <c r="D270" t="s">
        <v>120</v>
      </c>
      <c r="E270" t="s">
        <v>121</v>
      </c>
      <c r="F270">
        <f>_xlfn.XLOOKUP('Sales Report'!$B270,Catalogue!$A$2:$A$51,Catalogue!$E$2:$E$51,,0)</f>
        <v>124</v>
      </c>
      <c r="G270">
        <f>_xlfn.XLOOKUP('Sales Report'!$B270,Catalogue!$A$2:$A$51,Catalogue!$F$2:$F$51,,0)</f>
        <v>140.12</v>
      </c>
      <c r="H270">
        <f t="shared" si="4"/>
        <v>372</v>
      </c>
      <c r="I270">
        <f>PRODUCT(Table1[[#This Row],[SELLING PRICE]],Table1[[#This Row],[QTY]])</f>
        <v>420.36</v>
      </c>
      <c r="J270">
        <f>SUM(Table1[[#This Row],[SELLING VALUE]],-Table1[[#This Row],[BUYING VALUE]])</f>
        <v>48.360000000000014</v>
      </c>
      <c r="K270" t="str">
        <f>_xlfn.XLOOKUP(Table1[[#This Row],[PRODUCT ID]],Catalogue!$A$2:$A$51,Catalogue!$C$2:$C$51,,0)</f>
        <v>Category05</v>
      </c>
      <c r="L270" t="str">
        <f>_xlfn.XLOOKUP(Table1[[#This Row],[PRODUCT ID]],Catalogue!$A$2:$A$51,Catalogue!$B$2:$B$51,,0)</f>
        <v>Product44</v>
      </c>
    </row>
    <row r="271" spans="1:12">
      <c r="A271" s="1">
        <v>45196</v>
      </c>
      <c r="B271" t="s">
        <v>61</v>
      </c>
      <c r="C271">
        <v>12</v>
      </c>
      <c r="D271" t="s">
        <v>119</v>
      </c>
      <c r="E271" t="s">
        <v>121</v>
      </c>
      <c r="F271">
        <f>_xlfn.XLOOKUP('Sales Report'!$B271,Catalogue!$A$2:$A$51,Catalogue!$E$2:$E$51,,0)</f>
        <v>12</v>
      </c>
      <c r="G271">
        <f>_xlfn.XLOOKUP('Sales Report'!$B271,Catalogue!$A$2:$A$51,Catalogue!$F$2:$F$51,,0)</f>
        <v>16.920000000000002</v>
      </c>
      <c r="H271">
        <f t="shared" si="4"/>
        <v>144</v>
      </c>
      <c r="I271">
        <f>PRODUCT(Table1[[#This Row],[SELLING PRICE]],Table1[[#This Row],[QTY]])</f>
        <v>203.04000000000002</v>
      </c>
      <c r="J271">
        <f>SUM(Table1[[#This Row],[SELLING VALUE]],-Table1[[#This Row],[BUYING VALUE]])</f>
        <v>59.04000000000002</v>
      </c>
      <c r="K271" t="str">
        <f>_xlfn.XLOOKUP(Table1[[#This Row],[PRODUCT ID]],Catalogue!$A$2:$A$51,Catalogue!$C$2:$C$51,,0)</f>
        <v>Category03</v>
      </c>
      <c r="L271" t="str">
        <f>_xlfn.XLOOKUP(Table1[[#This Row],[PRODUCT ID]],Catalogue!$A$2:$A$51,Catalogue!$B$2:$B$51,,0)</f>
        <v>Product25</v>
      </c>
    </row>
    <row r="272" spans="1:12">
      <c r="A272" s="1">
        <v>45197</v>
      </c>
      <c r="B272" t="s">
        <v>44</v>
      </c>
      <c r="C272">
        <v>7</v>
      </c>
      <c r="D272" t="s">
        <v>119</v>
      </c>
      <c r="E272" t="s">
        <v>120</v>
      </c>
      <c r="F272">
        <f>_xlfn.XLOOKUP('Sales Report'!$B272,Catalogue!$A$2:$A$51,Catalogue!$E$2:$E$51,,0)</f>
        <v>71</v>
      </c>
      <c r="G272">
        <f>_xlfn.XLOOKUP('Sales Report'!$B272,Catalogue!$A$2:$A$51,Catalogue!$F$2:$F$51,,0)</f>
        <v>79.52</v>
      </c>
      <c r="H272">
        <f t="shared" si="4"/>
        <v>497</v>
      </c>
      <c r="I272">
        <f>PRODUCT(Table1[[#This Row],[SELLING PRICE]],Table1[[#This Row],[QTY]])</f>
        <v>556.64</v>
      </c>
      <c r="J272">
        <f>SUM(Table1[[#This Row],[SELLING VALUE]],-Table1[[#This Row],[BUYING VALUE]])</f>
        <v>59.639999999999986</v>
      </c>
      <c r="K272" t="str">
        <f>_xlfn.XLOOKUP(Table1[[#This Row],[PRODUCT ID]],Catalogue!$A$2:$A$51,Catalogue!$C$2:$C$51,,0)</f>
        <v>Category02</v>
      </c>
      <c r="L272" t="str">
        <f>_xlfn.XLOOKUP(Table1[[#This Row],[PRODUCT ID]],Catalogue!$A$2:$A$51,Catalogue!$B$2:$B$51,,0)</f>
        <v>Product17</v>
      </c>
    </row>
    <row r="273" spans="1:12">
      <c r="A273" s="1">
        <v>45198</v>
      </c>
      <c r="B273" t="s">
        <v>27</v>
      </c>
      <c r="C273">
        <v>19</v>
      </c>
      <c r="D273" t="s">
        <v>120</v>
      </c>
      <c r="E273" t="s">
        <v>121</v>
      </c>
      <c r="F273">
        <f>_xlfn.XLOOKUP('Sales Report'!$B273,Catalogue!$A$2:$A$51,Catalogue!$E$2:$E$51,,0)</f>
        <v>10</v>
      </c>
      <c r="G273">
        <f>_xlfn.XLOOKUP('Sales Report'!$B273,Catalogue!$A$2:$A$51,Catalogue!$F$2:$F$51,,0)</f>
        <v>13.5</v>
      </c>
      <c r="H273">
        <f t="shared" si="4"/>
        <v>190</v>
      </c>
      <c r="I273">
        <f>PRODUCT(Table1[[#This Row],[SELLING PRICE]],Table1[[#This Row],[QTY]])</f>
        <v>256.5</v>
      </c>
      <c r="J273">
        <f>SUM(Table1[[#This Row],[SELLING VALUE]],-Table1[[#This Row],[BUYING VALUE]])</f>
        <v>66.5</v>
      </c>
      <c r="K273" t="str">
        <f>_xlfn.XLOOKUP(Table1[[#This Row],[PRODUCT ID]],Catalogue!$A$2:$A$51,Catalogue!$C$2:$C$51,,0)</f>
        <v>Category01</v>
      </c>
      <c r="L273" t="str">
        <f>_xlfn.XLOOKUP(Table1[[#This Row],[PRODUCT ID]],Catalogue!$A$2:$A$51,Catalogue!$B$2:$B$51,,0)</f>
        <v>Product9</v>
      </c>
    </row>
    <row r="274" spans="1:12">
      <c r="A274" s="1">
        <v>45199</v>
      </c>
      <c r="B274" t="s">
        <v>63</v>
      </c>
      <c r="C274">
        <v>17</v>
      </c>
      <c r="D274" t="s">
        <v>122</v>
      </c>
      <c r="E274" t="s">
        <v>121</v>
      </c>
      <c r="F274">
        <f>_xlfn.XLOOKUP('Sales Report'!$B274,Catalogue!$A$2:$A$51,Catalogue!$E$2:$E$51,,0)</f>
        <v>98</v>
      </c>
      <c r="G274">
        <f>_xlfn.XLOOKUP('Sales Report'!$B274,Catalogue!$A$2:$A$51,Catalogue!$F$2:$F$51,,0)</f>
        <v>161.69999999999999</v>
      </c>
      <c r="H274">
        <f t="shared" si="4"/>
        <v>1666</v>
      </c>
      <c r="I274">
        <f>PRODUCT(Table1[[#This Row],[SELLING PRICE]],Table1[[#This Row],[QTY]])</f>
        <v>2748.8999999999996</v>
      </c>
      <c r="J274">
        <f>SUM(Table1[[#This Row],[SELLING VALUE]],-Table1[[#This Row],[BUYING VALUE]])</f>
        <v>1082.8999999999996</v>
      </c>
      <c r="K274" t="str">
        <f>_xlfn.XLOOKUP(Table1[[#This Row],[PRODUCT ID]],Catalogue!$A$2:$A$51,Catalogue!$C$2:$C$51,,0)</f>
        <v>Category03</v>
      </c>
      <c r="L274" t="str">
        <f>_xlfn.XLOOKUP(Table1[[#This Row],[PRODUCT ID]],Catalogue!$A$2:$A$51,Catalogue!$B$2:$B$51,,0)</f>
        <v>Product26</v>
      </c>
    </row>
    <row r="275" spans="1:12">
      <c r="A275" s="1">
        <v>45200</v>
      </c>
      <c r="B275" t="s">
        <v>12</v>
      </c>
      <c r="C275">
        <v>20</v>
      </c>
      <c r="D275" t="s">
        <v>122</v>
      </c>
      <c r="E275" t="s">
        <v>120</v>
      </c>
      <c r="F275">
        <f>_xlfn.XLOOKUP('Sales Report'!$B275,Catalogue!$A$2:$A$51,Catalogue!$E$2:$E$51,,0)</f>
        <v>44</v>
      </c>
      <c r="G275">
        <f>_xlfn.XLOOKUP('Sales Report'!$B275,Catalogue!$A$2:$A$51,Catalogue!$F$2:$F$51,,0)</f>
        <v>50.16</v>
      </c>
      <c r="H275">
        <f t="shared" si="4"/>
        <v>880</v>
      </c>
      <c r="I275">
        <f>PRODUCT(Table1[[#This Row],[SELLING PRICE]],Table1[[#This Row],[QTY]])</f>
        <v>1003.1999999999999</v>
      </c>
      <c r="J275">
        <f>SUM(Table1[[#This Row],[SELLING VALUE]],-Table1[[#This Row],[BUYING VALUE]])</f>
        <v>123.19999999999993</v>
      </c>
      <c r="K275" t="str">
        <f>_xlfn.XLOOKUP(Table1[[#This Row],[PRODUCT ID]],Catalogue!$A$2:$A$51,Catalogue!$C$2:$C$51,,0)</f>
        <v>Category01</v>
      </c>
      <c r="L275" t="str">
        <f>_xlfn.XLOOKUP(Table1[[#This Row],[PRODUCT ID]],Catalogue!$A$2:$A$51,Catalogue!$B$2:$B$51,,0)</f>
        <v>Product3</v>
      </c>
    </row>
    <row r="276" spans="1:12">
      <c r="A276" s="1">
        <v>45201</v>
      </c>
      <c r="B276" t="s">
        <v>99</v>
      </c>
      <c r="C276">
        <v>16</v>
      </c>
      <c r="D276" t="s">
        <v>120</v>
      </c>
      <c r="E276" t="s">
        <v>121</v>
      </c>
      <c r="F276">
        <f>_xlfn.XLOOKUP('Sales Report'!$B276,Catalogue!$A$2:$A$51,Catalogue!$E$2:$E$51,,0)</f>
        <v>133</v>
      </c>
      <c r="G276">
        <f>_xlfn.XLOOKUP('Sales Report'!$B276,Catalogue!$A$2:$A$51,Catalogue!$F$2:$F$51,,0)</f>
        <v>151.62</v>
      </c>
      <c r="H276">
        <f t="shared" si="4"/>
        <v>2128</v>
      </c>
      <c r="I276">
        <f>PRODUCT(Table1[[#This Row],[SELLING PRICE]],Table1[[#This Row],[QTY]])</f>
        <v>2425.92</v>
      </c>
      <c r="J276">
        <f>SUM(Table1[[#This Row],[SELLING VALUE]],-Table1[[#This Row],[BUYING VALUE]])</f>
        <v>297.92000000000007</v>
      </c>
      <c r="K276" t="str">
        <f>_xlfn.XLOOKUP(Table1[[#This Row],[PRODUCT ID]],Catalogue!$A$2:$A$51,Catalogue!$C$2:$C$51,,0)</f>
        <v>Category05</v>
      </c>
      <c r="L276" t="str">
        <f>_xlfn.XLOOKUP(Table1[[#This Row],[PRODUCT ID]],Catalogue!$A$2:$A$51,Catalogue!$B$2:$B$51,,0)</f>
        <v>Product43</v>
      </c>
    </row>
    <row r="277" spans="1:12">
      <c r="A277" s="1">
        <v>45202</v>
      </c>
      <c r="B277" t="s">
        <v>10</v>
      </c>
      <c r="C277">
        <v>11</v>
      </c>
      <c r="D277" t="s">
        <v>119</v>
      </c>
      <c r="E277" t="s">
        <v>120</v>
      </c>
      <c r="F277">
        <f>_xlfn.XLOOKUP('Sales Report'!$B277,Catalogue!$A$2:$A$51,Catalogue!$E$2:$E$51,,0)</f>
        <v>105</v>
      </c>
      <c r="G277">
        <f>_xlfn.XLOOKUP('Sales Report'!$B277,Catalogue!$A$2:$A$51,Catalogue!$F$2:$F$51,,0)</f>
        <v>117.6</v>
      </c>
      <c r="H277">
        <f t="shared" si="4"/>
        <v>1155</v>
      </c>
      <c r="I277">
        <f>PRODUCT(Table1[[#This Row],[SELLING PRICE]],Table1[[#This Row],[QTY]])</f>
        <v>1293.5999999999999</v>
      </c>
      <c r="J277">
        <f>SUM(Table1[[#This Row],[SELLING VALUE]],-Table1[[#This Row],[BUYING VALUE]])</f>
        <v>138.59999999999991</v>
      </c>
      <c r="K277" t="str">
        <f>_xlfn.XLOOKUP(Table1[[#This Row],[PRODUCT ID]],Catalogue!$A$2:$A$51,Catalogue!$C$2:$C$51,,0)</f>
        <v>Category01</v>
      </c>
      <c r="L277" t="str">
        <f>_xlfn.XLOOKUP(Table1[[#This Row],[PRODUCT ID]],Catalogue!$A$2:$A$51,Catalogue!$B$2:$B$51,,0)</f>
        <v>Product2</v>
      </c>
    </row>
    <row r="278" spans="1:12">
      <c r="A278" s="1">
        <v>45203</v>
      </c>
      <c r="B278" t="s">
        <v>113</v>
      </c>
      <c r="C278">
        <v>4</v>
      </c>
      <c r="D278" t="s">
        <v>119</v>
      </c>
      <c r="E278" t="s">
        <v>121</v>
      </c>
      <c r="F278">
        <f>_xlfn.XLOOKUP('Sales Report'!$B278,Catalogue!$A$2:$A$51,Catalogue!$E$2:$E$51,,0)</f>
        <v>12</v>
      </c>
      <c r="G278">
        <f>_xlfn.XLOOKUP('Sales Report'!$B278,Catalogue!$A$2:$A$51,Catalogue!$F$2:$F$51,,0)</f>
        <v>17.52</v>
      </c>
      <c r="H278">
        <f t="shared" si="4"/>
        <v>48</v>
      </c>
      <c r="I278">
        <f>PRODUCT(Table1[[#This Row],[SELLING PRICE]],Table1[[#This Row],[QTY]])</f>
        <v>70.08</v>
      </c>
      <c r="J278">
        <f>SUM(Table1[[#This Row],[SELLING VALUE]],-Table1[[#This Row],[BUYING VALUE]])</f>
        <v>22.08</v>
      </c>
      <c r="K278" t="str">
        <f>_xlfn.XLOOKUP(Table1[[#This Row],[PRODUCT ID]],Catalogue!$A$2:$A$51,Catalogue!$C$2:$C$51,,0)</f>
        <v>Category05</v>
      </c>
      <c r="L278" t="str">
        <f>_xlfn.XLOOKUP(Table1[[#This Row],[PRODUCT ID]],Catalogue!$A$2:$A$51,Catalogue!$B$2:$B$51,,0)</f>
        <v>Product50</v>
      </c>
    </row>
    <row r="279" spans="1:12">
      <c r="A279" s="1">
        <v>45204</v>
      </c>
      <c r="B279" t="s">
        <v>44</v>
      </c>
      <c r="C279">
        <v>6</v>
      </c>
      <c r="D279" t="s">
        <v>120</v>
      </c>
      <c r="E279" t="s">
        <v>120</v>
      </c>
      <c r="F279">
        <f>_xlfn.XLOOKUP('Sales Report'!$B279,Catalogue!$A$2:$A$51,Catalogue!$E$2:$E$51,,0)</f>
        <v>71</v>
      </c>
      <c r="G279">
        <f>_xlfn.XLOOKUP('Sales Report'!$B279,Catalogue!$A$2:$A$51,Catalogue!$F$2:$F$51,,0)</f>
        <v>79.52</v>
      </c>
      <c r="H279">
        <f t="shared" si="4"/>
        <v>426</v>
      </c>
      <c r="I279">
        <f>PRODUCT(Table1[[#This Row],[SELLING PRICE]],Table1[[#This Row],[QTY]])</f>
        <v>477.12</v>
      </c>
      <c r="J279">
        <f>SUM(Table1[[#This Row],[SELLING VALUE]],-Table1[[#This Row],[BUYING VALUE]])</f>
        <v>51.120000000000005</v>
      </c>
      <c r="K279" t="str">
        <f>_xlfn.XLOOKUP(Table1[[#This Row],[PRODUCT ID]],Catalogue!$A$2:$A$51,Catalogue!$C$2:$C$51,,0)</f>
        <v>Category02</v>
      </c>
      <c r="L279" t="str">
        <f>_xlfn.XLOOKUP(Table1[[#This Row],[PRODUCT ID]],Catalogue!$A$2:$A$51,Catalogue!$B$2:$B$51,,0)</f>
        <v>Product17</v>
      </c>
    </row>
    <row r="280" spans="1:12">
      <c r="A280" s="1">
        <v>45205</v>
      </c>
      <c r="B280" t="s">
        <v>29</v>
      </c>
      <c r="C280">
        <v>16</v>
      </c>
      <c r="D280" t="s">
        <v>119</v>
      </c>
      <c r="E280" t="s">
        <v>121</v>
      </c>
      <c r="F280">
        <f>_xlfn.XLOOKUP('Sales Report'!$B280,Catalogue!$A$2:$A$51,Catalogue!$E$2:$E$51,,0)</f>
        <v>123</v>
      </c>
      <c r="G280">
        <f>_xlfn.XLOOKUP('Sales Report'!$B280,Catalogue!$A$2:$A$51,Catalogue!$F$2:$F$51,,0)</f>
        <v>179.58</v>
      </c>
      <c r="H280">
        <f t="shared" si="4"/>
        <v>1968</v>
      </c>
      <c r="I280">
        <f>PRODUCT(Table1[[#This Row],[SELLING PRICE]],Table1[[#This Row],[QTY]])</f>
        <v>2873.28</v>
      </c>
      <c r="J280">
        <f>SUM(Table1[[#This Row],[SELLING VALUE]],-Table1[[#This Row],[BUYING VALUE]])</f>
        <v>905.2800000000002</v>
      </c>
      <c r="K280" t="str">
        <f>_xlfn.XLOOKUP(Table1[[#This Row],[PRODUCT ID]],Catalogue!$A$2:$A$51,Catalogue!$C$2:$C$51,,0)</f>
        <v>Category02</v>
      </c>
      <c r="L280" t="str">
        <f>_xlfn.XLOOKUP(Table1[[#This Row],[PRODUCT ID]],Catalogue!$A$2:$A$51,Catalogue!$B$2:$B$51,,0)</f>
        <v>Product10</v>
      </c>
    </row>
    <row r="281" spans="1:12">
      <c r="A281" s="1">
        <v>45206</v>
      </c>
      <c r="B281" t="s">
        <v>23</v>
      </c>
      <c r="C281">
        <v>2</v>
      </c>
      <c r="D281" t="s">
        <v>119</v>
      </c>
      <c r="E281" t="s">
        <v>121</v>
      </c>
      <c r="F281">
        <f>_xlfn.XLOOKUP('Sales Report'!$B281,Catalogue!$A$2:$A$51,Catalogue!$E$2:$E$51,,0)</f>
        <v>10</v>
      </c>
      <c r="G281">
        <f>_xlfn.XLOOKUP('Sales Report'!$B281,Catalogue!$A$2:$A$51,Catalogue!$F$2:$F$51,,0)</f>
        <v>11.2</v>
      </c>
      <c r="H281">
        <f t="shared" si="4"/>
        <v>20</v>
      </c>
      <c r="I281">
        <f>PRODUCT(Table1[[#This Row],[SELLING PRICE]],Table1[[#This Row],[QTY]])</f>
        <v>22.4</v>
      </c>
      <c r="J281">
        <f>SUM(Table1[[#This Row],[SELLING VALUE]],-Table1[[#This Row],[BUYING VALUE]])</f>
        <v>2.3999999999999986</v>
      </c>
      <c r="K281" t="str">
        <f>_xlfn.XLOOKUP(Table1[[#This Row],[PRODUCT ID]],Catalogue!$A$2:$A$51,Catalogue!$C$2:$C$51,,0)</f>
        <v>Category01</v>
      </c>
      <c r="L281" t="str">
        <f>_xlfn.XLOOKUP(Table1[[#This Row],[PRODUCT ID]],Catalogue!$A$2:$A$51,Catalogue!$B$2:$B$51,,0)</f>
        <v>Product7</v>
      </c>
    </row>
    <row r="282" spans="1:12">
      <c r="A282" s="1">
        <v>45207</v>
      </c>
      <c r="B282" t="s">
        <v>6</v>
      </c>
      <c r="C282">
        <v>13</v>
      </c>
      <c r="D282" t="s">
        <v>120</v>
      </c>
      <c r="E282" t="s">
        <v>120</v>
      </c>
      <c r="F282">
        <f>_xlfn.XLOOKUP('Sales Report'!$B282,Catalogue!$A$2:$A$51,Catalogue!$E$2:$E$51,,0)</f>
        <v>98</v>
      </c>
      <c r="G282">
        <f>_xlfn.XLOOKUP('Sales Report'!$B282,Catalogue!$A$2:$A$51,Catalogue!$F$2:$F$51,,0)</f>
        <v>129.36000000000001</v>
      </c>
      <c r="H282">
        <f t="shared" si="4"/>
        <v>1274</v>
      </c>
      <c r="I282">
        <f>PRODUCT(Table1[[#This Row],[SELLING PRICE]],Table1[[#This Row],[QTY]])</f>
        <v>1681.6800000000003</v>
      </c>
      <c r="J282">
        <f>SUM(Table1[[#This Row],[SELLING VALUE]],-Table1[[#This Row],[BUYING VALUE]])</f>
        <v>407.68000000000029</v>
      </c>
      <c r="K282" t="str">
        <f>_xlfn.XLOOKUP(Table1[[#This Row],[PRODUCT ID]],Catalogue!$A$2:$A$51,Catalogue!$C$2:$C$51,,0)</f>
        <v>Category01</v>
      </c>
      <c r="L282" t="str">
        <f>_xlfn.XLOOKUP(Table1[[#This Row],[PRODUCT ID]],Catalogue!$A$2:$A$51,Catalogue!$B$2:$B$51,,0)</f>
        <v>Product1</v>
      </c>
    </row>
    <row r="283" spans="1:12">
      <c r="A283" s="1">
        <v>45208</v>
      </c>
      <c r="B283" t="s">
        <v>44</v>
      </c>
      <c r="C283">
        <v>14</v>
      </c>
      <c r="D283" t="s">
        <v>122</v>
      </c>
      <c r="E283" t="s">
        <v>121</v>
      </c>
      <c r="F283">
        <f>_xlfn.XLOOKUP('Sales Report'!$B283,Catalogue!$A$2:$A$51,Catalogue!$E$2:$E$51,,0)</f>
        <v>71</v>
      </c>
      <c r="G283">
        <f>_xlfn.XLOOKUP('Sales Report'!$B283,Catalogue!$A$2:$A$51,Catalogue!$F$2:$F$51,,0)</f>
        <v>79.52</v>
      </c>
      <c r="H283">
        <f t="shared" si="4"/>
        <v>994</v>
      </c>
      <c r="I283">
        <f>PRODUCT(Table1[[#This Row],[SELLING PRICE]],Table1[[#This Row],[QTY]])</f>
        <v>1113.28</v>
      </c>
      <c r="J283">
        <f>SUM(Table1[[#This Row],[SELLING VALUE]],-Table1[[#This Row],[BUYING VALUE]])</f>
        <v>119.27999999999997</v>
      </c>
      <c r="K283" t="str">
        <f>_xlfn.XLOOKUP(Table1[[#This Row],[PRODUCT ID]],Catalogue!$A$2:$A$51,Catalogue!$C$2:$C$51,,0)</f>
        <v>Category02</v>
      </c>
      <c r="L283" t="str">
        <f>_xlfn.XLOOKUP(Table1[[#This Row],[PRODUCT ID]],Catalogue!$A$2:$A$51,Catalogue!$B$2:$B$51,,0)</f>
        <v>Product17</v>
      </c>
    </row>
    <row r="284" spans="1:12">
      <c r="A284" s="1">
        <v>45209</v>
      </c>
      <c r="B284" t="s">
        <v>32</v>
      </c>
      <c r="C284">
        <v>7</v>
      </c>
      <c r="D284" t="s">
        <v>122</v>
      </c>
      <c r="E284" t="s">
        <v>121</v>
      </c>
      <c r="F284">
        <f>_xlfn.XLOOKUP('Sales Report'!$B284,Catalogue!$A$2:$A$51,Catalogue!$E$2:$E$51,,0)</f>
        <v>136</v>
      </c>
      <c r="G284">
        <f>_xlfn.XLOOKUP('Sales Report'!$B284,Catalogue!$A$2:$A$51,Catalogue!$F$2:$F$51,,0)</f>
        <v>179.52</v>
      </c>
      <c r="H284">
        <f t="shared" si="4"/>
        <v>952</v>
      </c>
      <c r="I284">
        <f>PRODUCT(Table1[[#This Row],[SELLING PRICE]],Table1[[#This Row],[QTY]])</f>
        <v>1256.6400000000001</v>
      </c>
      <c r="J284">
        <f>SUM(Table1[[#This Row],[SELLING VALUE]],-Table1[[#This Row],[BUYING VALUE]])</f>
        <v>304.6400000000001</v>
      </c>
      <c r="K284" t="str">
        <f>_xlfn.XLOOKUP(Table1[[#This Row],[PRODUCT ID]],Catalogue!$A$2:$A$51,Catalogue!$C$2:$C$51,,0)</f>
        <v>Category02</v>
      </c>
      <c r="L284" t="str">
        <f>_xlfn.XLOOKUP(Table1[[#This Row],[PRODUCT ID]],Catalogue!$A$2:$A$51,Catalogue!$B$2:$B$51,,0)</f>
        <v>Product11</v>
      </c>
    </row>
    <row r="285" spans="1:12">
      <c r="A285" s="1">
        <v>45210</v>
      </c>
      <c r="B285" t="s">
        <v>61</v>
      </c>
      <c r="C285">
        <v>10</v>
      </c>
      <c r="D285" t="s">
        <v>120</v>
      </c>
      <c r="E285" t="s">
        <v>120</v>
      </c>
      <c r="F285">
        <f>_xlfn.XLOOKUP('Sales Report'!$B285,Catalogue!$A$2:$A$51,Catalogue!$E$2:$E$51,,0)</f>
        <v>12</v>
      </c>
      <c r="G285">
        <f>_xlfn.XLOOKUP('Sales Report'!$B285,Catalogue!$A$2:$A$51,Catalogue!$F$2:$F$51,,0)</f>
        <v>16.920000000000002</v>
      </c>
      <c r="H285">
        <f t="shared" si="4"/>
        <v>120</v>
      </c>
      <c r="I285">
        <f>PRODUCT(Table1[[#This Row],[SELLING PRICE]],Table1[[#This Row],[QTY]])</f>
        <v>169.20000000000002</v>
      </c>
      <c r="J285">
        <f>SUM(Table1[[#This Row],[SELLING VALUE]],-Table1[[#This Row],[BUYING VALUE]])</f>
        <v>49.200000000000017</v>
      </c>
      <c r="K285" t="str">
        <f>_xlfn.XLOOKUP(Table1[[#This Row],[PRODUCT ID]],Catalogue!$A$2:$A$51,Catalogue!$C$2:$C$51,,0)</f>
        <v>Category03</v>
      </c>
      <c r="L285" t="str">
        <f>_xlfn.XLOOKUP(Table1[[#This Row],[PRODUCT ID]],Catalogue!$A$2:$A$51,Catalogue!$B$2:$B$51,,0)</f>
        <v>Product25</v>
      </c>
    </row>
    <row r="286" spans="1:12">
      <c r="A286" s="1">
        <v>45211</v>
      </c>
      <c r="B286" t="s">
        <v>15</v>
      </c>
      <c r="C286">
        <v>17</v>
      </c>
      <c r="D286" t="s">
        <v>119</v>
      </c>
      <c r="E286" t="s">
        <v>121</v>
      </c>
      <c r="F286">
        <f>_xlfn.XLOOKUP('Sales Report'!$B286,Catalogue!$A$2:$A$51,Catalogue!$E$2:$E$51,,0)</f>
        <v>71</v>
      </c>
      <c r="G286">
        <f>_xlfn.XLOOKUP('Sales Report'!$B286,Catalogue!$A$2:$A$51,Catalogue!$F$2:$F$51,,0)</f>
        <v>80.23</v>
      </c>
      <c r="H286">
        <f t="shared" si="4"/>
        <v>1207</v>
      </c>
      <c r="I286">
        <f>PRODUCT(Table1[[#This Row],[SELLING PRICE]],Table1[[#This Row],[QTY]])</f>
        <v>1363.91</v>
      </c>
      <c r="J286">
        <f>SUM(Table1[[#This Row],[SELLING VALUE]],-Table1[[#This Row],[BUYING VALUE]])</f>
        <v>156.91000000000008</v>
      </c>
      <c r="K286" t="str">
        <f>_xlfn.XLOOKUP(Table1[[#This Row],[PRODUCT ID]],Catalogue!$A$2:$A$51,Catalogue!$C$2:$C$51,,0)</f>
        <v>Category01</v>
      </c>
      <c r="L286" t="str">
        <f>_xlfn.XLOOKUP(Table1[[#This Row],[PRODUCT ID]],Catalogue!$A$2:$A$51,Catalogue!$B$2:$B$51,,0)</f>
        <v>Product4</v>
      </c>
    </row>
    <row r="287" spans="1:12">
      <c r="A287" s="1">
        <v>45212</v>
      </c>
      <c r="B287" t="s">
        <v>73</v>
      </c>
      <c r="C287">
        <v>17</v>
      </c>
      <c r="D287" t="s">
        <v>119</v>
      </c>
      <c r="E287" t="s">
        <v>120</v>
      </c>
      <c r="F287">
        <f>_xlfn.XLOOKUP('Sales Report'!$B287,Catalogue!$A$2:$A$51,Catalogue!$E$2:$E$51,,0)</f>
        <v>124</v>
      </c>
      <c r="G287">
        <f>_xlfn.XLOOKUP('Sales Report'!$B287,Catalogue!$A$2:$A$51,Catalogue!$F$2:$F$51,,0)</f>
        <v>163.68</v>
      </c>
      <c r="H287">
        <f t="shared" si="4"/>
        <v>2108</v>
      </c>
      <c r="I287">
        <f>PRODUCT(Table1[[#This Row],[SELLING PRICE]],Table1[[#This Row],[QTY]])</f>
        <v>2782.56</v>
      </c>
      <c r="J287">
        <f>SUM(Table1[[#This Row],[SELLING VALUE]],-Table1[[#This Row],[BUYING VALUE]])</f>
        <v>674.56</v>
      </c>
      <c r="K287" t="str">
        <f>_xlfn.XLOOKUP(Table1[[#This Row],[PRODUCT ID]],Catalogue!$A$2:$A$51,Catalogue!$C$2:$C$51,,0)</f>
        <v>Category03</v>
      </c>
      <c r="L287" t="str">
        <f>_xlfn.XLOOKUP(Table1[[#This Row],[PRODUCT ID]],Catalogue!$A$2:$A$51,Catalogue!$B$2:$B$51,,0)</f>
        <v>Product31</v>
      </c>
    </row>
    <row r="288" spans="1:12">
      <c r="A288" s="1">
        <v>45213</v>
      </c>
      <c r="B288" t="s">
        <v>86</v>
      </c>
      <c r="C288">
        <v>20</v>
      </c>
      <c r="D288" t="s">
        <v>120</v>
      </c>
      <c r="E288" t="s">
        <v>121</v>
      </c>
      <c r="F288">
        <f>_xlfn.XLOOKUP('Sales Report'!$B288,Catalogue!$A$2:$A$51,Catalogue!$E$2:$E$51,,0)</f>
        <v>12</v>
      </c>
      <c r="G288">
        <f>_xlfn.XLOOKUP('Sales Report'!$B288,Catalogue!$A$2:$A$51,Catalogue!$F$2:$F$51,,0)</f>
        <v>13.44</v>
      </c>
      <c r="H288">
        <f t="shared" si="4"/>
        <v>240</v>
      </c>
      <c r="I288">
        <f>PRODUCT(Table1[[#This Row],[SELLING PRICE]],Table1[[#This Row],[QTY]])</f>
        <v>268.8</v>
      </c>
      <c r="J288">
        <f>SUM(Table1[[#This Row],[SELLING VALUE]],-Table1[[#This Row],[BUYING VALUE]])</f>
        <v>28.800000000000011</v>
      </c>
      <c r="K288" t="str">
        <f>_xlfn.XLOOKUP(Table1[[#This Row],[PRODUCT ID]],Catalogue!$A$2:$A$51,Catalogue!$C$2:$C$51,,0)</f>
        <v>Category04</v>
      </c>
      <c r="L288" t="str">
        <f>_xlfn.XLOOKUP(Table1[[#This Row],[PRODUCT ID]],Catalogue!$A$2:$A$51,Catalogue!$B$2:$B$51,,0)</f>
        <v>Product37</v>
      </c>
    </row>
    <row r="289" spans="1:12">
      <c r="A289" s="1">
        <v>45214</v>
      </c>
      <c r="B289" t="s">
        <v>38</v>
      </c>
      <c r="C289">
        <v>13</v>
      </c>
      <c r="D289" t="s">
        <v>119</v>
      </c>
      <c r="E289" t="s">
        <v>120</v>
      </c>
      <c r="F289">
        <f>_xlfn.XLOOKUP('Sales Report'!$B289,Catalogue!$A$2:$A$51,Catalogue!$E$2:$E$51,,0)</f>
        <v>98</v>
      </c>
      <c r="G289">
        <f>_xlfn.XLOOKUP('Sales Report'!$B289,Catalogue!$A$2:$A$51,Catalogue!$F$2:$F$51,,0)</f>
        <v>110.74</v>
      </c>
      <c r="H289">
        <f t="shared" si="4"/>
        <v>1274</v>
      </c>
      <c r="I289">
        <f>PRODUCT(Table1[[#This Row],[SELLING PRICE]],Table1[[#This Row],[QTY]])</f>
        <v>1439.62</v>
      </c>
      <c r="J289">
        <f>SUM(Table1[[#This Row],[SELLING VALUE]],-Table1[[#This Row],[BUYING VALUE]])</f>
        <v>165.61999999999989</v>
      </c>
      <c r="K289" t="str">
        <f>_xlfn.XLOOKUP(Table1[[#This Row],[PRODUCT ID]],Catalogue!$A$2:$A$51,Catalogue!$C$2:$C$51,,0)</f>
        <v>Category02</v>
      </c>
      <c r="L289" t="str">
        <f>_xlfn.XLOOKUP(Table1[[#This Row],[PRODUCT ID]],Catalogue!$A$2:$A$51,Catalogue!$B$2:$B$51,,0)</f>
        <v>Product14</v>
      </c>
    </row>
    <row r="290" spans="1:12">
      <c r="A290" s="1">
        <v>45215</v>
      </c>
      <c r="B290" t="s">
        <v>55</v>
      </c>
      <c r="C290">
        <v>4</v>
      </c>
      <c r="D290" t="s">
        <v>119</v>
      </c>
      <c r="E290" t="s">
        <v>121</v>
      </c>
      <c r="F290">
        <f>_xlfn.XLOOKUP('Sales Report'!$B290,Catalogue!$A$2:$A$51,Catalogue!$E$2:$E$51,,0)</f>
        <v>10</v>
      </c>
      <c r="G290">
        <f>_xlfn.XLOOKUP('Sales Report'!$B290,Catalogue!$A$2:$A$51,Catalogue!$F$2:$F$51,,0)</f>
        <v>11.2</v>
      </c>
      <c r="H290">
        <f t="shared" si="4"/>
        <v>40</v>
      </c>
      <c r="I290">
        <f>PRODUCT(Table1[[#This Row],[SELLING PRICE]],Table1[[#This Row],[QTY]])</f>
        <v>44.8</v>
      </c>
      <c r="J290">
        <f>SUM(Table1[[#This Row],[SELLING VALUE]],-Table1[[#This Row],[BUYING VALUE]])</f>
        <v>4.7999999999999972</v>
      </c>
      <c r="K290" t="str">
        <f>_xlfn.XLOOKUP(Table1[[#This Row],[PRODUCT ID]],Catalogue!$A$2:$A$51,Catalogue!$C$2:$C$51,,0)</f>
        <v>Category03</v>
      </c>
      <c r="L290" t="str">
        <f>_xlfn.XLOOKUP(Table1[[#This Row],[PRODUCT ID]],Catalogue!$A$2:$A$51,Catalogue!$B$2:$B$51,,0)</f>
        <v>Product22</v>
      </c>
    </row>
    <row r="291" spans="1:12">
      <c r="A291" s="1">
        <v>45216</v>
      </c>
      <c r="B291" t="s">
        <v>52</v>
      </c>
      <c r="C291">
        <v>3</v>
      </c>
      <c r="D291" t="s">
        <v>120</v>
      </c>
      <c r="E291" t="s">
        <v>121</v>
      </c>
      <c r="F291">
        <f>_xlfn.XLOOKUP('Sales Report'!$B291,Catalogue!$A$2:$A$51,Catalogue!$E$2:$E$51,,0)</f>
        <v>16</v>
      </c>
      <c r="G291">
        <f>_xlfn.XLOOKUP('Sales Report'!$B291,Catalogue!$A$2:$A$51,Catalogue!$F$2:$F$51,,0)</f>
        <v>21.12</v>
      </c>
      <c r="H291">
        <f t="shared" si="4"/>
        <v>48</v>
      </c>
      <c r="I291">
        <f>PRODUCT(Table1[[#This Row],[SELLING PRICE]],Table1[[#This Row],[QTY]])</f>
        <v>63.36</v>
      </c>
      <c r="J291">
        <f>SUM(Table1[[#This Row],[SELLING VALUE]],-Table1[[#This Row],[BUYING VALUE]])</f>
        <v>15.36</v>
      </c>
      <c r="K291" t="str">
        <f>_xlfn.XLOOKUP(Table1[[#This Row],[PRODUCT ID]],Catalogue!$A$2:$A$51,Catalogue!$C$2:$C$51,,0)</f>
        <v>Category03</v>
      </c>
      <c r="L291" t="str">
        <f>_xlfn.XLOOKUP(Table1[[#This Row],[PRODUCT ID]],Catalogue!$A$2:$A$51,Catalogue!$B$2:$B$51,,0)</f>
        <v>Product21</v>
      </c>
    </row>
    <row r="292" spans="1:12">
      <c r="A292" s="1">
        <v>45217</v>
      </c>
      <c r="B292" t="s">
        <v>111</v>
      </c>
      <c r="C292">
        <v>12</v>
      </c>
      <c r="D292" t="s">
        <v>122</v>
      </c>
      <c r="E292" t="s">
        <v>120</v>
      </c>
      <c r="F292">
        <f>_xlfn.XLOOKUP('Sales Report'!$B292,Catalogue!$A$2:$A$51,Catalogue!$E$2:$E$51,,0)</f>
        <v>136</v>
      </c>
      <c r="G292">
        <f>_xlfn.XLOOKUP('Sales Report'!$B292,Catalogue!$A$2:$A$51,Catalogue!$F$2:$F$51,,0)</f>
        <v>183.6</v>
      </c>
      <c r="H292">
        <f t="shared" si="4"/>
        <v>1632</v>
      </c>
      <c r="I292">
        <f>PRODUCT(Table1[[#This Row],[SELLING PRICE]],Table1[[#This Row],[QTY]])</f>
        <v>2203.1999999999998</v>
      </c>
      <c r="J292">
        <f>SUM(Table1[[#This Row],[SELLING VALUE]],-Table1[[#This Row],[BUYING VALUE]])</f>
        <v>571.19999999999982</v>
      </c>
      <c r="K292" t="str">
        <f>_xlfn.XLOOKUP(Table1[[#This Row],[PRODUCT ID]],Catalogue!$A$2:$A$51,Catalogue!$C$2:$C$51,,0)</f>
        <v>Category05</v>
      </c>
      <c r="L292" t="str">
        <f>_xlfn.XLOOKUP(Table1[[#This Row],[PRODUCT ID]],Catalogue!$A$2:$A$51,Catalogue!$B$2:$B$51,,0)</f>
        <v>Product49</v>
      </c>
    </row>
    <row r="293" spans="1:12">
      <c r="A293" s="1">
        <v>45218</v>
      </c>
      <c r="B293" t="s">
        <v>44</v>
      </c>
      <c r="C293">
        <v>2</v>
      </c>
      <c r="D293" t="s">
        <v>122</v>
      </c>
      <c r="E293" t="s">
        <v>121</v>
      </c>
      <c r="F293">
        <f>_xlfn.XLOOKUP('Sales Report'!$B293,Catalogue!$A$2:$A$51,Catalogue!$E$2:$E$51,,0)</f>
        <v>71</v>
      </c>
      <c r="G293">
        <f>_xlfn.XLOOKUP('Sales Report'!$B293,Catalogue!$A$2:$A$51,Catalogue!$F$2:$F$51,,0)</f>
        <v>79.52</v>
      </c>
      <c r="H293">
        <f t="shared" si="4"/>
        <v>142</v>
      </c>
      <c r="I293">
        <f>PRODUCT(Table1[[#This Row],[SELLING PRICE]],Table1[[#This Row],[QTY]])</f>
        <v>159.04</v>
      </c>
      <c r="J293">
        <f>SUM(Table1[[#This Row],[SELLING VALUE]],-Table1[[#This Row],[BUYING VALUE]])</f>
        <v>17.039999999999992</v>
      </c>
      <c r="K293" t="str">
        <f>_xlfn.XLOOKUP(Table1[[#This Row],[PRODUCT ID]],Catalogue!$A$2:$A$51,Catalogue!$C$2:$C$51,,0)</f>
        <v>Category02</v>
      </c>
      <c r="L293" t="str">
        <f>_xlfn.XLOOKUP(Table1[[#This Row],[PRODUCT ID]],Catalogue!$A$2:$A$51,Catalogue!$B$2:$B$51,,0)</f>
        <v>Product17</v>
      </c>
    </row>
    <row r="294" spans="1:12">
      <c r="A294" s="1">
        <v>45219</v>
      </c>
      <c r="B294" t="s">
        <v>67</v>
      </c>
      <c r="C294">
        <v>5</v>
      </c>
      <c r="D294" t="s">
        <v>120</v>
      </c>
      <c r="E294" t="s">
        <v>121</v>
      </c>
      <c r="F294">
        <f>_xlfn.XLOOKUP('Sales Report'!$B294,Catalogue!$A$2:$A$51,Catalogue!$E$2:$E$51,,0)</f>
        <v>44</v>
      </c>
      <c r="G294">
        <f>_xlfn.XLOOKUP('Sales Report'!$B294,Catalogue!$A$2:$A$51,Catalogue!$F$2:$F$51,,0)</f>
        <v>48.4</v>
      </c>
      <c r="H294">
        <f t="shared" si="4"/>
        <v>220</v>
      </c>
      <c r="I294">
        <f>PRODUCT(Table1[[#This Row],[SELLING PRICE]],Table1[[#This Row],[QTY]])</f>
        <v>242</v>
      </c>
      <c r="J294">
        <f>SUM(Table1[[#This Row],[SELLING VALUE]],-Table1[[#This Row],[BUYING VALUE]])</f>
        <v>22</v>
      </c>
      <c r="K294" t="str">
        <f>_xlfn.XLOOKUP(Table1[[#This Row],[PRODUCT ID]],Catalogue!$A$2:$A$51,Catalogue!$C$2:$C$51,,0)</f>
        <v>Category03</v>
      </c>
      <c r="L294" t="str">
        <f>_xlfn.XLOOKUP(Table1[[#This Row],[PRODUCT ID]],Catalogue!$A$2:$A$51,Catalogue!$B$2:$B$51,,0)</f>
        <v>Product28</v>
      </c>
    </row>
    <row r="295" spans="1:12">
      <c r="A295" s="1">
        <v>45220</v>
      </c>
      <c r="B295" t="s">
        <v>75</v>
      </c>
      <c r="C295">
        <v>13</v>
      </c>
      <c r="D295" t="s">
        <v>119</v>
      </c>
      <c r="E295" t="s">
        <v>120</v>
      </c>
      <c r="F295">
        <f>_xlfn.XLOOKUP('Sales Report'!$B295,Catalogue!$A$2:$A$51,Catalogue!$E$2:$E$51,,0)</f>
        <v>10</v>
      </c>
      <c r="G295">
        <f>_xlfn.XLOOKUP('Sales Report'!$B295,Catalogue!$A$2:$A$51,Catalogue!$F$2:$F$51,,0)</f>
        <v>11.2</v>
      </c>
      <c r="H295">
        <f t="shared" si="4"/>
        <v>130</v>
      </c>
      <c r="I295">
        <f>PRODUCT(Table1[[#This Row],[SELLING PRICE]],Table1[[#This Row],[QTY]])</f>
        <v>145.6</v>
      </c>
      <c r="J295">
        <f>SUM(Table1[[#This Row],[SELLING VALUE]],-Table1[[#This Row],[BUYING VALUE]])</f>
        <v>15.599999999999994</v>
      </c>
      <c r="K295" t="str">
        <f>_xlfn.XLOOKUP(Table1[[#This Row],[PRODUCT ID]],Catalogue!$A$2:$A$51,Catalogue!$C$2:$C$51,,0)</f>
        <v>Category04</v>
      </c>
      <c r="L295" t="str">
        <f>_xlfn.XLOOKUP(Table1[[#This Row],[PRODUCT ID]],Catalogue!$A$2:$A$51,Catalogue!$B$2:$B$51,,0)</f>
        <v>Product32</v>
      </c>
    </row>
    <row r="296" spans="1:12">
      <c r="A296" s="1">
        <v>45221</v>
      </c>
      <c r="B296" t="s">
        <v>96</v>
      </c>
      <c r="C296">
        <v>18</v>
      </c>
      <c r="D296" t="s">
        <v>119</v>
      </c>
      <c r="E296" t="s">
        <v>121</v>
      </c>
      <c r="F296">
        <f>_xlfn.XLOOKUP('Sales Report'!$B296,Catalogue!$A$2:$A$51,Catalogue!$E$2:$E$51,,0)</f>
        <v>71</v>
      </c>
      <c r="G296">
        <f>_xlfn.XLOOKUP('Sales Report'!$B296,Catalogue!$A$2:$A$51,Catalogue!$F$2:$F$51,,0)</f>
        <v>79.52</v>
      </c>
      <c r="H296">
        <f t="shared" si="4"/>
        <v>1278</v>
      </c>
      <c r="I296">
        <f>PRODUCT(Table1[[#This Row],[SELLING PRICE]],Table1[[#This Row],[QTY]])</f>
        <v>1431.36</v>
      </c>
      <c r="J296">
        <f>SUM(Table1[[#This Row],[SELLING VALUE]],-Table1[[#This Row],[BUYING VALUE]])</f>
        <v>153.3599999999999</v>
      </c>
      <c r="K296" t="str">
        <f>_xlfn.XLOOKUP(Table1[[#This Row],[PRODUCT ID]],Catalogue!$A$2:$A$51,Catalogue!$C$2:$C$51,,0)</f>
        <v>Category05</v>
      </c>
      <c r="L296" t="str">
        <f>_xlfn.XLOOKUP(Table1[[#This Row],[PRODUCT ID]],Catalogue!$A$2:$A$51,Catalogue!$B$2:$B$51,,0)</f>
        <v>Product42</v>
      </c>
    </row>
    <row r="297" spans="1:12">
      <c r="A297" s="1">
        <v>45222</v>
      </c>
      <c r="B297" t="s">
        <v>94</v>
      </c>
      <c r="C297">
        <v>7</v>
      </c>
      <c r="D297" t="s">
        <v>120</v>
      </c>
      <c r="E297" t="s">
        <v>120</v>
      </c>
      <c r="F297">
        <f>_xlfn.XLOOKUP('Sales Report'!$B297,Catalogue!$A$2:$A$51,Catalogue!$E$2:$E$51,,0)</f>
        <v>44</v>
      </c>
      <c r="G297">
        <f>_xlfn.XLOOKUP('Sales Report'!$B297,Catalogue!$A$2:$A$51,Catalogue!$F$2:$F$51,,0)</f>
        <v>58.08</v>
      </c>
      <c r="H297">
        <f t="shared" si="4"/>
        <v>308</v>
      </c>
      <c r="I297">
        <f>PRODUCT(Table1[[#This Row],[SELLING PRICE]],Table1[[#This Row],[QTY]])</f>
        <v>406.56</v>
      </c>
      <c r="J297">
        <f>SUM(Table1[[#This Row],[SELLING VALUE]],-Table1[[#This Row],[BUYING VALUE]])</f>
        <v>98.56</v>
      </c>
      <c r="K297" t="str">
        <f>_xlfn.XLOOKUP(Table1[[#This Row],[PRODUCT ID]],Catalogue!$A$2:$A$51,Catalogue!$C$2:$C$51,,0)</f>
        <v>Category04</v>
      </c>
      <c r="L297" t="str">
        <f>_xlfn.XLOOKUP(Table1[[#This Row],[PRODUCT ID]],Catalogue!$A$2:$A$51,Catalogue!$B$2:$B$51,,0)</f>
        <v>Product41</v>
      </c>
    </row>
    <row r="298" spans="1:12">
      <c r="A298" s="1">
        <v>45223</v>
      </c>
      <c r="B298" t="s">
        <v>42</v>
      </c>
      <c r="C298">
        <v>4</v>
      </c>
      <c r="D298" t="s">
        <v>119</v>
      </c>
      <c r="E298" t="s">
        <v>121</v>
      </c>
      <c r="F298">
        <f>_xlfn.XLOOKUP('Sales Report'!$B298,Catalogue!$A$2:$A$51,Catalogue!$E$2:$E$51,,0)</f>
        <v>44</v>
      </c>
      <c r="G298">
        <f>_xlfn.XLOOKUP('Sales Report'!$B298,Catalogue!$A$2:$A$51,Catalogue!$F$2:$F$51,,0)</f>
        <v>72.599999999999994</v>
      </c>
      <c r="H298">
        <f t="shared" si="4"/>
        <v>176</v>
      </c>
      <c r="I298">
        <f>PRODUCT(Table1[[#This Row],[SELLING PRICE]],Table1[[#This Row],[QTY]])</f>
        <v>290.39999999999998</v>
      </c>
      <c r="J298">
        <f>SUM(Table1[[#This Row],[SELLING VALUE]],-Table1[[#This Row],[BUYING VALUE]])</f>
        <v>114.39999999999998</v>
      </c>
      <c r="K298" t="str">
        <f>_xlfn.XLOOKUP(Table1[[#This Row],[PRODUCT ID]],Catalogue!$A$2:$A$51,Catalogue!$C$2:$C$51,,0)</f>
        <v>Category02</v>
      </c>
      <c r="L298" t="str">
        <f>_xlfn.XLOOKUP(Table1[[#This Row],[PRODUCT ID]],Catalogue!$A$2:$A$51,Catalogue!$B$2:$B$51,,0)</f>
        <v>Product16</v>
      </c>
    </row>
    <row r="299" spans="1:12">
      <c r="A299" s="1">
        <v>45224</v>
      </c>
      <c r="B299" t="s">
        <v>18</v>
      </c>
      <c r="C299">
        <v>1</v>
      </c>
      <c r="D299" t="s">
        <v>119</v>
      </c>
      <c r="E299" t="s">
        <v>120</v>
      </c>
      <c r="F299">
        <f>_xlfn.XLOOKUP('Sales Report'!$B299,Catalogue!$A$2:$A$51,Catalogue!$E$2:$E$51,,0)</f>
        <v>133</v>
      </c>
      <c r="G299">
        <f>_xlfn.XLOOKUP('Sales Report'!$B299,Catalogue!$A$2:$A$51,Catalogue!$F$2:$F$51,,0)</f>
        <v>187.53</v>
      </c>
      <c r="H299">
        <f t="shared" si="4"/>
        <v>133</v>
      </c>
      <c r="I299">
        <f>PRODUCT(Table1[[#This Row],[SELLING PRICE]],Table1[[#This Row],[QTY]])</f>
        <v>187.53</v>
      </c>
      <c r="J299">
        <f>SUM(Table1[[#This Row],[SELLING VALUE]],-Table1[[#This Row],[BUYING VALUE]])</f>
        <v>54.53</v>
      </c>
      <c r="K299" t="str">
        <f>_xlfn.XLOOKUP(Table1[[#This Row],[PRODUCT ID]],Catalogue!$A$2:$A$51,Catalogue!$C$2:$C$51,,0)</f>
        <v>Category01</v>
      </c>
      <c r="L299" t="str">
        <f>_xlfn.XLOOKUP(Table1[[#This Row],[PRODUCT ID]],Catalogue!$A$2:$A$51,Catalogue!$B$2:$B$51,,0)</f>
        <v>Product5</v>
      </c>
    </row>
    <row r="300" spans="1:12">
      <c r="A300" s="1">
        <v>45225</v>
      </c>
      <c r="B300" t="s">
        <v>109</v>
      </c>
      <c r="C300">
        <v>6</v>
      </c>
      <c r="D300" t="s">
        <v>120</v>
      </c>
      <c r="E300" t="s">
        <v>121</v>
      </c>
      <c r="F300">
        <f>_xlfn.XLOOKUP('Sales Report'!$B300,Catalogue!$A$2:$A$51,Catalogue!$E$2:$E$51,,0)</f>
        <v>123</v>
      </c>
      <c r="G300">
        <f>_xlfn.XLOOKUP('Sales Report'!$B300,Catalogue!$A$2:$A$51,Catalogue!$F$2:$F$51,,0)</f>
        <v>135.30000000000001</v>
      </c>
      <c r="H300">
        <f t="shared" si="4"/>
        <v>738</v>
      </c>
      <c r="I300">
        <f>PRODUCT(Table1[[#This Row],[SELLING PRICE]],Table1[[#This Row],[QTY]])</f>
        <v>811.80000000000007</v>
      </c>
      <c r="J300">
        <f>SUM(Table1[[#This Row],[SELLING VALUE]],-Table1[[#This Row],[BUYING VALUE]])</f>
        <v>73.800000000000068</v>
      </c>
      <c r="K300" t="str">
        <f>_xlfn.XLOOKUP(Table1[[#This Row],[PRODUCT ID]],Catalogue!$A$2:$A$51,Catalogue!$C$2:$C$51,,0)</f>
        <v>Category05</v>
      </c>
      <c r="L300" t="str">
        <f>_xlfn.XLOOKUP(Table1[[#This Row],[PRODUCT ID]],Catalogue!$A$2:$A$51,Catalogue!$B$2:$B$51,,0)</f>
        <v>Product48</v>
      </c>
    </row>
    <row r="301" spans="1:12">
      <c r="A301" s="1">
        <v>45226</v>
      </c>
      <c r="B301" t="s">
        <v>84</v>
      </c>
      <c r="C301">
        <v>16</v>
      </c>
      <c r="D301" t="s">
        <v>122</v>
      </c>
      <c r="E301" t="s">
        <v>121</v>
      </c>
      <c r="F301">
        <f>_xlfn.XLOOKUP('Sales Report'!$B301,Catalogue!$A$2:$A$51,Catalogue!$E$2:$E$51,,0)</f>
        <v>136</v>
      </c>
      <c r="G301">
        <f>_xlfn.XLOOKUP('Sales Report'!$B301,Catalogue!$A$2:$A$51,Catalogue!$F$2:$F$51,,0)</f>
        <v>224.4</v>
      </c>
      <c r="H301">
        <f t="shared" si="4"/>
        <v>2176</v>
      </c>
      <c r="I301">
        <f>PRODUCT(Table1[[#This Row],[SELLING PRICE]],Table1[[#This Row],[QTY]])</f>
        <v>3590.4</v>
      </c>
      <c r="J301">
        <f>SUM(Table1[[#This Row],[SELLING VALUE]],-Table1[[#This Row],[BUYING VALUE]])</f>
        <v>1414.4</v>
      </c>
      <c r="K301" t="str">
        <f>_xlfn.XLOOKUP(Table1[[#This Row],[PRODUCT ID]],Catalogue!$A$2:$A$51,Catalogue!$C$2:$C$51,,0)</f>
        <v>Category04</v>
      </c>
      <c r="L301" t="str">
        <f>_xlfn.XLOOKUP(Table1[[#This Row],[PRODUCT ID]],Catalogue!$A$2:$A$51,Catalogue!$B$2:$B$51,,0)</f>
        <v>Product36</v>
      </c>
    </row>
    <row r="302" spans="1:12">
      <c r="A302" s="1">
        <v>45227</v>
      </c>
      <c r="B302" t="s">
        <v>25</v>
      </c>
      <c r="C302">
        <v>3</v>
      </c>
      <c r="D302" t="s">
        <v>122</v>
      </c>
      <c r="E302" t="s">
        <v>120</v>
      </c>
      <c r="F302">
        <f>_xlfn.XLOOKUP('Sales Report'!$B302,Catalogue!$A$2:$A$51,Catalogue!$E$2:$E$51,,0)</f>
        <v>16</v>
      </c>
      <c r="G302">
        <f>_xlfn.XLOOKUP('Sales Report'!$B302,Catalogue!$A$2:$A$51,Catalogue!$F$2:$F$51,,0)</f>
        <v>17.600000000000001</v>
      </c>
      <c r="H302">
        <f t="shared" si="4"/>
        <v>48</v>
      </c>
      <c r="I302">
        <f>PRODUCT(Table1[[#This Row],[SELLING PRICE]],Table1[[#This Row],[QTY]])</f>
        <v>52.800000000000004</v>
      </c>
      <c r="J302">
        <f>SUM(Table1[[#This Row],[SELLING VALUE]],-Table1[[#This Row],[BUYING VALUE]])</f>
        <v>4.8000000000000043</v>
      </c>
      <c r="K302" t="str">
        <f>_xlfn.XLOOKUP(Table1[[#This Row],[PRODUCT ID]],Catalogue!$A$2:$A$51,Catalogue!$C$2:$C$51,,0)</f>
        <v>Category01</v>
      </c>
      <c r="L302" t="str">
        <f>_xlfn.XLOOKUP(Table1[[#This Row],[PRODUCT ID]],Catalogue!$A$2:$A$51,Catalogue!$B$2:$B$51,,0)</f>
        <v>Product8</v>
      </c>
    </row>
    <row r="303" spans="1:12">
      <c r="A303" s="1">
        <v>45228</v>
      </c>
      <c r="B303" t="s">
        <v>6</v>
      </c>
      <c r="C303">
        <v>16</v>
      </c>
      <c r="D303" t="s">
        <v>120</v>
      </c>
      <c r="E303" t="s">
        <v>121</v>
      </c>
      <c r="F303">
        <f>_xlfn.XLOOKUP('Sales Report'!$B303,Catalogue!$A$2:$A$51,Catalogue!$E$2:$E$51,,0)</f>
        <v>98</v>
      </c>
      <c r="G303">
        <f>_xlfn.XLOOKUP('Sales Report'!$B303,Catalogue!$A$2:$A$51,Catalogue!$F$2:$F$51,,0)</f>
        <v>129.36000000000001</v>
      </c>
      <c r="H303">
        <f t="shared" si="4"/>
        <v>1568</v>
      </c>
      <c r="I303">
        <f>PRODUCT(Table1[[#This Row],[SELLING PRICE]],Table1[[#This Row],[QTY]])</f>
        <v>2069.7600000000002</v>
      </c>
      <c r="J303">
        <f>SUM(Table1[[#This Row],[SELLING VALUE]],-Table1[[#This Row],[BUYING VALUE]])</f>
        <v>501.76000000000022</v>
      </c>
      <c r="K303" t="str">
        <f>_xlfn.XLOOKUP(Table1[[#This Row],[PRODUCT ID]],Catalogue!$A$2:$A$51,Catalogue!$C$2:$C$51,,0)</f>
        <v>Category01</v>
      </c>
      <c r="L303" t="str">
        <f>_xlfn.XLOOKUP(Table1[[#This Row],[PRODUCT ID]],Catalogue!$A$2:$A$51,Catalogue!$B$2:$B$51,,0)</f>
        <v>Product1</v>
      </c>
    </row>
    <row r="304" spans="1:12">
      <c r="A304" s="1">
        <v>45229</v>
      </c>
      <c r="B304" t="s">
        <v>48</v>
      </c>
      <c r="C304">
        <v>2</v>
      </c>
      <c r="D304" t="s">
        <v>119</v>
      </c>
      <c r="E304" t="s">
        <v>121</v>
      </c>
      <c r="F304">
        <f>_xlfn.XLOOKUP('Sales Report'!$B304,Catalogue!$A$2:$A$51,Catalogue!$E$2:$E$51,,0)</f>
        <v>124</v>
      </c>
      <c r="G304">
        <f>_xlfn.XLOOKUP('Sales Report'!$B304,Catalogue!$A$2:$A$51,Catalogue!$F$2:$F$51,,0)</f>
        <v>167.4</v>
      </c>
      <c r="H304">
        <f t="shared" si="4"/>
        <v>248</v>
      </c>
      <c r="I304">
        <f>PRODUCT(Table1[[#This Row],[SELLING PRICE]],Table1[[#This Row],[QTY]])</f>
        <v>334.8</v>
      </c>
      <c r="J304">
        <f>SUM(Table1[[#This Row],[SELLING VALUE]],-Table1[[#This Row],[BUYING VALUE]])</f>
        <v>86.800000000000011</v>
      </c>
      <c r="K304" t="str">
        <f>_xlfn.XLOOKUP(Table1[[#This Row],[PRODUCT ID]],Catalogue!$A$2:$A$51,Catalogue!$C$2:$C$51,,0)</f>
        <v>Category02</v>
      </c>
      <c r="L304" t="str">
        <f>_xlfn.XLOOKUP(Table1[[#This Row],[PRODUCT ID]],Catalogue!$A$2:$A$51,Catalogue!$B$2:$B$51,,0)</f>
        <v>Product19</v>
      </c>
    </row>
    <row r="305" spans="1:12">
      <c r="A305" s="1">
        <v>45230</v>
      </c>
      <c r="B305" t="s">
        <v>92</v>
      </c>
      <c r="C305">
        <v>19</v>
      </c>
      <c r="D305" t="s">
        <v>119</v>
      </c>
      <c r="E305" t="s">
        <v>120</v>
      </c>
      <c r="F305">
        <f>_xlfn.XLOOKUP('Sales Report'!$B305,Catalogue!$A$2:$A$51,Catalogue!$E$2:$E$51,,0)</f>
        <v>105</v>
      </c>
      <c r="G305">
        <f>_xlfn.XLOOKUP('Sales Report'!$B305,Catalogue!$A$2:$A$51,Catalogue!$F$2:$F$51,,0)</f>
        <v>153.30000000000001</v>
      </c>
      <c r="H305">
        <f t="shared" si="4"/>
        <v>1995</v>
      </c>
      <c r="I305">
        <f>PRODUCT(Table1[[#This Row],[SELLING PRICE]],Table1[[#This Row],[QTY]])</f>
        <v>2912.7000000000003</v>
      </c>
      <c r="J305">
        <f>SUM(Table1[[#This Row],[SELLING VALUE]],-Table1[[#This Row],[BUYING VALUE]])</f>
        <v>917.70000000000027</v>
      </c>
      <c r="K305" t="str">
        <f>_xlfn.XLOOKUP(Table1[[#This Row],[PRODUCT ID]],Catalogue!$A$2:$A$51,Catalogue!$C$2:$C$51,,0)</f>
        <v>Category04</v>
      </c>
      <c r="L305" t="str">
        <f>_xlfn.XLOOKUP(Table1[[#This Row],[PRODUCT ID]],Catalogue!$A$2:$A$51,Catalogue!$B$2:$B$51,,0)</f>
        <v>Product40</v>
      </c>
    </row>
    <row r="306" spans="1:12">
      <c r="A306" s="1">
        <v>45231</v>
      </c>
      <c r="B306" t="s">
        <v>109</v>
      </c>
      <c r="C306">
        <v>19</v>
      </c>
      <c r="D306" t="s">
        <v>120</v>
      </c>
      <c r="E306" t="s">
        <v>121</v>
      </c>
      <c r="F306">
        <f>_xlfn.XLOOKUP('Sales Report'!$B306,Catalogue!$A$2:$A$51,Catalogue!$E$2:$E$51,,0)</f>
        <v>123</v>
      </c>
      <c r="G306">
        <f>_xlfn.XLOOKUP('Sales Report'!$B306,Catalogue!$A$2:$A$51,Catalogue!$F$2:$F$51,,0)</f>
        <v>135.30000000000001</v>
      </c>
      <c r="H306">
        <f t="shared" si="4"/>
        <v>2337</v>
      </c>
      <c r="I306">
        <f>PRODUCT(Table1[[#This Row],[SELLING PRICE]],Table1[[#This Row],[QTY]])</f>
        <v>2570.7000000000003</v>
      </c>
      <c r="J306">
        <f>SUM(Table1[[#This Row],[SELLING VALUE]],-Table1[[#This Row],[BUYING VALUE]])</f>
        <v>233.70000000000027</v>
      </c>
      <c r="K306" t="str">
        <f>_xlfn.XLOOKUP(Table1[[#This Row],[PRODUCT ID]],Catalogue!$A$2:$A$51,Catalogue!$C$2:$C$51,,0)</f>
        <v>Category05</v>
      </c>
      <c r="L306" t="str">
        <f>_xlfn.XLOOKUP(Table1[[#This Row],[PRODUCT ID]],Catalogue!$A$2:$A$51,Catalogue!$B$2:$B$51,,0)</f>
        <v>Product48</v>
      </c>
    </row>
    <row r="307" spans="1:12">
      <c r="A307" s="1">
        <v>45232</v>
      </c>
      <c r="B307" t="s">
        <v>59</v>
      </c>
      <c r="C307">
        <v>11</v>
      </c>
      <c r="D307" t="s">
        <v>119</v>
      </c>
      <c r="E307" t="s">
        <v>120</v>
      </c>
      <c r="F307">
        <f>_xlfn.XLOOKUP('Sales Report'!$B307,Catalogue!$A$2:$A$51,Catalogue!$E$2:$E$51,,0)</f>
        <v>136</v>
      </c>
      <c r="G307">
        <f>_xlfn.XLOOKUP('Sales Report'!$B307,Catalogue!$A$2:$A$51,Catalogue!$F$2:$F$51,,0)</f>
        <v>153.68</v>
      </c>
      <c r="H307">
        <f t="shared" si="4"/>
        <v>1496</v>
      </c>
      <c r="I307">
        <f>PRODUCT(Table1[[#This Row],[SELLING PRICE]],Table1[[#This Row],[QTY]])</f>
        <v>1690.48</v>
      </c>
      <c r="J307">
        <f>SUM(Table1[[#This Row],[SELLING VALUE]],-Table1[[#This Row],[BUYING VALUE]])</f>
        <v>194.48000000000002</v>
      </c>
      <c r="K307" t="str">
        <f>_xlfn.XLOOKUP(Table1[[#This Row],[PRODUCT ID]],Catalogue!$A$2:$A$51,Catalogue!$C$2:$C$51,,0)</f>
        <v>Category03</v>
      </c>
      <c r="L307" t="str">
        <f>_xlfn.XLOOKUP(Table1[[#This Row],[PRODUCT ID]],Catalogue!$A$2:$A$51,Catalogue!$B$2:$B$51,,0)</f>
        <v>Product24</v>
      </c>
    </row>
    <row r="308" spans="1:12">
      <c r="A308" s="1">
        <v>45233</v>
      </c>
      <c r="B308" t="s">
        <v>50</v>
      </c>
      <c r="C308">
        <v>3</v>
      </c>
      <c r="D308" t="s">
        <v>119</v>
      </c>
      <c r="E308" t="s">
        <v>121</v>
      </c>
      <c r="F308">
        <f>_xlfn.XLOOKUP('Sales Report'!$B308,Catalogue!$A$2:$A$51,Catalogue!$E$2:$E$51,,0)</f>
        <v>10</v>
      </c>
      <c r="G308">
        <f>_xlfn.XLOOKUP('Sales Report'!$B308,Catalogue!$A$2:$A$51,Catalogue!$F$2:$F$51,,0)</f>
        <v>14.600000000000001</v>
      </c>
      <c r="H308">
        <f t="shared" si="4"/>
        <v>30</v>
      </c>
      <c r="I308">
        <f>PRODUCT(Table1[[#This Row],[SELLING PRICE]],Table1[[#This Row],[QTY]])</f>
        <v>43.800000000000004</v>
      </c>
      <c r="J308">
        <f>SUM(Table1[[#This Row],[SELLING VALUE]],-Table1[[#This Row],[BUYING VALUE]])</f>
        <v>13.800000000000004</v>
      </c>
      <c r="K308" t="str">
        <f>_xlfn.XLOOKUP(Table1[[#This Row],[PRODUCT ID]],Catalogue!$A$2:$A$51,Catalogue!$C$2:$C$51,,0)</f>
        <v>Category02</v>
      </c>
      <c r="L308" t="str">
        <f>_xlfn.XLOOKUP(Table1[[#This Row],[PRODUCT ID]],Catalogue!$A$2:$A$51,Catalogue!$B$2:$B$51,,0)</f>
        <v>Product20</v>
      </c>
    </row>
    <row r="309" spans="1:12">
      <c r="A309" s="1">
        <v>45234</v>
      </c>
      <c r="B309" t="s">
        <v>101</v>
      </c>
      <c r="C309">
        <v>10</v>
      </c>
      <c r="D309" t="s">
        <v>120</v>
      </c>
      <c r="E309" t="s">
        <v>120</v>
      </c>
      <c r="F309">
        <f>_xlfn.XLOOKUP('Sales Report'!$B309,Catalogue!$A$2:$A$51,Catalogue!$E$2:$E$51,,0)</f>
        <v>124</v>
      </c>
      <c r="G309">
        <f>_xlfn.XLOOKUP('Sales Report'!$B309,Catalogue!$A$2:$A$51,Catalogue!$F$2:$F$51,,0)</f>
        <v>140.12</v>
      </c>
      <c r="H309">
        <f t="shared" si="4"/>
        <v>1240</v>
      </c>
      <c r="I309">
        <f>PRODUCT(Table1[[#This Row],[SELLING PRICE]],Table1[[#This Row],[QTY]])</f>
        <v>1401.2</v>
      </c>
      <c r="J309">
        <f>SUM(Table1[[#This Row],[SELLING VALUE]],-Table1[[#This Row],[BUYING VALUE]])</f>
        <v>161.20000000000005</v>
      </c>
      <c r="K309" t="str">
        <f>_xlfn.XLOOKUP(Table1[[#This Row],[PRODUCT ID]],Catalogue!$A$2:$A$51,Catalogue!$C$2:$C$51,,0)</f>
        <v>Category05</v>
      </c>
      <c r="L309" t="str">
        <f>_xlfn.XLOOKUP(Table1[[#This Row],[PRODUCT ID]],Catalogue!$A$2:$A$51,Catalogue!$B$2:$B$51,,0)</f>
        <v>Product44</v>
      </c>
    </row>
    <row r="310" spans="1:12">
      <c r="A310" s="1">
        <v>45235</v>
      </c>
      <c r="B310" t="s">
        <v>88</v>
      </c>
      <c r="C310">
        <v>19</v>
      </c>
      <c r="D310" t="s">
        <v>122</v>
      </c>
      <c r="E310" t="s">
        <v>121</v>
      </c>
      <c r="F310">
        <f>_xlfn.XLOOKUP('Sales Report'!$B310,Catalogue!$A$2:$A$51,Catalogue!$E$2:$E$51,,0)</f>
        <v>63</v>
      </c>
      <c r="G310">
        <f>_xlfn.XLOOKUP('Sales Report'!$B310,Catalogue!$A$2:$A$51,Catalogue!$F$2:$F$51,,0)</f>
        <v>69.3</v>
      </c>
      <c r="H310">
        <f t="shared" si="4"/>
        <v>1197</v>
      </c>
      <c r="I310">
        <f>PRODUCT(Table1[[#This Row],[SELLING PRICE]],Table1[[#This Row],[QTY]])</f>
        <v>1316.7</v>
      </c>
      <c r="J310">
        <f>SUM(Table1[[#This Row],[SELLING VALUE]],-Table1[[#This Row],[BUYING VALUE]])</f>
        <v>119.70000000000005</v>
      </c>
      <c r="K310" t="str">
        <f>_xlfn.XLOOKUP(Table1[[#This Row],[PRODUCT ID]],Catalogue!$A$2:$A$51,Catalogue!$C$2:$C$51,,0)</f>
        <v>Category04</v>
      </c>
      <c r="L310" t="str">
        <f>_xlfn.XLOOKUP(Table1[[#This Row],[PRODUCT ID]],Catalogue!$A$2:$A$51,Catalogue!$B$2:$B$51,,0)</f>
        <v>Product38</v>
      </c>
    </row>
    <row r="311" spans="1:12">
      <c r="A311" s="1">
        <v>45236</v>
      </c>
      <c r="B311" t="s">
        <v>46</v>
      </c>
      <c r="C311">
        <v>14</v>
      </c>
      <c r="D311" t="s">
        <v>122</v>
      </c>
      <c r="E311" t="s">
        <v>121</v>
      </c>
      <c r="F311">
        <f>_xlfn.XLOOKUP('Sales Report'!$B311,Catalogue!$A$2:$A$51,Catalogue!$E$2:$E$51,,0)</f>
        <v>133</v>
      </c>
      <c r="G311">
        <f>_xlfn.XLOOKUP('Sales Report'!$B311,Catalogue!$A$2:$A$51,Catalogue!$F$2:$F$51,,0)</f>
        <v>146.30000000000001</v>
      </c>
      <c r="H311">
        <f t="shared" si="4"/>
        <v>1862</v>
      </c>
      <c r="I311">
        <f>PRODUCT(Table1[[#This Row],[SELLING PRICE]],Table1[[#This Row],[QTY]])</f>
        <v>2048.2000000000003</v>
      </c>
      <c r="J311">
        <f>SUM(Table1[[#This Row],[SELLING VALUE]],-Table1[[#This Row],[BUYING VALUE]])</f>
        <v>186.20000000000027</v>
      </c>
      <c r="K311" t="str">
        <f>_xlfn.XLOOKUP(Table1[[#This Row],[PRODUCT ID]],Catalogue!$A$2:$A$51,Catalogue!$C$2:$C$51,,0)</f>
        <v>Category02</v>
      </c>
      <c r="L311" t="str">
        <f>_xlfn.XLOOKUP(Table1[[#This Row],[PRODUCT ID]],Catalogue!$A$2:$A$51,Catalogue!$B$2:$B$51,,0)</f>
        <v>Product18</v>
      </c>
    </row>
    <row r="312" spans="1:12">
      <c r="A312" s="1">
        <v>45237</v>
      </c>
      <c r="B312" t="s">
        <v>10</v>
      </c>
      <c r="C312">
        <v>17</v>
      </c>
      <c r="D312" t="s">
        <v>120</v>
      </c>
      <c r="E312" t="s">
        <v>120</v>
      </c>
      <c r="F312">
        <f>_xlfn.XLOOKUP('Sales Report'!$B312,Catalogue!$A$2:$A$51,Catalogue!$E$2:$E$51,,0)</f>
        <v>105</v>
      </c>
      <c r="G312">
        <f>_xlfn.XLOOKUP('Sales Report'!$B312,Catalogue!$A$2:$A$51,Catalogue!$F$2:$F$51,,0)</f>
        <v>117.6</v>
      </c>
      <c r="H312">
        <f t="shared" si="4"/>
        <v>1785</v>
      </c>
      <c r="I312">
        <f>PRODUCT(Table1[[#This Row],[SELLING PRICE]],Table1[[#This Row],[QTY]])</f>
        <v>1999.1999999999998</v>
      </c>
      <c r="J312">
        <f>SUM(Table1[[#This Row],[SELLING VALUE]],-Table1[[#This Row],[BUYING VALUE]])</f>
        <v>214.19999999999982</v>
      </c>
      <c r="K312" t="str">
        <f>_xlfn.XLOOKUP(Table1[[#This Row],[PRODUCT ID]],Catalogue!$A$2:$A$51,Catalogue!$C$2:$C$51,,0)</f>
        <v>Category01</v>
      </c>
      <c r="L312" t="str">
        <f>_xlfn.XLOOKUP(Table1[[#This Row],[PRODUCT ID]],Catalogue!$A$2:$A$51,Catalogue!$B$2:$B$51,,0)</f>
        <v>Product2</v>
      </c>
    </row>
    <row r="313" spans="1:12">
      <c r="A313" s="1">
        <v>45238</v>
      </c>
      <c r="B313" t="s">
        <v>88</v>
      </c>
      <c r="C313">
        <v>1</v>
      </c>
      <c r="D313" t="s">
        <v>119</v>
      </c>
      <c r="E313" t="s">
        <v>121</v>
      </c>
      <c r="F313">
        <f>_xlfn.XLOOKUP('Sales Report'!$B313,Catalogue!$A$2:$A$51,Catalogue!$E$2:$E$51,,0)</f>
        <v>63</v>
      </c>
      <c r="G313">
        <f>_xlfn.XLOOKUP('Sales Report'!$B313,Catalogue!$A$2:$A$51,Catalogue!$F$2:$F$51,,0)</f>
        <v>69.3</v>
      </c>
      <c r="H313">
        <f t="shared" si="4"/>
        <v>63</v>
      </c>
      <c r="I313">
        <f>PRODUCT(Table1[[#This Row],[SELLING PRICE]],Table1[[#This Row],[QTY]])</f>
        <v>69.3</v>
      </c>
      <c r="J313">
        <f>SUM(Table1[[#This Row],[SELLING VALUE]],-Table1[[#This Row],[BUYING VALUE]])</f>
        <v>6.2999999999999972</v>
      </c>
      <c r="K313" t="str">
        <f>_xlfn.XLOOKUP(Table1[[#This Row],[PRODUCT ID]],Catalogue!$A$2:$A$51,Catalogue!$C$2:$C$51,,0)</f>
        <v>Category04</v>
      </c>
      <c r="L313" t="str">
        <f>_xlfn.XLOOKUP(Table1[[#This Row],[PRODUCT ID]],Catalogue!$A$2:$A$51,Catalogue!$B$2:$B$51,,0)</f>
        <v>Product38</v>
      </c>
    </row>
    <row r="314" spans="1:12">
      <c r="A314" s="1">
        <v>45239</v>
      </c>
      <c r="B314" t="s">
        <v>40</v>
      </c>
      <c r="C314">
        <v>12</v>
      </c>
      <c r="D314" t="s">
        <v>119</v>
      </c>
      <c r="E314" t="s">
        <v>121</v>
      </c>
      <c r="F314">
        <f>_xlfn.XLOOKUP('Sales Report'!$B314,Catalogue!$A$2:$A$51,Catalogue!$E$2:$E$51,,0)</f>
        <v>105</v>
      </c>
      <c r="G314">
        <f>_xlfn.XLOOKUP('Sales Report'!$B314,Catalogue!$A$2:$A$51,Catalogue!$F$2:$F$51,,0)</f>
        <v>148.05000000000001</v>
      </c>
      <c r="H314">
        <f t="shared" si="4"/>
        <v>1260</v>
      </c>
      <c r="I314">
        <f>PRODUCT(Table1[[#This Row],[SELLING PRICE]],Table1[[#This Row],[QTY]])</f>
        <v>1776.6000000000001</v>
      </c>
      <c r="J314">
        <f>SUM(Table1[[#This Row],[SELLING VALUE]],-Table1[[#This Row],[BUYING VALUE]])</f>
        <v>516.60000000000014</v>
      </c>
      <c r="K314" t="str">
        <f>_xlfn.XLOOKUP(Table1[[#This Row],[PRODUCT ID]],Catalogue!$A$2:$A$51,Catalogue!$C$2:$C$51,,0)</f>
        <v>Category02</v>
      </c>
      <c r="L314" t="str">
        <f>_xlfn.XLOOKUP(Table1[[#This Row],[PRODUCT ID]],Catalogue!$A$2:$A$51,Catalogue!$B$2:$B$51,,0)</f>
        <v>Product15</v>
      </c>
    </row>
    <row r="315" spans="1:12">
      <c r="A315" s="1">
        <v>45240</v>
      </c>
      <c r="B315" t="s">
        <v>25</v>
      </c>
      <c r="C315">
        <v>4</v>
      </c>
      <c r="D315" t="s">
        <v>120</v>
      </c>
      <c r="E315" t="s">
        <v>120</v>
      </c>
      <c r="F315">
        <f>_xlfn.XLOOKUP('Sales Report'!$B315,Catalogue!$A$2:$A$51,Catalogue!$E$2:$E$51,,0)</f>
        <v>16</v>
      </c>
      <c r="G315">
        <f>_xlfn.XLOOKUP('Sales Report'!$B315,Catalogue!$A$2:$A$51,Catalogue!$F$2:$F$51,,0)</f>
        <v>17.600000000000001</v>
      </c>
      <c r="H315">
        <f t="shared" si="4"/>
        <v>64</v>
      </c>
      <c r="I315">
        <f>PRODUCT(Table1[[#This Row],[SELLING PRICE]],Table1[[#This Row],[QTY]])</f>
        <v>70.400000000000006</v>
      </c>
      <c r="J315">
        <f>SUM(Table1[[#This Row],[SELLING VALUE]],-Table1[[#This Row],[BUYING VALUE]])</f>
        <v>6.4000000000000057</v>
      </c>
      <c r="K315" t="str">
        <f>_xlfn.XLOOKUP(Table1[[#This Row],[PRODUCT ID]],Catalogue!$A$2:$A$51,Catalogue!$C$2:$C$51,,0)</f>
        <v>Category01</v>
      </c>
      <c r="L315" t="str">
        <f>_xlfn.XLOOKUP(Table1[[#This Row],[PRODUCT ID]],Catalogue!$A$2:$A$51,Catalogue!$B$2:$B$51,,0)</f>
        <v>Product8</v>
      </c>
    </row>
    <row r="316" spans="1:12">
      <c r="A316" s="1">
        <v>45241</v>
      </c>
      <c r="B316" t="s">
        <v>25</v>
      </c>
      <c r="C316">
        <v>14</v>
      </c>
      <c r="D316" t="s">
        <v>119</v>
      </c>
      <c r="E316" t="s">
        <v>121</v>
      </c>
      <c r="F316">
        <f>_xlfn.XLOOKUP('Sales Report'!$B316,Catalogue!$A$2:$A$51,Catalogue!$E$2:$E$51,,0)</f>
        <v>16</v>
      </c>
      <c r="G316">
        <f>_xlfn.XLOOKUP('Sales Report'!$B316,Catalogue!$A$2:$A$51,Catalogue!$F$2:$F$51,,0)</f>
        <v>17.600000000000001</v>
      </c>
      <c r="H316">
        <f t="shared" si="4"/>
        <v>224</v>
      </c>
      <c r="I316">
        <f>PRODUCT(Table1[[#This Row],[SELLING PRICE]],Table1[[#This Row],[QTY]])</f>
        <v>246.40000000000003</v>
      </c>
      <c r="J316">
        <f>SUM(Table1[[#This Row],[SELLING VALUE]],-Table1[[#This Row],[BUYING VALUE]])</f>
        <v>22.400000000000034</v>
      </c>
      <c r="K316" t="str">
        <f>_xlfn.XLOOKUP(Table1[[#This Row],[PRODUCT ID]],Catalogue!$A$2:$A$51,Catalogue!$C$2:$C$51,,0)</f>
        <v>Category01</v>
      </c>
      <c r="L316" t="str">
        <f>_xlfn.XLOOKUP(Table1[[#This Row],[PRODUCT ID]],Catalogue!$A$2:$A$51,Catalogue!$B$2:$B$51,,0)</f>
        <v>Product8</v>
      </c>
    </row>
    <row r="317" spans="1:12">
      <c r="A317" s="1">
        <v>45242</v>
      </c>
      <c r="B317" t="s">
        <v>92</v>
      </c>
      <c r="C317">
        <v>10</v>
      </c>
      <c r="D317" t="s">
        <v>119</v>
      </c>
      <c r="E317" t="s">
        <v>120</v>
      </c>
      <c r="F317">
        <f>_xlfn.XLOOKUP('Sales Report'!$B317,Catalogue!$A$2:$A$51,Catalogue!$E$2:$E$51,,0)</f>
        <v>105</v>
      </c>
      <c r="G317">
        <f>_xlfn.XLOOKUP('Sales Report'!$B317,Catalogue!$A$2:$A$51,Catalogue!$F$2:$F$51,,0)</f>
        <v>153.30000000000001</v>
      </c>
      <c r="H317">
        <f t="shared" si="4"/>
        <v>1050</v>
      </c>
      <c r="I317">
        <f>PRODUCT(Table1[[#This Row],[SELLING PRICE]],Table1[[#This Row],[QTY]])</f>
        <v>1533</v>
      </c>
      <c r="J317">
        <f>SUM(Table1[[#This Row],[SELLING VALUE]],-Table1[[#This Row],[BUYING VALUE]])</f>
        <v>483</v>
      </c>
      <c r="K317" t="str">
        <f>_xlfn.XLOOKUP(Table1[[#This Row],[PRODUCT ID]],Catalogue!$A$2:$A$51,Catalogue!$C$2:$C$51,,0)</f>
        <v>Category04</v>
      </c>
      <c r="L317" t="str">
        <f>_xlfn.XLOOKUP(Table1[[#This Row],[PRODUCT ID]],Catalogue!$A$2:$A$51,Catalogue!$B$2:$B$51,,0)</f>
        <v>Product40</v>
      </c>
    </row>
    <row r="318" spans="1:12">
      <c r="A318" s="1">
        <v>45243</v>
      </c>
      <c r="B318" t="s">
        <v>73</v>
      </c>
      <c r="C318">
        <v>12</v>
      </c>
      <c r="D318" t="s">
        <v>120</v>
      </c>
      <c r="E318" t="s">
        <v>121</v>
      </c>
      <c r="F318">
        <f>_xlfn.XLOOKUP('Sales Report'!$B318,Catalogue!$A$2:$A$51,Catalogue!$E$2:$E$51,,0)</f>
        <v>124</v>
      </c>
      <c r="G318">
        <f>_xlfn.XLOOKUP('Sales Report'!$B318,Catalogue!$A$2:$A$51,Catalogue!$F$2:$F$51,,0)</f>
        <v>163.68</v>
      </c>
      <c r="H318">
        <f t="shared" si="4"/>
        <v>1488</v>
      </c>
      <c r="I318">
        <f>PRODUCT(Table1[[#This Row],[SELLING PRICE]],Table1[[#This Row],[QTY]])</f>
        <v>1964.16</v>
      </c>
      <c r="J318">
        <f>SUM(Table1[[#This Row],[SELLING VALUE]],-Table1[[#This Row],[BUYING VALUE]])</f>
        <v>476.16000000000008</v>
      </c>
      <c r="K318" t="str">
        <f>_xlfn.XLOOKUP(Table1[[#This Row],[PRODUCT ID]],Catalogue!$A$2:$A$51,Catalogue!$C$2:$C$51,,0)</f>
        <v>Category03</v>
      </c>
      <c r="L318" t="str">
        <f>_xlfn.XLOOKUP(Table1[[#This Row],[PRODUCT ID]],Catalogue!$A$2:$A$51,Catalogue!$B$2:$B$51,,0)</f>
        <v>Product31</v>
      </c>
    </row>
    <row r="319" spans="1:12">
      <c r="A319" s="1">
        <v>45244</v>
      </c>
      <c r="B319" t="s">
        <v>48</v>
      </c>
      <c r="C319">
        <v>12</v>
      </c>
      <c r="D319" t="s">
        <v>122</v>
      </c>
      <c r="E319" t="s">
        <v>120</v>
      </c>
      <c r="F319">
        <f>_xlfn.XLOOKUP('Sales Report'!$B319,Catalogue!$A$2:$A$51,Catalogue!$E$2:$E$51,,0)</f>
        <v>124</v>
      </c>
      <c r="G319">
        <f>_xlfn.XLOOKUP('Sales Report'!$B319,Catalogue!$A$2:$A$51,Catalogue!$F$2:$F$51,,0)</f>
        <v>167.4</v>
      </c>
      <c r="H319">
        <f t="shared" si="4"/>
        <v>1488</v>
      </c>
      <c r="I319">
        <f>PRODUCT(Table1[[#This Row],[SELLING PRICE]],Table1[[#This Row],[QTY]])</f>
        <v>2008.8000000000002</v>
      </c>
      <c r="J319">
        <f>SUM(Table1[[#This Row],[SELLING VALUE]],-Table1[[#This Row],[BUYING VALUE]])</f>
        <v>520.80000000000018</v>
      </c>
      <c r="K319" t="str">
        <f>_xlfn.XLOOKUP(Table1[[#This Row],[PRODUCT ID]],Catalogue!$A$2:$A$51,Catalogue!$C$2:$C$51,,0)</f>
        <v>Category02</v>
      </c>
      <c r="L319" t="str">
        <f>_xlfn.XLOOKUP(Table1[[#This Row],[PRODUCT ID]],Catalogue!$A$2:$A$51,Catalogue!$B$2:$B$51,,0)</f>
        <v>Product19</v>
      </c>
    </row>
    <row r="320" spans="1:12">
      <c r="A320" s="1">
        <v>45245</v>
      </c>
      <c r="B320" t="s">
        <v>42</v>
      </c>
      <c r="C320">
        <v>8</v>
      </c>
      <c r="D320" t="s">
        <v>122</v>
      </c>
      <c r="E320" t="s">
        <v>121</v>
      </c>
      <c r="F320">
        <f>_xlfn.XLOOKUP('Sales Report'!$B320,Catalogue!$A$2:$A$51,Catalogue!$E$2:$E$51,,0)</f>
        <v>44</v>
      </c>
      <c r="G320">
        <f>_xlfn.XLOOKUP('Sales Report'!$B320,Catalogue!$A$2:$A$51,Catalogue!$F$2:$F$51,,0)</f>
        <v>72.599999999999994</v>
      </c>
      <c r="H320">
        <f t="shared" si="4"/>
        <v>352</v>
      </c>
      <c r="I320">
        <f>PRODUCT(Table1[[#This Row],[SELLING PRICE]],Table1[[#This Row],[QTY]])</f>
        <v>580.79999999999995</v>
      </c>
      <c r="J320">
        <f>SUM(Table1[[#This Row],[SELLING VALUE]],-Table1[[#This Row],[BUYING VALUE]])</f>
        <v>228.79999999999995</v>
      </c>
      <c r="K320" t="str">
        <f>_xlfn.XLOOKUP(Table1[[#This Row],[PRODUCT ID]],Catalogue!$A$2:$A$51,Catalogue!$C$2:$C$51,,0)</f>
        <v>Category02</v>
      </c>
      <c r="L320" t="str">
        <f>_xlfn.XLOOKUP(Table1[[#This Row],[PRODUCT ID]],Catalogue!$A$2:$A$51,Catalogue!$B$2:$B$51,,0)</f>
        <v>Product16</v>
      </c>
    </row>
    <row r="321" spans="1:12">
      <c r="A321" s="1">
        <v>45246</v>
      </c>
      <c r="B321" t="s">
        <v>40</v>
      </c>
      <c r="C321">
        <v>19</v>
      </c>
      <c r="D321" t="s">
        <v>120</v>
      </c>
      <c r="E321" t="s">
        <v>121</v>
      </c>
      <c r="F321">
        <f>_xlfn.XLOOKUP('Sales Report'!$B321,Catalogue!$A$2:$A$51,Catalogue!$E$2:$E$51,,0)</f>
        <v>105</v>
      </c>
      <c r="G321">
        <f>_xlfn.XLOOKUP('Sales Report'!$B321,Catalogue!$A$2:$A$51,Catalogue!$F$2:$F$51,,0)</f>
        <v>148.05000000000001</v>
      </c>
      <c r="H321">
        <f t="shared" si="4"/>
        <v>1995</v>
      </c>
      <c r="I321">
        <f>PRODUCT(Table1[[#This Row],[SELLING PRICE]],Table1[[#This Row],[QTY]])</f>
        <v>2812.9500000000003</v>
      </c>
      <c r="J321">
        <f>SUM(Table1[[#This Row],[SELLING VALUE]],-Table1[[#This Row],[BUYING VALUE]])</f>
        <v>817.95000000000027</v>
      </c>
      <c r="K321" t="str">
        <f>_xlfn.XLOOKUP(Table1[[#This Row],[PRODUCT ID]],Catalogue!$A$2:$A$51,Catalogue!$C$2:$C$51,,0)</f>
        <v>Category02</v>
      </c>
      <c r="L321" t="str">
        <f>_xlfn.XLOOKUP(Table1[[#This Row],[PRODUCT ID]],Catalogue!$A$2:$A$51,Catalogue!$B$2:$B$51,,0)</f>
        <v>Product15</v>
      </c>
    </row>
    <row r="322" spans="1:12">
      <c r="A322" s="1">
        <v>45247</v>
      </c>
      <c r="B322" t="s">
        <v>10</v>
      </c>
      <c r="C322">
        <v>3</v>
      </c>
      <c r="D322" t="s">
        <v>119</v>
      </c>
      <c r="E322" t="s">
        <v>120</v>
      </c>
      <c r="F322">
        <f>_xlfn.XLOOKUP('Sales Report'!$B322,Catalogue!$A$2:$A$51,Catalogue!$E$2:$E$51,,0)</f>
        <v>105</v>
      </c>
      <c r="G322">
        <f>_xlfn.XLOOKUP('Sales Report'!$B322,Catalogue!$A$2:$A$51,Catalogue!$F$2:$F$51,,0)</f>
        <v>117.6</v>
      </c>
      <c r="H322">
        <f t="shared" si="4"/>
        <v>315</v>
      </c>
      <c r="I322">
        <f>PRODUCT(Table1[[#This Row],[SELLING PRICE]],Table1[[#This Row],[QTY]])</f>
        <v>352.79999999999995</v>
      </c>
      <c r="J322">
        <f>SUM(Table1[[#This Row],[SELLING VALUE]],-Table1[[#This Row],[BUYING VALUE]])</f>
        <v>37.799999999999955</v>
      </c>
      <c r="K322" t="str">
        <f>_xlfn.XLOOKUP(Table1[[#This Row],[PRODUCT ID]],Catalogue!$A$2:$A$51,Catalogue!$C$2:$C$51,,0)</f>
        <v>Category01</v>
      </c>
      <c r="L322" t="str">
        <f>_xlfn.XLOOKUP(Table1[[#This Row],[PRODUCT ID]],Catalogue!$A$2:$A$51,Catalogue!$B$2:$B$51,,0)</f>
        <v>Product2</v>
      </c>
    </row>
    <row r="323" spans="1:12">
      <c r="A323" s="1">
        <v>45248</v>
      </c>
      <c r="B323" t="s">
        <v>20</v>
      </c>
      <c r="C323">
        <v>4</v>
      </c>
      <c r="D323" t="s">
        <v>119</v>
      </c>
      <c r="E323" t="s">
        <v>121</v>
      </c>
      <c r="F323">
        <f>_xlfn.XLOOKUP('Sales Report'!$B323,Catalogue!$A$2:$A$51,Catalogue!$E$2:$E$51,,0)</f>
        <v>124</v>
      </c>
      <c r="G323">
        <f>_xlfn.XLOOKUP('Sales Report'!$B323,Catalogue!$A$2:$A$51,Catalogue!$F$2:$F$51,,0)</f>
        <v>204.60000000000002</v>
      </c>
      <c r="H323">
        <f t="shared" ref="H323:H386" si="5">PRODUCT($F323,$C323)</f>
        <v>496</v>
      </c>
      <c r="I323">
        <f>PRODUCT(Table1[[#This Row],[SELLING PRICE]],Table1[[#This Row],[QTY]])</f>
        <v>818.40000000000009</v>
      </c>
      <c r="J323">
        <f>SUM(Table1[[#This Row],[SELLING VALUE]],-Table1[[#This Row],[BUYING VALUE]])</f>
        <v>322.40000000000009</v>
      </c>
      <c r="K323" t="str">
        <f>_xlfn.XLOOKUP(Table1[[#This Row],[PRODUCT ID]],Catalogue!$A$2:$A$51,Catalogue!$C$2:$C$51,,0)</f>
        <v>Category01</v>
      </c>
      <c r="L323" t="str">
        <f>_xlfn.XLOOKUP(Table1[[#This Row],[PRODUCT ID]],Catalogue!$A$2:$A$51,Catalogue!$B$2:$B$51,,0)</f>
        <v>Product6</v>
      </c>
    </row>
    <row r="324" spans="1:12">
      <c r="A324" s="1">
        <v>45249</v>
      </c>
      <c r="B324" t="s">
        <v>12</v>
      </c>
      <c r="C324">
        <v>13</v>
      </c>
      <c r="D324" t="s">
        <v>120</v>
      </c>
      <c r="E324" t="s">
        <v>121</v>
      </c>
      <c r="F324">
        <f>_xlfn.XLOOKUP('Sales Report'!$B324,Catalogue!$A$2:$A$51,Catalogue!$E$2:$E$51,,0)</f>
        <v>44</v>
      </c>
      <c r="G324">
        <f>_xlfn.XLOOKUP('Sales Report'!$B324,Catalogue!$A$2:$A$51,Catalogue!$F$2:$F$51,,0)</f>
        <v>50.16</v>
      </c>
      <c r="H324">
        <f t="shared" si="5"/>
        <v>572</v>
      </c>
      <c r="I324">
        <f>PRODUCT(Table1[[#This Row],[SELLING PRICE]],Table1[[#This Row],[QTY]])</f>
        <v>652.07999999999993</v>
      </c>
      <c r="J324">
        <f>SUM(Table1[[#This Row],[SELLING VALUE]],-Table1[[#This Row],[BUYING VALUE]])</f>
        <v>80.079999999999927</v>
      </c>
      <c r="K324" t="str">
        <f>_xlfn.XLOOKUP(Table1[[#This Row],[PRODUCT ID]],Catalogue!$A$2:$A$51,Catalogue!$C$2:$C$51,,0)</f>
        <v>Category01</v>
      </c>
      <c r="L324" t="str">
        <f>_xlfn.XLOOKUP(Table1[[#This Row],[PRODUCT ID]],Catalogue!$A$2:$A$51,Catalogue!$B$2:$B$51,,0)</f>
        <v>Product3</v>
      </c>
    </row>
    <row r="325" spans="1:12">
      <c r="A325" s="1">
        <v>45250</v>
      </c>
      <c r="B325" t="s">
        <v>57</v>
      </c>
      <c r="C325">
        <v>18</v>
      </c>
      <c r="D325" t="s">
        <v>119</v>
      </c>
      <c r="E325" t="s">
        <v>120</v>
      </c>
      <c r="F325">
        <f>_xlfn.XLOOKUP('Sales Report'!$B325,Catalogue!$A$2:$A$51,Catalogue!$E$2:$E$51,,0)</f>
        <v>123</v>
      </c>
      <c r="G325">
        <f>_xlfn.XLOOKUP('Sales Report'!$B325,Catalogue!$A$2:$A$51,Catalogue!$F$2:$F$51,,0)</f>
        <v>140.22</v>
      </c>
      <c r="H325">
        <f t="shared" si="5"/>
        <v>2214</v>
      </c>
      <c r="I325">
        <f>PRODUCT(Table1[[#This Row],[SELLING PRICE]],Table1[[#This Row],[QTY]])</f>
        <v>2523.96</v>
      </c>
      <c r="J325">
        <f>SUM(Table1[[#This Row],[SELLING VALUE]],-Table1[[#This Row],[BUYING VALUE]])</f>
        <v>309.96000000000004</v>
      </c>
      <c r="K325" t="str">
        <f>_xlfn.XLOOKUP(Table1[[#This Row],[PRODUCT ID]],Catalogue!$A$2:$A$51,Catalogue!$C$2:$C$51,,0)</f>
        <v>Category03</v>
      </c>
      <c r="L325" t="str">
        <f>_xlfn.XLOOKUP(Table1[[#This Row],[PRODUCT ID]],Catalogue!$A$2:$A$51,Catalogue!$B$2:$B$51,,0)</f>
        <v>Product23</v>
      </c>
    </row>
    <row r="326" spans="1:12">
      <c r="A326" s="1">
        <v>45251</v>
      </c>
      <c r="B326" t="s">
        <v>23</v>
      </c>
      <c r="C326">
        <v>20</v>
      </c>
      <c r="D326" t="s">
        <v>119</v>
      </c>
      <c r="E326" t="s">
        <v>121</v>
      </c>
      <c r="F326">
        <f>_xlfn.XLOOKUP('Sales Report'!$B326,Catalogue!$A$2:$A$51,Catalogue!$E$2:$E$51,,0)</f>
        <v>10</v>
      </c>
      <c r="G326">
        <f>_xlfn.XLOOKUP('Sales Report'!$B326,Catalogue!$A$2:$A$51,Catalogue!$F$2:$F$51,,0)</f>
        <v>11.2</v>
      </c>
      <c r="H326">
        <f t="shared" si="5"/>
        <v>200</v>
      </c>
      <c r="I326">
        <f>PRODUCT(Table1[[#This Row],[SELLING PRICE]],Table1[[#This Row],[QTY]])</f>
        <v>224</v>
      </c>
      <c r="J326">
        <f>SUM(Table1[[#This Row],[SELLING VALUE]],-Table1[[#This Row],[BUYING VALUE]])</f>
        <v>24</v>
      </c>
      <c r="K326" t="str">
        <f>_xlfn.XLOOKUP(Table1[[#This Row],[PRODUCT ID]],Catalogue!$A$2:$A$51,Catalogue!$C$2:$C$51,,0)</f>
        <v>Category01</v>
      </c>
      <c r="L326" t="str">
        <f>_xlfn.XLOOKUP(Table1[[#This Row],[PRODUCT ID]],Catalogue!$A$2:$A$51,Catalogue!$B$2:$B$51,,0)</f>
        <v>Product7</v>
      </c>
    </row>
    <row r="327" spans="1:12">
      <c r="A327" s="1">
        <v>45252</v>
      </c>
      <c r="B327" t="s">
        <v>103</v>
      </c>
      <c r="C327">
        <v>17</v>
      </c>
      <c r="D327" t="s">
        <v>120</v>
      </c>
      <c r="E327" t="s">
        <v>120</v>
      </c>
      <c r="F327">
        <f>_xlfn.XLOOKUP('Sales Report'!$B327,Catalogue!$A$2:$A$51,Catalogue!$E$2:$E$51,,0)</f>
        <v>10</v>
      </c>
      <c r="G327">
        <f>_xlfn.XLOOKUP('Sales Report'!$B327,Catalogue!$A$2:$A$51,Catalogue!$F$2:$F$51,,0)</f>
        <v>14.100000000000001</v>
      </c>
      <c r="H327">
        <f t="shared" si="5"/>
        <v>170</v>
      </c>
      <c r="I327">
        <f>PRODUCT(Table1[[#This Row],[SELLING PRICE]],Table1[[#This Row],[QTY]])</f>
        <v>239.70000000000002</v>
      </c>
      <c r="J327">
        <f>SUM(Table1[[#This Row],[SELLING VALUE]],-Table1[[#This Row],[BUYING VALUE]])</f>
        <v>69.700000000000017</v>
      </c>
      <c r="K327" t="str">
        <f>_xlfn.XLOOKUP(Table1[[#This Row],[PRODUCT ID]],Catalogue!$A$2:$A$51,Catalogue!$C$2:$C$51,,0)</f>
        <v>Category05</v>
      </c>
      <c r="L327" t="str">
        <f>_xlfn.XLOOKUP(Table1[[#This Row],[PRODUCT ID]],Catalogue!$A$2:$A$51,Catalogue!$B$2:$B$51,,0)</f>
        <v>Product45</v>
      </c>
    </row>
    <row r="328" spans="1:12">
      <c r="A328" s="1">
        <v>45253</v>
      </c>
      <c r="B328" t="s">
        <v>82</v>
      </c>
      <c r="C328">
        <v>5</v>
      </c>
      <c r="D328" t="s">
        <v>122</v>
      </c>
      <c r="E328" t="s">
        <v>121</v>
      </c>
      <c r="F328">
        <f>_xlfn.XLOOKUP('Sales Report'!$B328,Catalogue!$A$2:$A$51,Catalogue!$E$2:$E$51,,0)</f>
        <v>123</v>
      </c>
      <c r="G328">
        <f>_xlfn.XLOOKUP('Sales Report'!$B328,Catalogue!$A$2:$A$51,Catalogue!$F$2:$F$51,,0)</f>
        <v>173.43</v>
      </c>
      <c r="H328">
        <f t="shared" si="5"/>
        <v>615</v>
      </c>
      <c r="I328">
        <f>PRODUCT(Table1[[#This Row],[SELLING PRICE]],Table1[[#This Row],[QTY]])</f>
        <v>867.15000000000009</v>
      </c>
      <c r="J328">
        <f>SUM(Table1[[#This Row],[SELLING VALUE]],-Table1[[#This Row],[BUYING VALUE]])</f>
        <v>252.15000000000009</v>
      </c>
      <c r="K328" t="str">
        <f>_xlfn.XLOOKUP(Table1[[#This Row],[PRODUCT ID]],Catalogue!$A$2:$A$51,Catalogue!$C$2:$C$51,,0)</f>
        <v>Category04</v>
      </c>
      <c r="L328" t="str">
        <f>_xlfn.XLOOKUP(Table1[[#This Row],[PRODUCT ID]],Catalogue!$A$2:$A$51,Catalogue!$B$2:$B$51,,0)</f>
        <v>Product35</v>
      </c>
    </row>
    <row r="329" spans="1:12">
      <c r="A329" s="1">
        <v>45254</v>
      </c>
      <c r="B329" t="s">
        <v>69</v>
      </c>
      <c r="C329">
        <v>4</v>
      </c>
      <c r="D329" t="s">
        <v>122</v>
      </c>
      <c r="E329" t="s">
        <v>120</v>
      </c>
      <c r="F329">
        <f>_xlfn.XLOOKUP('Sales Report'!$B329,Catalogue!$A$2:$A$51,Catalogue!$E$2:$E$51,,0)</f>
        <v>71</v>
      </c>
      <c r="G329">
        <f>_xlfn.XLOOKUP('Sales Report'!$B329,Catalogue!$A$2:$A$51,Catalogue!$F$2:$F$51,,0)</f>
        <v>95.85</v>
      </c>
      <c r="H329">
        <f t="shared" si="5"/>
        <v>284</v>
      </c>
      <c r="I329">
        <f>PRODUCT(Table1[[#This Row],[SELLING PRICE]],Table1[[#This Row],[QTY]])</f>
        <v>383.4</v>
      </c>
      <c r="J329">
        <f>SUM(Table1[[#This Row],[SELLING VALUE]],-Table1[[#This Row],[BUYING VALUE]])</f>
        <v>99.399999999999977</v>
      </c>
      <c r="K329" t="str">
        <f>_xlfn.XLOOKUP(Table1[[#This Row],[PRODUCT ID]],Catalogue!$A$2:$A$51,Catalogue!$C$2:$C$51,,0)</f>
        <v>Category03</v>
      </c>
      <c r="L329" t="str">
        <f>_xlfn.XLOOKUP(Table1[[#This Row],[PRODUCT ID]],Catalogue!$A$2:$A$51,Catalogue!$B$2:$B$51,,0)</f>
        <v>Product29</v>
      </c>
    </row>
    <row r="330" spans="1:12">
      <c r="A330" s="1">
        <v>45255</v>
      </c>
      <c r="B330" t="s">
        <v>23</v>
      </c>
      <c r="C330">
        <v>16</v>
      </c>
      <c r="D330" t="s">
        <v>120</v>
      </c>
      <c r="E330" t="s">
        <v>121</v>
      </c>
      <c r="F330">
        <f>_xlfn.XLOOKUP('Sales Report'!$B330,Catalogue!$A$2:$A$51,Catalogue!$E$2:$E$51,,0)</f>
        <v>10</v>
      </c>
      <c r="G330">
        <f>_xlfn.XLOOKUP('Sales Report'!$B330,Catalogue!$A$2:$A$51,Catalogue!$F$2:$F$51,,0)</f>
        <v>11.2</v>
      </c>
      <c r="H330">
        <f t="shared" si="5"/>
        <v>160</v>
      </c>
      <c r="I330">
        <f>PRODUCT(Table1[[#This Row],[SELLING PRICE]],Table1[[#This Row],[QTY]])</f>
        <v>179.2</v>
      </c>
      <c r="J330">
        <f>SUM(Table1[[#This Row],[SELLING VALUE]],-Table1[[#This Row],[BUYING VALUE]])</f>
        <v>19.199999999999989</v>
      </c>
      <c r="K330" t="str">
        <f>_xlfn.XLOOKUP(Table1[[#This Row],[PRODUCT ID]],Catalogue!$A$2:$A$51,Catalogue!$C$2:$C$51,,0)</f>
        <v>Category01</v>
      </c>
      <c r="L330" t="str">
        <f>_xlfn.XLOOKUP(Table1[[#This Row],[PRODUCT ID]],Catalogue!$A$2:$A$51,Catalogue!$B$2:$B$51,,0)</f>
        <v>Product7</v>
      </c>
    </row>
    <row r="331" spans="1:12">
      <c r="A331" s="1">
        <v>45256</v>
      </c>
      <c r="B331" t="s">
        <v>103</v>
      </c>
      <c r="C331">
        <v>12</v>
      </c>
      <c r="D331" t="s">
        <v>119</v>
      </c>
      <c r="E331" t="s">
        <v>121</v>
      </c>
      <c r="F331">
        <f>_xlfn.XLOOKUP('Sales Report'!$B331,Catalogue!$A$2:$A$51,Catalogue!$E$2:$E$51,,0)</f>
        <v>10</v>
      </c>
      <c r="G331">
        <f>_xlfn.XLOOKUP('Sales Report'!$B331,Catalogue!$A$2:$A$51,Catalogue!$F$2:$F$51,,0)</f>
        <v>14.100000000000001</v>
      </c>
      <c r="H331">
        <f t="shared" si="5"/>
        <v>120</v>
      </c>
      <c r="I331">
        <f>PRODUCT(Table1[[#This Row],[SELLING PRICE]],Table1[[#This Row],[QTY]])</f>
        <v>169.20000000000002</v>
      </c>
      <c r="J331">
        <f>SUM(Table1[[#This Row],[SELLING VALUE]],-Table1[[#This Row],[BUYING VALUE]])</f>
        <v>49.200000000000017</v>
      </c>
      <c r="K331" t="str">
        <f>_xlfn.XLOOKUP(Table1[[#This Row],[PRODUCT ID]],Catalogue!$A$2:$A$51,Catalogue!$C$2:$C$51,,0)</f>
        <v>Category05</v>
      </c>
      <c r="L331" t="str">
        <f>_xlfn.XLOOKUP(Table1[[#This Row],[PRODUCT ID]],Catalogue!$A$2:$A$51,Catalogue!$B$2:$B$51,,0)</f>
        <v>Product45</v>
      </c>
    </row>
    <row r="332" spans="1:12">
      <c r="A332" s="1">
        <v>45257</v>
      </c>
      <c r="B332" t="s">
        <v>90</v>
      </c>
      <c r="C332">
        <v>7</v>
      </c>
      <c r="D332" t="s">
        <v>119</v>
      </c>
      <c r="E332" t="s">
        <v>120</v>
      </c>
      <c r="F332">
        <f>_xlfn.XLOOKUP('Sales Report'!$B332,Catalogue!$A$2:$A$51,Catalogue!$E$2:$E$51,,0)</f>
        <v>98</v>
      </c>
      <c r="G332">
        <f>_xlfn.XLOOKUP('Sales Report'!$B332,Catalogue!$A$2:$A$51,Catalogue!$F$2:$F$51,,0)</f>
        <v>132.30000000000001</v>
      </c>
      <c r="H332">
        <f t="shared" si="5"/>
        <v>686</v>
      </c>
      <c r="I332">
        <f>PRODUCT(Table1[[#This Row],[SELLING PRICE]],Table1[[#This Row],[QTY]])</f>
        <v>926.10000000000014</v>
      </c>
      <c r="J332">
        <f>SUM(Table1[[#This Row],[SELLING VALUE]],-Table1[[#This Row],[BUYING VALUE]])</f>
        <v>240.10000000000014</v>
      </c>
      <c r="K332" t="str">
        <f>_xlfn.XLOOKUP(Table1[[#This Row],[PRODUCT ID]],Catalogue!$A$2:$A$51,Catalogue!$C$2:$C$51,,0)</f>
        <v>Category04</v>
      </c>
      <c r="L332" t="str">
        <f>_xlfn.XLOOKUP(Table1[[#This Row],[PRODUCT ID]],Catalogue!$A$2:$A$51,Catalogue!$B$2:$B$51,,0)</f>
        <v>Product39</v>
      </c>
    </row>
    <row r="333" spans="1:12">
      <c r="A333" s="1">
        <v>45258</v>
      </c>
      <c r="B333" t="s">
        <v>34</v>
      </c>
      <c r="C333">
        <v>9</v>
      </c>
      <c r="D333" t="s">
        <v>120</v>
      </c>
      <c r="E333" t="s">
        <v>121</v>
      </c>
      <c r="F333">
        <f>_xlfn.XLOOKUP('Sales Report'!$B333,Catalogue!$A$2:$A$51,Catalogue!$E$2:$E$51,,0)</f>
        <v>12</v>
      </c>
      <c r="G333">
        <f>_xlfn.XLOOKUP('Sales Report'!$B333,Catalogue!$A$2:$A$51,Catalogue!$F$2:$F$51,,0)</f>
        <v>13.44</v>
      </c>
      <c r="H333">
        <f t="shared" si="5"/>
        <v>108</v>
      </c>
      <c r="I333">
        <f>PRODUCT(Table1[[#This Row],[SELLING PRICE]],Table1[[#This Row],[QTY]])</f>
        <v>120.96</v>
      </c>
      <c r="J333">
        <f>SUM(Table1[[#This Row],[SELLING VALUE]],-Table1[[#This Row],[BUYING VALUE]])</f>
        <v>12.959999999999994</v>
      </c>
      <c r="K333" t="str">
        <f>_xlfn.XLOOKUP(Table1[[#This Row],[PRODUCT ID]],Catalogue!$A$2:$A$51,Catalogue!$C$2:$C$51,,0)</f>
        <v>Category02</v>
      </c>
      <c r="L333" t="str">
        <f>_xlfn.XLOOKUP(Table1[[#This Row],[PRODUCT ID]],Catalogue!$A$2:$A$51,Catalogue!$B$2:$B$51,,0)</f>
        <v>Product12</v>
      </c>
    </row>
    <row r="334" spans="1:12">
      <c r="A334" s="1">
        <v>45259</v>
      </c>
      <c r="B334" t="s">
        <v>99</v>
      </c>
      <c r="C334">
        <v>17</v>
      </c>
      <c r="D334" t="s">
        <v>119</v>
      </c>
      <c r="E334" t="s">
        <v>121</v>
      </c>
      <c r="F334">
        <f>_xlfn.XLOOKUP('Sales Report'!$B334,Catalogue!$A$2:$A$51,Catalogue!$E$2:$E$51,,0)</f>
        <v>133</v>
      </c>
      <c r="G334">
        <f>_xlfn.XLOOKUP('Sales Report'!$B334,Catalogue!$A$2:$A$51,Catalogue!$F$2:$F$51,,0)</f>
        <v>151.62</v>
      </c>
      <c r="H334">
        <f t="shared" si="5"/>
        <v>2261</v>
      </c>
      <c r="I334">
        <f>PRODUCT(Table1[[#This Row],[SELLING PRICE]],Table1[[#This Row],[QTY]])</f>
        <v>2577.54</v>
      </c>
      <c r="J334">
        <f>SUM(Table1[[#This Row],[SELLING VALUE]],-Table1[[#This Row],[BUYING VALUE]])</f>
        <v>316.53999999999996</v>
      </c>
      <c r="K334" t="str">
        <f>_xlfn.XLOOKUP(Table1[[#This Row],[PRODUCT ID]],Catalogue!$A$2:$A$51,Catalogue!$C$2:$C$51,,0)</f>
        <v>Category05</v>
      </c>
      <c r="L334" t="str">
        <f>_xlfn.XLOOKUP(Table1[[#This Row],[PRODUCT ID]],Catalogue!$A$2:$A$51,Catalogue!$B$2:$B$51,,0)</f>
        <v>Product43</v>
      </c>
    </row>
    <row r="335" spans="1:12">
      <c r="A335" s="1">
        <v>45260</v>
      </c>
      <c r="B335" t="s">
        <v>67</v>
      </c>
      <c r="C335">
        <v>3</v>
      </c>
      <c r="D335" t="s">
        <v>119</v>
      </c>
      <c r="E335" t="s">
        <v>120</v>
      </c>
      <c r="F335">
        <f>_xlfn.XLOOKUP('Sales Report'!$B335,Catalogue!$A$2:$A$51,Catalogue!$E$2:$E$51,,0)</f>
        <v>44</v>
      </c>
      <c r="G335">
        <f>_xlfn.XLOOKUP('Sales Report'!$B335,Catalogue!$A$2:$A$51,Catalogue!$F$2:$F$51,,0)</f>
        <v>48.4</v>
      </c>
      <c r="H335">
        <f t="shared" si="5"/>
        <v>132</v>
      </c>
      <c r="I335">
        <f>PRODUCT(Table1[[#This Row],[SELLING PRICE]],Table1[[#This Row],[QTY]])</f>
        <v>145.19999999999999</v>
      </c>
      <c r="J335">
        <f>SUM(Table1[[#This Row],[SELLING VALUE]],-Table1[[#This Row],[BUYING VALUE]])</f>
        <v>13.199999999999989</v>
      </c>
      <c r="K335" t="str">
        <f>_xlfn.XLOOKUP(Table1[[#This Row],[PRODUCT ID]],Catalogue!$A$2:$A$51,Catalogue!$C$2:$C$51,,0)</f>
        <v>Category03</v>
      </c>
      <c r="L335" t="str">
        <f>_xlfn.XLOOKUP(Table1[[#This Row],[PRODUCT ID]],Catalogue!$A$2:$A$51,Catalogue!$B$2:$B$51,,0)</f>
        <v>Product28</v>
      </c>
    </row>
    <row r="336" spans="1:12">
      <c r="A336" s="1">
        <v>45261</v>
      </c>
      <c r="B336" t="s">
        <v>46</v>
      </c>
      <c r="C336">
        <v>14</v>
      </c>
      <c r="D336" t="s">
        <v>120</v>
      </c>
      <c r="E336" t="s">
        <v>121</v>
      </c>
      <c r="F336">
        <f>_xlfn.XLOOKUP('Sales Report'!$B336,Catalogue!$A$2:$A$51,Catalogue!$E$2:$E$51,,0)</f>
        <v>133</v>
      </c>
      <c r="G336">
        <f>_xlfn.XLOOKUP('Sales Report'!$B336,Catalogue!$A$2:$A$51,Catalogue!$F$2:$F$51,,0)</f>
        <v>146.30000000000001</v>
      </c>
      <c r="H336">
        <f t="shared" si="5"/>
        <v>1862</v>
      </c>
      <c r="I336">
        <f>PRODUCT(Table1[[#This Row],[SELLING PRICE]],Table1[[#This Row],[QTY]])</f>
        <v>2048.2000000000003</v>
      </c>
      <c r="J336">
        <f>SUM(Table1[[#This Row],[SELLING VALUE]],-Table1[[#This Row],[BUYING VALUE]])</f>
        <v>186.20000000000027</v>
      </c>
      <c r="K336" t="str">
        <f>_xlfn.XLOOKUP(Table1[[#This Row],[PRODUCT ID]],Catalogue!$A$2:$A$51,Catalogue!$C$2:$C$51,,0)</f>
        <v>Category02</v>
      </c>
      <c r="L336" t="str">
        <f>_xlfn.XLOOKUP(Table1[[#This Row],[PRODUCT ID]],Catalogue!$A$2:$A$51,Catalogue!$B$2:$B$51,,0)</f>
        <v>Product18</v>
      </c>
    </row>
    <row r="337" spans="1:12">
      <c r="A337" s="1">
        <v>45262</v>
      </c>
      <c r="B337" t="s">
        <v>46</v>
      </c>
      <c r="C337">
        <v>6</v>
      </c>
      <c r="D337" t="s">
        <v>122</v>
      </c>
      <c r="E337" t="s">
        <v>120</v>
      </c>
      <c r="F337">
        <f>_xlfn.XLOOKUP('Sales Report'!$B337,Catalogue!$A$2:$A$51,Catalogue!$E$2:$E$51,,0)</f>
        <v>133</v>
      </c>
      <c r="G337">
        <f>_xlfn.XLOOKUP('Sales Report'!$B337,Catalogue!$A$2:$A$51,Catalogue!$F$2:$F$51,,0)</f>
        <v>146.30000000000001</v>
      </c>
      <c r="H337">
        <f t="shared" si="5"/>
        <v>798</v>
      </c>
      <c r="I337">
        <f>PRODUCT(Table1[[#This Row],[SELLING PRICE]],Table1[[#This Row],[QTY]])</f>
        <v>877.80000000000007</v>
      </c>
      <c r="J337">
        <f>SUM(Table1[[#This Row],[SELLING VALUE]],-Table1[[#This Row],[BUYING VALUE]])</f>
        <v>79.800000000000068</v>
      </c>
      <c r="K337" t="str">
        <f>_xlfn.XLOOKUP(Table1[[#This Row],[PRODUCT ID]],Catalogue!$A$2:$A$51,Catalogue!$C$2:$C$51,,0)</f>
        <v>Category02</v>
      </c>
      <c r="L337" t="str">
        <f>_xlfn.XLOOKUP(Table1[[#This Row],[PRODUCT ID]],Catalogue!$A$2:$A$51,Catalogue!$B$2:$B$51,,0)</f>
        <v>Product18</v>
      </c>
    </row>
    <row r="338" spans="1:12">
      <c r="A338" s="1">
        <v>45263</v>
      </c>
      <c r="B338" t="s">
        <v>88</v>
      </c>
      <c r="C338">
        <v>10</v>
      </c>
      <c r="D338" t="s">
        <v>122</v>
      </c>
      <c r="E338" t="s">
        <v>121</v>
      </c>
      <c r="F338">
        <f>_xlfn.XLOOKUP('Sales Report'!$B338,Catalogue!$A$2:$A$51,Catalogue!$E$2:$E$51,,0)</f>
        <v>63</v>
      </c>
      <c r="G338">
        <f>_xlfn.XLOOKUP('Sales Report'!$B338,Catalogue!$A$2:$A$51,Catalogue!$F$2:$F$51,,0)</f>
        <v>69.3</v>
      </c>
      <c r="H338">
        <f t="shared" si="5"/>
        <v>630</v>
      </c>
      <c r="I338">
        <f>PRODUCT(Table1[[#This Row],[SELLING PRICE]],Table1[[#This Row],[QTY]])</f>
        <v>693</v>
      </c>
      <c r="J338">
        <f>SUM(Table1[[#This Row],[SELLING VALUE]],-Table1[[#This Row],[BUYING VALUE]])</f>
        <v>63</v>
      </c>
      <c r="K338" t="str">
        <f>_xlfn.XLOOKUP(Table1[[#This Row],[PRODUCT ID]],Catalogue!$A$2:$A$51,Catalogue!$C$2:$C$51,,0)</f>
        <v>Category04</v>
      </c>
      <c r="L338" t="str">
        <f>_xlfn.XLOOKUP(Table1[[#This Row],[PRODUCT ID]],Catalogue!$A$2:$A$51,Catalogue!$B$2:$B$51,,0)</f>
        <v>Product38</v>
      </c>
    </row>
    <row r="339" spans="1:12">
      <c r="A339" s="1">
        <v>45264</v>
      </c>
      <c r="B339" t="s">
        <v>88</v>
      </c>
      <c r="C339">
        <v>15</v>
      </c>
      <c r="D339" t="s">
        <v>120</v>
      </c>
      <c r="E339" t="s">
        <v>120</v>
      </c>
      <c r="F339">
        <f>_xlfn.XLOOKUP('Sales Report'!$B339,Catalogue!$A$2:$A$51,Catalogue!$E$2:$E$51,,0)</f>
        <v>63</v>
      </c>
      <c r="G339">
        <f>_xlfn.XLOOKUP('Sales Report'!$B339,Catalogue!$A$2:$A$51,Catalogue!$F$2:$F$51,,0)</f>
        <v>69.3</v>
      </c>
      <c r="H339">
        <f t="shared" si="5"/>
        <v>945</v>
      </c>
      <c r="I339">
        <f>PRODUCT(Table1[[#This Row],[SELLING PRICE]],Table1[[#This Row],[QTY]])</f>
        <v>1039.5</v>
      </c>
      <c r="J339">
        <f>SUM(Table1[[#This Row],[SELLING VALUE]],-Table1[[#This Row],[BUYING VALUE]])</f>
        <v>94.5</v>
      </c>
      <c r="K339" t="str">
        <f>_xlfn.XLOOKUP(Table1[[#This Row],[PRODUCT ID]],Catalogue!$A$2:$A$51,Catalogue!$C$2:$C$51,,0)</f>
        <v>Category04</v>
      </c>
      <c r="L339" t="str">
        <f>_xlfn.XLOOKUP(Table1[[#This Row],[PRODUCT ID]],Catalogue!$A$2:$A$51,Catalogue!$B$2:$B$51,,0)</f>
        <v>Product38</v>
      </c>
    </row>
    <row r="340" spans="1:12">
      <c r="A340" s="1">
        <v>45265</v>
      </c>
      <c r="B340" t="s">
        <v>65</v>
      </c>
      <c r="C340">
        <v>14</v>
      </c>
      <c r="D340" t="s">
        <v>119</v>
      </c>
      <c r="E340" t="s">
        <v>121</v>
      </c>
      <c r="F340">
        <f>_xlfn.XLOOKUP('Sales Report'!$B340,Catalogue!$A$2:$A$51,Catalogue!$E$2:$E$51,,0)</f>
        <v>105</v>
      </c>
      <c r="G340">
        <f>_xlfn.XLOOKUP('Sales Report'!$B340,Catalogue!$A$2:$A$51,Catalogue!$F$2:$F$51,,0)</f>
        <v>117.6</v>
      </c>
      <c r="H340">
        <f t="shared" si="5"/>
        <v>1470</v>
      </c>
      <c r="I340">
        <f>PRODUCT(Table1[[#This Row],[SELLING PRICE]],Table1[[#This Row],[QTY]])</f>
        <v>1646.3999999999999</v>
      </c>
      <c r="J340">
        <f>SUM(Table1[[#This Row],[SELLING VALUE]],-Table1[[#This Row],[BUYING VALUE]])</f>
        <v>176.39999999999986</v>
      </c>
      <c r="K340" t="str">
        <f>_xlfn.XLOOKUP(Table1[[#This Row],[PRODUCT ID]],Catalogue!$A$2:$A$51,Catalogue!$C$2:$C$51,,0)</f>
        <v>Category03</v>
      </c>
      <c r="L340" t="str">
        <f>_xlfn.XLOOKUP(Table1[[#This Row],[PRODUCT ID]],Catalogue!$A$2:$A$51,Catalogue!$B$2:$B$51,,0)</f>
        <v>Product27</v>
      </c>
    </row>
    <row r="341" spans="1:12">
      <c r="A341" s="1">
        <v>45266</v>
      </c>
      <c r="B341" t="s">
        <v>101</v>
      </c>
      <c r="C341">
        <v>4</v>
      </c>
      <c r="D341" t="s">
        <v>119</v>
      </c>
      <c r="E341" t="s">
        <v>121</v>
      </c>
      <c r="F341">
        <f>_xlfn.XLOOKUP('Sales Report'!$B341,Catalogue!$A$2:$A$51,Catalogue!$E$2:$E$51,,0)</f>
        <v>124</v>
      </c>
      <c r="G341">
        <f>_xlfn.XLOOKUP('Sales Report'!$B341,Catalogue!$A$2:$A$51,Catalogue!$F$2:$F$51,,0)</f>
        <v>140.12</v>
      </c>
      <c r="H341">
        <f t="shared" si="5"/>
        <v>496</v>
      </c>
      <c r="I341">
        <f>PRODUCT(Table1[[#This Row],[SELLING PRICE]],Table1[[#This Row],[QTY]])</f>
        <v>560.48</v>
      </c>
      <c r="J341">
        <f>SUM(Table1[[#This Row],[SELLING VALUE]],-Table1[[#This Row],[BUYING VALUE]])</f>
        <v>64.480000000000018</v>
      </c>
      <c r="K341" t="str">
        <f>_xlfn.XLOOKUP(Table1[[#This Row],[PRODUCT ID]],Catalogue!$A$2:$A$51,Catalogue!$C$2:$C$51,,0)</f>
        <v>Category05</v>
      </c>
      <c r="L341" t="str">
        <f>_xlfn.XLOOKUP(Table1[[#This Row],[PRODUCT ID]],Catalogue!$A$2:$A$51,Catalogue!$B$2:$B$51,,0)</f>
        <v>Product44</v>
      </c>
    </row>
    <row r="342" spans="1:12">
      <c r="A342" s="1">
        <v>45267</v>
      </c>
      <c r="B342" t="s">
        <v>25</v>
      </c>
      <c r="C342">
        <v>8</v>
      </c>
      <c r="D342" t="s">
        <v>120</v>
      </c>
      <c r="E342" t="s">
        <v>120</v>
      </c>
      <c r="F342">
        <f>_xlfn.XLOOKUP('Sales Report'!$B342,Catalogue!$A$2:$A$51,Catalogue!$E$2:$E$51,,0)</f>
        <v>16</v>
      </c>
      <c r="G342">
        <f>_xlfn.XLOOKUP('Sales Report'!$B342,Catalogue!$A$2:$A$51,Catalogue!$F$2:$F$51,,0)</f>
        <v>17.600000000000001</v>
      </c>
      <c r="H342">
        <f t="shared" si="5"/>
        <v>128</v>
      </c>
      <c r="I342">
        <f>PRODUCT(Table1[[#This Row],[SELLING PRICE]],Table1[[#This Row],[QTY]])</f>
        <v>140.80000000000001</v>
      </c>
      <c r="J342">
        <f>SUM(Table1[[#This Row],[SELLING VALUE]],-Table1[[#This Row],[BUYING VALUE]])</f>
        <v>12.800000000000011</v>
      </c>
      <c r="K342" t="str">
        <f>_xlfn.XLOOKUP(Table1[[#This Row],[PRODUCT ID]],Catalogue!$A$2:$A$51,Catalogue!$C$2:$C$51,,0)</f>
        <v>Category01</v>
      </c>
      <c r="L342" t="str">
        <f>_xlfn.XLOOKUP(Table1[[#This Row],[PRODUCT ID]],Catalogue!$A$2:$A$51,Catalogue!$B$2:$B$51,,0)</f>
        <v>Product8</v>
      </c>
    </row>
    <row r="343" spans="1:12">
      <c r="A343" s="1">
        <v>45268</v>
      </c>
      <c r="B343" t="s">
        <v>105</v>
      </c>
      <c r="C343">
        <v>20</v>
      </c>
      <c r="D343" t="s">
        <v>119</v>
      </c>
      <c r="E343" t="s">
        <v>121</v>
      </c>
      <c r="F343">
        <f>_xlfn.XLOOKUP('Sales Report'!$B343,Catalogue!$A$2:$A$51,Catalogue!$E$2:$E$51,,0)</f>
        <v>16</v>
      </c>
      <c r="G343">
        <f>_xlfn.XLOOKUP('Sales Report'!$B343,Catalogue!$A$2:$A$51,Catalogue!$F$2:$F$51,,0)</f>
        <v>26.4</v>
      </c>
      <c r="H343">
        <f t="shared" si="5"/>
        <v>320</v>
      </c>
      <c r="I343">
        <f>PRODUCT(Table1[[#This Row],[SELLING PRICE]],Table1[[#This Row],[QTY]])</f>
        <v>528</v>
      </c>
      <c r="J343">
        <f>SUM(Table1[[#This Row],[SELLING VALUE]],-Table1[[#This Row],[BUYING VALUE]])</f>
        <v>208</v>
      </c>
      <c r="K343" t="str">
        <f>_xlfn.XLOOKUP(Table1[[#This Row],[PRODUCT ID]],Catalogue!$A$2:$A$51,Catalogue!$C$2:$C$51,,0)</f>
        <v>Category05</v>
      </c>
      <c r="L343" t="str">
        <f>_xlfn.XLOOKUP(Table1[[#This Row],[PRODUCT ID]],Catalogue!$A$2:$A$51,Catalogue!$B$2:$B$51,,0)</f>
        <v>Product46</v>
      </c>
    </row>
    <row r="344" spans="1:12">
      <c r="A344" s="1">
        <v>45269</v>
      </c>
      <c r="B344" t="s">
        <v>46</v>
      </c>
      <c r="C344">
        <v>5</v>
      </c>
      <c r="D344" t="s">
        <v>119</v>
      </c>
      <c r="E344" t="s">
        <v>121</v>
      </c>
      <c r="F344">
        <f>_xlfn.XLOOKUP('Sales Report'!$B344,Catalogue!$A$2:$A$51,Catalogue!$E$2:$E$51,,0)</f>
        <v>133</v>
      </c>
      <c r="G344">
        <f>_xlfn.XLOOKUP('Sales Report'!$B344,Catalogue!$A$2:$A$51,Catalogue!$F$2:$F$51,,0)</f>
        <v>146.30000000000001</v>
      </c>
      <c r="H344">
        <f t="shared" si="5"/>
        <v>665</v>
      </c>
      <c r="I344">
        <f>PRODUCT(Table1[[#This Row],[SELLING PRICE]],Table1[[#This Row],[QTY]])</f>
        <v>731.5</v>
      </c>
      <c r="J344">
        <f>SUM(Table1[[#This Row],[SELLING VALUE]],-Table1[[#This Row],[BUYING VALUE]])</f>
        <v>66.5</v>
      </c>
      <c r="K344" t="str">
        <f>_xlfn.XLOOKUP(Table1[[#This Row],[PRODUCT ID]],Catalogue!$A$2:$A$51,Catalogue!$C$2:$C$51,,0)</f>
        <v>Category02</v>
      </c>
      <c r="L344" t="str">
        <f>_xlfn.XLOOKUP(Table1[[#This Row],[PRODUCT ID]],Catalogue!$A$2:$A$51,Catalogue!$B$2:$B$51,,0)</f>
        <v>Product18</v>
      </c>
    </row>
    <row r="345" spans="1:12">
      <c r="A345" s="1">
        <v>45270</v>
      </c>
      <c r="B345" t="s">
        <v>109</v>
      </c>
      <c r="C345">
        <v>15</v>
      </c>
      <c r="D345" t="s">
        <v>120</v>
      </c>
      <c r="E345" t="s">
        <v>120</v>
      </c>
      <c r="F345">
        <f>_xlfn.XLOOKUP('Sales Report'!$B345,Catalogue!$A$2:$A$51,Catalogue!$E$2:$E$51,,0)</f>
        <v>123</v>
      </c>
      <c r="G345">
        <f>_xlfn.XLOOKUP('Sales Report'!$B345,Catalogue!$A$2:$A$51,Catalogue!$F$2:$F$51,,0)</f>
        <v>135.30000000000001</v>
      </c>
      <c r="H345">
        <f t="shared" si="5"/>
        <v>1845</v>
      </c>
      <c r="I345">
        <f>PRODUCT(Table1[[#This Row],[SELLING PRICE]],Table1[[#This Row],[QTY]])</f>
        <v>2029.5000000000002</v>
      </c>
      <c r="J345">
        <f>SUM(Table1[[#This Row],[SELLING VALUE]],-Table1[[#This Row],[BUYING VALUE]])</f>
        <v>184.50000000000023</v>
      </c>
      <c r="K345" t="str">
        <f>_xlfn.XLOOKUP(Table1[[#This Row],[PRODUCT ID]],Catalogue!$A$2:$A$51,Catalogue!$C$2:$C$51,,0)</f>
        <v>Category05</v>
      </c>
      <c r="L345" t="str">
        <f>_xlfn.XLOOKUP(Table1[[#This Row],[PRODUCT ID]],Catalogue!$A$2:$A$51,Catalogue!$B$2:$B$51,,0)</f>
        <v>Product48</v>
      </c>
    </row>
    <row r="346" spans="1:12">
      <c r="A346" s="1">
        <v>45271</v>
      </c>
      <c r="B346" t="s">
        <v>59</v>
      </c>
      <c r="C346">
        <v>10</v>
      </c>
      <c r="D346" t="s">
        <v>122</v>
      </c>
      <c r="E346" t="s">
        <v>121</v>
      </c>
      <c r="F346">
        <f>_xlfn.XLOOKUP('Sales Report'!$B346,Catalogue!$A$2:$A$51,Catalogue!$E$2:$E$51,,0)</f>
        <v>136</v>
      </c>
      <c r="G346">
        <f>_xlfn.XLOOKUP('Sales Report'!$B346,Catalogue!$A$2:$A$51,Catalogue!$F$2:$F$51,,0)</f>
        <v>153.68</v>
      </c>
      <c r="H346">
        <f t="shared" si="5"/>
        <v>1360</v>
      </c>
      <c r="I346">
        <f>PRODUCT(Table1[[#This Row],[SELLING PRICE]],Table1[[#This Row],[QTY]])</f>
        <v>1536.8000000000002</v>
      </c>
      <c r="J346">
        <f>SUM(Table1[[#This Row],[SELLING VALUE]],-Table1[[#This Row],[BUYING VALUE]])</f>
        <v>176.80000000000018</v>
      </c>
      <c r="K346" t="str">
        <f>_xlfn.XLOOKUP(Table1[[#This Row],[PRODUCT ID]],Catalogue!$A$2:$A$51,Catalogue!$C$2:$C$51,,0)</f>
        <v>Category03</v>
      </c>
      <c r="L346" t="str">
        <f>_xlfn.XLOOKUP(Table1[[#This Row],[PRODUCT ID]],Catalogue!$A$2:$A$51,Catalogue!$B$2:$B$51,,0)</f>
        <v>Product24</v>
      </c>
    </row>
    <row r="347" spans="1:12">
      <c r="A347" s="1">
        <v>45272</v>
      </c>
      <c r="B347" t="s">
        <v>86</v>
      </c>
      <c r="C347">
        <v>11</v>
      </c>
      <c r="D347" t="s">
        <v>122</v>
      </c>
      <c r="E347" t="s">
        <v>120</v>
      </c>
      <c r="F347">
        <f>_xlfn.XLOOKUP('Sales Report'!$B347,Catalogue!$A$2:$A$51,Catalogue!$E$2:$E$51,,0)</f>
        <v>12</v>
      </c>
      <c r="G347">
        <f>_xlfn.XLOOKUP('Sales Report'!$B347,Catalogue!$A$2:$A$51,Catalogue!$F$2:$F$51,,0)</f>
        <v>13.44</v>
      </c>
      <c r="H347">
        <f t="shared" si="5"/>
        <v>132</v>
      </c>
      <c r="I347">
        <f>PRODUCT(Table1[[#This Row],[SELLING PRICE]],Table1[[#This Row],[QTY]])</f>
        <v>147.84</v>
      </c>
      <c r="J347">
        <f>SUM(Table1[[#This Row],[SELLING VALUE]],-Table1[[#This Row],[BUYING VALUE]])</f>
        <v>15.840000000000003</v>
      </c>
      <c r="K347" t="str">
        <f>_xlfn.XLOOKUP(Table1[[#This Row],[PRODUCT ID]],Catalogue!$A$2:$A$51,Catalogue!$C$2:$C$51,,0)</f>
        <v>Category04</v>
      </c>
      <c r="L347" t="str">
        <f>_xlfn.XLOOKUP(Table1[[#This Row],[PRODUCT ID]],Catalogue!$A$2:$A$51,Catalogue!$B$2:$B$51,,0)</f>
        <v>Product37</v>
      </c>
    </row>
    <row r="348" spans="1:12">
      <c r="A348" s="1">
        <v>45273</v>
      </c>
      <c r="B348" t="s">
        <v>90</v>
      </c>
      <c r="C348">
        <v>6</v>
      </c>
      <c r="D348" t="s">
        <v>120</v>
      </c>
      <c r="E348" t="s">
        <v>121</v>
      </c>
      <c r="F348">
        <f>_xlfn.XLOOKUP('Sales Report'!$B348,Catalogue!$A$2:$A$51,Catalogue!$E$2:$E$51,,0)</f>
        <v>98</v>
      </c>
      <c r="G348">
        <f>_xlfn.XLOOKUP('Sales Report'!$B348,Catalogue!$A$2:$A$51,Catalogue!$F$2:$F$51,,0)</f>
        <v>132.30000000000001</v>
      </c>
      <c r="H348">
        <f t="shared" si="5"/>
        <v>588</v>
      </c>
      <c r="I348">
        <f>PRODUCT(Table1[[#This Row],[SELLING PRICE]],Table1[[#This Row],[QTY]])</f>
        <v>793.80000000000007</v>
      </c>
      <c r="J348">
        <f>SUM(Table1[[#This Row],[SELLING VALUE]],-Table1[[#This Row],[BUYING VALUE]])</f>
        <v>205.80000000000007</v>
      </c>
      <c r="K348" t="str">
        <f>_xlfn.XLOOKUP(Table1[[#This Row],[PRODUCT ID]],Catalogue!$A$2:$A$51,Catalogue!$C$2:$C$51,,0)</f>
        <v>Category04</v>
      </c>
      <c r="L348" t="str">
        <f>_xlfn.XLOOKUP(Table1[[#This Row],[PRODUCT ID]],Catalogue!$A$2:$A$51,Catalogue!$B$2:$B$51,,0)</f>
        <v>Product39</v>
      </c>
    </row>
    <row r="349" spans="1:12">
      <c r="A349" s="1">
        <v>45274</v>
      </c>
      <c r="B349" t="s">
        <v>94</v>
      </c>
      <c r="C349">
        <v>5</v>
      </c>
      <c r="D349" t="s">
        <v>119</v>
      </c>
      <c r="E349" t="s">
        <v>120</v>
      </c>
      <c r="F349">
        <f>_xlfn.XLOOKUP('Sales Report'!$B349,Catalogue!$A$2:$A$51,Catalogue!$E$2:$E$51,,0)</f>
        <v>44</v>
      </c>
      <c r="G349">
        <f>_xlfn.XLOOKUP('Sales Report'!$B349,Catalogue!$A$2:$A$51,Catalogue!$F$2:$F$51,,0)</f>
        <v>58.08</v>
      </c>
      <c r="H349">
        <f t="shared" si="5"/>
        <v>220</v>
      </c>
      <c r="I349">
        <f>PRODUCT(Table1[[#This Row],[SELLING PRICE]],Table1[[#This Row],[QTY]])</f>
        <v>290.39999999999998</v>
      </c>
      <c r="J349">
        <f>SUM(Table1[[#This Row],[SELLING VALUE]],-Table1[[#This Row],[BUYING VALUE]])</f>
        <v>70.399999999999977</v>
      </c>
      <c r="K349" t="str">
        <f>_xlfn.XLOOKUP(Table1[[#This Row],[PRODUCT ID]],Catalogue!$A$2:$A$51,Catalogue!$C$2:$C$51,,0)</f>
        <v>Category04</v>
      </c>
      <c r="L349" t="str">
        <f>_xlfn.XLOOKUP(Table1[[#This Row],[PRODUCT ID]],Catalogue!$A$2:$A$51,Catalogue!$B$2:$B$51,,0)</f>
        <v>Product41</v>
      </c>
    </row>
    <row r="350" spans="1:12">
      <c r="A350" s="1">
        <v>45275</v>
      </c>
      <c r="B350" t="s">
        <v>71</v>
      </c>
      <c r="C350">
        <v>6</v>
      </c>
      <c r="D350" t="s">
        <v>119</v>
      </c>
      <c r="E350" t="s">
        <v>121</v>
      </c>
      <c r="F350">
        <f>_xlfn.XLOOKUP('Sales Report'!$B350,Catalogue!$A$2:$A$51,Catalogue!$E$2:$E$51,,0)</f>
        <v>133</v>
      </c>
      <c r="G350">
        <f>_xlfn.XLOOKUP('Sales Report'!$B350,Catalogue!$A$2:$A$51,Catalogue!$F$2:$F$51,,0)</f>
        <v>194.18</v>
      </c>
      <c r="H350">
        <f t="shared" si="5"/>
        <v>798</v>
      </c>
      <c r="I350">
        <f>PRODUCT(Table1[[#This Row],[SELLING PRICE]],Table1[[#This Row],[QTY]])</f>
        <v>1165.08</v>
      </c>
      <c r="J350">
        <f>SUM(Table1[[#This Row],[SELLING VALUE]],-Table1[[#This Row],[BUYING VALUE]])</f>
        <v>367.07999999999993</v>
      </c>
      <c r="K350" t="str">
        <f>_xlfn.XLOOKUP(Table1[[#This Row],[PRODUCT ID]],Catalogue!$A$2:$A$51,Catalogue!$C$2:$C$51,,0)</f>
        <v>Category03</v>
      </c>
      <c r="L350" t="str">
        <f>_xlfn.XLOOKUP(Table1[[#This Row],[PRODUCT ID]],Catalogue!$A$2:$A$51,Catalogue!$B$2:$B$51,,0)</f>
        <v>Product30</v>
      </c>
    </row>
    <row r="351" spans="1:12">
      <c r="A351" s="1">
        <v>45276</v>
      </c>
      <c r="B351" t="s">
        <v>15</v>
      </c>
      <c r="C351">
        <v>10</v>
      </c>
      <c r="D351" t="s">
        <v>120</v>
      </c>
      <c r="E351" t="s">
        <v>121</v>
      </c>
      <c r="F351">
        <f>_xlfn.XLOOKUP('Sales Report'!$B351,Catalogue!$A$2:$A$51,Catalogue!$E$2:$E$51,,0)</f>
        <v>71</v>
      </c>
      <c r="G351">
        <f>_xlfn.XLOOKUP('Sales Report'!$B351,Catalogue!$A$2:$A$51,Catalogue!$F$2:$F$51,,0)</f>
        <v>80.23</v>
      </c>
      <c r="H351">
        <f t="shared" si="5"/>
        <v>710</v>
      </c>
      <c r="I351">
        <f>PRODUCT(Table1[[#This Row],[SELLING PRICE]],Table1[[#This Row],[QTY]])</f>
        <v>802.30000000000007</v>
      </c>
      <c r="J351">
        <f>SUM(Table1[[#This Row],[SELLING VALUE]],-Table1[[#This Row],[BUYING VALUE]])</f>
        <v>92.300000000000068</v>
      </c>
      <c r="K351" t="str">
        <f>_xlfn.XLOOKUP(Table1[[#This Row],[PRODUCT ID]],Catalogue!$A$2:$A$51,Catalogue!$C$2:$C$51,,0)</f>
        <v>Category01</v>
      </c>
      <c r="L351" t="str">
        <f>_xlfn.XLOOKUP(Table1[[#This Row],[PRODUCT ID]],Catalogue!$A$2:$A$51,Catalogue!$B$2:$B$51,,0)</f>
        <v>Product4</v>
      </c>
    </row>
    <row r="352" spans="1:12">
      <c r="A352" s="1">
        <v>45277</v>
      </c>
      <c r="B352" t="s">
        <v>44</v>
      </c>
      <c r="C352">
        <v>20</v>
      </c>
      <c r="D352" t="s">
        <v>119</v>
      </c>
      <c r="E352" t="s">
        <v>120</v>
      </c>
      <c r="F352">
        <f>_xlfn.XLOOKUP('Sales Report'!$B352,Catalogue!$A$2:$A$51,Catalogue!$E$2:$E$51,,0)</f>
        <v>71</v>
      </c>
      <c r="G352">
        <f>_xlfn.XLOOKUP('Sales Report'!$B352,Catalogue!$A$2:$A$51,Catalogue!$F$2:$F$51,,0)</f>
        <v>79.52</v>
      </c>
      <c r="H352">
        <f t="shared" si="5"/>
        <v>1420</v>
      </c>
      <c r="I352">
        <f>PRODUCT(Table1[[#This Row],[SELLING PRICE]],Table1[[#This Row],[QTY]])</f>
        <v>1590.3999999999999</v>
      </c>
      <c r="J352">
        <f>SUM(Table1[[#This Row],[SELLING VALUE]],-Table1[[#This Row],[BUYING VALUE]])</f>
        <v>170.39999999999986</v>
      </c>
      <c r="K352" t="str">
        <f>_xlfn.XLOOKUP(Table1[[#This Row],[PRODUCT ID]],Catalogue!$A$2:$A$51,Catalogue!$C$2:$C$51,,0)</f>
        <v>Category02</v>
      </c>
      <c r="L352" t="str">
        <f>_xlfn.XLOOKUP(Table1[[#This Row],[PRODUCT ID]],Catalogue!$A$2:$A$51,Catalogue!$B$2:$B$51,,0)</f>
        <v>Product17</v>
      </c>
    </row>
    <row r="353" spans="1:12">
      <c r="A353" s="1">
        <v>45278</v>
      </c>
      <c r="B353" t="s">
        <v>12</v>
      </c>
      <c r="C353">
        <v>10</v>
      </c>
      <c r="D353" t="s">
        <v>119</v>
      </c>
      <c r="E353" t="s">
        <v>121</v>
      </c>
      <c r="F353">
        <f>_xlfn.XLOOKUP('Sales Report'!$B353,Catalogue!$A$2:$A$51,Catalogue!$E$2:$E$51,,0)</f>
        <v>44</v>
      </c>
      <c r="G353">
        <f>_xlfn.XLOOKUP('Sales Report'!$B353,Catalogue!$A$2:$A$51,Catalogue!$F$2:$F$51,,0)</f>
        <v>50.16</v>
      </c>
      <c r="H353">
        <f t="shared" si="5"/>
        <v>440</v>
      </c>
      <c r="I353">
        <f>PRODUCT(Table1[[#This Row],[SELLING PRICE]],Table1[[#This Row],[QTY]])</f>
        <v>501.59999999999997</v>
      </c>
      <c r="J353">
        <f>SUM(Table1[[#This Row],[SELLING VALUE]],-Table1[[#This Row],[BUYING VALUE]])</f>
        <v>61.599999999999966</v>
      </c>
      <c r="K353" t="str">
        <f>_xlfn.XLOOKUP(Table1[[#This Row],[PRODUCT ID]],Catalogue!$A$2:$A$51,Catalogue!$C$2:$C$51,,0)</f>
        <v>Category01</v>
      </c>
      <c r="L353" t="str">
        <f>_xlfn.XLOOKUP(Table1[[#This Row],[PRODUCT ID]],Catalogue!$A$2:$A$51,Catalogue!$B$2:$B$51,,0)</f>
        <v>Product3</v>
      </c>
    </row>
    <row r="354" spans="1:12">
      <c r="A354" s="1">
        <v>45279</v>
      </c>
      <c r="B354" t="s">
        <v>20</v>
      </c>
      <c r="C354">
        <v>11</v>
      </c>
      <c r="D354" t="s">
        <v>120</v>
      </c>
      <c r="E354" t="s">
        <v>121</v>
      </c>
      <c r="F354">
        <f>_xlfn.XLOOKUP('Sales Report'!$B354,Catalogue!$A$2:$A$51,Catalogue!$E$2:$E$51,,0)</f>
        <v>124</v>
      </c>
      <c r="G354">
        <f>_xlfn.XLOOKUP('Sales Report'!$B354,Catalogue!$A$2:$A$51,Catalogue!$F$2:$F$51,,0)</f>
        <v>204.60000000000002</v>
      </c>
      <c r="H354">
        <f t="shared" si="5"/>
        <v>1364</v>
      </c>
      <c r="I354">
        <f>PRODUCT(Table1[[#This Row],[SELLING PRICE]],Table1[[#This Row],[QTY]])</f>
        <v>2250.6000000000004</v>
      </c>
      <c r="J354">
        <f>SUM(Table1[[#This Row],[SELLING VALUE]],-Table1[[#This Row],[BUYING VALUE]])</f>
        <v>886.60000000000036</v>
      </c>
      <c r="K354" t="str">
        <f>_xlfn.XLOOKUP(Table1[[#This Row],[PRODUCT ID]],Catalogue!$A$2:$A$51,Catalogue!$C$2:$C$51,,0)</f>
        <v>Category01</v>
      </c>
      <c r="L354" t="str">
        <f>_xlfn.XLOOKUP(Table1[[#This Row],[PRODUCT ID]],Catalogue!$A$2:$A$51,Catalogue!$B$2:$B$51,,0)</f>
        <v>Product6</v>
      </c>
    </row>
    <row r="355" spans="1:12">
      <c r="A355" s="1">
        <v>45280</v>
      </c>
      <c r="B355" t="s">
        <v>18</v>
      </c>
      <c r="C355">
        <v>19</v>
      </c>
      <c r="D355" t="s">
        <v>122</v>
      </c>
      <c r="E355" t="s">
        <v>120</v>
      </c>
      <c r="F355">
        <f>_xlfn.XLOOKUP('Sales Report'!$B355,Catalogue!$A$2:$A$51,Catalogue!$E$2:$E$51,,0)</f>
        <v>133</v>
      </c>
      <c r="G355">
        <f>_xlfn.XLOOKUP('Sales Report'!$B355,Catalogue!$A$2:$A$51,Catalogue!$F$2:$F$51,,0)</f>
        <v>187.53</v>
      </c>
      <c r="H355">
        <f t="shared" si="5"/>
        <v>2527</v>
      </c>
      <c r="I355">
        <f>PRODUCT(Table1[[#This Row],[SELLING PRICE]],Table1[[#This Row],[QTY]])</f>
        <v>3563.07</v>
      </c>
      <c r="J355">
        <f>SUM(Table1[[#This Row],[SELLING VALUE]],-Table1[[#This Row],[BUYING VALUE]])</f>
        <v>1036.0700000000002</v>
      </c>
      <c r="K355" t="str">
        <f>_xlfn.XLOOKUP(Table1[[#This Row],[PRODUCT ID]],Catalogue!$A$2:$A$51,Catalogue!$C$2:$C$51,,0)</f>
        <v>Category01</v>
      </c>
      <c r="L355" t="str">
        <f>_xlfn.XLOOKUP(Table1[[#This Row],[PRODUCT ID]],Catalogue!$A$2:$A$51,Catalogue!$B$2:$B$51,,0)</f>
        <v>Product5</v>
      </c>
    </row>
    <row r="356" spans="1:12">
      <c r="A356" s="1">
        <v>45281</v>
      </c>
      <c r="B356" t="s">
        <v>92</v>
      </c>
      <c r="C356">
        <v>7</v>
      </c>
      <c r="D356" t="s">
        <v>122</v>
      </c>
      <c r="E356" t="s">
        <v>121</v>
      </c>
      <c r="F356">
        <f>_xlfn.XLOOKUP('Sales Report'!$B356,Catalogue!$A$2:$A$51,Catalogue!$E$2:$E$51,,0)</f>
        <v>105</v>
      </c>
      <c r="G356">
        <f>_xlfn.XLOOKUP('Sales Report'!$B356,Catalogue!$A$2:$A$51,Catalogue!$F$2:$F$51,,0)</f>
        <v>153.30000000000001</v>
      </c>
      <c r="H356">
        <f t="shared" si="5"/>
        <v>735</v>
      </c>
      <c r="I356">
        <f>PRODUCT(Table1[[#This Row],[SELLING PRICE]],Table1[[#This Row],[QTY]])</f>
        <v>1073.1000000000001</v>
      </c>
      <c r="J356">
        <f>SUM(Table1[[#This Row],[SELLING VALUE]],-Table1[[#This Row],[BUYING VALUE]])</f>
        <v>338.10000000000014</v>
      </c>
      <c r="K356" t="str">
        <f>_xlfn.XLOOKUP(Table1[[#This Row],[PRODUCT ID]],Catalogue!$A$2:$A$51,Catalogue!$C$2:$C$51,,0)</f>
        <v>Category04</v>
      </c>
      <c r="L356" t="str">
        <f>_xlfn.XLOOKUP(Table1[[#This Row],[PRODUCT ID]],Catalogue!$A$2:$A$51,Catalogue!$B$2:$B$51,,0)</f>
        <v>Product40</v>
      </c>
    </row>
    <row r="357" spans="1:12">
      <c r="A357" s="1">
        <v>45282</v>
      </c>
      <c r="B357" t="s">
        <v>84</v>
      </c>
      <c r="C357">
        <v>11</v>
      </c>
      <c r="D357" t="s">
        <v>120</v>
      </c>
      <c r="E357" t="s">
        <v>120</v>
      </c>
      <c r="F357">
        <f>_xlfn.XLOOKUP('Sales Report'!$B357,Catalogue!$A$2:$A$51,Catalogue!$E$2:$E$51,,0)</f>
        <v>136</v>
      </c>
      <c r="G357">
        <f>_xlfn.XLOOKUP('Sales Report'!$B357,Catalogue!$A$2:$A$51,Catalogue!$F$2:$F$51,,0)</f>
        <v>224.4</v>
      </c>
      <c r="H357">
        <f t="shared" si="5"/>
        <v>1496</v>
      </c>
      <c r="I357">
        <f>PRODUCT(Table1[[#This Row],[SELLING PRICE]],Table1[[#This Row],[QTY]])</f>
        <v>2468.4</v>
      </c>
      <c r="J357">
        <f>SUM(Table1[[#This Row],[SELLING VALUE]],-Table1[[#This Row],[BUYING VALUE]])</f>
        <v>972.40000000000009</v>
      </c>
      <c r="K357" t="str">
        <f>_xlfn.XLOOKUP(Table1[[#This Row],[PRODUCT ID]],Catalogue!$A$2:$A$51,Catalogue!$C$2:$C$51,,0)</f>
        <v>Category04</v>
      </c>
      <c r="L357" t="str">
        <f>_xlfn.XLOOKUP(Table1[[#This Row],[PRODUCT ID]],Catalogue!$A$2:$A$51,Catalogue!$B$2:$B$51,,0)</f>
        <v>Product36</v>
      </c>
    </row>
    <row r="358" spans="1:12">
      <c r="A358" s="1">
        <v>45283</v>
      </c>
      <c r="B358" t="s">
        <v>15</v>
      </c>
      <c r="C358">
        <v>5</v>
      </c>
      <c r="D358" t="s">
        <v>119</v>
      </c>
      <c r="E358" t="s">
        <v>121</v>
      </c>
      <c r="F358">
        <f>_xlfn.XLOOKUP('Sales Report'!$B358,Catalogue!$A$2:$A$51,Catalogue!$E$2:$E$51,,0)</f>
        <v>71</v>
      </c>
      <c r="G358">
        <f>_xlfn.XLOOKUP('Sales Report'!$B358,Catalogue!$A$2:$A$51,Catalogue!$F$2:$F$51,,0)</f>
        <v>80.23</v>
      </c>
      <c r="H358">
        <f t="shared" si="5"/>
        <v>355</v>
      </c>
      <c r="I358">
        <f>PRODUCT(Table1[[#This Row],[SELLING PRICE]],Table1[[#This Row],[QTY]])</f>
        <v>401.15000000000003</v>
      </c>
      <c r="J358">
        <f>SUM(Table1[[#This Row],[SELLING VALUE]],-Table1[[#This Row],[BUYING VALUE]])</f>
        <v>46.150000000000034</v>
      </c>
      <c r="K358" t="str">
        <f>_xlfn.XLOOKUP(Table1[[#This Row],[PRODUCT ID]],Catalogue!$A$2:$A$51,Catalogue!$C$2:$C$51,,0)</f>
        <v>Category01</v>
      </c>
      <c r="L358" t="str">
        <f>_xlfn.XLOOKUP(Table1[[#This Row],[PRODUCT ID]],Catalogue!$A$2:$A$51,Catalogue!$B$2:$B$51,,0)</f>
        <v>Product4</v>
      </c>
    </row>
    <row r="359" spans="1:12">
      <c r="A359" s="1">
        <v>45284</v>
      </c>
      <c r="B359" t="s">
        <v>52</v>
      </c>
      <c r="C359">
        <v>11</v>
      </c>
      <c r="D359" t="s">
        <v>119</v>
      </c>
      <c r="E359" t="s">
        <v>120</v>
      </c>
      <c r="F359">
        <f>_xlfn.XLOOKUP('Sales Report'!$B359,Catalogue!$A$2:$A$51,Catalogue!$E$2:$E$51,,0)</f>
        <v>16</v>
      </c>
      <c r="G359">
        <f>_xlfn.XLOOKUP('Sales Report'!$B359,Catalogue!$A$2:$A$51,Catalogue!$F$2:$F$51,,0)</f>
        <v>21.12</v>
      </c>
      <c r="H359">
        <f t="shared" si="5"/>
        <v>176</v>
      </c>
      <c r="I359">
        <f>PRODUCT(Table1[[#This Row],[SELLING PRICE]],Table1[[#This Row],[QTY]])</f>
        <v>232.32000000000002</v>
      </c>
      <c r="J359">
        <f>SUM(Table1[[#This Row],[SELLING VALUE]],-Table1[[#This Row],[BUYING VALUE]])</f>
        <v>56.320000000000022</v>
      </c>
      <c r="K359" t="str">
        <f>_xlfn.XLOOKUP(Table1[[#This Row],[PRODUCT ID]],Catalogue!$A$2:$A$51,Catalogue!$C$2:$C$51,,0)</f>
        <v>Category03</v>
      </c>
      <c r="L359" t="str">
        <f>_xlfn.XLOOKUP(Table1[[#This Row],[PRODUCT ID]],Catalogue!$A$2:$A$51,Catalogue!$B$2:$B$51,,0)</f>
        <v>Product21</v>
      </c>
    </row>
    <row r="360" spans="1:12">
      <c r="A360" s="1">
        <v>45285</v>
      </c>
      <c r="B360" t="s">
        <v>23</v>
      </c>
      <c r="C360">
        <v>14</v>
      </c>
      <c r="D360" t="s">
        <v>120</v>
      </c>
      <c r="E360" t="s">
        <v>121</v>
      </c>
      <c r="F360">
        <f>_xlfn.XLOOKUP('Sales Report'!$B360,Catalogue!$A$2:$A$51,Catalogue!$E$2:$E$51,,0)</f>
        <v>10</v>
      </c>
      <c r="G360">
        <f>_xlfn.XLOOKUP('Sales Report'!$B360,Catalogue!$A$2:$A$51,Catalogue!$F$2:$F$51,,0)</f>
        <v>11.2</v>
      </c>
      <c r="H360">
        <f t="shared" si="5"/>
        <v>140</v>
      </c>
      <c r="I360">
        <f>PRODUCT(Table1[[#This Row],[SELLING PRICE]],Table1[[#This Row],[QTY]])</f>
        <v>156.79999999999998</v>
      </c>
      <c r="J360">
        <f>SUM(Table1[[#This Row],[SELLING VALUE]],-Table1[[#This Row],[BUYING VALUE]])</f>
        <v>16.799999999999983</v>
      </c>
      <c r="K360" t="str">
        <f>_xlfn.XLOOKUP(Table1[[#This Row],[PRODUCT ID]],Catalogue!$A$2:$A$51,Catalogue!$C$2:$C$51,,0)</f>
        <v>Category01</v>
      </c>
      <c r="L360" t="str">
        <f>_xlfn.XLOOKUP(Table1[[#This Row],[PRODUCT ID]],Catalogue!$A$2:$A$51,Catalogue!$B$2:$B$51,,0)</f>
        <v>Product7</v>
      </c>
    </row>
    <row r="361" spans="1:12">
      <c r="A361" s="1">
        <v>45286</v>
      </c>
      <c r="B361" t="s">
        <v>63</v>
      </c>
      <c r="C361">
        <v>11</v>
      </c>
      <c r="D361" t="s">
        <v>119</v>
      </c>
      <c r="E361" t="s">
        <v>121</v>
      </c>
      <c r="F361">
        <f>_xlfn.XLOOKUP('Sales Report'!$B361,Catalogue!$A$2:$A$51,Catalogue!$E$2:$E$51,,0)</f>
        <v>98</v>
      </c>
      <c r="G361">
        <f>_xlfn.XLOOKUP('Sales Report'!$B361,Catalogue!$A$2:$A$51,Catalogue!$F$2:$F$51,,0)</f>
        <v>161.69999999999999</v>
      </c>
      <c r="H361">
        <f t="shared" si="5"/>
        <v>1078</v>
      </c>
      <c r="I361">
        <f>PRODUCT(Table1[[#This Row],[SELLING PRICE]],Table1[[#This Row],[QTY]])</f>
        <v>1778.6999999999998</v>
      </c>
      <c r="J361">
        <f>SUM(Table1[[#This Row],[SELLING VALUE]],-Table1[[#This Row],[BUYING VALUE]])</f>
        <v>700.69999999999982</v>
      </c>
      <c r="K361" t="str">
        <f>_xlfn.XLOOKUP(Table1[[#This Row],[PRODUCT ID]],Catalogue!$A$2:$A$51,Catalogue!$C$2:$C$51,,0)</f>
        <v>Category03</v>
      </c>
      <c r="L361" t="str">
        <f>_xlfn.XLOOKUP(Table1[[#This Row],[PRODUCT ID]],Catalogue!$A$2:$A$51,Catalogue!$B$2:$B$51,,0)</f>
        <v>Product26</v>
      </c>
    </row>
    <row r="362" spans="1:12">
      <c r="A362" s="1">
        <v>45287</v>
      </c>
      <c r="B362" t="s">
        <v>52</v>
      </c>
      <c r="C362">
        <v>17</v>
      </c>
      <c r="D362" t="s">
        <v>119</v>
      </c>
      <c r="E362" t="s">
        <v>120</v>
      </c>
      <c r="F362">
        <f>_xlfn.XLOOKUP('Sales Report'!$B362,Catalogue!$A$2:$A$51,Catalogue!$E$2:$E$51,,0)</f>
        <v>16</v>
      </c>
      <c r="G362">
        <f>_xlfn.XLOOKUP('Sales Report'!$B362,Catalogue!$A$2:$A$51,Catalogue!$F$2:$F$51,,0)</f>
        <v>21.12</v>
      </c>
      <c r="H362">
        <f t="shared" si="5"/>
        <v>272</v>
      </c>
      <c r="I362">
        <f>PRODUCT(Table1[[#This Row],[SELLING PRICE]],Table1[[#This Row],[QTY]])</f>
        <v>359.04</v>
      </c>
      <c r="J362">
        <f>SUM(Table1[[#This Row],[SELLING VALUE]],-Table1[[#This Row],[BUYING VALUE]])</f>
        <v>87.04000000000002</v>
      </c>
      <c r="K362" t="str">
        <f>_xlfn.XLOOKUP(Table1[[#This Row],[PRODUCT ID]],Catalogue!$A$2:$A$51,Catalogue!$C$2:$C$51,,0)</f>
        <v>Category03</v>
      </c>
      <c r="L362" t="str">
        <f>_xlfn.XLOOKUP(Table1[[#This Row],[PRODUCT ID]],Catalogue!$A$2:$A$51,Catalogue!$B$2:$B$51,,0)</f>
        <v>Product21</v>
      </c>
    </row>
    <row r="363" spans="1:12">
      <c r="A363" s="1">
        <v>45288</v>
      </c>
      <c r="B363" t="s">
        <v>105</v>
      </c>
      <c r="C363">
        <v>2</v>
      </c>
      <c r="D363" t="s">
        <v>120</v>
      </c>
      <c r="E363" t="s">
        <v>121</v>
      </c>
      <c r="F363">
        <f>_xlfn.XLOOKUP('Sales Report'!$B363,Catalogue!$A$2:$A$51,Catalogue!$E$2:$E$51,,0)</f>
        <v>16</v>
      </c>
      <c r="G363">
        <f>_xlfn.XLOOKUP('Sales Report'!$B363,Catalogue!$A$2:$A$51,Catalogue!$F$2:$F$51,,0)</f>
        <v>26.4</v>
      </c>
      <c r="H363">
        <f t="shared" si="5"/>
        <v>32</v>
      </c>
      <c r="I363">
        <f>PRODUCT(Table1[[#This Row],[SELLING PRICE]],Table1[[#This Row],[QTY]])</f>
        <v>52.8</v>
      </c>
      <c r="J363">
        <f>SUM(Table1[[#This Row],[SELLING VALUE]],-Table1[[#This Row],[BUYING VALUE]])</f>
        <v>20.799999999999997</v>
      </c>
      <c r="K363" t="str">
        <f>_xlfn.XLOOKUP(Table1[[#This Row],[PRODUCT ID]],Catalogue!$A$2:$A$51,Catalogue!$C$2:$C$51,,0)</f>
        <v>Category05</v>
      </c>
      <c r="L363" t="str">
        <f>_xlfn.XLOOKUP(Table1[[#This Row],[PRODUCT ID]],Catalogue!$A$2:$A$51,Catalogue!$B$2:$B$51,,0)</f>
        <v>Product46</v>
      </c>
    </row>
    <row r="364" spans="1:12">
      <c r="A364" s="1">
        <v>45289</v>
      </c>
      <c r="B364" t="s">
        <v>48</v>
      </c>
      <c r="C364">
        <v>8</v>
      </c>
      <c r="D364" t="s">
        <v>122</v>
      </c>
      <c r="E364" t="s">
        <v>121</v>
      </c>
      <c r="F364">
        <f>_xlfn.XLOOKUP('Sales Report'!$B364,Catalogue!$A$2:$A$51,Catalogue!$E$2:$E$51,,0)</f>
        <v>124</v>
      </c>
      <c r="G364">
        <f>_xlfn.XLOOKUP('Sales Report'!$B364,Catalogue!$A$2:$A$51,Catalogue!$F$2:$F$51,,0)</f>
        <v>167.4</v>
      </c>
      <c r="H364">
        <f t="shared" si="5"/>
        <v>992</v>
      </c>
      <c r="I364">
        <f>PRODUCT(Table1[[#This Row],[SELLING PRICE]],Table1[[#This Row],[QTY]])</f>
        <v>1339.2</v>
      </c>
      <c r="J364">
        <f>SUM(Table1[[#This Row],[SELLING VALUE]],-Table1[[#This Row],[BUYING VALUE]])</f>
        <v>347.20000000000005</v>
      </c>
      <c r="K364" t="str">
        <f>_xlfn.XLOOKUP(Table1[[#This Row],[PRODUCT ID]],Catalogue!$A$2:$A$51,Catalogue!$C$2:$C$51,,0)</f>
        <v>Category02</v>
      </c>
      <c r="L364" t="str">
        <f>_xlfn.XLOOKUP(Table1[[#This Row],[PRODUCT ID]],Catalogue!$A$2:$A$51,Catalogue!$B$2:$B$51,,0)</f>
        <v>Product19</v>
      </c>
    </row>
    <row r="365" spans="1:12">
      <c r="A365" s="1">
        <v>45290</v>
      </c>
      <c r="B365" t="s">
        <v>20</v>
      </c>
      <c r="C365">
        <v>17</v>
      </c>
      <c r="D365" t="s">
        <v>122</v>
      </c>
      <c r="E365" t="s">
        <v>120</v>
      </c>
      <c r="F365">
        <f>_xlfn.XLOOKUP('Sales Report'!$B365,Catalogue!$A$2:$A$51,Catalogue!$E$2:$E$51,,0)</f>
        <v>124</v>
      </c>
      <c r="G365">
        <f>_xlfn.XLOOKUP('Sales Report'!$B365,Catalogue!$A$2:$A$51,Catalogue!$F$2:$F$51,,0)</f>
        <v>204.60000000000002</v>
      </c>
      <c r="H365">
        <f t="shared" si="5"/>
        <v>2108</v>
      </c>
      <c r="I365">
        <f>PRODUCT(Table1[[#This Row],[SELLING PRICE]],Table1[[#This Row],[QTY]])</f>
        <v>3478.2000000000003</v>
      </c>
      <c r="J365">
        <f>SUM(Table1[[#This Row],[SELLING VALUE]],-Table1[[#This Row],[BUYING VALUE]])</f>
        <v>1370.2000000000003</v>
      </c>
      <c r="K365" t="str">
        <f>_xlfn.XLOOKUP(Table1[[#This Row],[PRODUCT ID]],Catalogue!$A$2:$A$51,Catalogue!$C$2:$C$51,,0)</f>
        <v>Category01</v>
      </c>
      <c r="L365" t="str">
        <f>_xlfn.XLOOKUP(Table1[[#This Row],[PRODUCT ID]],Catalogue!$A$2:$A$51,Catalogue!$B$2:$B$51,,0)</f>
        <v>Product6</v>
      </c>
    </row>
    <row r="366" spans="1:12">
      <c r="A366" s="1">
        <v>45291</v>
      </c>
      <c r="B366" t="s">
        <v>69</v>
      </c>
      <c r="C366">
        <v>19</v>
      </c>
      <c r="D366" t="s">
        <v>120</v>
      </c>
      <c r="E366" t="s">
        <v>121</v>
      </c>
      <c r="F366">
        <f>_xlfn.XLOOKUP('Sales Report'!$B366,Catalogue!$A$2:$A$51,Catalogue!$E$2:$E$51,,0)</f>
        <v>71</v>
      </c>
      <c r="G366">
        <f>_xlfn.XLOOKUP('Sales Report'!$B366,Catalogue!$A$2:$A$51,Catalogue!$F$2:$F$51,,0)</f>
        <v>95.85</v>
      </c>
      <c r="H366">
        <f t="shared" si="5"/>
        <v>1349</v>
      </c>
      <c r="I366">
        <f>PRODUCT(Table1[[#This Row],[SELLING PRICE]],Table1[[#This Row],[QTY]])</f>
        <v>1821.1499999999999</v>
      </c>
      <c r="J366">
        <f>SUM(Table1[[#This Row],[SELLING VALUE]],-Table1[[#This Row],[BUYING VALUE]])</f>
        <v>472.14999999999986</v>
      </c>
      <c r="K366" t="str">
        <f>_xlfn.XLOOKUP(Table1[[#This Row],[PRODUCT ID]],Catalogue!$A$2:$A$51,Catalogue!$C$2:$C$51,,0)</f>
        <v>Category03</v>
      </c>
      <c r="L366" t="str">
        <f>_xlfn.XLOOKUP(Table1[[#This Row],[PRODUCT ID]],Catalogue!$A$2:$A$51,Catalogue!$B$2:$B$51,,0)</f>
        <v>Product29</v>
      </c>
    </row>
    <row r="367" spans="1:12">
      <c r="A367" s="1">
        <f>+A366+2</f>
        <v>45293</v>
      </c>
      <c r="B367" t="s">
        <v>23</v>
      </c>
      <c r="C367">
        <v>10</v>
      </c>
      <c r="D367" t="s">
        <v>119</v>
      </c>
      <c r="E367" t="s">
        <v>120</v>
      </c>
      <c r="F367">
        <f>_xlfn.XLOOKUP('Sales Report'!$B367,Catalogue!$A$2:$A$51,Catalogue!$E$2:$E$51,,0)</f>
        <v>10</v>
      </c>
      <c r="G367">
        <f>_xlfn.XLOOKUP('Sales Report'!$B367,Catalogue!$A$2:$A$51,Catalogue!$F$2:$F$51,,0)</f>
        <v>11.2</v>
      </c>
      <c r="H367">
        <f t="shared" si="5"/>
        <v>100</v>
      </c>
      <c r="I367">
        <f>PRODUCT(Table1[[#This Row],[SELLING PRICE]],Table1[[#This Row],[QTY]])</f>
        <v>112</v>
      </c>
      <c r="J367">
        <f>SUM(Table1[[#This Row],[SELLING VALUE]],-Table1[[#This Row],[BUYING VALUE]])</f>
        <v>12</v>
      </c>
      <c r="K367" t="str">
        <f>_xlfn.XLOOKUP(Table1[[#This Row],[PRODUCT ID]],Catalogue!$A$2:$A$51,Catalogue!$C$2:$C$51,,0)</f>
        <v>Category01</v>
      </c>
      <c r="L367" t="str">
        <f>_xlfn.XLOOKUP(Table1[[#This Row],[PRODUCT ID]],Catalogue!$A$2:$A$51,Catalogue!$B$2:$B$51,,0)</f>
        <v>Product7</v>
      </c>
    </row>
    <row r="368" spans="1:12">
      <c r="A368" s="1">
        <f t="shared" ref="A368:A428" si="6">+A367+2</f>
        <v>45295</v>
      </c>
      <c r="B368" t="s">
        <v>105</v>
      </c>
      <c r="C368">
        <v>14</v>
      </c>
      <c r="D368" t="s">
        <v>119</v>
      </c>
      <c r="E368" t="s">
        <v>121</v>
      </c>
      <c r="F368">
        <f>_xlfn.XLOOKUP('Sales Report'!$B368,Catalogue!$A$2:$A$51,Catalogue!$E$2:$E$51,,0)</f>
        <v>16</v>
      </c>
      <c r="G368">
        <f>_xlfn.XLOOKUP('Sales Report'!$B368,Catalogue!$A$2:$A$51,Catalogue!$F$2:$F$51,,0)</f>
        <v>26.4</v>
      </c>
      <c r="H368">
        <f t="shared" si="5"/>
        <v>224</v>
      </c>
      <c r="I368">
        <f>PRODUCT(Table1[[#This Row],[SELLING PRICE]],Table1[[#This Row],[QTY]])</f>
        <v>369.59999999999997</v>
      </c>
      <c r="J368">
        <f>SUM(Table1[[#This Row],[SELLING VALUE]],-Table1[[#This Row],[BUYING VALUE]])</f>
        <v>145.59999999999997</v>
      </c>
      <c r="K368" t="str">
        <f>_xlfn.XLOOKUP(Table1[[#This Row],[PRODUCT ID]],Catalogue!$A$2:$A$51,Catalogue!$C$2:$C$51,,0)</f>
        <v>Category05</v>
      </c>
      <c r="L368" t="str">
        <f>_xlfn.XLOOKUP(Table1[[#This Row],[PRODUCT ID]],Catalogue!$A$2:$A$51,Catalogue!$B$2:$B$51,,0)</f>
        <v>Product46</v>
      </c>
    </row>
    <row r="369" spans="1:12">
      <c r="A369" s="1">
        <f t="shared" si="6"/>
        <v>45297</v>
      </c>
      <c r="B369" t="s">
        <v>67</v>
      </c>
      <c r="C369">
        <v>10</v>
      </c>
      <c r="D369" t="s">
        <v>120</v>
      </c>
      <c r="E369" t="s">
        <v>120</v>
      </c>
      <c r="F369">
        <f>_xlfn.XLOOKUP('Sales Report'!$B369,Catalogue!$A$2:$A$51,Catalogue!$E$2:$E$51,,0)</f>
        <v>44</v>
      </c>
      <c r="G369">
        <f>_xlfn.XLOOKUP('Sales Report'!$B369,Catalogue!$A$2:$A$51,Catalogue!$F$2:$F$51,,0)</f>
        <v>48.4</v>
      </c>
      <c r="H369">
        <f t="shared" si="5"/>
        <v>440</v>
      </c>
      <c r="I369">
        <f>PRODUCT(Table1[[#This Row],[SELLING PRICE]],Table1[[#This Row],[QTY]])</f>
        <v>484</v>
      </c>
      <c r="J369">
        <f>SUM(Table1[[#This Row],[SELLING VALUE]],-Table1[[#This Row],[BUYING VALUE]])</f>
        <v>44</v>
      </c>
      <c r="K369" t="str">
        <f>_xlfn.XLOOKUP(Table1[[#This Row],[PRODUCT ID]],Catalogue!$A$2:$A$51,Catalogue!$C$2:$C$51,,0)</f>
        <v>Category03</v>
      </c>
      <c r="L369" t="str">
        <f>_xlfn.XLOOKUP(Table1[[#This Row],[PRODUCT ID]],Catalogue!$A$2:$A$51,Catalogue!$B$2:$B$51,,0)</f>
        <v>Product28</v>
      </c>
    </row>
    <row r="370" spans="1:12">
      <c r="A370" s="1">
        <f t="shared" si="6"/>
        <v>45299</v>
      </c>
      <c r="B370" t="s">
        <v>73</v>
      </c>
      <c r="C370">
        <v>16</v>
      </c>
      <c r="D370" t="s">
        <v>119</v>
      </c>
      <c r="E370" t="s">
        <v>121</v>
      </c>
      <c r="F370">
        <f>_xlfn.XLOOKUP('Sales Report'!$B370,Catalogue!$A$2:$A$51,Catalogue!$E$2:$E$51,,0)</f>
        <v>124</v>
      </c>
      <c r="G370">
        <f>_xlfn.XLOOKUP('Sales Report'!$B370,Catalogue!$A$2:$A$51,Catalogue!$F$2:$F$51,,0)</f>
        <v>163.68</v>
      </c>
      <c r="H370">
        <f t="shared" si="5"/>
        <v>1984</v>
      </c>
      <c r="I370">
        <f>PRODUCT(Table1[[#This Row],[SELLING PRICE]],Table1[[#This Row],[QTY]])</f>
        <v>2618.88</v>
      </c>
      <c r="J370">
        <f>SUM(Table1[[#This Row],[SELLING VALUE]],-Table1[[#This Row],[BUYING VALUE]])</f>
        <v>634.88000000000011</v>
      </c>
      <c r="K370" t="str">
        <f>_xlfn.XLOOKUP(Table1[[#This Row],[PRODUCT ID]],Catalogue!$A$2:$A$51,Catalogue!$C$2:$C$51,,0)</f>
        <v>Category03</v>
      </c>
      <c r="L370" t="str">
        <f>_xlfn.XLOOKUP(Table1[[#This Row],[PRODUCT ID]],Catalogue!$A$2:$A$51,Catalogue!$B$2:$B$51,,0)</f>
        <v>Product31</v>
      </c>
    </row>
    <row r="371" spans="1:12">
      <c r="A371" s="1">
        <f t="shared" si="6"/>
        <v>45301</v>
      </c>
      <c r="B371" t="s">
        <v>80</v>
      </c>
      <c r="C371">
        <v>14</v>
      </c>
      <c r="D371" t="s">
        <v>119</v>
      </c>
      <c r="E371" t="s">
        <v>121</v>
      </c>
      <c r="F371">
        <f>_xlfn.XLOOKUP('Sales Report'!$B371,Catalogue!$A$2:$A$51,Catalogue!$E$2:$E$51,,0)</f>
        <v>10</v>
      </c>
      <c r="G371">
        <f>_xlfn.XLOOKUP('Sales Report'!$B371,Catalogue!$A$2:$A$51,Catalogue!$F$2:$F$51,,0)</f>
        <v>11.3</v>
      </c>
      <c r="H371">
        <f t="shared" si="5"/>
        <v>140</v>
      </c>
      <c r="I371">
        <f>PRODUCT(Table1[[#This Row],[SELLING PRICE]],Table1[[#This Row],[QTY]])</f>
        <v>158.20000000000002</v>
      </c>
      <c r="J371">
        <f>SUM(Table1[[#This Row],[SELLING VALUE]],-Table1[[#This Row],[BUYING VALUE]])</f>
        <v>18.200000000000017</v>
      </c>
      <c r="K371" t="str">
        <f>_xlfn.XLOOKUP(Table1[[#This Row],[PRODUCT ID]],Catalogue!$A$2:$A$51,Catalogue!$C$2:$C$51,,0)</f>
        <v>Category04</v>
      </c>
      <c r="L371" t="str">
        <f>_xlfn.XLOOKUP(Table1[[#This Row],[PRODUCT ID]],Catalogue!$A$2:$A$51,Catalogue!$B$2:$B$51,,0)</f>
        <v>Product34</v>
      </c>
    </row>
    <row r="372" spans="1:12">
      <c r="A372" s="1">
        <f t="shared" si="6"/>
        <v>45303</v>
      </c>
      <c r="B372" t="s">
        <v>57</v>
      </c>
      <c r="C372">
        <v>17</v>
      </c>
      <c r="D372" t="s">
        <v>120</v>
      </c>
      <c r="E372" t="s">
        <v>120</v>
      </c>
      <c r="F372">
        <f>_xlfn.XLOOKUP('Sales Report'!$B372,Catalogue!$A$2:$A$51,Catalogue!$E$2:$E$51,,0)</f>
        <v>123</v>
      </c>
      <c r="G372">
        <f>_xlfn.XLOOKUP('Sales Report'!$B372,Catalogue!$A$2:$A$51,Catalogue!$F$2:$F$51,,0)</f>
        <v>140.22</v>
      </c>
      <c r="H372">
        <f t="shared" si="5"/>
        <v>2091</v>
      </c>
      <c r="I372">
        <f>PRODUCT(Table1[[#This Row],[SELLING PRICE]],Table1[[#This Row],[QTY]])</f>
        <v>2383.7399999999998</v>
      </c>
      <c r="J372">
        <f>SUM(Table1[[#This Row],[SELLING VALUE]],-Table1[[#This Row],[BUYING VALUE]])</f>
        <v>292.73999999999978</v>
      </c>
      <c r="K372" t="str">
        <f>_xlfn.XLOOKUP(Table1[[#This Row],[PRODUCT ID]],Catalogue!$A$2:$A$51,Catalogue!$C$2:$C$51,,0)</f>
        <v>Category03</v>
      </c>
      <c r="L372" t="str">
        <f>_xlfn.XLOOKUP(Table1[[#This Row],[PRODUCT ID]],Catalogue!$A$2:$A$51,Catalogue!$B$2:$B$51,,0)</f>
        <v>Product23</v>
      </c>
    </row>
    <row r="373" spans="1:12">
      <c r="A373" s="1">
        <f t="shared" si="6"/>
        <v>45305</v>
      </c>
      <c r="B373" t="s">
        <v>34</v>
      </c>
      <c r="C373">
        <v>10</v>
      </c>
      <c r="D373" t="s">
        <v>122</v>
      </c>
      <c r="E373" t="s">
        <v>121</v>
      </c>
      <c r="F373">
        <f>_xlfn.XLOOKUP('Sales Report'!$B373,Catalogue!$A$2:$A$51,Catalogue!$E$2:$E$51,,0)</f>
        <v>12</v>
      </c>
      <c r="G373">
        <f>_xlfn.XLOOKUP('Sales Report'!$B373,Catalogue!$A$2:$A$51,Catalogue!$F$2:$F$51,,0)</f>
        <v>13.44</v>
      </c>
      <c r="H373">
        <f t="shared" si="5"/>
        <v>120</v>
      </c>
      <c r="I373">
        <f>PRODUCT(Table1[[#This Row],[SELLING PRICE]],Table1[[#This Row],[QTY]])</f>
        <v>134.4</v>
      </c>
      <c r="J373">
        <f>SUM(Table1[[#This Row],[SELLING VALUE]],-Table1[[#This Row],[BUYING VALUE]])</f>
        <v>14.400000000000006</v>
      </c>
      <c r="K373" t="str">
        <f>_xlfn.XLOOKUP(Table1[[#This Row],[PRODUCT ID]],Catalogue!$A$2:$A$51,Catalogue!$C$2:$C$51,,0)</f>
        <v>Category02</v>
      </c>
      <c r="L373" t="str">
        <f>_xlfn.XLOOKUP(Table1[[#This Row],[PRODUCT ID]],Catalogue!$A$2:$A$51,Catalogue!$B$2:$B$51,,0)</f>
        <v>Product12</v>
      </c>
    </row>
    <row r="374" spans="1:12">
      <c r="A374" s="1">
        <f t="shared" si="6"/>
        <v>45307</v>
      </c>
      <c r="B374" t="s">
        <v>111</v>
      </c>
      <c r="C374">
        <v>8</v>
      </c>
      <c r="D374" t="s">
        <v>122</v>
      </c>
      <c r="E374" t="s">
        <v>121</v>
      </c>
      <c r="F374">
        <f>_xlfn.XLOOKUP('Sales Report'!$B374,Catalogue!$A$2:$A$51,Catalogue!$E$2:$E$51,,0)</f>
        <v>136</v>
      </c>
      <c r="G374">
        <f>_xlfn.XLOOKUP('Sales Report'!$B374,Catalogue!$A$2:$A$51,Catalogue!$F$2:$F$51,,0)</f>
        <v>183.6</v>
      </c>
      <c r="H374">
        <f t="shared" si="5"/>
        <v>1088</v>
      </c>
      <c r="I374">
        <f>PRODUCT(Table1[[#This Row],[SELLING PRICE]],Table1[[#This Row],[QTY]])</f>
        <v>1468.8</v>
      </c>
      <c r="J374">
        <f>SUM(Table1[[#This Row],[SELLING VALUE]],-Table1[[#This Row],[BUYING VALUE]])</f>
        <v>380.79999999999995</v>
      </c>
      <c r="K374" t="str">
        <f>_xlfn.XLOOKUP(Table1[[#This Row],[PRODUCT ID]],Catalogue!$A$2:$A$51,Catalogue!$C$2:$C$51,,0)</f>
        <v>Category05</v>
      </c>
      <c r="L374" t="str">
        <f>_xlfn.XLOOKUP(Table1[[#This Row],[PRODUCT ID]],Catalogue!$A$2:$A$51,Catalogue!$B$2:$B$51,,0)</f>
        <v>Product49</v>
      </c>
    </row>
    <row r="375" spans="1:12">
      <c r="A375" s="1">
        <f t="shared" si="6"/>
        <v>45309</v>
      </c>
      <c r="B375" t="s">
        <v>34</v>
      </c>
      <c r="C375">
        <v>12</v>
      </c>
      <c r="D375" t="s">
        <v>120</v>
      </c>
      <c r="E375" t="s">
        <v>120</v>
      </c>
      <c r="F375">
        <f>_xlfn.XLOOKUP('Sales Report'!$B375,Catalogue!$A$2:$A$51,Catalogue!$E$2:$E$51,,0)</f>
        <v>12</v>
      </c>
      <c r="G375">
        <f>_xlfn.XLOOKUP('Sales Report'!$B375,Catalogue!$A$2:$A$51,Catalogue!$F$2:$F$51,,0)</f>
        <v>13.44</v>
      </c>
      <c r="H375">
        <f t="shared" si="5"/>
        <v>144</v>
      </c>
      <c r="I375">
        <f>PRODUCT(Table1[[#This Row],[SELLING PRICE]],Table1[[#This Row],[QTY]])</f>
        <v>161.28</v>
      </c>
      <c r="J375">
        <f>SUM(Table1[[#This Row],[SELLING VALUE]],-Table1[[#This Row],[BUYING VALUE]])</f>
        <v>17.28</v>
      </c>
      <c r="K375" t="str">
        <f>_xlfn.XLOOKUP(Table1[[#This Row],[PRODUCT ID]],Catalogue!$A$2:$A$51,Catalogue!$C$2:$C$51,,0)</f>
        <v>Category02</v>
      </c>
      <c r="L375" t="str">
        <f>_xlfn.XLOOKUP(Table1[[#This Row],[PRODUCT ID]],Catalogue!$A$2:$A$51,Catalogue!$B$2:$B$51,,0)</f>
        <v>Product12</v>
      </c>
    </row>
    <row r="376" spans="1:12">
      <c r="A376" s="1">
        <f t="shared" si="6"/>
        <v>45311</v>
      </c>
      <c r="B376" t="s">
        <v>107</v>
      </c>
      <c r="C376">
        <v>4</v>
      </c>
      <c r="D376" t="s">
        <v>119</v>
      </c>
      <c r="E376" t="s">
        <v>121</v>
      </c>
      <c r="F376">
        <f>_xlfn.XLOOKUP('Sales Report'!$B376,Catalogue!$A$2:$A$51,Catalogue!$E$2:$E$51,,0)</f>
        <v>10</v>
      </c>
      <c r="G376">
        <f>_xlfn.XLOOKUP('Sales Report'!$B376,Catalogue!$A$2:$A$51,Catalogue!$F$2:$F$51,,0)</f>
        <v>11.2</v>
      </c>
      <c r="H376">
        <f t="shared" si="5"/>
        <v>40</v>
      </c>
      <c r="I376">
        <f>PRODUCT(Table1[[#This Row],[SELLING PRICE]],Table1[[#This Row],[QTY]])</f>
        <v>44.8</v>
      </c>
      <c r="J376">
        <f>SUM(Table1[[#This Row],[SELLING VALUE]],-Table1[[#This Row],[BUYING VALUE]])</f>
        <v>4.7999999999999972</v>
      </c>
      <c r="K376" t="str">
        <f>_xlfn.XLOOKUP(Table1[[#This Row],[PRODUCT ID]],Catalogue!$A$2:$A$51,Catalogue!$C$2:$C$51,,0)</f>
        <v>Category05</v>
      </c>
      <c r="L376" t="str">
        <f>_xlfn.XLOOKUP(Table1[[#This Row],[PRODUCT ID]],Catalogue!$A$2:$A$51,Catalogue!$B$2:$B$51,,0)</f>
        <v>Product47</v>
      </c>
    </row>
    <row r="377" spans="1:12">
      <c r="A377" s="1">
        <f t="shared" si="6"/>
        <v>45313</v>
      </c>
      <c r="B377" t="s">
        <v>25</v>
      </c>
      <c r="C377">
        <v>8</v>
      </c>
      <c r="D377" t="s">
        <v>119</v>
      </c>
      <c r="E377" t="s">
        <v>120</v>
      </c>
      <c r="F377">
        <f>_xlfn.XLOOKUP('Sales Report'!$B377,Catalogue!$A$2:$A$51,Catalogue!$E$2:$E$51,,0)</f>
        <v>16</v>
      </c>
      <c r="G377">
        <f>_xlfn.XLOOKUP('Sales Report'!$B377,Catalogue!$A$2:$A$51,Catalogue!$F$2:$F$51,,0)</f>
        <v>17.600000000000001</v>
      </c>
      <c r="H377">
        <f t="shared" si="5"/>
        <v>128</v>
      </c>
      <c r="I377">
        <f>PRODUCT(Table1[[#This Row],[SELLING PRICE]],Table1[[#This Row],[QTY]])</f>
        <v>140.80000000000001</v>
      </c>
      <c r="J377">
        <f>SUM(Table1[[#This Row],[SELLING VALUE]],-Table1[[#This Row],[BUYING VALUE]])</f>
        <v>12.800000000000011</v>
      </c>
      <c r="K377" t="str">
        <f>_xlfn.XLOOKUP(Table1[[#This Row],[PRODUCT ID]],Catalogue!$A$2:$A$51,Catalogue!$C$2:$C$51,,0)</f>
        <v>Category01</v>
      </c>
      <c r="L377" t="str">
        <f>_xlfn.XLOOKUP(Table1[[#This Row],[PRODUCT ID]],Catalogue!$A$2:$A$51,Catalogue!$B$2:$B$51,,0)</f>
        <v>Product8</v>
      </c>
    </row>
    <row r="378" spans="1:12">
      <c r="A378" s="1">
        <f t="shared" si="6"/>
        <v>45315</v>
      </c>
      <c r="B378" t="s">
        <v>92</v>
      </c>
      <c r="C378">
        <v>4</v>
      </c>
      <c r="D378" t="s">
        <v>120</v>
      </c>
      <c r="E378" t="s">
        <v>121</v>
      </c>
      <c r="F378">
        <f>_xlfn.XLOOKUP('Sales Report'!$B378,Catalogue!$A$2:$A$51,Catalogue!$E$2:$E$51,,0)</f>
        <v>105</v>
      </c>
      <c r="G378">
        <f>_xlfn.XLOOKUP('Sales Report'!$B378,Catalogue!$A$2:$A$51,Catalogue!$F$2:$F$51,,0)</f>
        <v>153.30000000000001</v>
      </c>
      <c r="H378">
        <f t="shared" si="5"/>
        <v>420</v>
      </c>
      <c r="I378">
        <f>PRODUCT(Table1[[#This Row],[SELLING PRICE]],Table1[[#This Row],[QTY]])</f>
        <v>613.20000000000005</v>
      </c>
      <c r="J378">
        <f>SUM(Table1[[#This Row],[SELLING VALUE]],-Table1[[#This Row],[BUYING VALUE]])</f>
        <v>193.20000000000005</v>
      </c>
      <c r="K378" t="str">
        <f>_xlfn.XLOOKUP(Table1[[#This Row],[PRODUCT ID]],Catalogue!$A$2:$A$51,Catalogue!$C$2:$C$51,,0)</f>
        <v>Category04</v>
      </c>
      <c r="L378" t="str">
        <f>_xlfn.XLOOKUP(Table1[[#This Row],[PRODUCT ID]],Catalogue!$A$2:$A$51,Catalogue!$B$2:$B$51,,0)</f>
        <v>Product40</v>
      </c>
    </row>
    <row r="379" spans="1:12">
      <c r="A379" s="1">
        <f t="shared" si="6"/>
        <v>45317</v>
      </c>
      <c r="B379" t="s">
        <v>18</v>
      </c>
      <c r="C379">
        <v>19</v>
      </c>
      <c r="D379" t="s">
        <v>119</v>
      </c>
      <c r="E379" t="s">
        <v>120</v>
      </c>
      <c r="F379">
        <f>_xlfn.XLOOKUP('Sales Report'!$B379,Catalogue!$A$2:$A$51,Catalogue!$E$2:$E$51,,0)</f>
        <v>133</v>
      </c>
      <c r="G379">
        <f>_xlfn.XLOOKUP('Sales Report'!$B379,Catalogue!$A$2:$A$51,Catalogue!$F$2:$F$51,,0)</f>
        <v>187.53</v>
      </c>
      <c r="H379">
        <f t="shared" si="5"/>
        <v>2527</v>
      </c>
      <c r="I379">
        <f>PRODUCT(Table1[[#This Row],[SELLING PRICE]],Table1[[#This Row],[QTY]])</f>
        <v>3563.07</v>
      </c>
      <c r="J379">
        <f>SUM(Table1[[#This Row],[SELLING VALUE]],-Table1[[#This Row],[BUYING VALUE]])</f>
        <v>1036.0700000000002</v>
      </c>
      <c r="K379" t="str">
        <f>_xlfn.XLOOKUP(Table1[[#This Row],[PRODUCT ID]],Catalogue!$A$2:$A$51,Catalogue!$C$2:$C$51,,0)</f>
        <v>Category01</v>
      </c>
      <c r="L379" t="str">
        <f>_xlfn.XLOOKUP(Table1[[#This Row],[PRODUCT ID]],Catalogue!$A$2:$A$51,Catalogue!$B$2:$B$51,,0)</f>
        <v>Product5</v>
      </c>
    </row>
    <row r="380" spans="1:12">
      <c r="A380" s="1">
        <f t="shared" si="6"/>
        <v>45319</v>
      </c>
      <c r="B380" t="s">
        <v>52</v>
      </c>
      <c r="C380">
        <v>3</v>
      </c>
      <c r="D380" t="s">
        <v>119</v>
      </c>
      <c r="E380" t="s">
        <v>121</v>
      </c>
      <c r="F380">
        <f>_xlfn.XLOOKUP('Sales Report'!$B380,Catalogue!$A$2:$A$51,Catalogue!$E$2:$E$51,,0)</f>
        <v>16</v>
      </c>
      <c r="G380">
        <f>_xlfn.XLOOKUP('Sales Report'!$B380,Catalogue!$A$2:$A$51,Catalogue!$F$2:$F$51,,0)</f>
        <v>21.12</v>
      </c>
      <c r="H380">
        <f t="shared" si="5"/>
        <v>48</v>
      </c>
      <c r="I380">
        <f>PRODUCT(Table1[[#This Row],[SELLING PRICE]],Table1[[#This Row],[QTY]])</f>
        <v>63.36</v>
      </c>
      <c r="J380">
        <f>SUM(Table1[[#This Row],[SELLING VALUE]],-Table1[[#This Row],[BUYING VALUE]])</f>
        <v>15.36</v>
      </c>
      <c r="K380" t="str">
        <f>_xlfn.XLOOKUP(Table1[[#This Row],[PRODUCT ID]],Catalogue!$A$2:$A$51,Catalogue!$C$2:$C$51,,0)</f>
        <v>Category03</v>
      </c>
      <c r="L380" t="str">
        <f>_xlfn.XLOOKUP(Table1[[#This Row],[PRODUCT ID]],Catalogue!$A$2:$A$51,Catalogue!$B$2:$B$51,,0)</f>
        <v>Product21</v>
      </c>
    </row>
    <row r="381" spans="1:12">
      <c r="A381" s="1">
        <f t="shared" si="6"/>
        <v>45321</v>
      </c>
      <c r="B381" t="s">
        <v>73</v>
      </c>
      <c r="C381">
        <v>14</v>
      </c>
      <c r="D381" t="s">
        <v>120</v>
      </c>
      <c r="E381" t="s">
        <v>121</v>
      </c>
      <c r="F381">
        <f>_xlfn.XLOOKUP('Sales Report'!$B381,Catalogue!$A$2:$A$51,Catalogue!$E$2:$E$51,,0)</f>
        <v>124</v>
      </c>
      <c r="G381">
        <f>_xlfn.XLOOKUP('Sales Report'!$B381,Catalogue!$A$2:$A$51,Catalogue!$F$2:$F$51,,0)</f>
        <v>163.68</v>
      </c>
      <c r="H381">
        <f t="shared" si="5"/>
        <v>1736</v>
      </c>
      <c r="I381">
        <f>PRODUCT(Table1[[#This Row],[SELLING PRICE]],Table1[[#This Row],[QTY]])</f>
        <v>2291.52</v>
      </c>
      <c r="J381">
        <f>SUM(Table1[[#This Row],[SELLING VALUE]],-Table1[[#This Row],[BUYING VALUE]])</f>
        <v>555.52</v>
      </c>
      <c r="K381" t="str">
        <f>_xlfn.XLOOKUP(Table1[[#This Row],[PRODUCT ID]],Catalogue!$A$2:$A$51,Catalogue!$C$2:$C$51,,0)</f>
        <v>Category03</v>
      </c>
      <c r="L381" t="str">
        <f>_xlfn.XLOOKUP(Table1[[#This Row],[PRODUCT ID]],Catalogue!$A$2:$A$51,Catalogue!$B$2:$B$51,,0)</f>
        <v>Product31</v>
      </c>
    </row>
    <row r="382" spans="1:12">
      <c r="A382" s="1">
        <f t="shared" si="6"/>
        <v>45323</v>
      </c>
      <c r="B382" t="s">
        <v>38</v>
      </c>
      <c r="C382">
        <v>2</v>
      </c>
      <c r="D382" t="s">
        <v>122</v>
      </c>
      <c r="E382" t="s">
        <v>120</v>
      </c>
      <c r="F382">
        <f>_xlfn.XLOOKUP('Sales Report'!$B382,Catalogue!$A$2:$A$51,Catalogue!$E$2:$E$51,,0)</f>
        <v>98</v>
      </c>
      <c r="G382">
        <f>_xlfn.XLOOKUP('Sales Report'!$B382,Catalogue!$A$2:$A$51,Catalogue!$F$2:$F$51,,0)</f>
        <v>110.74</v>
      </c>
      <c r="H382">
        <f t="shared" si="5"/>
        <v>196</v>
      </c>
      <c r="I382">
        <f>PRODUCT(Table1[[#This Row],[SELLING PRICE]],Table1[[#This Row],[QTY]])</f>
        <v>221.48</v>
      </c>
      <c r="J382">
        <f>SUM(Table1[[#This Row],[SELLING VALUE]],-Table1[[#This Row],[BUYING VALUE]])</f>
        <v>25.47999999999999</v>
      </c>
      <c r="K382" t="str">
        <f>_xlfn.XLOOKUP(Table1[[#This Row],[PRODUCT ID]],Catalogue!$A$2:$A$51,Catalogue!$C$2:$C$51,,0)</f>
        <v>Category02</v>
      </c>
      <c r="L382" t="str">
        <f>_xlfn.XLOOKUP(Table1[[#This Row],[PRODUCT ID]],Catalogue!$A$2:$A$51,Catalogue!$B$2:$B$51,,0)</f>
        <v>Product14</v>
      </c>
    </row>
    <row r="383" spans="1:12">
      <c r="A383" s="1">
        <f t="shared" si="6"/>
        <v>45325</v>
      </c>
      <c r="B383" t="s">
        <v>25</v>
      </c>
      <c r="C383">
        <v>7</v>
      </c>
      <c r="D383" t="s">
        <v>122</v>
      </c>
      <c r="E383" t="s">
        <v>121</v>
      </c>
      <c r="F383">
        <f>_xlfn.XLOOKUP('Sales Report'!$B383,Catalogue!$A$2:$A$51,Catalogue!$E$2:$E$51,,0)</f>
        <v>16</v>
      </c>
      <c r="G383">
        <f>_xlfn.XLOOKUP('Sales Report'!$B383,Catalogue!$A$2:$A$51,Catalogue!$F$2:$F$51,,0)</f>
        <v>17.600000000000001</v>
      </c>
      <c r="H383">
        <f t="shared" si="5"/>
        <v>112</v>
      </c>
      <c r="I383">
        <f>PRODUCT(Table1[[#This Row],[SELLING PRICE]],Table1[[#This Row],[QTY]])</f>
        <v>123.20000000000002</v>
      </c>
      <c r="J383">
        <f>SUM(Table1[[#This Row],[SELLING VALUE]],-Table1[[#This Row],[BUYING VALUE]])</f>
        <v>11.200000000000017</v>
      </c>
      <c r="K383" t="str">
        <f>_xlfn.XLOOKUP(Table1[[#This Row],[PRODUCT ID]],Catalogue!$A$2:$A$51,Catalogue!$C$2:$C$51,,0)</f>
        <v>Category01</v>
      </c>
      <c r="L383" t="str">
        <f>_xlfn.XLOOKUP(Table1[[#This Row],[PRODUCT ID]],Catalogue!$A$2:$A$51,Catalogue!$B$2:$B$51,,0)</f>
        <v>Product8</v>
      </c>
    </row>
    <row r="384" spans="1:12">
      <c r="A384" s="1">
        <f t="shared" si="6"/>
        <v>45327</v>
      </c>
      <c r="B384" t="s">
        <v>12</v>
      </c>
      <c r="C384">
        <v>4</v>
      </c>
      <c r="D384" t="s">
        <v>120</v>
      </c>
      <c r="E384" t="s">
        <v>121</v>
      </c>
      <c r="F384">
        <f>_xlfn.XLOOKUP('Sales Report'!$B384,Catalogue!$A$2:$A$51,Catalogue!$E$2:$E$51,,0)</f>
        <v>44</v>
      </c>
      <c r="G384">
        <f>_xlfn.XLOOKUP('Sales Report'!$B384,Catalogue!$A$2:$A$51,Catalogue!$F$2:$F$51,,0)</f>
        <v>50.16</v>
      </c>
      <c r="H384">
        <f t="shared" si="5"/>
        <v>176</v>
      </c>
      <c r="I384">
        <f>PRODUCT(Table1[[#This Row],[SELLING PRICE]],Table1[[#This Row],[QTY]])</f>
        <v>200.64</v>
      </c>
      <c r="J384">
        <f>SUM(Table1[[#This Row],[SELLING VALUE]],-Table1[[#This Row],[BUYING VALUE]])</f>
        <v>24.639999999999986</v>
      </c>
      <c r="K384" t="str">
        <f>_xlfn.XLOOKUP(Table1[[#This Row],[PRODUCT ID]],Catalogue!$A$2:$A$51,Catalogue!$C$2:$C$51,,0)</f>
        <v>Category01</v>
      </c>
      <c r="L384" t="str">
        <f>_xlfn.XLOOKUP(Table1[[#This Row],[PRODUCT ID]],Catalogue!$A$2:$A$51,Catalogue!$B$2:$B$51,,0)</f>
        <v>Product3</v>
      </c>
    </row>
    <row r="385" spans="1:12">
      <c r="A385" s="1">
        <f t="shared" si="6"/>
        <v>45329</v>
      </c>
      <c r="B385" t="s">
        <v>59</v>
      </c>
      <c r="C385">
        <v>10</v>
      </c>
      <c r="D385" t="s">
        <v>119</v>
      </c>
      <c r="E385" t="s">
        <v>120</v>
      </c>
      <c r="F385">
        <f>_xlfn.XLOOKUP('Sales Report'!$B385,Catalogue!$A$2:$A$51,Catalogue!$E$2:$E$51,,0)</f>
        <v>136</v>
      </c>
      <c r="G385">
        <f>_xlfn.XLOOKUP('Sales Report'!$B385,Catalogue!$A$2:$A$51,Catalogue!$F$2:$F$51,,0)</f>
        <v>153.68</v>
      </c>
      <c r="H385">
        <f t="shared" si="5"/>
        <v>1360</v>
      </c>
      <c r="I385">
        <f>PRODUCT(Table1[[#This Row],[SELLING PRICE]],Table1[[#This Row],[QTY]])</f>
        <v>1536.8000000000002</v>
      </c>
      <c r="J385">
        <f>SUM(Table1[[#This Row],[SELLING VALUE]],-Table1[[#This Row],[BUYING VALUE]])</f>
        <v>176.80000000000018</v>
      </c>
      <c r="K385" t="str">
        <f>_xlfn.XLOOKUP(Table1[[#This Row],[PRODUCT ID]],Catalogue!$A$2:$A$51,Catalogue!$C$2:$C$51,,0)</f>
        <v>Category03</v>
      </c>
      <c r="L385" t="str">
        <f>_xlfn.XLOOKUP(Table1[[#This Row],[PRODUCT ID]],Catalogue!$A$2:$A$51,Catalogue!$B$2:$B$51,,0)</f>
        <v>Product24</v>
      </c>
    </row>
    <row r="386" spans="1:12">
      <c r="A386" s="1">
        <f t="shared" si="6"/>
        <v>45331</v>
      </c>
      <c r="B386" t="s">
        <v>94</v>
      </c>
      <c r="C386">
        <v>2</v>
      </c>
      <c r="D386" t="s">
        <v>120</v>
      </c>
      <c r="E386" t="s">
        <v>121</v>
      </c>
      <c r="F386">
        <f>_xlfn.XLOOKUP('Sales Report'!$B386,Catalogue!$A$2:$A$51,Catalogue!$E$2:$E$51,,0)</f>
        <v>44</v>
      </c>
      <c r="G386">
        <f>_xlfn.XLOOKUP('Sales Report'!$B386,Catalogue!$A$2:$A$51,Catalogue!$F$2:$F$51,,0)</f>
        <v>58.08</v>
      </c>
      <c r="H386">
        <f t="shared" si="5"/>
        <v>88</v>
      </c>
      <c r="I386">
        <f>PRODUCT(Table1[[#This Row],[SELLING PRICE]],Table1[[#This Row],[QTY]])</f>
        <v>116.16</v>
      </c>
      <c r="J386">
        <f>SUM(Table1[[#This Row],[SELLING VALUE]],-Table1[[#This Row],[BUYING VALUE]])</f>
        <v>28.159999999999997</v>
      </c>
      <c r="K386" t="str">
        <f>_xlfn.XLOOKUP(Table1[[#This Row],[PRODUCT ID]],Catalogue!$A$2:$A$51,Catalogue!$C$2:$C$51,,0)</f>
        <v>Category04</v>
      </c>
      <c r="L386" t="str">
        <f>_xlfn.XLOOKUP(Table1[[#This Row],[PRODUCT ID]],Catalogue!$A$2:$A$51,Catalogue!$B$2:$B$51,,0)</f>
        <v>Product41</v>
      </c>
    </row>
    <row r="387" spans="1:12">
      <c r="A387" s="1">
        <f t="shared" si="6"/>
        <v>45333</v>
      </c>
      <c r="B387" t="s">
        <v>57</v>
      </c>
      <c r="C387">
        <v>2</v>
      </c>
      <c r="D387" t="s">
        <v>122</v>
      </c>
      <c r="E387" t="s">
        <v>121</v>
      </c>
      <c r="F387">
        <f>_xlfn.XLOOKUP('Sales Report'!$B387,Catalogue!$A$2:$A$51,Catalogue!$E$2:$E$51,,0)</f>
        <v>123</v>
      </c>
      <c r="G387">
        <f>_xlfn.XLOOKUP('Sales Report'!$B387,Catalogue!$A$2:$A$51,Catalogue!$F$2:$F$51,,0)</f>
        <v>140.22</v>
      </c>
      <c r="H387">
        <f t="shared" ref="H387:H428" si="7">PRODUCT($F387,$C387)</f>
        <v>246</v>
      </c>
      <c r="I387">
        <f>PRODUCT(Table1[[#This Row],[SELLING PRICE]],Table1[[#This Row],[QTY]])</f>
        <v>280.44</v>
      </c>
      <c r="J387">
        <f>SUM(Table1[[#This Row],[SELLING VALUE]],-Table1[[#This Row],[BUYING VALUE]])</f>
        <v>34.44</v>
      </c>
      <c r="K387" t="str">
        <f>_xlfn.XLOOKUP(Table1[[#This Row],[PRODUCT ID]],Catalogue!$A$2:$A$51,Catalogue!$C$2:$C$51,,0)</f>
        <v>Category03</v>
      </c>
      <c r="L387" t="str">
        <f>_xlfn.XLOOKUP(Table1[[#This Row],[PRODUCT ID]],Catalogue!$A$2:$A$51,Catalogue!$B$2:$B$51,,0)</f>
        <v>Product23</v>
      </c>
    </row>
    <row r="388" spans="1:12">
      <c r="A388" s="1">
        <f t="shared" si="6"/>
        <v>45335</v>
      </c>
      <c r="B388" t="s">
        <v>113</v>
      </c>
      <c r="C388">
        <v>11</v>
      </c>
      <c r="D388" t="s">
        <v>122</v>
      </c>
      <c r="E388" t="s">
        <v>120</v>
      </c>
      <c r="F388">
        <f>_xlfn.XLOOKUP('Sales Report'!$B388,Catalogue!$A$2:$A$51,Catalogue!$E$2:$E$51,,0)</f>
        <v>12</v>
      </c>
      <c r="G388">
        <f>_xlfn.XLOOKUP('Sales Report'!$B388,Catalogue!$A$2:$A$51,Catalogue!$F$2:$F$51,,0)</f>
        <v>17.52</v>
      </c>
      <c r="H388">
        <f t="shared" si="7"/>
        <v>132</v>
      </c>
      <c r="I388">
        <f>PRODUCT(Table1[[#This Row],[SELLING PRICE]],Table1[[#This Row],[QTY]])</f>
        <v>192.72</v>
      </c>
      <c r="J388">
        <f>SUM(Table1[[#This Row],[SELLING VALUE]],-Table1[[#This Row],[BUYING VALUE]])</f>
        <v>60.72</v>
      </c>
      <c r="K388" t="str">
        <f>_xlfn.XLOOKUP(Table1[[#This Row],[PRODUCT ID]],Catalogue!$A$2:$A$51,Catalogue!$C$2:$C$51,,0)</f>
        <v>Category05</v>
      </c>
      <c r="L388" t="str">
        <f>_xlfn.XLOOKUP(Table1[[#This Row],[PRODUCT ID]],Catalogue!$A$2:$A$51,Catalogue!$B$2:$B$51,,0)</f>
        <v>Product50</v>
      </c>
    </row>
    <row r="389" spans="1:12">
      <c r="A389" s="1">
        <f t="shared" si="6"/>
        <v>45337</v>
      </c>
      <c r="B389" t="s">
        <v>94</v>
      </c>
      <c r="C389">
        <v>18</v>
      </c>
      <c r="D389" t="s">
        <v>120</v>
      </c>
      <c r="E389" t="s">
        <v>121</v>
      </c>
      <c r="F389">
        <f>_xlfn.XLOOKUP('Sales Report'!$B389,Catalogue!$A$2:$A$51,Catalogue!$E$2:$E$51,,0)</f>
        <v>44</v>
      </c>
      <c r="G389">
        <f>_xlfn.XLOOKUP('Sales Report'!$B389,Catalogue!$A$2:$A$51,Catalogue!$F$2:$F$51,,0)</f>
        <v>58.08</v>
      </c>
      <c r="H389">
        <f t="shared" si="7"/>
        <v>792</v>
      </c>
      <c r="I389">
        <f>PRODUCT(Table1[[#This Row],[SELLING PRICE]],Table1[[#This Row],[QTY]])</f>
        <v>1045.44</v>
      </c>
      <c r="J389">
        <f>SUM(Table1[[#This Row],[SELLING VALUE]],-Table1[[#This Row],[BUYING VALUE]])</f>
        <v>253.44000000000005</v>
      </c>
      <c r="K389" t="str">
        <f>_xlfn.XLOOKUP(Table1[[#This Row],[PRODUCT ID]],Catalogue!$A$2:$A$51,Catalogue!$C$2:$C$51,,0)</f>
        <v>Category04</v>
      </c>
      <c r="L389" t="str">
        <f>_xlfn.XLOOKUP(Table1[[#This Row],[PRODUCT ID]],Catalogue!$A$2:$A$51,Catalogue!$B$2:$B$51,,0)</f>
        <v>Product41</v>
      </c>
    </row>
    <row r="390" spans="1:12">
      <c r="A390" s="1">
        <f t="shared" si="6"/>
        <v>45339</v>
      </c>
      <c r="B390" t="s">
        <v>23</v>
      </c>
      <c r="C390">
        <v>10</v>
      </c>
      <c r="D390" t="s">
        <v>119</v>
      </c>
      <c r="E390" t="s">
        <v>120</v>
      </c>
      <c r="F390">
        <f>_xlfn.XLOOKUP('Sales Report'!$B390,Catalogue!$A$2:$A$51,Catalogue!$E$2:$E$51,,0)</f>
        <v>10</v>
      </c>
      <c r="G390">
        <f>_xlfn.XLOOKUP('Sales Report'!$B390,Catalogue!$A$2:$A$51,Catalogue!$F$2:$F$51,,0)</f>
        <v>11.2</v>
      </c>
      <c r="H390">
        <f t="shared" si="7"/>
        <v>100</v>
      </c>
      <c r="I390">
        <f>PRODUCT(Table1[[#This Row],[SELLING PRICE]],Table1[[#This Row],[QTY]])</f>
        <v>112</v>
      </c>
      <c r="J390">
        <f>SUM(Table1[[#This Row],[SELLING VALUE]],-Table1[[#This Row],[BUYING VALUE]])</f>
        <v>12</v>
      </c>
      <c r="K390" t="str">
        <f>_xlfn.XLOOKUP(Table1[[#This Row],[PRODUCT ID]],Catalogue!$A$2:$A$51,Catalogue!$C$2:$C$51,,0)</f>
        <v>Category01</v>
      </c>
      <c r="L390" t="str">
        <f>_xlfn.XLOOKUP(Table1[[#This Row],[PRODUCT ID]],Catalogue!$A$2:$A$51,Catalogue!$B$2:$B$51,,0)</f>
        <v>Product7</v>
      </c>
    </row>
    <row r="391" spans="1:12">
      <c r="A391" s="1">
        <f t="shared" si="6"/>
        <v>45341</v>
      </c>
      <c r="B391" t="s">
        <v>105</v>
      </c>
      <c r="C391">
        <v>14</v>
      </c>
      <c r="D391" t="s">
        <v>119</v>
      </c>
      <c r="E391" t="s">
        <v>121</v>
      </c>
      <c r="F391">
        <f>_xlfn.XLOOKUP('Sales Report'!$B391,Catalogue!$A$2:$A$51,Catalogue!$E$2:$E$51,,0)</f>
        <v>16</v>
      </c>
      <c r="G391">
        <f>_xlfn.XLOOKUP('Sales Report'!$B391,Catalogue!$A$2:$A$51,Catalogue!$F$2:$F$51,,0)</f>
        <v>26.4</v>
      </c>
      <c r="H391">
        <f t="shared" si="7"/>
        <v>224</v>
      </c>
      <c r="I391">
        <f>PRODUCT(Table1[[#This Row],[SELLING PRICE]],Table1[[#This Row],[QTY]])</f>
        <v>369.59999999999997</v>
      </c>
      <c r="J391">
        <f>SUM(Table1[[#This Row],[SELLING VALUE]],-Table1[[#This Row],[BUYING VALUE]])</f>
        <v>145.59999999999997</v>
      </c>
      <c r="K391" t="str">
        <f>_xlfn.XLOOKUP(Table1[[#This Row],[PRODUCT ID]],Catalogue!$A$2:$A$51,Catalogue!$C$2:$C$51,,0)</f>
        <v>Category05</v>
      </c>
      <c r="L391" t="str">
        <f>_xlfn.XLOOKUP(Table1[[#This Row],[PRODUCT ID]],Catalogue!$A$2:$A$51,Catalogue!$B$2:$B$51,,0)</f>
        <v>Product46</v>
      </c>
    </row>
    <row r="392" spans="1:12">
      <c r="A392" s="1">
        <f t="shared" si="6"/>
        <v>45343</v>
      </c>
      <c r="B392" t="s">
        <v>67</v>
      </c>
      <c r="C392">
        <v>10</v>
      </c>
      <c r="D392" t="s">
        <v>120</v>
      </c>
      <c r="E392" t="s">
        <v>120</v>
      </c>
      <c r="F392">
        <f>_xlfn.XLOOKUP('Sales Report'!$B392,Catalogue!$A$2:$A$51,Catalogue!$E$2:$E$51,,0)</f>
        <v>44</v>
      </c>
      <c r="G392">
        <f>_xlfn.XLOOKUP('Sales Report'!$B392,Catalogue!$A$2:$A$51,Catalogue!$F$2:$F$51,,0)</f>
        <v>48.4</v>
      </c>
      <c r="H392">
        <f t="shared" si="7"/>
        <v>440</v>
      </c>
      <c r="I392">
        <f>PRODUCT(Table1[[#This Row],[SELLING PRICE]],Table1[[#This Row],[QTY]])</f>
        <v>484</v>
      </c>
      <c r="J392">
        <f>SUM(Table1[[#This Row],[SELLING VALUE]],-Table1[[#This Row],[BUYING VALUE]])</f>
        <v>44</v>
      </c>
      <c r="K392" t="str">
        <f>_xlfn.XLOOKUP(Table1[[#This Row],[PRODUCT ID]],Catalogue!$A$2:$A$51,Catalogue!$C$2:$C$51,,0)</f>
        <v>Category03</v>
      </c>
      <c r="L392" t="str">
        <f>_xlfn.XLOOKUP(Table1[[#This Row],[PRODUCT ID]],Catalogue!$A$2:$A$51,Catalogue!$B$2:$B$51,,0)</f>
        <v>Product28</v>
      </c>
    </row>
    <row r="393" spans="1:12">
      <c r="A393" s="1">
        <f t="shared" si="6"/>
        <v>45345</v>
      </c>
      <c r="B393" t="s">
        <v>73</v>
      </c>
      <c r="C393">
        <v>16</v>
      </c>
      <c r="D393" t="s">
        <v>119</v>
      </c>
      <c r="E393" t="s">
        <v>121</v>
      </c>
      <c r="F393">
        <f>_xlfn.XLOOKUP('Sales Report'!$B393,Catalogue!$A$2:$A$51,Catalogue!$E$2:$E$51,,0)</f>
        <v>124</v>
      </c>
      <c r="G393">
        <f>_xlfn.XLOOKUP('Sales Report'!$B393,Catalogue!$A$2:$A$51,Catalogue!$F$2:$F$51,,0)</f>
        <v>163.68</v>
      </c>
      <c r="H393">
        <f t="shared" si="7"/>
        <v>1984</v>
      </c>
      <c r="I393">
        <f>PRODUCT(Table1[[#This Row],[SELLING PRICE]],Table1[[#This Row],[QTY]])</f>
        <v>2618.88</v>
      </c>
      <c r="J393">
        <f>SUM(Table1[[#This Row],[SELLING VALUE]],-Table1[[#This Row],[BUYING VALUE]])</f>
        <v>634.88000000000011</v>
      </c>
      <c r="K393" t="str">
        <f>_xlfn.XLOOKUP(Table1[[#This Row],[PRODUCT ID]],Catalogue!$A$2:$A$51,Catalogue!$C$2:$C$51,,0)</f>
        <v>Category03</v>
      </c>
      <c r="L393" t="str">
        <f>_xlfn.XLOOKUP(Table1[[#This Row],[PRODUCT ID]],Catalogue!$A$2:$A$51,Catalogue!$B$2:$B$51,,0)</f>
        <v>Product31</v>
      </c>
    </row>
    <row r="394" spans="1:12">
      <c r="A394" s="1">
        <f t="shared" si="6"/>
        <v>45347</v>
      </c>
      <c r="B394" t="s">
        <v>80</v>
      </c>
      <c r="C394">
        <v>14</v>
      </c>
      <c r="D394" t="s">
        <v>119</v>
      </c>
      <c r="E394" t="s">
        <v>121</v>
      </c>
      <c r="F394">
        <f>_xlfn.XLOOKUP('Sales Report'!$B394,Catalogue!$A$2:$A$51,Catalogue!$E$2:$E$51,,0)</f>
        <v>10</v>
      </c>
      <c r="G394">
        <f>_xlfn.XLOOKUP('Sales Report'!$B394,Catalogue!$A$2:$A$51,Catalogue!$F$2:$F$51,,0)</f>
        <v>11.3</v>
      </c>
      <c r="H394">
        <f t="shared" si="7"/>
        <v>140</v>
      </c>
      <c r="I394">
        <f>PRODUCT(Table1[[#This Row],[SELLING PRICE]],Table1[[#This Row],[QTY]])</f>
        <v>158.20000000000002</v>
      </c>
      <c r="J394">
        <f>SUM(Table1[[#This Row],[SELLING VALUE]],-Table1[[#This Row],[BUYING VALUE]])</f>
        <v>18.200000000000017</v>
      </c>
      <c r="K394" t="str">
        <f>_xlfn.XLOOKUP(Table1[[#This Row],[PRODUCT ID]],Catalogue!$A$2:$A$51,Catalogue!$C$2:$C$51,,0)</f>
        <v>Category04</v>
      </c>
      <c r="L394" t="str">
        <f>_xlfn.XLOOKUP(Table1[[#This Row],[PRODUCT ID]],Catalogue!$A$2:$A$51,Catalogue!$B$2:$B$51,,0)</f>
        <v>Product34</v>
      </c>
    </row>
    <row r="395" spans="1:12">
      <c r="A395" s="1">
        <f t="shared" si="6"/>
        <v>45349</v>
      </c>
      <c r="B395" t="s">
        <v>57</v>
      </c>
      <c r="C395">
        <v>17</v>
      </c>
      <c r="D395" t="s">
        <v>120</v>
      </c>
      <c r="E395" t="s">
        <v>120</v>
      </c>
      <c r="F395">
        <f>_xlfn.XLOOKUP('Sales Report'!$B395,Catalogue!$A$2:$A$51,Catalogue!$E$2:$E$51,,0)</f>
        <v>123</v>
      </c>
      <c r="G395">
        <f>_xlfn.XLOOKUP('Sales Report'!$B395,Catalogue!$A$2:$A$51,Catalogue!$F$2:$F$51,,0)</f>
        <v>140.22</v>
      </c>
      <c r="H395">
        <f t="shared" si="7"/>
        <v>2091</v>
      </c>
      <c r="I395">
        <f>PRODUCT(Table1[[#This Row],[SELLING PRICE]],Table1[[#This Row],[QTY]])</f>
        <v>2383.7399999999998</v>
      </c>
      <c r="J395">
        <f>SUM(Table1[[#This Row],[SELLING VALUE]],-Table1[[#This Row],[BUYING VALUE]])</f>
        <v>292.73999999999978</v>
      </c>
      <c r="K395" t="str">
        <f>_xlfn.XLOOKUP(Table1[[#This Row],[PRODUCT ID]],Catalogue!$A$2:$A$51,Catalogue!$C$2:$C$51,,0)</f>
        <v>Category03</v>
      </c>
      <c r="L395" t="str">
        <f>_xlfn.XLOOKUP(Table1[[#This Row],[PRODUCT ID]],Catalogue!$A$2:$A$51,Catalogue!$B$2:$B$51,,0)</f>
        <v>Product23</v>
      </c>
    </row>
    <row r="396" spans="1:12">
      <c r="A396" s="1">
        <f t="shared" si="6"/>
        <v>45351</v>
      </c>
      <c r="B396" t="s">
        <v>34</v>
      </c>
      <c r="C396">
        <v>10</v>
      </c>
      <c r="D396" t="s">
        <v>122</v>
      </c>
      <c r="E396" t="s">
        <v>121</v>
      </c>
      <c r="F396">
        <f>_xlfn.XLOOKUP('Sales Report'!$B396,Catalogue!$A$2:$A$51,Catalogue!$E$2:$E$51,,0)</f>
        <v>12</v>
      </c>
      <c r="G396">
        <f>_xlfn.XLOOKUP('Sales Report'!$B396,Catalogue!$A$2:$A$51,Catalogue!$F$2:$F$51,,0)</f>
        <v>13.44</v>
      </c>
      <c r="H396">
        <f t="shared" si="7"/>
        <v>120</v>
      </c>
      <c r="I396">
        <f>PRODUCT(Table1[[#This Row],[SELLING PRICE]],Table1[[#This Row],[QTY]])</f>
        <v>134.4</v>
      </c>
      <c r="J396">
        <f>SUM(Table1[[#This Row],[SELLING VALUE]],-Table1[[#This Row],[BUYING VALUE]])</f>
        <v>14.400000000000006</v>
      </c>
      <c r="K396" t="str">
        <f>_xlfn.XLOOKUP(Table1[[#This Row],[PRODUCT ID]],Catalogue!$A$2:$A$51,Catalogue!$C$2:$C$51,,0)</f>
        <v>Category02</v>
      </c>
      <c r="L396" t="str">
        <f>_xlfn.XLOOKUP(Table1[[#This Row],[PRODUCT ID]],Catalogue!$A$2:$A$51,Catalogue!$B$2:$B$51,,0)</f>
        <v>Product12</v>
      </c>
    </row>
    <row r="397" spans="1:12">
      <c r="A397" s="1">
        <f t="shared" si="6"/>
        <v>45353</v>
      </c>
      <c r="B397" t="s">
        <v>111</v>
      </c>
      <c r="C397">
        <v>8</v>
      </c>
      <c r="D397" t="s">
        <v>122</v>
      </c>
      <c r="E397" t="s">
        <v>121</v>
      </c>
      <c r="F397">
        <f>_xlfn.XLOOKUP('Sales Report'!$B397,Catalogue!$A$2:$A$51,Catalogue!$E$2:$E$51,,0)</f>
        <v>136</v>
      </c>
      <c r="G397">
        <f>_xlfn.XLOOKUP('Sales Report'!$B397,Catalogue!$A$2:$A$51,Catalogue!$F$2:$F$51,,0)</f>
        <v>183.6</v>
      </c>
      <c r="H397">
        <f t="shared" si="7"/>
        <v>1088</v>
      </c>
      <c r="I397">
        <f>PRODUCT(Table1[[#This Row],[SELLING PRICE]],Table1[[#This Row],[QTY]])</f>
        <v>1468.8</v>
      </c>
      <c r="J397">
        <f>SUM(Table1[[#This Row],[SELLING VALUE]],-Table1[[#This Row],[BUYING VALUE]])</f>
        <v>380.79999999999995</v>
      </c>
      <c r="K397" t="str">
        <f>_xlfn.XLOOKUP(Table1[[#This Row],[PRODUCT ID]],Catalogue!$A$2:$A$51,Catalogue!$C$2:$C$51,,0)</f>
        <v>Category05</v>
      </c>
      <c r="L397" t="str">
        <f>_xlfn.XLOOKUP(Table1[[#This Row],[PRODUCT ID]],Catalogue!$A$2:$A$51,Catalogue!$B$2:$B$51,,0)</f>
        <v>Product49</v>
      </c>
    </row>
    <row r="398" spans="1:12">
      <c r="A398" s="1">
        <f t="shared" si="6"/>
        <v>45355</v>
      </c>
      <c r="B398" t="s">
        <v>34</v>
      </c>
      <c r="C398">
        <v>12</v>
      </c>
      <c r="D398" t="s">
        <v>120</v>
      </c>
      <c r="E398" t="s">
        <v>120</v>
      </c>
      <c r="F398">
        <f>_xlfn.XLOOKUP('Sales Report'!$B398,Catalogue!$A$2:$A$51,Catalogue!$E$2:$E$51,,0)</f>
        <v>12</v>
      </c>
      <c r="G398">
        <f>_xlfn.XLOOKUP('Sales Report'!$B398,Catalogue!$A$2:$A$51,Catalogue!$F$2:$F$51,,0)</f>
        <v>13.44</v>
      </c>
      <c r="H398">
        <f t="shared" si="7"/>
        <v>144</v>
      </c>
      <c r="I398">
        <f>PRODUCT(Table1[[#This Row],[SELLING PRICE]],Table1[[#This Row],[QTY]])</f>
        <v>161.28</v>
      </c>
      <c r="J398">
        <f>SUM(Table1[[#This Row],[SELLING VALUE]],-Table1[[#This Row],[BUYING VALUE]])</f>
        <v>17.28</v>
      </c>
      <c r="K398" t="str">
        <f>_xlfn.XLOOKUP(Table1[[#This Row],[PRODUCT ID]],Catalogue!$A$2:$A$51,Catalogue!$C$2:$C$51,,0)</f>
        <v>Category02</v>
      </c>
      <c r="L398" t="str">
        <f>_xlfn.XLOOKUP(Table1[[#This Row],[PRODUCT ID]],Catalogue!$A$2:$A$51,Catalogue!$B$2:$B$51,,0)</f>
        <v>Product12</v>
      </c>
    </row>
    <row r="399" spans="1:12">
      <c r="A399" s="1">
        <f t="shared" si="6"/>
        <v>45357</v>
      </c>
      <c r="B399" t="s">
        <v>107</v>
      </c>
      <c r="C399">
        <v>4</v>
      </c>
      <c r="D399" t="s">
        <v>119</v>
      </c>
      <c r="E399" t="s">
        <v>121</v>
      </c>
      <c r="F399">
        <f>_xlfn.XLOOKUP('Sales Report'!$B399,Catalogue!$A$2:$A$51,Catalogue!$E$2:$E$51,,0)</f>
        <v>10</v>
      </c>
      <c r="G399">
        <f>_xlfn.XLOOKUP('Sales Report'!$B399,Catalogue!$A$2:$A$51,Catalogue!$F$2:$F$51,,0)</f>
        <v>11.2</v>
      </c>
      <c r="H399">
        <f t="shared" si="7"/>
        <v>40</v>
      </c>
      <c r="I399">
        <f>PRODUCT(Table1[[#This Row],[SELLING PRICE]],Table1[[#This Row],[QTY]])</f>
        <v>44.8</v>
      </c>
      <c r="J399">
        <f>SUM(Table1[[#This Row],[SELLING VALUE]],-Table1[[#This Row],[BUYING VALUE]])</f>
        <v>4.7999999999999972</v>
      </c>
      <c r="K399" t="str">
        <f>_xlfn.XLOOKUP(Table1[[#This Row],[PRODUCT ID]],Catalogue!$A$2:$A$51,Catalogue!$C$2:$C$51,,0)</f>
        <v>Category05</v>
      </c>
      <c r="L399" t="str">
        <f>_xlfn.XLOOKUP(Table1[[#This Row],[PRODUCT ID]],Catalogue!$A$2:$A$51,Catalogue!$B$2:$B$51,,0)</f>
        <v>Product47</v>
      </c>
    </row>
    <row r="400" spans="1:12">
      <c r="A400" s="1">
        <f t="shared" si="6"/>
        <v>45359</v>
      </c>
      <c r="B400" t="s">
        <v>25</v>
      </c>
      <c r="C400">
        <v>8</v>
      </c>
      <c r="D400" t="s">
        <v>119</v>
      </c>
      <c r="E400" t="s">
        <v>120</v>
      </c>
      <c r="F400">
        <f>_xlfn.XLOOKUP('Sales Report'!$B400,Catalogue!$A$2:$A$51,Catalogue!$E$2:$E$51,,0)</f>
        <v>16</v>
      </c>
      <c r="G400">
        <f>_xlfn.XLOOKUP('Sales Report'!$B400,Catalogue!$A$2:$A$51,Catalogue!$F$2:$F$51,,0)</f>
        <v>17.600000000000001</v>
      </c>
      <c r="H400">
        <f t="shared" si="7"/>
        <v>128</v>
      </c>
      <c r="I400">
        <f>PRODUCT(Table1[[#This Row],[SELLING PRICE]],Table1[[#This Row],[QTY]])</f>
        <v>140.80000000000001</v>
      </c>
      <c r="J400">
        <f>SUM(Table1[[#This Row],[SELLING VALUE]],-Table1[[#This Row],[BUYING VALUE]])</f>
        <v>12.800000000000011</v>
      </c>
      <c r="K400" t="str">
        <f>_xlfn.XLOOKUP(Table1[[#This Row],[PRODUCT ID]],Catalogue!$A$2:$A$51,Catalogue!$C$2:$C$51,,0)</f>
        <v>Category01</v>
      </c>
      <c r="L400" t="str">
        <f>_xlfn.XLOOKUP(Table1[[#This Row],[PRODUCT ID]],Catalogue!$A$2:$A$51,Catalogue!$B$2:$B$51,,0)</f>
        <v>Product8</v>
      </c>
    </row>
    <row r="401" spans="1:12">
      <c r="A401" s="1">
        <f t="shared" si="6"/>
        <v>45361</v>
      </c>
      <c r="B401" t="s">
        <v>92</v>
      </c>
      <c r="C401">
        <v>4</v>
      </c>
      <c r="D401" t="s">
        <v>120</v>
      </c>
      <c r="E401" t="s">
        <v>121</v>
      </c>
      <c r="F401">
        <f>_xlfn.XLOOKUP('Sales Report'!$B401,Catalogue!$A$2:$A$51,Catalogue!$E$2:$E$51,,0)</f>
        <v>105</v>
      </c>
      <c r="G401">
        <f>_xlfn.XLOOKUP('Sales Report'!$B401,Catalogue!$A$2:$A$51,Catalogue!$F$2:$F$51,,0)</f>
        <v>153.30000000000001</v>
      </c>
      <c r="H401">
        <f t="shared" si="7"/>
        <v>420</v>
      </c>
      <c r="I401">
        <f>PRODUCT(Table1[[#This Row],[SELLING PRICE]],Table1[[#This Row],[QTY]])</f>
        <v>613.20000000000005</v>
      </c>
      <c r="J401">
        <f>SUM(Table1[[#This Row],[SELLING VALUE]],-Table1[[#This Row],[BUYING VALUE]])</f>
        <v>193.20000000000005</v>
      </c>
      <c r="K401" t="str">
        <f>_xlfn.XLOOKUP(Table1[[#This Row],[PRODUCT ID]],Catalogue!$A$2:$A$51,Catalogue!$C$2:$C$51,,0)</f>
        <v>Category04</v>
      </c>
      <c r="L401" t="str">
        <f>_xlfn.XLOOKUP(Table1[[#This Row],[PRODUCT ID]],Catalogue!$A$2:$A$51,Catalogue!$B$2:$B$51,,0)</f>
        <v>Product40</v>
      </c>
    </row>
    <row r="402" spans="1:12">
      <c r="A402" s="1">
        <f t="shared" si="6"/>
        <v>45363</v>
      </c>
      <c r="B402" t="s">
        <v>18</v>
      </c>
      <c r="C402">
        <v>19</v>
      </c>
      <c r="D402" t="s">
        <v>119</v>
      </c>
      <c r="E402" t="s">
        <v>120</v>
      </c>
      <c r="F402">
        <f>_xlfn.XLOOKUP('Sales Report'!$B402,Catalogue!$A$2:$A$51,Catalogue!$E$2:$E$51,,0)</f>
        <v>133</v>
      </c>
      <c r="G402">
        <f>_xlfn.XLOOKUP('Sales Report'!$B402,Catalogue!$A$2:$A$51,Catalogue!$F$2:$F$51,,0)</f>
        <v>187.53</v>
      </c>
      <c r="H402">
        <f t="shared" si="7"/>
        <v>2527</v>
      </c>
      <c r="I402">
        <f>PRODUCT(Table1[[#This Row],[SELLING PRICE]],Table1[[#This Row],[QTY]])</f>
        <v>3563.07</v>
      </c>
      <c r="J402">
        <f>SUM(Table1[[#This Row],[SELLING VALUE]],-Table1[[#This Row],[BUYING VALUE]])</f>
        <v>1036.0700000000002</v>
      </c>
      <c r="K402" t="str">
        <f>_xlfn.XLOOKUP(Table1[[#This Row],[PRODUCT ID]],Catalogue!$A$2:$A$51,Catalogue!$C$2:$C$51,,0)</f>
        <v>Category01</v>
      </c>
      <c r="L402" t="str">
        <f>_xlfn.XLOOKUP(Table1[[#This Row],[PRODUCT ID]],Catalogue!$A$2:$A$51,Catalogue!$B$2:$B$51,,0)</f>
        <v>Product5</v>
      </c>
    </row>
    <row r="403" spans="1:12">
      <c r="A403" s="1">
        <f t="shared" si="6"/>
        <v>45365</v>
      </c>
      <c r="B403" t="s">
        <v>52</v>
      </c>
      <c r="C403">
        <v>3</v>
      </c>
      <c r="D403" t="s">
        <v>119</v>
      </c>
      <c r="E403" t="s">
        <v>121</v>
      </c>
      <c r="F403">
        <f>_xlfn.XLOOKUP('Sales Report'!$B403,Catalogue!$A$2:$A$51,Catalogue!$E$2:$E$51,,0)</f>
        <v>16</v>
      </c>
      <c r="G403">
        <f>_xlfn.XLOOKUP('Sales Report'!$B403,Catalogue!$A$2:$A$51,Catalogue!$F$2:$F$51,,0)</f>
        <v>21.12</v>
      </c>
      <c r="H403">
        <f t="shared" si="7"/>
        <v>48</v>
      </c>
      <c r="I403">
        <f>PRODUCT(Table1[[#This Row],[SELLING PRICE]],Table1[[#This Row],[QTY]])</f>
        <v>63.36</v>
      </c>
      <c r="J403">
        <f>SUM(Table1[[#This Row],[SELLING VALUE]],-Table1[[#This Row],[BUYING VALUE]])</f>
        <v>15.36</v>
      </c>
      <c r="K403" t="str">
        <f>_xlfn.XLOOKUP(Table1[[#This Row],[PRODUCT ID]],Catalogue!$A$2:$A$51,Catalogue!$C$2:$C$51,,0)</f>
        <v>Category03</v>
      </c>
      <c r="L403" t="str">
        <f>_xlfn.XLOOKUP(Table1[[#This Row],[PRODUCT ID]],Catalogue!$A$2:$A$51,Catalogue!$B$2:$B$51,,0)</f>
        <v>Product21</v>
      </c>
    </row>
    <row r="404" spans="1:12">
      <c r="A404" s="1">
        <f t="shared" si="6"/>
        <v>45367</v>
      </c>
      <c r="B404" t="s">
        <v>73</v>
      </c>
      <c r="C404">
        <v>14</v>
      </c>
      <c r="D404" t="s">
        <v>120</v>
      </c>
      <c r="E404" t="s">
        <v>121</v>
      </c>
      <c r="F404">
        <f>_xlfn.XLOOKUP('Sales Report'!$B404,Catalogue!$A$2:$A$51,Catalogue!$E$2:$E$51,,0)</f>
        <v>124</v>
      </c>
      <c r="G404">
        <f>_xlfn.XLOOKUP('Sales Report'!$B404,Catalogue!$A$2:$A$51,Catalogue!$F$2:$F$51,,0)</f>
        <v>163.68</v>
      </c>
      <c r="H404">
        <f t="shared" si="7"/>
        <v>1736</v>
      </c>
      <c r="I404">
        <f>PRODUCT(Table1[[#This Row],[SELLING PRICE]],Table1[[#This Row],[QTY]])</f>
        <v>2291.52</v>
      </c>
      <c r="J404">
        <f>SUM(Table1[[#This Row],[SELLING VALUE]],-Table1[[#This Row],[BUYING VALUE]])</f>
        <v>555.52</v>
      </c>
      <c r="K404" t="str">
        <f>_xlfn.XLOOKUP(Table1[[#This Row],[PRODUCT ID]],Catalogue!$A$2:$A$51,Catalogue!$C$2:$C$51,,0)</f>
        <v>Category03</v>
      </c>
      <c r="L404" t="str">
        <f>_xlfn.XLOOKUP(Table1[[#This Row],[PRODUCT ID]],Catalogue!$A$2:$A$51,Catalogue!$B$2:$B$51,,0)</f>
        <v>Product31</v>
      </c>
    </row>
    <row r="405" spans="1:12">
      <c r="A405" s="1">
        <f t="shared" si="6"/>
        <v>45369</v>
      </c>
      <c r="B405" t="s">
        <v>38</v>
      </c>
      <c r="C405">
        <v>2</v>
      </c>
      <c r="D405" t="s">
        <v>122</v>
      </c>
      <c r="E405" t="s">
        <v>120</v>
      </c>
      <c r="F405">
        <f>_xlfn.XLOOKUP('Sales Report'!$B405,Catalogue!$A$2:$A$51,Catalogue!$E$2:$E$51,,0)</f>
        <v>98</v>
      </c>
      <c r="G405">
        <f>_xlfn.XLOOKUP('Sales Report'!$B405,Catalogue!$A$2:$A$51,Catalogue!$F$2:$F$51,,0)</f>
        <v>110.74</v>
      </c>
      <c r="H405">
        <f t="shared" si="7"/>
        <v>196</v>
      </c>
      <c r="I405">
        <f>PRODUCT(Table1[[#This Row],[SELLING PRICE]],Table1[[#This Row],[QTY]])</f>
        <v>221.48</v>
      </c>
      <c r="J405">
        <f>SUM(Table1[[#This Row],[SELLING VALUE]],-Table1[[#This Row],[BUYING VALUE]])</f>
        <v>25.47999999999999</v>
      </c>
      <c r="K405" t="str">
        <f>_xlfn.XLOOKUP(Table1[[#This Row],[PRODUCT ID]],Catalogue!$A$2:$A$51,Catalogue!$C$2:$C$51,,0)</f>
        <v>Category02</v>
      </c>
      <c r="L405" t="str">
        <f>_xlfn.XLOOKUP(Table1[[#This Row],[PRODUCT ID]],Catalogue!$A$2:$A$51,Catalogue!$B$2:$B$51,,0)</f>
        <v>Product14</v>
      </c>
    </row>
    <row r="406" spans="1:12">
      <c r="A406" s="1">
        <f t="shared" si="6"/>
        <v>45371</v>
      </c>
      <c r="B406" t="s">
        <v>25</v>
      </c>
      <c r="C406">
        <v>7</v>
      </c>
      <c r="D406" t="s">
        <v>122</v>
      </c>
      <c r="E406" t="s">
        <v>121</v>
      </c>
      <c r="F406">
        <f>_xlfn.XLOOKUP('Sales Report'!$B406,Catalogue!$A$2:$A$51,Catalogue!$E$2:$E$51,,0)</f>
        <v>16</v>
      </c>
      <c r="G406">
        <f>_xlfn.XLOOKUP('Sales Report'!$B406,Catalogue!$A$2:$A$51,Catalogue!$F$2:$F$51,,0)</f>
        <v>17.600000000000001</v>
      </c>
      <c r="H406">
        <f t="shared" si="7"/>
        <v>112</v>
      </c>
      <c r="I406">
        <f>PRODUCT(Table1[[#This Row],[SELLING PRICE]],Table1[[#This Row],[QTY]])</f>
        <v>123.20000000000002</v>
      </c>
      <c r="J406">
        <f>SUM(Table1[[#This Row],[SELLING VALUE]],-Table1[[#This Row],[BUYING VALUE]])</f>
        <v>11.200000000000017</v>
      </c>
      <c r="K406" t="str">
        <f>_xlfn.XLOOKUP(Table1[[#This Row],[PRODUCT ID]],Catalogue!$A$2:$A$51,Catalogue!$C$2:$C$51,,0)</f>
        <v>Category01</v>
      </c>
      <c r="L406" t="str">
        <f>_xlfn.XLOOKUP(Table1[[#This Row],[PRODUCT ID]],Catalogue!$A$2:$A$51,Catalogue!$B$2:$B$51,,0)</f>
        <v>Product8</v>
      </c>
    </row>
    <row r="407" spans="1:12">
      <c r="A407" s="1">
        <f t="shared" si="6"/>
        <v>45373</v>
      </c>
      <c r="B407" t="s">
        <v>12</v>
      </c>
      <c r="C407">
        <v>4</v>
      </c>
      <c r="D407" t="s">
        <v>120</v>
      </c>
      <c r="E407" t="s">
        <v>121</v>
      </c>
      <c r="F407">
        <f>_xlfn.XLOOKUP('Sales Report'!$B407,Catalogue!$A$2:$A$51,Catalogue!$E$2:$E$51,,0)</f>
        <v>44</v>
      </c>
      <c r="G407">
        <f>_xlfn.XLOOKUP('Sales Report'!$B407,Catalogue!$A$2:$A$51,Catalogue!$F$2:$F$51,,0)</f>
        <v>50.16</v>
      </c>
      <c r="H407">
        <f t="shared" si="7"/>
        <v>176</v>
      </c>
      <c r="I407">
        <f>PRODUCT(Table1[[#This Row],[SELLING PRICE]],Table1[[#This Row],[QTY]])</f>
        <v>200.64</v>
      </c>
      <c r="J407">
        <f>SUM(Table1[[#This Row],[SELLING VALUE]],-Table1[[#This Row],[BUYING VALUE]])</f>
        <v>24.639999999999986</v>
      </c>
      <c r="K407" t="str">
        <f>_xlfn.XLOOKUP(Table1[[#This Row],[PRODUCT ID]],Catalogue!$A$2:$A$51,Catalogue!$C$2:$C$51,,0)</f>
        <v>Category01</v>
      </c>
      <c r="L407" t="str">
        <f>_xlfn.XLOOKUP(Table1[[#This Row],[PRODUCT ID]],Catalogue!$A$2:$A$51,Catalogue!$B$2:$B$51,,0)</f>
        <v>Product3</v>
      </c>
    </row>
    <row r="408" spans="1:12">
      <c r="A408" s="1">
        <f t="shared" si="6"/>
        <v>45375</v>
      </c>
      <c r="B408" t="s">
        <v>46</v>
      </c>
      <c r="C408">
        <v>20</v>
      </c>
      <c r="D408" t="s">
        <v>119</v>
      </c>
      <c r="E408" t="s">
        <v>120</v>
      </c>
      <c r="F408">
        <f>_xlfn.XLOOKUP('Sales Report'!$B408,Catalogue!$A$2:$A$51,Catalogue!$E$2:$E$51,,0)</f>
        <v>133</v>
      </c>
      <c r="G408">
        <f>_xlfn.XLOOKUP('Sales Report'!$B408,Catalogue!$A$2:$A$51,Catalogue!$F$2:$F$51,,0)</f>
        <v>146.30000000000001</v>
      </c>
      <c r="H408">
        <f t="shared" si="7"/>
        <v>2660</v>
      </c>
      <c r="I408">
        <f>PRODUCT(Table1[[#This Row],[SELLING PRICE]],Table1[[#This Row],[QTY]])</f>
        <v>2926</v>
      </c>
      <c r="J408">
        <f>SUM(Table1[[#This Row],[SELLING VALUE]],-Table1[[#This Row],[BUYING VALUE]])</f>
        <v>266</v>
      </c>
      <c r="K408" t="str">
        <f>_xlfn.XLOOKUP(Table1[[#This Row],[PRODUCT ID]],Catalogue!$A$2:$A$51,Catalogue!$C$2:$C$51,,0)</f>
        <v>Category02</v>
      </c>
      <c r="L408" t="str">
        <f>_xlfn.XLOOKUP(Table1[[#This Row],[PRODUCT ID]],Catalogue!$A$2:$A$51,Catalogue!$B$2:$B$51,,0)</f>
        <v>Product18</v>
      </c>
    </row>
    <row r="409" spans="1:12">
      <c r="A409" s="1">
        <f t="shared" si="6"/>
        <v>45377</v>
      </c>
      <c r="B409" t="s">
        <v>82</v>
      </c>
      <c r="C409">
        <v>15</v>
      </c>
      <c r="D409" t="s">
        <v>119</v>
      </c>
      <c r="E409" t="s">
        <v>121</v>
      </c>
      <c r="F409">
        <f>_xlfn.XLOOKUP('Sales Report'!$B409,Catalogue!$A$2:$A$51,Catalogue!$E$2:$E$51,,0)</f>
        <v>123</v>
      </c>
      <c r="G409">
        <f>_xlfn.XLOOKUP('Sales Report'!$B409,Catalogue!$A$2:$A$51,Catalogue!$F$2:$F$51,,0)</f>
        <v>173.43</v>
      </c>
      <c r="H409">
        <f t="shared" si="7"/>
        <v>1845</v>
      </c>
      <c r="I409">
        <f>PRODUCT(Table1[[#This Row],[SELLING PRICE]],Table1[[#This Row],[QTY]])</f>
        <v>2601.4500000000003</v>
      </c>
      <c r="J409">
        <f>SUM(Table1[[#This Row],[SELLING VALUE]],-Table1[[#This Row],[BUYING VALUE]])</f>
        <v>756.45000000000027</v>
      </c>
      <c r="K409" t="str">
        <f>_xlfn.XLOOKUP(Table1[[#This Row],[PRODUCT ID]],Catalogue!$A$2:$A$51,Catalogue!$C$2:$C$51,,0)</f>
        <v>Category04</v>
      </c>
      <c r="L409" t="str">
        <f>_xlfn.XLOOKUP(Table1[[#This Row],[PRODUCT ID]],Catalogue!$A$2:$A$51,Catalogue!$B$2:$B$51,,0)</f>
        <v>Product35</v>
      </c>
    </row>
    <row r="410" spans="1:12">
      <c r="A410" s="1">
        <f t="shared" si="6"/>
        <v>45379</v>
      </c>
      <c r="B410" t="s">
        <v>42</v>
      </c>
      <c r="C410">
        <v>2</v>
      </c>
      <c r="D410" t="s">
        <v>120</v>
      </c>
      <c r="E410" t="s">
        <v>120</v>
      </c>
      <c r="F410">
        <f>_xlfn.XLOOKUP('Sales Report'!$B410,Catalogue!$A$2:$A$51,Catalogue!$E$2:$E$51,,0)</f>
        <v>44</v>
      </c>
      <c r="G410">
        <f>_xlfn.XLOOKUP('Sales Report'!$B410,Catalogue!$A$2:$A$51,Catalogue!$F$2:$F$51,,0)</f>
        <v>72.599999999999994</v>
      </c>
      <c r="H410">
        <f t="shared" si="7"/>
        <v>88</v>
      </c>
      <c r="I410">
        <f>PRODUCT(Table1[[#This Row],[SELLING PRICE]],Table1[[#This Row],[QTY]])</f>
        <v>145.19999999999999</v>
      </c>
      <c r="J410">
        <f>SUM(Table1[[#This Row],[SELLING VALUE]],-Table1[[#This Row],[BUYING VALUE]])</f>
        <v>57.199999999999989</v>
      </c>
      <c r="K410" t="str">
        <f>_xlfn.XLOOKUP(Table1[[#This Row],[PRODUCT ID]],Catalogue!$A$2:$A$51,Catalogue!$C$2:$C$51,,0)</f>
        <v>Category02</v>
      </c>
      <c r="L410" t="str">
        <f>_xlfn.XLOOKUP(Table1[[#This Row],[PRODUCT ID]],Catalogue!$A$2:$A$51,Catalogue!$B$2:$B$51,,0)</f>
        <v>Product16</v>
      </c>
    </row>
    <row r="411" spans="1:12">
      <c r="A411" s="1">
        <f t="shared" si="6"/>
        <v>45381</v>
      </c>
      <c r="B411" t="s">
        <v>73</v>
      </c>
      <c r="C411">
        <v>9</v>
      </c>
      <c r="D411" t="s">
        <v>119</v>
      </c>
      <c r="E411" t="s">
        <v>121</v>
      </c>
      <c r="F411">
        <f>_xlfn.XLOOKUP('Sales Report'!$B411,Catalogue!$A$2:$A$51,Catalogue!$E$2:$E$51,,0)</f>
        <v>124</v>
      </c>
      <c r="G411">
        <f>_xlfn.XLOOKUP('Sales Report'!$B411,Catalogue!$A$2:$A$51,Catalogue!$F$2:$F$51,,0)</f>
        <v>163.68</v>
      </c>
      <c r="H411">
        <f t="shared" si="7"/>
        <v>1116</v>
      </c>
      <c r="I411">
        <f>PRODUCT(Table1[[#This Row],[SELLING PRICE]],Table1[[#This Row],[QTY]])</f>
        <v>1473.1200000000001</v>
      </c>
      <c r="J411">
        <f>SUM(Table1[[#This Row],[SELLING VALUE]],-Table1[[#This Row],[BUYING VALUE]])</f>
        <v>357.12000000000012</v>
      </c>
      <c r="K411" t="str">
        <f>_xlfn.XLOOKUP(Table1[[#This Row],[PRODUCT ID]],Catalogue!$A$2:$A$51,Catalogue!$C$2:$C$51,,0)</f>
        <v>Category03</v>
      </c>
      <c r="L411" t="str">
        <f>_xlfn.XLOOKUP(Table1[[#This Row],[PRODUCT ID]],Catalogue!$A$2:$A$51,Catalogue!$B$2:$B$51,,0)</f>
        <v>Product31</v>
      </c>
    </row>
    <row r="412" spans="1:12">
      <c r="A412" s="1">
        <f t="shared" si="6"/>
        <v>45383</v>
      </c>
      <c r="B412" t="s">
        <v>10</v>
      </c>
      <c r="C412">
        <v>6</v>
      </c>
      <c r="D412" t="s">
        <v>119</v>
      </c>
      <c r="E412" t="s">
        <v>120</v>
      </c>
      <c r="F412">
        <f>_xlfn.XLOOKUP('Sales Report'!$B412,Catalogue!$A$2:$A$51,Catalogue!$E$2:$E$51,,0)</f>
        <v>105</v>
      </c>
      <c r="G412">
        <f>_xlfn.XLOOKUP('Sales Report'!$B412,Catalogue!$A$2:$A$51,Catalogue!$F$2:$F$51,,0)</f>
        <v>117.6</v>
      </c>
      <c r="H412">
        <f t="shared" si="7"/>
        <v>630</v>
      </c>
      <c r="I412">
        <f>PRODUCT(Table1[[#This Row],[SELLING PRICE]],Table1[[#This Row],[QTY]])</f>
        <v>705.59999999999991</v>
      </c>
      <c r="J412">
        <f>SUM(Table1[[#This Row],[SELLING VALUE]],-Table1[[#This Row],[BUYING VALUE]])</f>
        <v>75.599999999999909</v>
      </c>
      <c r="K412" t="str">
        <f>_xlfn.XLOOKUP(Table1[[#This Row],[PRODUCT ID]],Catalogue!$A$2:$A$51,Catalogue!$C$2:$C$51,,0)</f>
        <v>Category01</v>
      </c>
      <c r="L412" t="str">
        <f>_xlfn.XLOOKUP(Table1[[#This Row],[PRODUCT ID]],Catalogue!$A$2:$A$51,Catalogue!$B$2:$B$51,,0)</f>
        <v>Product2</v>
      </c>
    </row>
    <row r="413" spans="1:12">
      <c r="A413" s="1">
        <f t="shared" si="6"/>
        <v>45385</v>
      </c>
      <c r="B413" t="s">
        <v>111</v>
      </c>
      <c r="C413">
        <v>8</v>
      </c>
      <c r="D413" t="s">
        <v>120</v>
      </c>
      <c r="E413" t="s">
        <v>121</v>
      </c>
      <c r="F413">
        <f>_xlfn.XLOOKUP('Sales Report'!$B413,Catalogue!$A$2:$A$51,Catalogue!$E$2:$E$51,,0)</f>
        <v>136</v>
      </c>
      <c r="G413">
        <f>_xlfn.XLOOKUP('Sales Report'!$B413,Catalogue!$A$2:$A$51,Catalogue!$F$2:$F$51,,0)</f>
        <v>183.6</v>
      </c>
      <c r="H413">
        <f t="shared" si="7"/>
        <v>1088</v>
      </c>
      <c r="I413">
        <f>PRODUCT(Table1[[#This Row],[SELLING PRICE]],Table1[[#This Row],[QTY]])</f>
        <v>1468.8</v>
      </c>
      <c r="J413">
        <f>SUM(Table1[[#This Row],[SELLING VALUE]],-Table1[[#This Row],[BUYING VALUE]])</f>
        <v>380.79999999999995</v>
      </c>
      <c r="K413" t="str">
        <f>_xlfn.XLOOKUP(Table1[[#This Row],[PRODUCT ID]],Catalogue!$A$2:$A$51,Catalogue!$C$2:$C$51,,0)</f>
        <v>Category05</v>
      </c>
      <c r="L413" t="str">
        <f>_xlfn.XLOOKUP(Table1[[#This Row],[PRODUCT ID]],Catalogue!$A$2:$A$51,Catalogue!$B$2:$B$51,,0)</f>
        <v>Product49</v>
      </c>
    </row>
    <row r="414" spans="1:12">
      <c r="A414" s="1">
        <f t="shared" si="6"/>
        <v>45387</v>
      </c>
      <c r="B414" t="s">
        <v>94</v>
      </c>
      <c r="C414">
        <v>12</v>
      </c>
      <c r="D414" t="s">
        <v>122</v>
      </c>
      <c r="E414" t="s">
        <v>121</v>
      </c>
      <c r="F414">
        <f>_xlfn.XLOOKUP('Sales Report'!$B414,Catalogue!$A$2:$A$51,Catalogue!$E$2:$E$51,,0)</f>
        <v>44</v>
      </c>
      <c r="G414">
        <f>_xlfn.XLOOKUP('Sales Report'!$B414,Catalogue!$A$2:$A$51,Catalogue!$F$2:$F$51,,0)</f>
        <v>58.08</v>
      </c>
      <c r="H414">
        <f t="shared" si="7"/>
        <v>528</v>
      </c>
      <c r="I414">
        <f>PRODUCT(Table1[[#This Row],[SELLING PRICE]],Table1[[#This Row],[QTY]])</f>
        <v>696.96</v>
      </c>
      <c r="J414">
        <f>SUM(Table1[[#This Row],[SELLING VALUE]],-Table1[[#This Row],[BUYING VALUE]])</f>
        <v>168.96000000000004</v>
      </c>
      <c r="K414" t="str">
        <f>_xlfn.XLOOKUP(Table1[[#This Row],[PRODUCT ID]],Catalogue!$A$2:$A$51,Catalogue!$C$2:$C$51,,0)</f>
        <v>Category04</v>
      </c>
      <c r="L414" t="str">
        <f>_xlfn.XLOOKUP(Table1[[#This Row],[PRODUCT ID]],Catalogue!$A$2:$A$51,Catalogue!$B$2:$B$51,,0)</f>
        <v>Product41</v>
      </c>
    </row>
    <row r="415" spans="1:12">
      <c r="A415" s="1">
        <f t="shared" si="6"/>
        <v>45389</v>
      </c>
      <c r="B415" t="s">
        <v>65</v>
      </c>
      <c r="C415">
        <v>13</v>
      </c>
      <c r="D415" t="s">
        <v>122</v>
      </c>
      <c r="E415" t="s">
        <v>120</v>
      </c>
      <c r="F415">
        <f>_xlfn.XLOOKUP('Sales Report'!$B415,Catalogue!$A$2:$A$51,Catalogue!$E$2:$E$51,,0)</f>
        <v>105</v>
      </c>
      <c r="G415">
        <f>_xlfn.XLOOKUP('Sales Report'!$B415,Catalogue!$A$2:$A$51,Catalogue!$F$2:$F$51,,0)</f>
        <v>117.6</v>
      </c>
      <c r="H415">
        <f t="shared" si="7"/>
        <v>1365</v>
      </c>
      <c r="I415">
        <f>PRODUCT(Table1[[#This Row],[SELLING PRICE]],Table1[[#This Row],[QTY]])</f>
        <v>1528.8</v>
      </c>
      <c r="J415">
        <f>SUM(Table1[[#This Row],[SELLING VALUE]],-Table1[[#This Row],[BUYING VALUE]])</f>
        <v>163.79999999999995</v>
      </c>
      <c r="K415" t="str">
        <f>_xlfn.XLOOKUP(Table1[[#This Row],[PRODUCT ID]],Catalogue!$A$2:$A$51,Catalogue!$C$2:$C$51,,0)</f>
        <v>Category03</v>
      </c>
      <c r="L415" t="str">
        <f>_xlfn.XLOOKUP(Table1[[#This Row],[PRODUCT ID]],Catalogue!$A$2:$A$51,Catalogue!$B$2:$B$51,,0)</f>
        <v>Product27</v>
      </c>
    </row>
    <row r="416" spans="1:12">
      <c r="A416" s="1">
        <f t="shared" si="6"/>
        <v>45391</v>
      </c>
      <c r="B416" t="s">
        <v>69</v>
      </c>
      <c r="C416">
        <v>14</v>
      </c>
      <c r="D416" t="s">
        <v>120</v>
      </c>
      <c r="E416" t="s">
        <v>121</v>
      </c>
      <c r="F416">
        <f>_xlfn.XLOOKUP('Sales Report'!$B416,Catalogue!$A$2:$A$51,Catalogue!$E$2:$E$51,,0)</f>
        <v>71</v>
      </c>
      <c r="G416">
        <f>_xlfn.XLOOKUP('Sales Report'!$B416,Catalogue!$A$2:$A$51,Catalogue!$F$2:$F$51,,0)</f>
        <v>95.85</v>
      </c>
      <c r="H416">
        <f t="shared" si="7"/>
        <v>994</v>
      </c>
      <c r="I416">
        <f>PRODUCT(Table1[[#This Row],[SELLING PRICE]],Table1[[#This Row],[QTY]])</f>
        <v>1341.8999999999999</v>
      </c>
      <c r="J416">
        <f>SUM(Table1[[#This Row],[SELLING VALUE]],-Table1[[#This Row],[BUYING VALUE]])</f>
        <v>347.89999999999986</v>
      </c>
      <c r="K416" t="str">
        <f>_xlfn.XLOOKUP(Table1[[#This Row],[PRODUCT ID]],Catalogue!$A$2:$A$51,Catalogue!$C$2:$C$51,,0)</f>
        <v>Category03</v>
      </c>
      <c r="L416" t="str">
        <f>_xlfn.XLOOKUP(Table1[[#This Row],[PRODUCT ID]],Catalogue!$A$2:$A$51,Catalogue!$B$2:$B$51,,0)</f>
        <v>Product29</v>
      </c>
    </row>
    <row r="417" spans="1:12">
      <c r="A417" s="1">
        <f t="shared" si="6"/>
        <v>45393</v>
      </c>
      <c r="B417" t="s">
        <v>20</v>
      </c>
      <c r="C417">
        <v>2</v>
      </c>
      <c r="D417" t="s">
        <v>119</v>
      </c>
      <c r="E417" t="s">
        <v>121</v>
      </c>
      <c r="F417">
        <f>_xlfn.XLOOKUP('Sales Report'!$B417,Catalogue!$A$2:$A$51,Catalogue!$E$2:$E$51,,0)</f>
        <v>124</v>
      </c>
      <c r="G417">
        <f>_xlfn.XLOOKUP('Sales Report'!$B417,Catalogue!$A$2:$A$51,Catalogue!$F$2:$F$51,,0)</f>
        <v>204.60000000000002</v>
      </c>
      <c r="H417">
        <f t="shared" si="7"/>
        <v>248</v>
      </c>
      <c r="I417">
        <f>PRODUCT(Table1[[#This Row],[SELLING PRICE]],Table1[[#This Row],[QTY]])</f>
        <v>409.20000000000005</v>
      </c>
      <c r="J417">
        <f>SUM(Table1[[#This Row],[SELLING VALUE]],-Table1[[#This Row],[BUYING VALUE]])</f>
        <v>161.20000000000005</v>
      </c>
      <c r="K417" t="str">
        <f>_xlfn.XLOOKUP(Table1[[#This Row],[PRODUCT ID]],Catalogue!$A$2:$A$51,Catalogue!$C$2:$C$51,,0)</f>
        <v>Category01</v>
      </c>
      <c r="L417" t="str">
        <f>_xlfn.XLOOKUP(Table1[[#This Row],[PRODUCT ID]],Catalogue!$A$2:$A$51,Catalogue!$B$2:$B$51,,0)</f>
        <v>Product6</v>
      </c>
    </row>
    <row r="418" spans="1:12">
      <c r="A418" s="1">
        <f t="shared" si="6"/>
        <v>45395</v>
      </c>
      <c r="B418" t="s">
        <v>78</v>
      </c>
      <c r="C418">
        <v>19</v>
      </c>
      <c r="D418" t="s">
        <v>119</v>
      </c>
      <c r="E418" t="s">
        <v>120</v>
      </c>
      <c r="F418">
        <f>_xlfn.XLOOKUP('Sales Report'!$B418,Catalogue!$A$2:$A$51,Catalogue!$E$2:$E$51,,0)</f>
        <v>16</v>
      </c>
      <c r="G418">
        <f>_xlfn.XLOOKUP('Sales Report'!$B418,Catalogue!$A$2:$A$51,Catalogue!$F$2:$F$51,,0)</f>
        <v>18.240000000000002</v>
      </c>
      <c r="H418">
        <f t="shared" si="7"/>
        <v>304</v>
      </c>
      <c r="I418">
        <f>PRODUCT(Table1[[#This Row],[SELLING PRICE]],Table1[[#This Row],[QTY]])</f>
        <v>346.56000000000006</v>
      </c>
      <c r="J418">
        <f>SUM(Table1[[#This Row],[SELLING VALUE]],-Table1[[#This Row],[BUYING VALUE]])</f>
        <v>42.560000000000059</v>
      </c>
      <c r="K418" t="str">
        <f>_xlfn.XLOOKUP(Table1[[#This Row],[PRODUCT ID]],Catalogue!$A$2:$A$51,Catalogue!$C$2:$C$51,,0)</f>
        <v>Category04</v>
      </c>
      <c r="L418" t="str">
        <f>_xlfn.XLOOKUP(Table1[[#This Row],[PRODUCT ID]],Catalogue!$A$2:$A$51,Catalogue!$B$2:$B$51,,0)</f>
        <v>Product33</v>
      </c>
    </row>
    <row r="419" spans="1:12">
      <c r="A419" s="1">
        <f t="shared" si="6"/>
        <v>45397</v>
      </c>
      <c r="B419" t="s">
        <v>50</v>
      </c>
      <c r="C419">
        <v>19</v>
      </c>
      <c r="D419" t="s">
        <v>120</v>
      </c>
      <c r="E419" t="s">
        <v>121</v>
      </c>
      <c r="F419">
        <f>_xlfn.XLOOKUP('Sales Report'!$B419,Catalogue!$A$2:$A$51,Catalogue!$E$2:$E$51,,0)</f>
        <v>10</v>
      </c>
      <c r="G419">
        <f>_xlfn.XLOOKUP('Sales Report'!$B419,Catalogue!$A$2:$A$51,Catalogue!$F$2:$F$51,,0)</f>
        <v>14.600000000000001</v>
      </c>
      <c r="H419">
        <f t="shared" si="7"/>
        <v>190</v>
      </c>
      <c r="I419">
        <f>PRODUCT(Table1[[#This Row],[SELLING PRICE]],Table1[[#This Row],[QTY]])</f>
        <v>277.40000000000003</v>
      </c>
      <c r="J419">
        <f>SUM(Table1[[#This Row],[SELLING VALUE]],-Table1[[#This Row],[BUYING VALUE]])</f>
        <v>87.400000000000034</v>
      </c>
      <c r="K419" t="str">
        <f>_xlfn.XLOOKUP(Table1[[#This Row],[PRODUCT ID]],Catalogue!$A$2:$A$51,Catalogue!$C$2:$C$51,,0)</f>
        <v>Category02</v>
      </c>
      <c r="L419" t="str">
        <f>_xlfn.XLOOKUP(Table1[[#This Row],[PRODUCT ID]],Catalogue!$A$2:$A$51,Catalogue!$B$2:$B$51,,0)</f>
        <v>Product20</v>
      </c>
    </row>
    <row r="420" spans="1:12">
      <c r="A420" s="1">
        <f t="shared" si="6"/>
        <v>45399</v>
      </c>
      <c r="B420" t="s">
        <v>20</v>
      </c>
      <c r="C420">
        <v>7</v>
      </c>
      <c r="D420" t="s">
        <v>119</v>
      </c>
      <c r="E420" t="s">
        <v>120</v>
      </c>
      <c r="F420">
        <f>_xlfn.XLOOKUP('Sales Report'!$B420,Catalogue!$A$2:$A$51,Catalogue!$E$2:$E$51,,0)</f>
        <v>124</v>
      </c>
      <c r="G420">
        <f>_xlfn.XLOOKUP('Sales Report'!$B420,Catalogue!$A$2:$A$51,Catalogue!$F$2:$F$51,,0)</f>
        <v>204.60000000000002</v>
      </c>
      <c r="H420">
        <f t="shared" si="7"/>
        <v>868</v>
      </c>
      <c r="I420">
        <f>PRODUCT(Table1[[#This Row],[SELLING PRICE]],Table1[[#This Row],[QTY]])</f>
        <v>1432.2000000000003</v>
      </c>
      <c r="J420">
        <f>SUM(Table1[[#This Row],[SELLING VALUE]],-Table1[[#This Row],[BUYING VALUE]])</f>
        <v>564.20000000000027</v>
      </c>
      <c r="K420" t="str">
        <f>_xlfn.XLOOKUP(Table1[[#This Row],[PRODUCT ID]],Catalogue!$A$2:$A$51,Catalogue!$C$2:$C$51,,0)</f>
        <v>Category01</v>
      </c>
      <c r="L420" t="str">
        <f>_xlfn.XLOOKUP(Table1[[#This Row],[PRODUCT ID]],Catalogue!$A$2:$A$51,Catalogue!$B$2:$B$51,,0)</f>
        <v>Product6</v>
      </c>
    </row>
    <row r="421" spans="1:12">
      <c r="A421" s="1">
        <f t="shared" si="6"/>
        <v>45401</v>
      </c>
      <c r="B421" t="s">
        <v>105</v>
      </c>
      <c r="C421">
        <v>14</v>
      </c>
      <c r="D421" t="s">
        <v>119</v>
      </c>
      <c r="E421" t="s">
        <v>121</v>
      </c>
      <c r="F421">
        <f>_xlfn.XLOOKUP('Sales Report'!$B421,Catalogue!$A$2:$A$51,Catalogue!$E$2:$E$51,,0)</f>
        <v>16</v>
      </c>
      <c r="G421">
        <f>_xlfn.XLOOKUP('Sales Report'!$B421,Catalogue!$A$2:$A$51,Catalogue!$F$2:$F$51,,0)</f>
        <v>26.4</v>
      </c>
      <c r="H421">
        <f t="shared" si="7"/>
        <v>224</v>
      </c>
      <c r="I421">
        <f>PRODUCT(Table1[[#This Row],[SELLING PRICE]],Table1[[#This Row],[QTY]])</f>
        <v>369.59999999999997</v>
      </c>
      <c r="J421">
        <f>SUM(Table1[[#This Row],[SELLING VALUE]],-Table1[[#This Row],[BUYING VALUE]])</f>
        <v>145.59999999999997</v>
      </c>
      <c r="K421" t="str">
        <f>_xlfn.XLOOKUP(Table1[[#This Row],[PRODUCT ID]],Catalogue!$A$2:$A$51,Catalogue!$C$2:$C$51,,0)</f>
        <v>Category05</v>
      </c>
      <c r="L421" t="str">
        <f>_xlfn.XLOOKUP(Table1[[#This Row],[PRODUCT ID]],Catalogue!$A$2:$A$51,Catalogue!$B$2:$B$51,,0)</f>
        <v>Product46</v>
      </c>
    </row>
    <row r="422" spans="1:12">
      <c r="A422" s="1">
        <f t="shared" si="6"/>
        <v>45403</v>
      </c>
      <c r="B422" t="s">
        <v>42</v>
      </c>
      <c r="C422">
        <v>7</v>
      </c>
      <c r="D422" t="s">
        <v>120</v>
      </c>
      <c r="E422" t="s">
        <v>120</v>
      </c>
      <c r="F422">
        <f>_xlfn.XLOOKUP('Sales Report'!$B422,Catalogue!$A$2:$A$51,Catalogue!$E$2:$E$51,,0)</f>
        <v>44</v>
      </c>
      <c r="G422">
        <f>_xlfn.XLOOKUP('Sales Report'!$B422,Catalogue!$A$2:$A$51,Catalogue!$F$2:$F$51,,0)</f>
        <v>72.599999999999994</v>
      </c>
      <c r="H422">
        <f t="shared" si="7"/>
        <v>308</v>
      </c>
      <c r="I422">
        <f>PRODUCT(Table1[[#This Row],[SELLING PRICE]],Table1[[#This Row],[QTY]])</f>
        <v>508.19999999999993</v>
      </c>
      <c r="J422">
        <f>SUM(Table1[[#This Row],[SELLING VALUE]],-Table1[[#This Row],[BUYING VALUE]])</f>
        <v>200.19999999999993</v>
      </c>
      <c r="K422" t="str">
        <f>_xlfn.XLOOKUP(Table1[[#This Row],[PRODUCT ID]],Catalogue!$A$2:$A$51,Catalogue!$C$2:$C$51,,0)</f>
        <v>Category02</v>
      </c>
      <c r="L422" t="str">
        <f>_xlfn.XLOOKUP(Table1[[#This Row],[PRODUCT ID]],Catalogue!$A$2:$A$51,Catalogue!$B$2:$B$51,,0)</f>
        <v>Product16</v>
      </c>
    </row>
    <row r="423" spans="1:12">
      <c r="A423" s="1">
        <f t="shared" si="6"/>
        <v>45405</v>
      </c>
      <c r="B423" t="s">
        <v>71</v>
      </c>
      <c r="C423">
        <v>10</v>
      </c>
      <c r="D423" t="s">
        <v>122</v>
      </c>
      <c r="E423" t="s">
        <v>121</v>
      </c>
      <c r="F423">
        <f>_xlfn.XLOOKUP('Sales Report'!$B423,Catalogue!$A$2:$A$51,Catalogue!$E$2:$E$51,,0)</f>
        <v>133</v>
      </c>
      <c r="G423">
        <f>_xlfn.XLOOKUP('Sales Report'!$B423,Catalogue!$A$2:$A$51,Catalogue!$F$2:$F$51,,0)</f>
        <v>194.18</v>
      </c>
      <c r="H423">
        <f t="shared" si="7"/>
        <v>1330</v>
      </c>
      <c r="I423">
        <f>PRODUCT(Table1[[#This Row],[SELLING PRICE]],Table1[[#This Row],[QTY]])</f>
        <v>1941.8000000000002</v>
      </c>
      <c r="J423">
        <f>SUM(Table1[[#This Row],[SELLING VALUE]],-Table1[[#This Row],[BUYING VALUE]])</f>
        <v>611.80000000000018</v>
      </c>
      <c r="K423" t="str">
        <f>_xlfn.XLOOKUP(Table1[[#This Row],[PRODUCT ID]],Catalogue!$A$2:$A$51,Catalogue!$C$2:$C$51,,0)</f>
        <v>Category03</v>
      </c>
      <c r="L423" t="str">
        <f>_xlfn.XLOOKUP(Table1[[#This Row],[PRODUCT ID]],Catalogue!$A$2:$A$51,Catalogue!$B$2:$B$51,,0)</f>
        <v>Product30</v>
      </c>
    </row>
    <row r="424" spans="1:12">
      <c r="A424" s="1">
        <f t="shared" si="6"/>
        <v>45407</v>
      </c>
      <c r="B424" t="s">
        <v>50</v>
      </c>
      <c r="C424">
        <v>18</v>
      </c>
      <c r="D424" t="s">
        <v>122</v>
      </c>
      <c r="E424" t="s">
        <v>121</v>
      </c>
      <c r="F424">
        <f>_xlfn.XLOOKUP('Sales Report'!$B424,Catalogue!$A$2:$A$51,Catalogue!$E$2:$E$51,,0)</f>
        <v>10</v>
      </c>
      <c r="G424">
        <f>_xlfn.XLOOKUP('Sales Report'!$B424,Catalogue!$A$2:$A$51,Catalogue!$F$2:$F$51,,0)</f>
        <v>14.600000000000001</v>
      </c>
      <c r="H424">
        <f t="shared" si="7"/>
        <v>180</v>
      </c>
      <c r="I424">
        <f>PRODUCT(Table1[[#This Row],[SELLING PRICE]],Table1[[#This Row],[QTY]])</f>
        <v>262.8</v>
      </c>
      <c r="J424">
        <f>SUM(Table1[[#This Row],[SELLING VALUE]],-Table1[[#This Row],[BUYING VALUE]])</f>
        <v>82.800000000000011</v>
      </c>
      <c r="K424" t="str">
        <f>_xlfn.XLOOKUP(Table1[[#This Row],[PRODUCT ID]],Catalogue!$A$2:$A$51,Catalogue!$C$2:$C$51,,0)</f>
        <v>Category02</v>
      </c>
      <c r="L424" t="str">
        <f>_xlfn.XLOOKUP(Table1[[#This Row],[PRODUCT ID]],Catalogue!$A$2:$A$51,Catalogue!$B$2:$B$51,,0)</f>
        <v>Product20</v>
      </c>
    </row>
    <row r="425" spans="1:12">
      <c r="A425" s="1">
        <f t="shared" si="6"/>
        <v>45409</v>
      </c>
      <c r="B425" t="s">
        <v>46</v>
      </c>
      <c r="C425">
        <v>13</v>
      </c>
      <c r="D425" t="s">
        <v>120</v>
      </c>
      <c r="E425" t="s">
        <v>120</v>
      </c>
      <c r="F425">
        <f>_xlfn.XLOOKUP('Sales Report'!$B425,Catalogue!$A$2:$A$51,Catalogue!$E$2:$E$51,,0)</f>
        <v>133</v>
      </c>
      <c r="G425">
        <f>_xlfn.XLOOKUP('Sales Report'!$B425,Catalogue!$A$2:$A$51,Catalogue!$F$2:$F$51,,0)</f>
        <v>146.30000000000001</v>
      </c>
      <c r="H425">
        <f t="shared" si="7"/>
        <v>1729</v>
      </c>
      <c r="I425">
        <f>PRODUCT(Table1[[#This Row],[SELLING PRICE]],Table1[[#This Row],[QTY]])</f>
        <v>1901.9</v>
      </c>
      <c r="J425">
        <f>SUM(Table1[[#This Row],[SELLING VALUE]],-Table1[[#This Row],[BUYING VALUE]])</f>
        <v>172.90000000000009</v>
      </c>
      <c r="K425" t="str">
        <f>_xlfn.XLOOKUP(Table1[[#This Row],[PRODUCT ID]],Catalogue!$A$2:$A$51,Catalogue!$C$2:$C$51,,0)</f>
        <v>Category02</v>
      </c>
      <c r="L425" t="str">
        <f>_xlfn.XLOOKUP(Table1[[#This Row],[PRODUCT ID]],Catalogue!$A$2:$A$51,Catalogue!$B$2:$B$51,,0)</f>
        <v>Product18</v>
      </c>
    </row>
    <row r="426" spans="1:12">
      <c r="A426" s="1">
        <f t="shared" si="6"/>
        <v>45411</v>
      </c>
      <c r="B426" t="s">
        <v>101</v>
      </c>
      <c r="C426">
        <v>12</v>
      </c>
      <c r="D426" t="s">
        <v>119</v>
      </c>
      <c r="E426" t="s">
        <v>121</v>
      </c>
      <c r="F426">
        <f>_xlfn.XLOOKUP('Sales Report'!$B426,Catalogue!$A$2:$A$51,Catalogue!$E$2:$E$51,,0)</f>
        <v>124</v>
      </c>
      <c r="G426">
        <f>_xlfn.XLOOKUP('Sales Report'!$B426,Catalogue!$A$2:$A$51,Catalogue!$F$2:$F$51,,0)</f>
        <v>140.12</v>
      </c>
      <c r="H426">
        <f t="shared" si="7"/>
        <v>1488</v>
      </c>
      <c r="I426">
        <f>PRODUCT(Table1[[#This Row],[SELLING PRICE]],Table1[[#This Row],[QTY]])</f>
        <v>1681.44</v>
      </c>
      <c r="J426">
        <f>SUM(Table1[[#This Row],[SELLING VALUE]],-Table1[[#This Row],[BUYING VALUE]])</f>
        <v>193.44000000000005</v>
      </c>
      <c r="K426" t="str">
        <f>_xlfn.XLOOKUP(Table1[[#This Row],[PRODUCT ID]],Catalogue!$A$2:$A$51,Catalogue!$C$2:$C$51,,0)</f>
        <v>Category05</v>
      </c>
      <c r="L426" t="str">
        <f>_xlfn.XLOOKUP(Table1[[#This Row],[PRODUCT ID]],Catalogue!$A$2:$A$51,Catalogue!$B$2:$B$51,,0)</f>
        <v>Product44</v>
      </c>
    </row>
    <row r="427" spans="1:12">
      <c r="A427" s="1">
        <f t="shared" si="6"/>
        <v>45413</v>
      </c>
      <c r="B427" t="s">
        <v>29</v>
      </c>
      <c r="C427">
        <v>5</v>
      </c>
      <c r="D427" t="s">
        <v>119</v>
      </c>
      <c r="E427" t="s">
        <v>121</v>
      </c>
      <c r="F427">
        <f>_xlfn.XLOOKUP('Sales Report'!$B427,Catalogue!$A$2:$A$51,Catalogue!$E$2:$E$51,,0)</f>
        <v>123</v>
      </c>
      <c r="G427">
        <f>_xlfn.XLOOKUP('Sales Report'!$B427,Catalogue!$A$2:$A$51,Catalogue!$F$2:$F$51,,0)</f>
        <v>179.58</v>
      </c>
      <c r="H427">
        <f t="shared" si="7"/>
        <v>615</v>
      </c>
      <c r="I427">
        <f>PRODUCT(Table1[[#This Row],[SELLING PRICE]],Table1[[#This Row],[QTY]])</f>
        <v>897.90000000000009</v>
      </c>
      <c r="J427">
        <f>SUM(Table1[[#This Row],[SELLING VALUE]],-Table1[[#This Row],[BUYING VALUE]])</f>
        <v>282.90000000000009</v>
      </c>
      <c r="K427" t="str">
        <f>_xlfn.XLOOKUP(Table1[[#This Row],[PRODUCT ID]],Catalogue!$A$2:$A$51,Catalogue!$C$2:$C$51,,0)</f>
        <v>Category02</v>
      </c>
      <c r="L427" t="str">
        <f>_xlfn.XLOOKUP(Table1[[#This Row],[PRODUCT ID]],Catalogue!$A$2:$A$51,Catalogue!$B$2:$B$51,,0)</f>
        <v>Product10</v>
      </c>
    </row>
    <row r="428" spans="1:12">
      <c r="A428" s="1">
        <f t="shared" si="6"/>
        <v>45415</v>
      </c>
      <c r="B428" t="s">
        <v>101</v>
      </c>
      <c r="C428">
        <v>9</v>
      </c>
      <c r="D428" t="s">
        <v>120</v>
      </c>
      <c r="E428" t="s">
        <v>120</v>
      </c>
      <c r="F428">
        <f>_xlfn.XLOOKUP('Sales Report'!$B428,Catalogue!$A$2:$A$51,Catalogue!$E$2:$E$51,,0)</f>
        <v>124</v>
      </c>
      <c r="G428">
        <f>_xlfn.XLOOKUP('Sales Report'!$B428,Catalogue!$A$2:$A$51,Catalogue!$F$2:$F$51,,0)</f>
        <v>140.12</v>
      </c>
      <c r="H428">
        <f t="shared" si="7"/>
        <v>1116</v>
      </c>
      <c r="I428">
        <f>PRODUCT(Table1[[#This Row],[SELLING PRICE]],Table1[[#This Row],[QTY]])</f>
        <v>1261.08</v>
      </c>
      <c r="J428">
        <f>SUM(Table1[[#This Row],[SELLING VALUE]],-Table1[[#This Row],[BUYING VALUE]])</f>
        <v>145.07999999999993</v>
      </c>
      <c r="K428" t="str">
        <f>_xlfn.XLOOKUP(Table1[[#This Row],[PRODUCT ID]],Catalogue!$A$2:$A$51,Catalogue!$C$2:$C$51,,0)</f>
        <v>Category05</v>
      </c>
      <c r="L428" t="str">
        <f>_xlfn.XLOOKUP(Table1[[#This Row],[PRODUCT ID]],Catalogue!$A$2:$A$51,Catalogue!$B$2:$B$51,,0)</f>
        <v>Product44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4FEF-648A-4575-9592-E841CE00924F}">
  <dimension ref="A1:AP52"/>
  <sheetViews>
    <sheetView tabSelected="1" zoomScale="39" zoomScaleNormal="107" workbookViewId="0">
      <selection activeCell="AS19" sqref="AS19"/>
    </sheetView>
  </sheetViews>
  <sheetFormatPr defaultRowHeight="14.4"/>
  <cols>
    <col min="1" max="1" width="16.44140625" bestFit="1" customWidth="1"/>
    <col min="2" max="2" width="14.5546875" bestFit="1" customWidth="1"/>
    <col min="3" max="3" width="14.88671875" bestFit="1" customWidth="1"/>
    <col min="4" max="4" width="16.44140625" bestFit="1" customWidth="1"/>
    <col min="5" max="5" width="14.5546875" bestFit="1" customWidth="1"/>
  </cols>
  <sheetData>
    <row r="1" spans="1:42">
      <c r="A1" t="s">
        <v>128</v>
      </c>
      <c r="B1" t="s">
        <v>129</v>
      </c>
      <c r="C1" t="s">
        <v>130</v>
      </c>
      <c r="D1" t="s">
        <v>131</v>
      </c>
    </row>
    <row r="2" spans="1:42">
      <c r="A2" s="2">
        <v>8198</v>
      </c>
      <c r="B2" s="2">
        <v>10967.359999999999</v>
      </c>
      <c r="C2" s="2">
        <v>2769.3600000000006</v>
      </c>
      <c r="D2" s="5">
        <v>161</v>
      </c>
    </row>
    <row r="8" spans="1:42">
      <c r="S8" s="6"/>
      <c r="T8" s="6"/>
      <c r="U8" s="6"/>
      <c r="V8" s="6"/>
      <c r="W8" s="6"/>
      <c r="X8" s="6"/>
      <c r="Y8" s="6"/>
      <c r="Z8" s="6"/>
      <c r="AA8" s="6"/>
      <c r="AB8" s="6"/>
      <c r="AC8" s="6"/>
      <c r="AD8" s="6"/>
      <c r="AE8" s="6"/>
      <c r="AF8" s="6"/>
      <c r="AG8" s="6"/>
      <c r="AH8" s="6"/>
      <c r="AI8" s="6"/>
      <c r="AJ8" s="6"/>
      <c r="AK8" s="6"/>
      <c r="AL8" s="6"/>
      <c r="AM8" s="6"/>
      <c r="AN8" s="6"/>
      <c r="AO8" s="6"/>
      <c r="AP8" s="6"/>
    </row>
    <row r="9" spans="1:42">
      <c r="S9" s="6"/>
      <c r="T9" s="6"/>
      <c r="U9" s="6"/>
      <c r="V9" s="6"/>
      <c r="W9" s="6"/>
      <c r="X9" s="6"/>
      <c r="Y9" s="6"/>
      <c r="Z9" s="6"/>
      <c r="AA9" s="6"/>
      <c r="AB9" s="6"/>
      <c r="AC9" s="6"/>
      <c r="AD9" s="6"/>
      <c r="AE9" s="6"/>
      <c r="AF9" s="6"/>
      <c r="AG9" s="6"/>
      <c r="AH9" s="6"/>
      <c r="AI9" s="6"/>
      <c r="AJ9" s="6"/>
      <c r="AK9" s="6"/>
      <c r="AL9" s="6"/>
      <c r="AM9" s="6"/>
      <c r="AN9" s="6"/>
      <c r="AO9" s="6"/>
      <c r="AP9" s="6"/>
    </row>
    <row r="10" spans="1:42">
      <c r="A10" s="3" t="s">
        <v>132</v>
      </c>
      <c r="B10" t="s">
        <v>134</v>
      </c>
      <c r="C10" t="s">
        <v>135</v>
      </c>
      <c r="S10" s="6"/>
      <c r="T10" s="6"/>
      <c r="U10" s="6"/>
      <c r="V10" s="6"/>
      <c r="W10" s="6"/>
      <c r="X10" s="6"/>
      <c r="Y10" s="6"/>
      <c r="Z10" s="6"/>
      <c r="AA10" s="6"/>
      <c r="AB10" s="6"/>
      <c r="AC10" s="6"/>
      <c r="AD10" s="6"/>
      <c r="AE10" s="6"/>
      <c r="AF10" s="6"/>
      <c r="AG10" s="6"/>
      <c r="AH10" s="6"/>
      <c r="AI10" s="6"/>
      <c r="AJ10" s="6"/>
      <c r="AK10" s="6"/>
      <c r="AL10" s="6"/>
      <c r="AM10" s="6"/>
      <c r="AN10" s="6"/>
      <c r="AO10" s="6"/>
      <c r="AP10" s="6"/>
    </row>
    <row r="11" spans="1:42">
      <c r="A11" s="4" t="s">
        <v>8</v>
      </c>
      <c r="B11" s="2">
        <v>10967.359999999999</v>
      </c>
      <c r="C11" s="2">
        <v>2769.3600000000006</v>
      </c>
      <c r="S11" s="6"/>
      <c r="T11" s="6"/>
      <c r="U11" s="6"/>
      <c r="V11" s="6"/>
      <c r="W11" s="6"/>
      <c r="X11" s="6"/>
      <c r="Y11" s="6"/>
      <c r="Z11" s="6"/>
      <c r="AA11" s="6"/>
      <c r="AB11" s="6"/>
      <c r="AC11" s="6"/>
      <c r="AD11" s="6"/>
      <c r="AE11" s="6"/>
      <c r="AF11" s="6"/>
      <c r="AG11" s="6"/>
      <c r="AH11" s="6"/>
      <c r="AI11" s="6"/>
      <c r="AJ11" s="6"/>
      <c r="AK11" s="6"/>
      <c r="AL11" s="6"/>
      <c r="AM11" s="6"/>
      <c r="AN11" s="6"/>
      <c r="AO11" s="6"/>
      <c r="AP11" s="6"/>
    </row>
    <row r="12" spans="1:42">
      <c r="A12" s="4" t="s">
        <v>133</v>
      </c>
      <c r="B12" s="2">
        <v>10967.359999999999</v>
      </c>
      <c r="C12" s="2">
        <v>2769.3600000000006</v>
      </c>
      <c r="S12" s="6"/>
      <c r="T12" s="6"/>
      <c r="U12" s="6"/>
      <c r="V12" s="6"/>
      <c r="W12" s="6"/>
      <c r="X12" s="6"/>
      <c r="Y12" s="6"/>
      <c r="Z12" s="6"/>
      <c r="AA12" s="6"/>
      <c r="AB12" s="6"/>
      <c r="AC12" s="6"/>
      <c r="AD12" s="6"/>
      <c r="AE12" s="6"/>
      <c r="AF12" s="6"/>
      <c r="AG12" s="6"/>
      <c r="AH12" s="6"/>
      <c r="AI12" s="6"/>
      <c r="AJ12" s="6"/>
      <c r="AK12" s="6"/>
      <c r="AL12" s="6"/>
      <c r="AM12" s="6"/>
      <c r="AN12" s="6"/>
      <c r="AO12" s="6"/>
      <c r="AP12" s="6"/>
    </row>
    <row r="13" spans="1:42">
      <c r="S13" s="6"/>
      <c r="T13" s="6"/>
      <c r="U13" s="6"/>
      <c r="V13" s="6"/>
      <c r="W13" s="6"/>
      <c r="X13" s="6"/>
      <c r="Y13" s="6"/>
      <c r="Z13" s="6"/>
      <c r="AA13" s="6"/>
      <c r="AB13" s="6"/>
      <c r="AC13" s="6"/>
      <c r="AD13" s="6"/>
      <c r="AE13" s="6"/>
      <c r="AF13" s="6"/>
      <c r="AG13" s="6"/>
      <c r="AH13" s="6"/>
      <c r="AI13" s="6"/>
      <c r="AJ13" s="6"/>
      <c r="AK13" s="6"/>
      <c r="AL13" s="6"/>
      <c r="AM13" s="6"/>
      <c r="AN13" s="6"/>
      <c r="AO13" s="6"/>
      <c r="AP13" s="6"/>
    </row>
    <row r="14" spans="1:42">
      <c r="S14" s="6"/>
      <c r="T14" s="6"/>
      <c r="U14" s="6"/>
      <c r="V14" s="6"/>
      <c r="W14" s="6"/>
      <c r="X14" s="6"/>
      <c r="Y14" s="6"/>
      <c r="Z14" s="6"/>
      <c r="AA14" s="6"/>
      <c r="AB14" s="6"/>
      <c r="AC14" s="6"/>
      <c r="AD14" s="6"/>
      <c r="AE14" s="6"/>
      <c r="AF14" s="6"/>
      <c r="AG14" s="6"/>
      <c r="AH14" s="6"/>
      <c r="AI14" s="6"/>
      <c r="AJ14" s="6"/>
      <c r="AK14" s="6"/>
      <c r="AL14" s="6"/>
      <c r="AM14" s="6"/>
      <c r="AN14" s="6"/>
      <c r="AO14" s="6"/>
      <c r="AP14" s="6"/>
    </row>
    <row r="15" spans="1:42">
      <c r="S15" s="6"/>
      <c r="T15" s="6"/>
      <c r="U15" s="6"/>
      <c r="V15" s="6"/>
      <c r="W15" s="6"/>
      <c r="X15" s="6"/>
      <c r="Y15" s="6"/>
      <c r="Z15" s="6"/>
      <c r="AA15" s="6"/>
      <c r="AB15" s="6"/>
      <c r="AC15" s="6"/>
      <c r="AD15" s="6"/>
      <c r="AE15" s="6"/>
      <c r="AF15" s="6"/>
      <c r="AG15" s="6"/>
      <c r="AH15" s="6"/>
      <c r="AI15" s="6"/>
      <c r="AJ15" s="6"/>
      <c r="AK15" s="6"/>
      <c r="AL15" s="6"/>
      <c r="AM15" s="6"/>
      <c r="AN15" s="6"/>
      <c r="AO15" s="6"/>
      <c r="AP15" s="6"/>
    </row>
    <row r="16" spans="1:42">
      <c r="S16" s="6"/>
      <c r="T16" s="6"/>
      <c r="U16" s="6"/>
      <c r="V16" s="6"/>
      <c r="W16" s="6"/>
      <c r="X16" s="6"/>
      <c r="Y16" s="6"/>
      <c r="Z16" s="6"/>
      <c r="AA16" s="6"/>
      <c r="AB16" s="6"/>
      <c r="AC16" s="6"/>
      <c r="AD16" s="6"/>
      <c r="AE16" s="6"/>
      <c r="AF16" s="6"/>
      <c r="AG16" s="6"/>
      <c r="AH16" s="6"/>
      <c r="AI16" s="6"/>
      <c r="AJ16" s="6"/>
      <c r="AK16" s="6"/>
      <c r="AL16" s="6"/>
      <c r="AM16" s="6"/>
      <c r="AN16" s="6"/>
      <c r="AO16" s="6"/>
      <c r="AP16" s="6"/>
    </row>
    <row r="17" spans="1:42">
      <c r="S17" s="6"/>
      <c r="T17" s="6"/>
      <c r="U17" s="6"/>
      <c r="V17" s="6"/>
      <c r="W17" s="6"/>
      <c r="X17" s="6"/>
      <c r="Y17" s="6"/>
      <c r="Z17" s="6"/>
      <c r="AA17" s="6"/>
      <c r="AB17" s="6"/>
      <c r="AC17" s="6"/>
      <c r="AD17" s="6"/>
      <c r="AE17" s="6"/>
      <c r="AF17" s="6"/>
      <c r="AG17" s="6"/>
      <c r="AH17" s="6"/>
      <c r="AI17" s="6"/>
      <c r="AJ17" s="6"/>
      <c r="AK17" s="6"/>
      <c r="AL17" s="6"/>
      <c r="AM17" s="6"/>
      <c r="AN17" s="6"/>
      <c r="AO17" s="6"/>
      <c r="AP17" s="6"/>
    </row>
    <row r="18" spans="1:42">
      <c r="S18" s="6"/>
      <c r="T18" s="6"/>
      <c r="U18" s="6"/>
      <c r="V18" s="6"/>
      <c r="W18" s="6"/>
      <c r="X18" s="6"/>
      <c r="Y18" s="6"/>
      <c r="Z18" s="6"/>
      <c r="AA18" s="6"/>
      <c r="AB18" s="6"/>
      <c r="AC18" s="6"/>
      <c r="AD18" s="6"/>
      <c r="AE18" s="6"/>
      <c r="AF18" s="6"/>
      <c r="AG18" s="6"/>
      <c r="AH18" s="6"/>
      <c r="AI18" s="6"/>
      <c r="AJ18" s="6"/>
      <c r="AK18" s="6"/>
      <c r="AL18" s="6"/>
      <c r="AM18" s="6"/>
      <c r="AN18" s="6"/>
      <c r="AO18" s="6"/>
      <c r="AP18" s="6"/>
    </row>
    <row r="19" spans="1:42">
      <c r="S19" s="6"/>
      <c r="T19" s="6"/>
      <c r="U19" s="6"/>
      <c r="V19" s="6"/>
      <c r="W19" s="6"/>
      <c r="X19" s="6"/>
      <c r="Y19" s="6"/>
      <c r="Z19" s="6"/>
      <c r="AA19" s="6"/>
      <c r="AB19" s="6"/>
      <c r="AC19" s="6"/>
      <c r="AD19" s="6"/>
      <c r="AE19" s="6"/>
      <c r="AF19" s="6"/>
      <c r="AG19" s="6"/>
      <c r="AH19" s="6"/>
      <c r="AI19" s="6"/>
      <c r="AJ19" s="6"/>
      <c r="AK19" s="6"/>
      <c r="AL19" s="6"/>
      <c r="AM19" s="6"/>
      <c r="AN19" s="6"/>
      <c r="AO19" s="6"/>
      <c r="AP19" s="6"/>
    </row>
    <row r="20" spans="1:42">
      <c r="A20" s="3" t="s">
        <v>132</v>
      </c>
      <c r="B20" t="s">
        <v>134</v>
      </c>
      <c r="C20" t="s">
        <v>135</v>
      </c>
      <c r="S20" s="6"/>
      <c r="T20" s="6"/>
      <c r="U20" s="6"/>
      <c r="V20" s="6"/>
      <c r="W20" s="6"/>
      <c r="X20" s="6"/>
      <c r="Y20" s="6"/>
      <c r="Z20" s="6"/>
      <c r="AA20" s="6"/>
      <c r="AB20" s="6"/>
      <c r="AC20" s="6"/>
      <c r="AD20" s="6"/>
      <c r="AE20" s="6"/>
      <c r="AF20" s="6"/>
      <c r="AG20" s="6"/>
      <c r="AH20" s="6"/>
      <c r="AI20" s="6"/>
      <c r="AJ20" s="6"/>
      <c r="AK20" s="6"/>
      <c r="AL20" s="6"/>
      <c r="AM20" s="6"/>
      <c r="AN20" s="6"/>
      <c r="AO20" s="6"/>
      <c r="AP20" s="6"/>
    </row>
    <row r="21" spans="1:42">
      <c r="A21" s="4" t="s">
        <v>7</v>
      </c>
      <c r="B21" s="2">
        <v>2069.7600000000002</v>
      </c>
      <c r="C21" s="2">
        <v>501.76000000000022</v>
      </c>
      <c r="S21" s="6"/>
      <c r="T21" s="6"/>
      <c r="U21" s="6"/>
      <c r="V21" s="6"/>
      <c r="W21" s="6"/>
      <c r="X21" s="6"/>
      <c r="Y21" s="6"/>
      <c r="Z21" s="6"/>
      <c r="AA21" s="6"/>
      <c r="AB21" s="6"/>
      <c r="AC21" s="6"/>
      <c r="AD21" s="6"/>
      <c r="AE21" s="6"/>
      <c r="AF21" s="6"/>
      <c r="AG21" s="6"/>
      <c r="AH21" s="6"/>
      <c r="AI21" s="6"/>
      <c r="AJ21" s="6"/>
      <c r="AK21" s="6"/>
      <c r="AL21" s="6"/>
      <c r="AM21" s="6"/>
      <c r="AN21" s="6"/>
      <c r="AO21" s="6"/>
      <c r="AP21" s="6"/>
    </row>
    <row r="22" spans="1:42">
      <c r="A22" s="4" t="s">
        <v>13</v>
      </c>
      <c r="B22" s="2">
        <v>1254</v>
      </c>
      <c r="C22" s="2">
        <v>153.99999999999989</v>
      </c>
      <c r="S22" s="6"/>
      <c r="T22" s="6"/>
      <c r="U22" s="6"/>
      <c r="V22" s="6"/>
      <c r="W22" s="6"/>
      <c r="X22" s="6"/>
      <c r="Y22" s="6"/>
      <c r="Z22" s="6"/>
      <c r="AA22" s="6"/>
      <c r="AB22" s="6"/>
      <c r="AC22" s="6"/>
      <c r="AD22" s="6"/>
      <c r="AE22" s="6"/>
      <c r="AF22" s="6"/>
      <c r="AG22" s="6"/>
      <c r="AH22" s="6"/>
      <c r="AI22" s="6"/>
      <c r="AJ22" s="6"/>
      <c r="AK22" s="6"/>
      <c r="AL22" s="6"/>
      <c r="AM22" s="6"/>
      <c r="AN22" s="6"/>
      <c r="AO22" s="6"/>
      <c r="AP22" s="6"/>
    </row>
    <row r="23" spans="1:42">
      <c r="A23" s="4" t="s">
        <v>16</v>
      </c>
      <c r="B23" s="2">
        <v>2246.44</v>
      </c>
      <c r="C23" s="2">
        <v>258.44000000000017</v>
      </c>
      <c r="S23" s="6"/>
      <c r="T23" s="6"/>
      <c r="U23" s="6"/>
      <c r="V23" s="6"/>
      <c r="W23" s="6"/>
      <c r="X23" s="6"/>
      <c r="Y23" s="6"/>
      <c r="Z23" s="6"/>
      <c r="AA23" s="6"/>
      <c r="AB23" s="6"/>
      <c r="AC23" s="6"/>
      <c r="AD23" s="6"/>
      <c r="AE23" s="6"/>
      <c r="AF23" s="6"/>
      <c r="AG23" s="6"/>
      <c r="AH23" s="6"/>
      <c r="AI23" s="6"/>
      <c r="AJ23" s="6"/>
      <c r="AK23" s="6"/>
      <c r="AL23" s="6"/>
      <c r="AM23" s="6"/>
      <c r="AN23" s="6"/>
      <c r="AO23" s="6"/>
      <c r="AP23" s="6"/>
    </row>
    <row r="24" spans="1:42">
      <c r="A24" s="4" t="s">
        <v>19</v>
      </c>
      <c r="B24" s="2">
        <v>375.06</v>
      </c>
      <c r="C24" s="2">
        <v>109.06</v>
      </c>
      <c r="S24" s="6"/>
      <c r="T24" s="6"/>
      <c r="U24" s="6"/>
      <c r="V24" s="6"/>
      <c r="W24" s="6"/>
      <c r="X24" s="6"/>
      <c r="Y24" s="6"/>
      <c r="Z24" s="6"/>
      <c r="AA24" s="6"/>
      <c r="AB24" s="6"/>
      <c r="AC24" s="6"/>
      <c r="AD24" s="6"/>
      <c r="AE24" s="6"/>
      <c r="AF24" s="6"/>
      <c r="AG24" s="6"/>
      <c r="AH24" s="6"/>
      <c r="AI24" s="6"/>
      <c r="AJ24" s="6"/>
      <c r="AK24" s="6"/>
      <c r="AL24" s="6"/>
      <c r="AM24" s="6"/>
      <c r="AN24" s="6"/>
      <c r="AO24" s="6"/>
      <c r="AP24" s="6"/>
    </row>
    <row r="25" spans="1:42">
      <c r="A25" s="4" t="s">
        <v>21</v>
      </c>
      <c r="B25" s="2">
        <v>4092.0000000000005</v>
      </c>
      <c r="C25" s="2">
        <v>1612.0000000000005</v>
      </c>
      <c r="S25" s="6"/>
      <c r="T25" s="6"/>
      <c r="U25" s="6"/>
      <c r="V25" s="6"/>
      <c r="W25" s="6"/>
      <c r="X25" s="6"/>
      <c r="Y25" s="6"/>
      <c r="Z25" s="6"/>
      <c r="AA25" s="6"/>
      <c r="AB25" s="6"/>
      <c r="AC25" s="6"/>
      <c r="AD25" s="6"/>
      <c r="AE25" s="6"/>
      <c r="AF25" s="6"/>
      <c r="AG25" s="6"/>
      <c r="AH25" s="6"/>
      <c r="AI25" s="6"/>
      <c r="AJ25" s="6"/>
      <c r="AK25" s="6"/>
      <c r="AL25" s="6"/>
      <c r="AM25" s="6"/>
      <c r="AN25" s="6"/>
      <c r="AO25" s="6"/>
      <c r="AP25" s="6"/>
    </row>
    <row r="26" spans="1:42">
      <c r="A26" s="4" t="s">
        <v>24</v>
      </c>
      <c r="B26" s="2">
        <v>392</v>
      </c>
      <c r="C26" s="2">
        <v>41.999999999999972</v>
      </c>
      <c r="S26" s="6"/>
      <c r="T26" s="6"/>
      <c r="U26" s="6"/>
      <c r="V26" s="6"/>
      <c r="W26" s="6"/>
      <c r="X26" s="6"/>
      <c r="Y26" s="6"/>
      <c r="Z26" s="6"/>
      <c r="AA26" s="6"/>
      <c r="AB26" s="6"/>
      <c r="AC26" s="6"/>
      <c r="AD26" s="6"/>
      <c r="AE26" s="6"/>
      <c r="AF26" s="6"/>
      <c r="AG26" s="6"/>
      <c r="AH26" s="6"/>
      <c r="AI26" s="6"/>
      <c r="AJ26" s="6"/>
      <c r="AK26" s="6"/>
      <c r="AL26" s="6"/>
      <c r="AM26" s="6"/>
      <c r="AN26" s="6"/>
      <c r="AO26" s="6"/>
      <c r="AP26" s="6"/>
    </row>
    <row r="27" spans="1:42">
      <c r="A27" s="4" t="s">
        <v>26</v>
      </c>
      <c r="B27" s="2">
        <v>281.60000000000002</v>
      </c>
      <c r="C27" s="2">
        <v>25.600000000000023</v>
      </c>
      <c r="S27" s="6"/>
      <c r="T27" s="6"/>
      <c r="U27" s="6"/>
      <c r="V27" s="6"/>
      <c r="W27" s="6"/>
      <c r="X27" s="6"/>
      <c r="Y27" s="6"/>
      <c r="Z27" s="6"/>
      <c r="AA27" s="6"/>
      <c r="AB27" s="6"/>
      <c r="AC27" s="6"/>
      <c r="AD27" s="6"/>
      <c r="AE27" s="6"/>
      <c r="AF27" s="6"/>
      <c r="AG27" s="6"/>
      <c r="AH27" s="6"/>
      <c r="AI27" s="6"/>
      <c r="AJ27" s="6"/>
      <c r="AK27" s="6"/>
      <c r="AL27" s="6"/>
      <c r="AM27" s="6"/>
      <c r="AN27" s="6"/>
      <c r="AO27" s="6"/>
      <c r="AP27" s="6"/>
    </row>
    <row r="28" spans="1:42">
      <c r="A28" s="4" t="s">
        <v>28</v>
      </c>
      <c r="B28" s="2">
        <v>256.5</v>
      </c>
      <c r="C28" s="2">
        <v>66.5</v>
      </c>
      <c r="S28" s="6"/>
      <c r="T28" s="6"/>
      <c r="U28" s="6"/>
      <c r="V28" s="6"/>
      <c r="W28" s="6"/>
      <c r="X28" s="6"/>
      <c r="Y28" s="6"/>
      <c r="Z28" s="6"/>
      <c r="AA28" s="6"/>
      <c r="AB28" s="6"/>
      <c r="AC28" s="6"/>
      <c r="AD28" s="6"/>
      <c r="AE28" s="6"/>
      <c r="AF28" s="6"/>
      <c r="AG28" s="6"/>
      <c r="AH28" s="6"/>
      <c r="AI28" s="6"/>
      <c r="AJ28" s="6"/>
      <c r="AK28" s="6"/>
      <c r="AL28" s="6"/>
      <c r="AM28" s="6"/>
      <c r="AN28" s="6"/>
      <c r="AO28" s="6"/>
      <c r="AP28" s="6"/>
    </row>
    <row r="29" spans="1:42">
      <c r="A29" s="4" t="s">
        <v>133</v>
      </c>
      <c r="B29" s="2">
        <v>10967.360000000002</v>
      </c>
      <c r="C29" s="2">
        <v>2769.3600000000006</v>
      </c>
      <c r="S29" s="6"/>
      <c r="T29" s="6"/>
      <c r="U29" s="6"/>
      <c r="V29" s="6"/>
      <c r="W29" s="6"/>
      <c r="X29" s="6"/>
      <c r="Y29" s="6"/>
      <c r="Z29" s="6"/>
      <c r="AA29" s="6"/>
      <c r="AB29" s="6"/>
      <c r="AC29" s="6"/>
      <c r="AD29" s="6"/>
      <c r="AE29" s="6"/>
      <c r="AF29" s="6"/>
      <c r="AG29" s="6"/>
      <c r="AH29" s="6"/>
      <c r="AI29" s="6"/>
      <c r="AJ29" s="6"/>
      <c r="AK29" s="6"/>
      <c r="AL29" s="6"/>
      <c r="AM29" s="6"/>
      <c r="AN29" s="6"/>
      <c r="AO29" s="6"/>
      <c r="AP29" s="6"/>
    </row>
    <row r="30" spans="1:42">
      <c r="S30" s="6"/>
      <c r="T30" s="6"/>
      <c r="U30" s="6"/>
      <c r="V30" s="6"/>
      <c r="W30" s="6"/>
      <c r="X30" s="6"/>
      <c r="Y30" s="6"/>
      <c r="Z30" s="6"/>
      <c r="AA30" s="6"/>
      <c r="AB30" s="6"/>
      <c r="AC30" s="6"/>
      <c r="AD30" s="6"/>
      <c r="AE30" s="6"/>
      <c r="AF30" s="6"/>
      <c r="AG30" s="6"/>
      <c r="AH30" s="6"/>
      <c r="AI30" s="6"/>
      <c r="AJ30" s="6"/>
      <c r="AK30" s="6"/>
      <c r="AL30" s="6"/>
      <c r="AM30" s="6"/>
      <c r="AN30" s="6"/>
      <c r="AO30" s="6"/>
      <c r="AP30" s="6"/>
    </row>
    <row r="31" spans="1:42">
      <c r="S31" s="6"/>
      <c r="T31" s="6"/>
      <c r="U31" s="6"/>
      <c r="V31" s="6"/>
      <c r="W31" s="6"/>
      <c r="X31" s="6"/>
      <c r="Y31" s="6"/>
      <c r="Z31" s="6"/>
      <c r="AA31" s="6"/>
      <c r="AB31" s="6"/>
      <c r="AC31" s="6"/>
      <c r="AD31" s="6"/>
      <c r="AE31" s="6"/>
      <c r="AF31" s="6"/>
      <c r="AG31" s="6"/>
      <c r="AH31" s="6"/>
      <c r="AI31" s="6"/>
      <c r="AJ31" s="6"/>
      <c r="AK31" s="6"/>
      <c r="AL31" s="6"/>
      <c r="AM31" s="6"/>
      <c r="AN31" s="6"/>
      <c r="AO31" s="6"/>
      <c r="AP31" s="6"/>
    </row>
    <row r="32" spans="1:42">
      <c r="S32" s="6"/>
      <c r="T32" s="6"/>
      <c r="U32" s="6"/>
      <c r="V32" s="6"/>
      <c r="W32" s="6"/>
      <c r="X32" s="6"/>
      <c r="Y32" s="6"/>
      <c r="Z32" s="6"/>
      <c r="AA32" s="6"/>
      <c r="AB32" s="6"/>
      <c r="AC32" s="6"/>
      <c r="AD32" s="6"/>
      <c r="AE32" s="6"/>
      <c r="AF32" s="6"/>
      <c r="AG32" s="6"/>
      <c r="AH32" s="6"/>
      <c r="AI32" s="6"/>
      <c r="AJ32" s="6"/>
      <c r="AK32" s="6"/>
      <c r="AL32" s="6"/>
      <c r="AM32" s="6"/>
      <c r="AN32" s="6"/>
      <c r="AO32" s="6"/>
      <c r="AP32" s="6"/>
    </row>
    <row r="33" spans="1:42">
      <c r="S33" s="6"/>
      <c r="T33" s="6"/>
      <c r="U33" s="6"/>
      <c r="V33" s="6"/>
      <c r="W33" s="6"/>
      <c r="X33" s="6"/>
      <c r="Y33" s="6"/>
      <c r="Z33" s="6"/>
      <c r="AA33" s="6"/>
      <c r="AB33" s="6"/>
      <c r="AC33" s="6"/>
      <c r="AD33" s="6"/>
      <c r="AE33" s="6"/>
      <c r="AF33" s="6"/>
      <c r="AG33" s="6"/>
      <c r="AH33" s="6"/>
      <c r="AI33" s="6"/>
      <c r="AJ33" s="6"/>
      <c r="AK33" s="6"/>
      <c r="AL33" s="6"/>
      <c r="AM33" s="6"/>
      <c r="AN33" s="6"/>
      <c r="AO33" s="6"/>
      <c r="AP33" s="6"/>
    </row>
    <row r="34" spans="1:42">
      <c r="S34" s="6"/>
      <c r="T34" s="6"/>
      <c r="U34" s="6"/>
      <c r="V34" s="6"/>
      <c r="W34" s="6"/>
      <c r="X34" s="6"/>
      <c r="Y34" s="6"/>
      <c r="Z34" s="6"/>
      <c r="AA34" s="6"/>
      <c r="AB34" s="6"/>
      <c r="AC34" s="6"/>
      <c r="AD34" s="6"/>
      <c r="AE34" s="6"/>
      <c r="AF34" s="6"/>
      <c r="AG34" s="6"/>
      <c r="AH34" s="6"/>
      <c r="AI34" s="6"/>
      <c r="AJ34" s="6"/>
      <c r="AK34" s="6"/>
      <c r="AL34" s="6"/>
      <c r="AM34" s="6"/>
      <c r="AN34" s="6"/>
      <c r="AO34" s="6"/>
      <c r="AP34" s="6"/>
    </row>
    <row r="35" spans="1:42">
      <c r="S35" s="6"/>
      <c r="T35" s="6"/>
      <c r="U35" s="6"/>
      <c r="V35" s="6"/>
      <c r="W35" s="6"/>
      <c r="X35" s="6"/>
      <c r="Y35" s="6"/>
      <c r="Z35" s="6"/>
      <c r="AA35" s="6"/>
      <c r="AB35" s="6"/>
      <c r="AC35" s="6"/>
      <c r="AD35" s="6"/>
      <c r="AE35" s="6"/>
      <c r="AF35" s="6"/>
      <c r="AG35" s="6"/>
      <c r="AH35" s="6"/>
      <c r="AI35" s="6"/>
      <c r="AJ35" s="6"/>
      <c r="AK35" s="6"/>
      <c r="AL35" s="6"/>
      <c r="AM35" s="6"/>
      <c r="AN35" s="6"/>
      <c r="AO35" s="6"/>
      <c r="AP35" s="6"/>
    </row>
    <row r="36" spans="1:42">
      <c r="A36" s="3" t="s">
        <v>132</v>
      </c>
      <c r="B36" t="s">
        <v>134</v>
      </c>
      <c r="D36" s="3" t="s">
        <v>132</v>
      </c>
      <c r="E36" t="s">
        <v>134</v>
      </c>
      <c r="S36" s="6"/>
      <c r="T36" s="6"/>
      <c r="U36" s="6"/>
      <c r="V36" s="6"/>
      <c r="W36" s="6"/>
      <c r="X36" s="6"/>
      <c r="Y36" s="6"/>
      <c r="Z36" s="6"/>
      <c r="AA36" s="6"/>
      <c r="AB36" s="6"/>
      <c r="AC36" s="6"/>
      <c r="AD36" s="6"/>
      <c r="AE36" s="6"/>
      <c r="AF36" s="6"/>
      <c r="AG36" s="6"/>
      <c r="AH36" s="6"/>
      <c r="AI36" s="6"/>
      <c r="AJ36" s="6"/>
      <c r="AK36" s="6"/>
      <c r="AL36" s="6"/>
      <c r="AM36" s="6"/>
      <c r="AN36" s="6"/>
      <c r="AO36" s="6"/>
      <c r="AP36" s="6"/>
    </row>
    <row r="37" spans="1:42">
      <c r="A37" s="4" t="s">
        <v>136</v>
      </c>
      <c r="B37" s="2">
        <v>200.64</v>
      </c>
      <c r="D37" s="4" t="s">
        <v>121</v>
      </c>
      <c r="E37" s="2">
        <v>10967.359999999999</v>
      </c>
      <c r="S37" s="6"/>
      <c r="T37" s="6"/>
      <c r="U37" s="6"/>
      <c r="V37" s="6"/>
      <c r="W37" s="6"/>
      <c r="X37" s="6"/>
      <c r="Y37" s="6"/>
      <c r="Z37" s="6"/>
      <c r="AA37" s="6"/>
      <c r="AB37" s="6"/>
      <c r="AC37" s="6"/>
      <c r="AD37" s="6"/>
      <c r="AE37" s="6"/>
      <c r="AF37" s="6"/>
      <c r="AG37" s="6"/>
      <c r="AH37" s="6"/>
      <c r="AI37" s="6"/>
      <c r="AJ37" s="6"/>
      <c r="AK37" s="6"/>
      <c r="AL37" s="6"/>
      <c r="AM37" s="6"/>
      <c r="AN37" s="6"/>
      <c r="AO37" s="6"/>
      <c r="AP37" s="6"/>
    </row>
    <row r="38" spans="1:42">
      <c r="A38" s="4" t="s">
        <v>137</v>
      </c>
      <c r="B38" s="2">
        <v>200.64</v>
      </c>
      <c r="D38" s="4" t="s">
        <v>133</v>
      </c>
      <c r="E38" s="2">
        <v>10967.359999999999</v>
      </c>
      <c r="S38" s="6"/>
      <c r="T38" s="6"/>
      <c r="U38" s="6"/>
      <c r="V38" s="6"/>
      <c r="W38" s="6"/>
      <c r="X38" s="6"/>
      <c r="Y38" s="6"/>
      <c r="Z38" s="6"/>
      <c r="AA38" s="6"/>
      <c r="AB38" s="6"/>
      <c r="AC38" s="6"/>
      <c r="AD38" s="6"/>
      <c r="AE38" s="6"/>
      <c r="AF38" s="6"/>
      <c r="AG38" s="6"/>
      <c r="AH38" s="6"/>
      <c r="AI38" s="6"/>
      <c r="AJ38" s="6"/>
      <c r="AK38" s="6"/>
      <c r="AL38" s="6"/>
      <c r="AM38" s="6"/>
      <c r="AN38" s="6"/>
      <c r="AO38" s="6"/>
      <c r="AP38" s="6"/>
    </row>
    <row r="39" spans="1:42">
      <c r="A39" s="4" t="s">
        <v>138</v>
      </c>
      <c r="B39" s="2">
        <v>922.71</v>
      </c>
      <c r="S39" s="6"/>
      <c r="T39" s="6"/>
      <c r="U39" s="6"/>
      <c r="V39" s="6"/>
      <c r="W39" s="6"/>
      <c r="X39" s="6"/>
      <c r="Y39" s="6"/>
      <c r="Z39" s="6"/>
      <c r="AA39" s="6"/>
      <c r="AB39" s="6"/>
      <c r="AC39" s="6"/>
      <c r="AD39" s="6"/>
      <c r="AE39" s="6"/>
      <c r="AF39" s="6"/>
      <c r="AG39" s="6"/>
      <c r="AH39" s="6"/>
      <c r="AI39" s="6"/>
      <c r="AJ39" s="6"/>
      <c r="AK39" s="6"/>
      <c r="AL39" s="6"/>
      <c r="AM39" s="6"/>
      <c r="AN39" s="6"/>
      <c r="AO39" s="6"/>
      <c r="AP39" s="6"/>
    </row>
    <row r="40" spans="1:42">
      <c r="A40" s="4" t="s">
        <v>139</v>
      </c>
      <c r="B40" s="2">
        <v>375.06</v>
      </c>
      <c r="S40" s="6"/>
      <c r="T40" s="6"/>
      <c r="U40" s="6"/>
      <c r="V40" s="6"/>
      <c r="W40" s="6"/>
      <c r="X40" s="6"/>
      <c r="Y40" s="6"/>
      <c r="Z40" s="6"/>
      <c r="AA40" s="6"/>
      <c r="AB40" s="6"/>
      <c r="AC40" s="6"/>
      <c r="AD40" s="6"/>
      <c r="AE40" s="6"/>
      <c r="AF40" s="6"/>
      <c r="AG40" s="6"/>
      <c r="AH40" s="6"/>
      <c r="AI40" s="6"/>
      <c r="AJ40" s="6"/>
      <c r="AK40" s="6"/>
      <c r="AL40" s="6"/>
      <c r="AM40" s="6"/>
      <c r="AN40" s="6"/>
      <c r="AO40" s="6"/>
      <c r="AP40" s="6"/>
    </row>
    <row r="41" spans="1:42">
      <c r="A41" s="4" t="s">
        <v>140</v>
      </c>
      <c r="B41" s="2">
        <v>160.46</v>
      </c>
      <c r="S41" s="6"/>
      <c r="T41" s="6"/>
      <c r="U41" s="6"/>
      <c r="V41" s="6"/>
      <c r="W41" s="6"/>
      <c r="X41" s="6"/>
      <c r="Y41" s="6"/>
      <c r="Z41" s="6"/>
      <c r="AA41" s="6"/>
      <c r="AB41" s="6"/>
      <c r="AC41" s="6"/>
      <c r="AD41" s="6"/>
      <c r="AE41" s="6"/>
      <c r="AF41" s="6"/>
      <c r="AG41" s="6"/>
      <c r="AH41" s="6"/>
      <c r="AI41" s="6"/>
      <c r="AJ41" s="6"/>
      <c r="AK41" s="6"/>
      <c r="AL41" s="6"/>
      <c r="AM41" s="6"/>
      <c r="AN41" s="6"/>
      <c r="AO41" s="6"/>
      <c r="AP41" s="6"/>
    </row>
    <row r="42" spans="1:42">
      <c r="A42" s="4" t="s">
        <v>141</v>
      </c>
      <c r="B42" s="2">
        <v>1841.4</v>
      </c>
      <c r="S42" s="6"/>
      <c r="T42" s="6"/>
      <c r="U42" s="6"/>
      <c r="V42" s="6"/>
      <c r="W42" s="6"/>
      <c r="X42" s="6"/>
      <c r="Y42" s="6"/>
      <c r="Z42" s="6"/>
      <c r="AA42" s="6"/>
      <c r="AB42" s="6"/>
      <c r="AC42" s="6"/>
      <c r="AD42" s="6"/>
      <c r="AE42" s="6"/>
      <c r="AF42" s="6"/>
      <c r="AG42" s="6"/>
      <c r="AH42" s="6"/>
      <c r="AI42" s="6"/>
      <c r="AJ42" s="6"/>
      <c r="AK42" s="6"/>
      <c r="AL42" s="6"/>
      <c r="AM42" s="6"/>
      <c r="AN42" s="6"/>
      <c r="AO42" s="6"/>
      <c r="AP42" s="6"/>
    </row>
    <row r="43" spans="1:42">
      <c r="A43" s="4" t="s">
        <v>142</v>
      </c>
      <c r="B43" s="2">
        <v>56</v>
      </c>
      <c r="D43" s="3" t="s">
        <v>132</v>
      </c>
      <c r="E43" t="s">
        <v>134</v>
      </c>
      <c r="S43" s="6"/>
      <c r="T43" s="6"/>
      <c r="U43" s="6"/>
      <c r="V43" s="6"/>
      <c r="W43" s="6"/>
      <c r="X43" s="6"/>
      <c r="Y43" s="6"/>
      <c r="Z43" s="6"/>
      <c r="AA43" s="6"/>
      <c r="AB43" s="6"/>
      <c r="AC43" s="6"/>
      <c r="AD43" s="6"/>
      <c r="AE43" s="6"/>
      <c r="AF43" s="6"/>
      <c r="AG43" s="6"/>
      <c r="AH43" s="6"/>
      <c r="AI43" s="6"/>
      <c r="AJ43" s="6"/>
      <c r="AK43" s="6"/>
      <c r="AL43" s="6"/>
      <c r="AM43" s="6"/>
      <c r="AN43" s="6"/>
      <c r="AO43" s="6"/>
      <c r="AP43" s="6"/>
    </row>
    <row r="44" spans="1:42">
      <c r="A44" s="4" t="s">
        <v>143</v>
      </c>
      <c r="B44" s="2">
        <v>281.60000000000002</v>
      </c>
      <c r="D44" s="4" t="s">
        <v>120</v>
      </c>
      <c r="E44" s="2">
        <v>10967.359999999999</v>
      </c>
      <c r="S44" s="6"/>
      <c r="T44" s="6"/>
      <c r="U44" s="6"/>
      <c r="V44" s="6"/>
      <c r="W44" s="6"/>
      <c r="X44" s="6"/>
      <c r="Y44" s="6"/>
      <c r="Z44" s="6"/>
      <c r="AA44" s="6"/>
      <c r="AB44" s="6"/>
      <c r="AC44" s="6"/>
      <c r="AD44" s="6"/>
      <c r="AE44" s="6"/>
      <c r="AF44" s="6"/>
      <c r="AG44" s="6"/>
      <c r="AH44" s="6"/>
      <c r="AI44" s="6"/>
      <c r="AJ44" s="6"/>
      <c r="AK44" s="6"/>
      <c r="AL44" s="6"/>
      <c r="AM44" s="6"/>
      <c r="AN44" s="6"/>
      <c r="AO44" s="6"/>
      <c r="AP44" s="6"/>
    </row>
    <row r="45" spans="1:42">
      <c r="A45" s="4" t="s">
        <v>144</v>
      </c>
      <c r="B45" s="2">
        <v>818.11</v>
      </c>
      <c r="D45" s="4" t="s">
        <v>133</v>
      </c>
      <c r="E45" s="2">
        <v>10967.359999999999</v>
      </c>
      <c r="S45" s="6"/>
      <c r="T45" s="6"/>
      <c r="U45" s="6"/>
      <c r="V45" s="6"/>
      <c r="W45" s="6"/>
      <c r="X45" s="6"/>
      <c r="Y45" s="6"/>
      <c r="Z45" s="6"/>
      <c r="AA45" s="6"/>
      <c r="AB45" s="6"/>
      <c r="AC45" s="6"/>
      <c r="AD45" s="6"/>
      <c r="AE45" s="6"/>
      <c r="AF45" s="6"/>
      <c r="AG45" s="6"/>
      <c r="AH45" s="6"/>
      <c r="AI45" s="6"/>
      <c r="AJ45" s="6"/>
      <c r="AK45" s="6"/>
      <c r="AL45" s="6"/>
      <c r="AM45" s="6"/>
      <c r="AN45" s="6"/>
      <c r="AO45" s="6"/>
      <c r="AP45" s="6"/>
    </row>
    <row r="46" spans="1:42">
      <c r="A46" s="4" t="s">
        <v>145</v>
      </c>
      <c r="B46" s="2">
        <v>2069.7600000000002</v>
      </c>
      <c r="S46" s="6"/>
      <c r="T46" s="6"/>
      <c r="U46" s="6"/>
      <c r="V46" s="6"/>
      <c r="W46" s="6"/>
      <c r="X46" s="6"/>
      <c r="Y46" s="6"/>
      <c r="Z46" s="6"/>
      <c r="AA46" s="6"/>
      <c r="AB46" s="6"/>
      <c r="AC46" s="6"/>
      <c r="AD46" s="6"/>
      <c r="AE46" s="6"/>
      <c r="AF46" s="6"/>
      <c r="AG46" s="6"/>
      <c r="AH46" s="6"/>
      <c r="AI46" s="6"/>
      <c r="AJ46" s="6"/>
      <c r="AK46" s="6"/>
      <c r="AL46" s="6"/>
      <c r="AM46" s="6"/>
      <c r="AN46" s="6"/>
      <c r="AO46" s="6"/>
      <c r="AP46" s="6"/>
    </row>
    <row r="47" spans="1:42">
      <c r="A47" s="4" t="s">
        <v>146</v>
      </c>
      <c r="B47" s="2">
        <v>831.28</v>
      </c>
      <c r="S47" s="6"/>
      <c r="T47" s="6"/>
      <c r="U47" s="6"/>
      <c r="V47" s="6"/>
      <c r="W47" s="6"/>
      <c r="X47" s="6"/>
      <c r="Y47" s="6"/>
      <c r="Z47" s="6"/>
      <c r="AA47" s="6"/>
      <c r="AB47" s="6"/>
      <c r="AC47" s="6"/>
      <c r="AD47" s="6"/>
      <c r="AE47" s="6"/>
      <c r="AF47" s="6"/>
      <c r="AG47" s="6"/>
      <c r="AH47" s="6"/>
      <c r="AI47" s="6"/>
      <c r="AJ47" s="6"/>
      <c r="AK47" s="6"/>
      <c r="AL47" s="6"/>
      <c r="AM47" s="6"/>
      <c r="AN47" s="6"/>
      <c r="AO47" s="6"/>
      <c r="AP47" s="6"/>
    </row>
    <row r="48" spans="1:42">
      <c r="A48" s="4" t="s">
        <v>147</v>
      </c>
      <c r="B48" s="2">
        <v>3209.7000000000007</v>
      </c>
      <c r="S48" s="6"/>
      <c r="T48" s="6"/>
      <c r="U48" s="6"/>
      <c r="V48" s="6"/>
      <c r="W48" s="6"/>
      <c r="X48" s="6"/>
      <c r="Y48" s="6"/>
      <c r="Z48" s="6"/>
      <c r="AA48" s="6"/>
      <c r="AB48" s="6"/>
      <c r="AC48" s="6"/>
      <c r="AD48" s="6"/>
      <c r="AE48" s="6"/>
      <c r="AF48" s="6"/>
      <c r="AG48" s="6"/>
      <c r="AH48" s="6"/>
      <c r="AI48" s="6"/>
      <c r="AJ48" s="6"/>
      <c r="AK48" s="6"/>
      <c r="AL48" s="6"/>
      <c r="AM48" s="6"/>
      <c r="AN48" s="6"/>
      <c r="AO48" s="6"/>
      <c r="AP48" s="6"/>
    </row>
    <row r="49" spans="1:42">
      <c r="A49" s="4" t="s">
        <v>133</v>
      </c>
      <c r="B49" s="2">
        <v>10967.36</v>
      </c>
      <c r="S49" s="6"/>
      <c r="T49" s="6"/>
      <c r="U49" s="6"/>
      <c r="V49" s="6"/>
      <c r="W49" s="6"/>
      <c r="X49" s="6"/>
      <c r="Y49" s="6"/>
      <c r="Z49" s="6"/>
      <c r="AA49" s="6"/>
      <c r="AB49" s="6"/>
      <c r="AC49" s="6"/>
      <c r="AD49" s="6"/>
      <c r="AE49" s="6"/>
      <c r="AF49" s="6"/>
      <c r="AG49" s="6"/>
      <c r="AH49" s="6"/>
      <c r="AI49" s="6"/>
      <c r="AJ49" s="6"/>
      <c r="AK49" s="6"/>
      <c r="AL49" s="6"/>
      <c r="AM49" s="6"/>
      <c r="AN49" s="6"/>
      <c r="AO49" s="6"/>
      <c r="AP49" s="6"/>
    </row>
    <row r="50" spans="1:42">
      <c r="S50" s="6"/>
      <c r="T50" s="6"/>
      <c r="U50" s="6"/>
      <c r="V50" s="6"/>
      <c r="W50" s="6"/>
      <c r="X50" s="6"/>
      <c r="Y50" s="6"/>
      <c r="Z50" s="6"/>
      <c r="AA50" s="6"/>
      <c r="AB50" s="6"/>
      <c r="AC50" s="6"/>
      <c r="AD50" s="6"/>
      <c r="AE50" s="6"/>
      <c r="AF50" s="6"/>
      <c r="AG50" s="6"/>
      <c r="AH50" s="6"/>
      <c r="AI50" s="6"/>
      <c r="AJ50" s="6"/>
      <c r="AK50" s="6"/>
      <c r="AL50" s="6"/>
      <c r="AM50" s="6"/>
      <c r="AN50" s="6"/>
      <c r="AO50" s="6"/>
      <c r="AP50" s="6"/>
    </row>
    <row r="51" spans="1:42">
      <c r="S51" s="6"/>
      <c r="T51" s="6"/>
      <c r="U51" s="6"/>
      <c r="V51" s="6"/>
      <c r="W51" s="6"/>
      <c r="X51" s="6"/>
      <c r="Y51" s="6"/>
      <c r="Z51" s="6"/>
      <c r="AA51" s="6"/>
      <c r="AB51" s="6"/>
      <c r="AC51" s="6"/>
      <c r="AD51" s="6"/>
      <c r="AE51" s="6"/>
      <c r="AF51" s="6"/>
      <c r="AG51" s="6"/>
      <c r="AH51" s="6"/>
      <c r="AI51" s="6"/>
      <c r="AJ51" s="6"/>
      <c r="AK51" s="6"/>
      <c r="AL51" s="6"/>
      <c r="AM51" s="6"/>
      <c r="AN51" s="6"/>
      <c r="AO51" s="6"/>
      <c r="AP51" s="6"/>
    </row>
    <row r="52" spans="1:42">
      <c r="S52" s="6"/>
      <c r="T52" s="6"/>
      <c r="U52" s="6"/>
      <c r="V52" s="6"/>
      <c r="W52" s="6"/>
      <c r="X52" s="6"/>
      <c r="Y52" s="6"/>
      <c r="Z52" s="6"/>
      <c r="AA52" s="6"/>
      <c r="AB52" s="6"/>
      <c r="AC52" s="6"/>
      <c r="AD52" s="6"/>
      <c r="AE52" s="6"/>
      <c r="AF52" s="6"/>
      <c r="AG52" s="6"/>
      <c r="AH52" s="6"/>
      <c r="AI52" s="6"/>
      <c r="AJ52" s="6"/>
      <c r="AK52" s="6"/>
      <c r="AL52" s="6"/>
      <c r="AM52" s="6"/>
      <c r="AN52" s="6"/>
      <c r="AO52" s="6"/>
      <c r="AP52" s="6"/>
    </row>
  </sheetData>
  <mergeCells count="2">
    <mergeCell ref="S8:AM52"/>
    <mergeCell ref="AN8:AP52"/>
  </mergeCells>
  <conditionalFormatting pivot="1" sqref="B21:B28">
    <cfRule type="top10" dxfId="66" priority="1" rank="10"/>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Catalogue</vt:lpstr>
      <vt:lpstr>Sales Report</vt:lpstr>
      <vt:lpstr>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Immanuvel Joseph</dc:creator>
  <cp:lastModifiedBy>SENTHIL KUMAR B</cp:lastModifiedBy>
  <dcterms:created xsi:type="dcterms:W3CDTF">2023-09-26T02:09:28Z</dcterms:created>
  <dcterms:modified xsi:type="dcterms:W3CDTF">2025-03-28T15:16:14Z</dcterms:modified>
</cp:coreProperties>
</file>