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tabRatio="698" activeTab="1"/>
  </bookViews>
  <sheets>
    <sheet name="RELEASE METRICS" sheetId="1" r:id="rId1"/>
    <sheet name="PAS" sheetId="13" r:id="rId2"/>
    <sheet name="CarePricer" sheetId="2" r:id="rId3"/>
    <sheet name="CM" sheetId="3" r:id="rId4"/>
    <sheet name="WebPDI" sheetId="12" r:id="rId5"/>
    <sheet name="CDM" sheetId="7" r:id="rId6"/>
    <sheet name="ContentLegacy" sheetId="10" r:id="rId7"/>
    <sheet name="KS" sheetId="11" r:id="rId8"/>
    <sheet name="Reporting" sheetId="6" r:id="rId9"/>
  </sheets>
  <calcPr calcId="125725"/>
</workbook>
</file>

<file path=xl/calcChain.xml><?xml version="1.0" encoding="utf-8"?>
<calcChain xmlns="http://schemas.openxmlformats.org/spreadsheetml/2006/main">
  <c r="O22" i="13"/>
  <c r="O21"/>
  <c r="O20"/>
  <c r="O19"/>
  <c r="O7"/>
  <c r="O8"/>
  <c r="O9"/>
  <c r="O10"/>
  <c r="O11"/>
  <c r="O12"/>
  <c r="O13"/>
  <c r="O14"/>
  <c r="O15"/>
  <c r="O16"/>
  <c r="O17"/>
  <c r="O18"/>
  <c r="O27" i="11"/>
  <c r="N27"/>
  <c r="J27"/>
  <c r="N23" i="6"/>
  <c r="N24"/>
  <c r="N25"/>
  <c r="N26"/>
  <c r="N27"/>
  <c r="N28"/>
  <c r="N29"/>
  <c r="N30"/>
  <c r="N31"/>
  <c r="N32"/>
  <c r="N33"/>
  <c r="N34"/>
  <c r="N35"/>
  <c r="N36"/>
  <c r="O32"/>
  <c r="O33"/>
  <c r="O34"/>
  <c r="O35"/>
  <c r="O36"/>
  <c r="J29"/>
  <c r="J30"/>
  <c r="J31"/>
  <c r="J32"/>
  <c r="J33"/>
  <c r="J34"/>
  <c r="J35"/>
  <c r="J36"/>
  <c r="O33" i="12"/>
  <c r="N33"/>
  <c r="O31" i="6" l="1"/>
  <c r="O32" i="12"/>
  <c r="N32"/>
  <c r="O29" i="2"/>
  <c r="N29"/>
  <c r="J29"/>
  <c r="O28" l="1"/>
  <c r="N28"/>
  <c r="J28"/>
  <c r="O31" i="12"/>
  <c r="N31"/>
  <c r="J21" i="2" l="1"/>
  <c r="J22"/>
  <c r="J23"/>
  <c r="J24"/>
  <c r="J25"/>
  <c r="J26"/>
  <c r="J27"/>
  <c r="J26" i="11" l="1"/>
  <c r="N26" s="1"/>
  <c r="O26" l="1"/>
  <c r="N25"/>
  <c r="J25"/>
  <c r="O25" s="1"/>
  <c r="N24" i="10"/>
  <c r="J24"/>
  <c r="O24" s="1"/>
  <c r="J29" i="12"/>
  <c r="O29" s="1"/>
  <c r="N29" l="1"/>
  <c r="O28" i="6" l="1"/>
  <c r="J28"/>
  <c r="O28" i="12"/>
  <c r="N28"/>
  <c r="J28"/>
  <c r="O24" i="11"/>
  <c r="N24"/>
  <c r="J24"/>
  <c r="N10" i="13"/>
  <c r="N11"/>
  <c r="N12"/>
  <c r="N13"/>
  <c r="J23" i="10"/>
  <c r="N23" s="1"/>
  <c r="J27" i="6"/>
  <c r="O27" s="1"/>
  <c r="N27" i="12"/>
  <c r="J27"/>
  <c r="O27" s="1"/>
  <c r="N23" i="11"/>
  <c r="O23"/>
  <c r="J23"/>
  <c r="N22" i="2"/>
  <c r="N23"/>
  <c r="O22"/>
  <c r="O23"/>
  <c r="O18"/>
  <c r="J26" i="12"/>
  <c r="J25"/>
  <c r="J24"/>
  <c r="O24" s="1"/>
  <c r="O26"/>
  <c r="N26"/>
  <c r="O22" i="10"/>
  <c r="N22"/>
  <c r="J22"/>
  <c r="J26" i="6"/>
  <c r="J22" i="11"/>
  <c r="O22" s="1"/>
  <c r="O25" i="12"/>
  <c r="N25"/>
  <c r="J21" i="10"/>
  <c r="O21" s="1"/>
  <c r="J25" i="6"/>
  <c r="O25" s="1"/>
  <c r="J21" i="11"/>
  <c r="N21" s="1"/>
  <c r="O20" i="10"/>
  <c r="N20"/>
  <c r="J20"/>
  <c r="J24" i="6"/>
  <c r="O24" s="1"/>
  <c r="N21" i="2"/>
  <c r="O21"/>
  <c r="O23" i="10" l="1"/>
  <c r="N24" i="12"/>
  <c r="O26" i="6"/>
  <c r="N22" i="11"/>
  <c r="N21" i="10"/>
  <c r="O21" i="11"/>
  <c r="J20"/>
  <c r="O20" s="1"/>
  <c r="N20" i="3"/>
  <c r="O20"/>
  <c r="J19"/>
  <c r="O19" s="1"/>
  <c r="J20"/>
  <c r="N3"/>
  <c r="O3"/>
  <c r="N4"/>
  <c r="O4"/>
  <c r="N5"/>
  <c r="O5"/>
  <c r="N6"/>
  <c r="O6"/>
  <c r="N7"/>
  <c r="O7"/>
  <c r="N8"/>
  <c r="O8"/>
  <c r="N9"/>
  <c r="O9"/>
  <c r="N10"/>
  <c r="O10"/>
  <c r="N11"/>
  <c r="O11"/>
  <c r="N12"/>
  <c r="O12"/>
  <c r="N13"/>
  <c r="O13"/>
  <c r="N14"/>
  <c r="O14"/>
  <c r="N15"/>
  <c r="O15"/>
  <c r="N16"/>
  <c r="O16"/>
  <c r="N17"/>
  <c r="O17"/>
  <c r="N18"/>
  <c r="O18"/>
  <c r="J3"/>
  <c r="J4"/>
  <c r="J5"/>
  <c r="J6"/>
  <c r="J7"/>
  <c r="J8"/>
  <c r="J9"/>
  <c r="J10"/>
  <c r="J11"/>
  <c r="J12"/>
  <c r="J13"/>
  <c r="J14"/>
  <c r="J15"/>
  <c r="J16"/>
  <c r="J17"/>
  <c r="J18"/>
  <c r="N4" i="13"/>
  <c r="O4"/>
  <c r="N5"/>
  <c r="O5"/>
  <c r="N6"/>
  <c r="O6"/>
  <c r="N7"/>
  <c r="N8"/>
  <c r="N9"/>
  <c r="J3"/>
  <c r="J4"/>
  <c r="J5"/>
  <c r="J6"/>
  <c r="J7"/>
  <c r="J8"/>
  <c r="J9"/>
  <c r="N20" i="11" l="1"/>
  <c r="N19" i="3"/>
  <c r="N20" i="2"/>
  <c r="O20"/>
  <c r="O3" l="1"/>
  <c r="O4"/>
  <c r="O5"/>
  <c r="O6"/>
  <c r="O7"/>
  <c r="O8"/>
  <c r="O9"/>
  <c r="O10"/>
  <c r="O11"/>
  <c r="O12"/>
  <c r="O13"/>
  <c r="O14"/>
  <c r="O15"/>
  <c r="O16"/>
  <c r="O17"/>
  <c r="O19"/>
  <c r="N13"/>
  <c r="N14"/>
  <c r="N15"/>
  <c r="N16"/>
  <c r="N17"/>
  <c r="N18"/>
  <c r="N19"/>
  <c r="N2"/>
  <c r="J20"/>
  <c r="J19"/>
  <c r="J18"/>
  <c r="J17"/>
  <c r="J16"/>
  <c r="J15"/>
  <c r="J14"/>
  <c r="J13"/>
  <c r="J12"/>
  <c r="J11"/>
  <c r="J10"/>
  <c r="J9"/>
  <c r="J8"/>
  <c r="J7"/>
  <c r="J6"/>
  <c r="O23" i="6"/>
  <c r="J23"/>
  <c r="N19" i="10"/>
  <c r="O19"/>
  <c r="J19"/>
  <c r="O23" i="12" l="1"/>
  <c r="N23"/>
  <c r="J23"/>
  <c r="N22"/>
  <c r="J22"/>
  <c r="O22" s="1"/>
  <c r="J19" i="11"/>
  <c r="N19" s="1"/>
  <c r="J22" i="6"/>
  <c r="N22" s="1"/>
  <c r="O18" i="10"/>
  <c r="N18"/>
  <c r="J18"/>
  <c r="N18" i="11"/>
  <c r="J18"/>
  <c r="O18" s="1"/>
  <c r="N9" i="2"/>
  <c r="N10"/>
  <c r="N11"/>
  <c r="N12"/>
  <c r="O19" i="11" l="1"/>
  <c r="O22" i="6"/>
  <c r="N21" l="1"/>
  <c r="J21"/>
  <c r="O21" s="1"/>
  <c r="J17" i="11"/>
  <c r="O17" s="1"/>
  <c r="J21" i="12"/>
  <c r="N21" s="1"/>
  <c r="N16" i="11"/>
  <c r="O16"/>
  <c r="J16"/>
  <c r="N17" l="1"/>
  <c r="O21" i="12"/>
  <c r="O20" i="6"/>
  <c r="N20"/>
  <c r="J20"/>
  <c r="N20" i="12"/>
  <c r="J20"/>
  <c r="O20" s="1"/>
  <c r="N17" i="10"/>
  <c r="O17"/>
  <c r="J17"/>
  <c r="N16" l="1"/>
  <c r="O16"/>
  <c r="J16"/>
  <c r="J19" i="6"/>
  <c r="N19" s="1"/>
  <c r="J16" i="7"/>
  <c r="O16" s="1"/>
  <c r="N14" i="11"/>
  <c r="O14"/>
  <c r="N15"/>
  <c r="O15"/>
  <c r="J15"/>
  <c r="N19" i="12"/>
  <c r="O19"/>
  <c r="J19"/>
  <c r="O3" i="13"/>
  <c r="N3"/>
  <c r="N2"/>
  <c r="J2"/>
  <c r="O2" s="1"/>
  <c r="J14" i="11"/>
  <c r="N18" i="6"/>
  <c r="O18"/>
  <c r="J18"/>
  <c r="N15" i="10"/>
  <c r="O15"/>
  <c r="J15"/>
  <c r="N15" i="7"/>
  <c r="O15"/>
  <c r="J15"/>
  <c r="N18" i="12"/>
  <c r="O18"/>
  <c r="J18"/>
  <c r="N14" i="10"/>
  <c r="O14"/>
  <c r="J14"/>
  <c r="O19" i="6" l="1"/>
  <c r="N16" i="7"/>
  <c r="N14"/>
  <c r="O14"/>
  <c r="J14"/>
  <c r="J17" i="6"/>
  <c r="N17" s="1"/>
  <c r="J14"/>
  <c r="J15"/>
  <c r="J16"/>
  <c r="N13" i="11"/>
  <c r="O13"/>
  <c r="J13"/>
  <c r="J9"/>
  <c r="J10"/>
  <c r="J11"/>
  <c r="J12"/>
  <c r="N17" i="12"/>
  <c r="O17"/>
  <c r="J17"/>
  <c r="O13" i="10"/>
  <c r="N13"/>
  <c r="J13"/>
  <c r="O17" i="6" l="1"/>
  <c r="O16"/>
  <c r="N16"/>
  <c r="O12" i="11"/>
  <c r="N12"/>
  <c r="O13" i="7"/>
  <c r="N13"/>
  <c r="J13"/>
  <c r="N16" i="12"/>
  <c r="J16"/>
  <c r="O16" s="1"/>
  <c r="D10" i="2"/>
  <c r="E10" s="1"/>
  <c r="D11" s="1"/>
  <c r="E11" s="1"/>
  <c r="D12" s="1"/>
  <c r="E12" s="1"/>
  <c r="E9"/>
  <c r="D9"/>
  <c r="J9" i="10"/>
  <c r="J10"/>
  <c r="O10" s="1"/>
  <c r="J11"/>
  <c r="J12"/>
  <c r="N12" s="1"/>
  <c r="J9" i="7"/>
  <c r="J10"/>
  <c r="J11"/>
  <c r="J12"/>
  <c r="J14" i="12"/>
  <c r="O14" s="1"/>
  <c r="J15"/>
  <c r="N11" i="11"/>
  <c r="N14" i="12"/>
  <c r="N15"/>
  <c r="O15"/>
  <c r="N15" i="6"/>
  <c r="O15"/>
  <c r="O12" i="7"/>
  <c r="N12"/>
  <c r="N14" i="6"/>
  <c r="O14"/>
  <c r="N10" i="11"/>
  <c r="O10"/>
  <c r="N11" i="10"/>
  <c r="N11" i="7"/>
  <c r="O11"/>
  <c r="J12" i="6"/>
  <c r="J13"/>
  <c r="O13" s="1"/>
  <c r="J12" i="12"/>
  <c r="J13"/>
  <c r="O13" s="1"/>
  <c r="N13" i="6"/>
  <c r="N9" i="11"/>
  <c r="O9"/>
  <c r="N10" i="10"/>
  <c r="O10" i="7"/>
  <c r="N10"/>
  <c r="N8" i="2"/>
  <c r="E8"/>
  <c r="D8"/>
  <c r="O12" i="10" l="1"/>
  <c r="O11" i="11"/>
  <c r="O11" i="10"/>
  <c r="N13" i="12"/>
  <c r="N12" i="6"/>
  <c r="O12"/>
  <c r="J8" i="11"/>
  <c r="N8" s="1"/>
  <c r="O9" i="10"/>
  <c r="N9" i="7"/>
  <c r="O9"/>
  <c r="O12" i="12"/>
  <c r="C11" i="1"/>
  <c r="E13"/>
  <c r="U15"/>
  <c r="T15"/>
  <c r="Q15"/>
  <c r="N15"/>
  <c r="K15"/>
  <c r="H15"/>
  <c r="O8" i="10"/>
  <c r="N8"/>
  <c r="J8"/>
  <c r="J7" i="11"/>
  <c r="N7" s="1"/>
  <c r="J6"/>
  <c r="O6" s="1"/>
  <c r="O5"/>
  <c r="O4"/>
  <c r="J11" i="6"/>
  <c r="N11" s="1"/>
  <c r="J11" i="12"/>
  <c r="O11" s="1"/>
  <c r="N9" i="10" l="1"/>
  <c r="N11" i="12"/>
  <c r="N12"/>
  <c r="O8" i="11"/>
  <c r="O11" i="6"/>
  <c r="O7" i="11"/>
  <c r="J8" i="7"/>
  <c r="O8" s="1"/>
  <c r="D7" i="3"/>
  <c r="E7" s="1"/>
  <c r="L7" i="2"/>
  <c r="N7"/>
  <c r="E7"/>
  <c r="D7"/>
  <c r="N8" i="7" l="1"/>
  <c r="V15" i="1"/>
  <c r="V13"/>
  <c r="V11"/>
  <c r="K7" i="10"/>
  <c r="N7"/>
  <c r="J7"/>
  <c r="O6"/>
  <c r="N6"/>
  <c r="J6"/>
  <c r="J10" i="6"/>
  <c r="O10" s="1"/>
  <c r="J9"/>
  <c r="N9" s="1"/>
  <c r="J8"/>
  <c r="N8" s="1"/>
  <c r="O6" i="7"/>
  <c r="N6"/>
  <c r="J7"/>
  <c r="N7" s="1"/>
  <c r="J6"/>
  <c r="N6" i="11"/>
  <c r="O9" i="12"/>
  <c r="J10"/>
  <c r="N10" s="1"/>
  <c r="J9"/>
  <c r="N9" s="1"/>
  <c r="J8"/>
  <c r="N8" s="1"/>
  <c r="O6"/>
  <c r="N6"/>
  <c r="J7"/>
  <c r="O7" s="1"/>
  <c r="J6"/>
  <c r="J5"/>
  <c r="O5" s="1"/>
  <c r="J4"/>
  <c r="O4" s="1"/>
  <c r="J3"/>
  <c r="N3"/>
  <c r="I15" i="1"/>
  <c r="I13"/>
  <c r="H13"/>
  <c r="I11"/>
  <c r="H11"/>
  <c r="N4" i="12"/>
  <c r="O3"/>
  <c r="J2"/>
  <c r="O2" s="1"/>
  <c r="J7" i="6"/>
  <c r="O7" s="1"/>
  <c r="J6"/>
  <c r="J5"/>
  <c r="O5" s="1"/>
  <c r="J4"/>
  <c r="O4" s="1"/>
  <c r="J3"/>
  <c r="O3" i="11"/>
  <c r="O2"/>
  <c r="N4" i="2"/>
  <c r="J5"/>
  <c r="N5"/>
  <c r="J4"/>
  <c r="J3"/>
  <c r="N3"/>
  <c r="L4"/>
  <c r="J2" i="3"/>
  <c r="O2"/>
  <c r="R15" i="1"/>
  <c r="O15"/>
  <c r="L15"/>
  <c r="F15"/>
  <c r="E15"/>
  <c r="R13"/>
  <c r="Q13"/>
  <c r="O13"/>
  <c r="N13"/>
  <c r="L13"/>
  <c r="K13"/>
  <c r="U13"/>
  <c r="F13"/>
  <c r="R11"/>
  <c r="O11"/>
  <c r="L11"/>
  <c r="U11"/>
  <c r="F11"/>
  <c r="Q11"/>
  <c r="N11"/>
  <c r="K11"/>
  <c r="T11"/>
  <c r="E11"/>
  <c r="J2" i="2"/>
  <c r="N2" i="3"/>
  <c r="N6" i="6"/>
  <c r="N5"/>
  <c r="N3"/>
  <c r="J2"/>
  <c r="N2" s="1"/>
  <c r="J5" i="7"/>
  <c r="N5" s="1"/>
  <c r="J4"/>
  <c r="N4" s="1"/>
  <c r="J3"/>
  <c r="O3" s="1"/>
  <c r="J2"/>
  <c r="N2" s="1"/>
  <c r="J5" i="10"/>
  <c r="O5" s="1"/>
  <c r="J4"/>
  <c r="N4" s="1"/>
  <c r="J3"/>
  <c r="O3" s="1"/>
  <c r="J2"/>
  <c r="O2" s="1"/>
  <c r="J5" i="11"/>
  <c r="J4"/>
  <c r="N4"/>
  <c r="J3"/>
  <c r="J2"/>
  <c r="N2"/>
  <c r="N5"/>
  <c r="N3" i="10"/>
  <c r="O4"/>
  <c r="O6" i="6"/>
  <c r="N3" i="7"/>
  <c r="O2" i="2"/>
  <c r="O3" i="6"/>
  <c r="N3" i="11"/>
  <c r="B11" i="1"/>
  <c r="N5" i="10"/>
  <c r="N6" i="2"/>
  <c r="O9" i="6"/>
  <c r="O7" i="10"/>
  <c r="O8" i="6"/>
  <c r="N7"/>
  <c r="O2" i="7" l="1"/>
  <c r="N2" i="10"/>
  <c r="O4" i="7"/>
  <c r="O7"/>
  <c r="O5"/>
  <c r="N5" i="12"/>
  <c r="N2"/>
  <c r="N7"/>
  <c r="O8"/>
  <c r="O10"/>
  <c r="N4" i="6"/>
  <c r="O2"/>
  <c r="N10"/>
</calcChain>
</file>

<file path=xl/comments1.xml><?xml version="1.0" encoding="utf-8"?>
<comments xmlns="http://schemas.openxmlformats.org/spreadsheetml/2006/main">
  <authors>
    <author>Author</author>
  </authors>
  <commentList>
    <comment ref="C2" authorId="0">
      <text>
        <r>
          <rPr>
            <b/>
            <sz val="9"/>
            <color indexed="81"/>
            <rFont val="Tahoma"/>
            <family val="2"/>
          </rPr>
          <t>Current release</t>
        </r>
        <r>
          <rPr>
            <sz val="9"/>
            <color indexed="81"/>
            <rFont val="Tahoma"/>
            <family val="2"/>
          </rPr>
          <t xml:space="preserve">
</t>
        </r>
      </text>
    </comment>
    <comment ref="D2" authorId="0">
      <text>
        <r>
          <rPr>
            <b/>
            <sz val="9"/>
            <color indexed="81"/>
            <rFont val="Tahoma"/>
            <family val="2"/>
          </rPr>
          <t>Current release</t>
        </r>
        <r>
          <rPr>
            <sz val="9"/>
            <color indexed="81"/>
            <rFont val="Tahoma"/>
            <family val="2"/>
          </rPr>
          <t xml:space="preserve">
</t>
        </r>
      </text>
    </comment>
    <comment ref="F2" authorId="0">
      <text>
        <r>
          <rPr>
            <b/>
            <sz val="9"/>
            <color indexed="81"/>
            <rFont val="Tahoma"/>
            <family val="2"/>
          </rPr>
          <t>Current release</t>
        </r>
        <r>
          <rPr>
            <sz val="9"/>
            <color indexed="81"/>
            <rFont val="Tahoma"/>
            <family val="2"/>
          </rPr>
          <t xml:space="preserve">
</t>
        </r>
      </text>
    </comment>
    <comment ref="G2" authorId="0">
      <text>
        <r>
          <rPr>
            <b/>
            <sz val="9"/>
            <color indexed="81"/>
            <rFont val="Tahoma"/>
            <family val="2"/>
          </rPr>
          <t>Current release</t>
        </r>
        <r>
          <rPr>
            <sz val="9"/>
            <color indexed="81"/>
            <rFont val="Tahoma"/>
            <family val="2"/>
          </rPr>
          <t xml:space="preserve">
</t>
        </r>
      </text>
    </comment>
    <comment ref="I2" authorId="0">
      <text>
        <r>
          <rPr>
            <b/>
            <sz val="9"/>
            <color indexed="81"/>
            <rFont val="Tahoma"/>
            <family val="2"/>
          </rPr>
          <t>Current release</t>
        </r>
        <r>
          <rPr>
            <sz val="9"/>
            <color indexed="81"/>
            <rFont val="Tahoma"/>
            <family val="2"/>
          </rPr>
          <t xml:space="preserve">
</t>
        </r>
      </text>
    </comment>
    <comment ref="J2" authorId="0">
      <text>
        <r>
          <rPr>
            <b/>
            <sz val="9"/>
            <color indexed="81"/>
            <rFont val="Tahoma"/>
            <family val="2"/>
          </rPr>
          <t>Current release</t>
        </r>
        <r>
          <rPr>
            <sz val="9"/>
            <color indexed="81"/>
            <rFont val="Tahoma"/>
            <family val="2"/>
          </rPr>
          <t xml:space="preserve">
</t>
        </r>
      </text>
    </comment>
    <comment ref="M2" authorId="0">
      <text>
        <r>
          <rPr>
            <b/>
            <sz val="9"/>
            <color indexed="81"/>
            <rFont val="Tahoma"/>
            <family val="2"/>
          </rPr>
          <t>Current release</t>
        </r>
        <r>
          <rPr>
            <sz val="9"/>
            <color indexed="81"/>
            <rFont val="Tahoma"/>
            <family val="2"/>
          </rPr>
          <t xml:space="preserve">
</t>
        </r>
      </text>
    </comment>
    <comment ref="P2" authorId="0">
      <text>
        <r>
          <rPr>
            <b/>
            <sz val="9"/>
            <color indexed="81"/>
            <rFont val="Tahoma"/>
            <family val="2"/>
          </rPr>
          <t>Current release</t>
        </r>
        <r>
          <rPr>
            <sz val="9"/>
            <color indexed="81"/>
            <rFont val="Tahoma"/>
            <family val="2"/>
          </rPr>
          <t xml:space="preserve">
</t>
        </r>
      </text>
    </comment>
    <comment ref="S2" authorId="0">
      <text>
        <r>
          <rPr>
            <b/>
            <sz val="9"/>
            <color indexed="81"/>
            <rFont val="Tahoma"/>
            <family val="2"/>
          </rPr>
          <t>Current release</t>
        </r>
        <r>
          <rPr>
            <sz val="9"/>
            <color indexed="81"/>
            <rFont val="Tahoma"/>
            <family val="2"/>
          </rPr>
          <t xml:space="preserve">
</t>
        </r>
      </text>
    </comment>
    <comment ref="V2" authorId="0">
      <text>
        <r>
          <rPr>
            <b/>
            <sz val="9"/>
            <color indexed="81"/>
            <rFont val="Tahoma"/>
            <family val="2"/>
          </rPr>
          <t>Current release</t>
        </r>
        <r>
          <rPr>
            <sz val="9"/>
            <color indexed="81"/>
            <rFont val="Tahoma"/>
            <family val="2"/>
          </rPr>
          <t xml:space="preserve">
</t>
        </r>
      </text>
    </comment>
    <comment ref="B7" authorId="0">
      <text>
        <r>
          <rPr>
            <sz val="9"/>
            <color indexed="81"/>
            <rFont val="Tahoma"/>
            <family val="2"/>
          </rPr>
          <t xml:space="preserve">Story points are not estimated at release level and at sprint level these are added into Rally
</t>
        </r>
      </text>
    </comment>
    <comment ref="C7" authorId="0">
      <text>
        <r>
          <rPr>
            <sz val="9"/>
            <color indexed="81"/>
            <rFont val="Tahoma"/>
            <family val="2"/>
          </rPr>
          <t xml:space="preserve">Story points are not estimated at release level and at sprint level these are added into Rally
</t>
        </r>
      </text>
    </comment>
    <comment ref="B8" authorId="0">
      <text>
        <r>
          <rPr>
            <sz val="9"/>
            <color indexed="81"/>
            <rFont val="Tahoma"/>
            <family val="2"/>
          </rPr>
          <t xml:space="preserve">Story points are not estimated at release level and at sprint level these are added into Rally
</t>
        </r>
      </text>
    </comment>
    <comment ref="A14" authorId="0">
      <text>
        <r>
          <rPr>
            <sz val="9"/>
            <color indexed="81"/>
            <rFont val="Tahoma"/>
            <family val="2"/>
          </rPr>
          <t>MedAssets is in the process of benchmarking target. We need to check on this.</t>
        </r>
      </text>
    </comment>
    <comment ref="A21" authorId="0">
      <text>
        <r>
          <rPr>
            <sz val="9"/>
            <color indexed="81"/>
            <rFont val="Tahoma"/>
            <family val="2"/>
          </rPr>
          <t>Report “hotfixes” and “hot updates” (reprioritized client- requested enhancements).
Target 10% YoY reduction.</t>
        </r>
      </text>
    </comment>
  </commentList>
</comments>
</file>

<file path=xl/sharedStrings.xml><?xml version="1.0" encoding="utf-8"?>
<sst xmlns="http://schemas.openxmlformats.org/spreadsheetml/2006/main" count="1031" uniqueCount="274">
  <si>
    <t>RELEASE NAME</t>
  </si>
  <si>
    <t>ACTUAL RELEASE DATE</t>
  </si>
  <si>
    <t>COMMITTED RELEASE DATE</t>
  </si>
  <si>
    <t>Sprint Start Date</t>
  </si>
  <si>
    <t>Sprint End Date</t>
  </si>
  <si>
    <t>Story Points Added</t>
  </si>
  <si>
    <t>Story Points Removed</t>
  </si>
  <si>
    <t>Actual Capacity 
(in Hrs)</t>
  </si>
  <si>
    <t>Story Points Carried Over</t>
  </si>
  <si>
    <t>Remarks</t>
  </si>
  <si>
    <t>Release Name</t>
  </si>
  <si>
    <t>Sprint Type</t>
  </si>
  <si>
    <t>Sprint Number</t>
  </si>
  <si>
    <t>FINAL VELOCITY PLANNED</t>
  </si>
  <si>
    <t>ACTUAL VELOCITY</t>
  </si>
  <si>
    <t>INITIAL VELOCITY PLANNED</t>
  </si>
  <si>
    <t>SPRINT ACCEPTANCE (in %)</t>
  </si>
  <si>
    <t>REQUIREMENTS VOLATILITY (in %)</t>
  </si>
  <si>
    <t>DEVELOPMENT</t>
  </si>
  <si>
    <t>Contract Manager</t>
  </si>
  <si>
    <t>CarePricer</t>
  </si>
  <si>
    <t>Reporting</t>
  </si>
  <si>
    <t>Content Legacy</t>
  </si>
  <si>
    <t>KnowledgeSource</t>
  </si>
  <si>
    <t>REGRESSION</t>
  </si>
  <si>
    <t>CDM Manager</t>
  </si>
  <si>
    <t>Product Team &gt;&gt;</t>
  </si>
  <si>
    <t>Schedule Accuracy - Target (in %)</t>
  </si>
  <si>
    <t>Schedule Accuracy- Actual (in %)</t>
  </si>
  <si>
    <t>+/-15%</t>
  </si>
  <si>
    <t xml:space="preserve">&lt;4 </t>
  </si>
  <si>
    <t>Delivered vs Planned Story Points - Target (in %)</t>
  </si>
  <si>
    <t>2015_13</t>
  </si>
  <si>
    <t>Found 1 machine specific issue while testing</t>
  </si>
  <si>
    <t>2015_10</t>
  </si>
  <si>
    <t>2015_11</t>
  </si>
  <si>
    <t>2015_12</t>
  </si>
  <si>
    <t>Performance LAB was not available, Research took longer time</t>
  </si>
  <si>
    <t>NA</t>
  </si>
  <si>
    <t>Scope changed in the middle.</t>
  </si>
  <si>
    <t>Found Inline defect by QA on last day, Development finished quite late so QA couldn’t finish the testing.</t>
  </si>
  <si>
    <t>Team was working on production issues</t>
  </si>
  <si>
    <t>Complexity and scope changes</t>
  </si>
  <si>
    <t>Team was working on performance issue which was encountered during 15.2 release</t>
  </si>
  <si>
    <t>QA scope increased, Found 1 inline defect, got technical glitch in 1 item due to dependency with other team Xcollect onshore.</t>
  </si>
  <si>
    <t>I2015_10</t>
  </si>
  <si>
    <t>I2010_11</t>
  </si>
  <si>
    <t>I2015_12</t>
  </si>
  <si>
    <t>I2015_13</t>
  </si>
  <si>
    <t>Complex story took more hours than expected, So didn't get enough time to work on incomplete story.</t>
  </si>
  <si>
    <t>1. Technical Challenge
2. New surprise issue arised while testing</t>
  </si>
  <si>
    <t>Due to Technical Complexity US was moved</t>
  </si>
  <si>
    <t>Complex and an extjs bug</t>
  </si>
  <si>
    <t>Dependency with ICS team</t>
  </si>
  <si>
    <t>New framework(Visual Studio 2013) is not installed on VDI machine so could not finish code upgrade task</t>
  </si>
  <si>
    <t>Dependency with IT Team</t>
  </si>
  <si>
    <t>I2015_11</t>
  </si>
  <si>
    <t xml:space="preserve">Need more discussion </t>
  </si>
  <si>
    <t>1. Complexity + more enhancement</t>
  </si>
  <si>
    <t>I2015_06</t>
  </si>
  <si>
    <t>I2015_07</t>
  </si>
  <si>
    <t>I2015_08</t>
  </si>
  <si>
    <t>I2017_09</t>
  </si>
  <si>
    <t>I2010_10</t>
  </si>
  <si>
    <t>US40303: New US added and Prioritized</t>
  </si>
  <si>
    <t>Unit Testing fails</t>
  </si>
  <si>
    <t>Some other US was prioritized</t>
  </si>
  <si>
    <t>3.9.3</t>
  </si>
  <si>
    <t>3.9.4</t>
  </si>
  <si>
    <t>4.9.8</t>
  </si>
  <si>
    <t>4.9.9</t>
  </si>
  <si>
    <t>STORY POINTS - ACCEPTED AT THE END OF RELEASE</t>
  </si>
  <si>
    <t>STORY POINTS - COMMITTED IN RELEASE PLANNING</t>
  </si>
  <si>
    <t>RELEASE - PLANNED START DATE</t>
  </si>
  <si>
    <t>RELEASE - ACTUAL START DATE</t>
  </si>
  <si>
    <t xml:space="preserve">High 11;
Medium 9; 
Low 17; </t>
  </si>
  <si>
    <t>CRITICAL/HIGH DEFECTS FOUND WITHIN 30 DAYS - ACTUAL</t>
  </si>
  <si>
    <t>NO OF UNPLANNED RELEASES (HOTFIXES &amp; HOT UPDATES)</t>
  </si>
  <si>
    <t>STORY POINTS - DELIVERED AS AGAINST RELEASE SCOPE</t>
  </si>
  <si>
    <t>Regression Defects with Severity</t>
  </si>
  <si>
    <t>Critical/High Defects found within 30 days - Target</t>
  </si>
  <si>
    <t>% Original Release Scope - Target</t>
  </si>
  <si>
    <t>% Original Release Scope - Actual</t>
  </si>
  <si>
    <t>Delivered vs Planned Story Points - Actual (in %)</t>
  </si>
  <si>
    <t>-1%</t>
  </si>
  <si>
    <t>NO OF BCIs REPORTED - Target</t>
  </si>
  <si>
    <t>NO OF BCIs REPORTED - Actual</t>
  </si>
  <si>
    <t>Web PDI</t>
  </si>
  <si>
    <t>w2015_14</t>
  </si>
  <si>
    <t>w2015_16</t>
  </si>
  <si>
    <t>w2015_18</t>
  </si>
  <si>
    <t>w2015_20</t>
  </si>
  <si>
    <t>w2015_22</t>
  </si>
  <si>
    <t>w2015_24</t>
  </si>
  <si>
    <t>w2015_26</t>
  </si>
  <si>
    <t>Clarification on requirements changed</t>
  </si>
  <si>
    <t>Change in requirements</t>
  </si>
  <si>
    <t>Acceptance Criteria was changed in the middle of sprint</t>
  </si>
  <si>
    <t>w2015_28</t>
  </si>
  <si>
    <t>w2015_30</t>
  </si>
  <si>
    <t>NO OF BCIs by BANAGLORE team - Actual</t>
  </si>
  <si>
    <t>2015_14</t>
  </si>
  <si>
    <t>Inline defects, Scenarios added, technical complexity.</t>
  </si>
  <si>
    <t>CPC standardization work was taken more</t>
  </si>
  <si>
    <t>Had Database servers migration issues leading to some data issue for testing</t>
  </si>
  <si>
    <t>I2015_15</t>
  </si>
  <si>
    <t>Due to unplanned PTO and technical complexity US was moved</t>
  </si>
  <si>
    <t>I2015_14</t>
  </si>
  <si>
    <t>DEPLOYMENT</t>
  </si>
  <si>
    <t>There was issue with DEV server</t>
  </si>
  <si>
    <t>2015_15</t>
  </si>
  <si>
    <t>Due to unplanned PTOs</t>
  </si>
  <si>
    <t>I2015_16</t>
  </si>
  <si>
    <t>w2015_32</t>
  </si>
  <si>
    <t>Onshore Developer did not complete one US due to technical complexity</t>
  </si>
  <si>
    <t>Volatility reason : 
Testing not completed by Onshore QA</t>
  </si>
  <si>
    <t>w2015_34</t>
  </si>
  <si>
    <t>I2015_17</t>
  </si>
  <si>
    <t>Some defects are prioritized</t>
  </si>
  <si>
    <t>Inline defect pending for testing</t>
  </si>
  <si>
    <t>2015_16</t>
  </si>
  <si>
    <t xml:space="preserve">Due to priority chnages at last minute </t>
  </si>
  <si>
    <t>1 - Medium</t>
  </si>
  <si>
    <t>Database testing was blocked due to service issues</t>
  </si>
  <si>
    <t>TBD</t>
  </si>
  <si>
    <t>4.9.10</t>
  </si>
  <si>
    <t>w2015_36</t>
  </si>
  <si>
    <t>I2015_18</t>
  </si>
  <si>
    <t>Release went well Zero defects</t>
  </si>
  <si>
    <t>Dependency on Network team</t>
  </si>
  <si>
    <t>Database rearch. Is going on</t>
  </si>
  <si>
    <t>Acceptance Critrea not met</t>
  </si>
  <si>
    <t>2015_17</t>
  </si>
  <si>
    <t>I2015_19</t>
  </si>
  <si>
    <t>I2015_20</t>
  </si>
  <si>
    <t>w2015_38</t>
  </si>
  <si>
    <t>w2015_40</t>
  </si>
  <si>
    <t>Dependency blockage on product analyst</t>
  </si>
  <si>
    <t>Due to the Complexity of the module</t>
  </si>
  <si>
    <t>Onshore dependency for DB</t>
  </si>
  <si>
    <t>Requirement Changes</t>
  </si>
  <si>
    <t>High - 3; 
Medium - 1;
Low - 3;</t>
  </si>
  <si>
    <t>Due to ICD10 Priority chnages in mid of iteration</t>
  </si>
  <si>
    <t>2015_18</t>
  </si>
  <si>
    <t>Regression prep and test cases has been carried over</t>
  </si>
  <si>
    <t>2015_19</t>
  </si>
  <si>
    <t>Un planned PTO &amp; ICD10 priorities</t>
  </si>
  <si>
    <t>2015_20</t>
  </si>
  <si>
    <t>Bussiness rules has been chnages for ICD10 priorities</t>
  </si>
  <si>
    <t>w2015_42</t>
  </si>
  <si>
    <t>Estimations were not precise, Change in requirements</t>
  </si>
  <si>
    <t>I2015_21</t>
  </si>
  <si>
    <t>Medium - 2;
Low - 1;</t>
  </si>
  <si>
    <t>HARDENING</t>
  </si>
  <si>
    <t>Feature was complex and dealy in response from ICS team</t>
  </si>
  <si>
    <t>3.9.5</t>
  </si>
  <si>
    <t>I2015_22</t>
  </si>
  <si>
    <t>w2015_44</t>
  </si>
  <si>
    <t>Actual hours taken were more than estimated hours due to complexity</t>
  </si>
  <si>
    <t>2015_21</t>
  </si>
  <si>
    <t>New development and business clarifications</t>
  </si>
  <si>
    <t>Due to unplanned events within the team, moved the items to next iteration</t>
  </si>
  <si>
    <t>15.3.1</t>
  </si>
  <si>
    <t>Nil</t>
  </si>
  <si>
    <t>15.3.2</t>
  </si>
  <si>
    <t>2015_22</t>
  </si>
  <si>
    <t>One user story was not replicable in the dev enviornment, More priority was given to one of the story</t>
  </si>
  <si>
    <t>w2015_46</t>
  </si>
  <si>
    <t>Testing was pending</t>
  </si>
  <si>
    <t>I2015_23</t>
  </si>
  <si>
    <t>CNS deployment and validation on non production environment</t>
  </si>
  <si>
    <t>Build for 13 Ponit story delayed due to Team City Down time, hence carry forwarded</t>
  </si>
  <si>
    <t>2015_23</t>
  </si>
  <si>
    <t>Requirement Clarification</t>
  </si>
  <si>
    <t>w2015_48</t>
  </si>
  <si>
    <t>Structural Change was required</t>
  </si>
  <si>
    <t>I2015_24</t>
  </si>
  <si>
    <t>Due to technical challenges And Remaining QA</t>
  </si>
  <si>
    <t>Framework Issue</t>
  </si>
  <si>
    <t>One Test Case Failed Due to Firewall Issue</t>
  </si>
  <si>
    <t>Due to unplanned leave</t>
  </si>
  <si>
    <t>Planning did not happen</t>
  </si>
  <si>
    <t>2015_24</t>
  </si>
  <si>
    <t>Clarification deplayed due to thanks giving day holidays ad hence PBI's carry forwarded.</t>
  </si>
  <si>
    <t>Production issue which was the priority one came into picture. So team concentrated into it which caused 27 pointers carry forwrded.</t>
  </si>
  <si>
    <t>2015_25</t>
  </si>
  <si>
    <t>I2015_25</t>
  </si>
  <si>
    <t>As Production deployment scheduled on weekend</t>
  </si>
  <si>
    <t>w2015_50</t>
  </si>
  <si>
    <t>Production issue which was the priority one came into picture. So team concentrated into it which caused 16 pointers carry forwrded.</t>
  </si>
  <si>
    <t>due to VDi network and  Environment issue</t>
  </si>
  <si>
    <t>w2015_52</t>
  </si>
  <si>
    <t>I2015_26</t>
  </si>
  <si>
    <t>2015_26</t>
  </si>
  <si>
    <t>Regression testing was taken in the iteration-26 +Dev's took the research PBI's which was carry overed.</t>
  </si>
  <si>
    <t>Release Prep</t>
  </si>
  <si>
    <t>Release Prep And regression iteration</t>
  </si>
  <si>
    <t>Scope Change</t>
  </si>
  <si>
    <t>I2016_01</t>
  </si>
  <si>
    <t>16.1.1</t>
  </si>
  <si>
    <t>2016_01</t>
  </si>
  <si>
    <t xml:space="preserve">QA activity was pending </t>
  </si>
  <si>
    <t>I2016_02</t>
  </si>
  <si>
    <t>4.9.10.1</t>
  </si>
  <si>
    <t>Testing dependency</t>
  </si>
  <si>
    <t>Dependency on database upgradation and IE 11 unavailability</t>
  </si>
  <si>
    <t>2016_02</t>
  </si>
  <si>
    <t>Some requirement changes was there in PAS related work items so the PSA related items were carry forwarded.</t>
  </si>
  <si>
    <t>PBI's Carried forwarded due to inline defects and complexity of the  feature.</t>
  </si>
  <si>
    <t>I2016_03</t>
  </si>
  <si>
    <t>Due to change of scope at last moment</t>
  </si>
  <si>
    <t>2016_03</t>
  </si>
  <si>
    <t>20016_03</t>
  </si>
  <si>
    <t>PAS related PBI's requierment was changing so most of the PBI's were carry forwarded</t>
  </si>
  <si>
    <t>Due to database restoration</t>
  </si>
  <si>
    <t>4.9.10.2</t>
  </si>
  <si>
    <t>I2016_04</t>
  </si>
  <si>
    <t>16.1.0</t>
  </si>
  <si>
    <t>Due to Network access issue, Impediments in stored procedures and pending clarification</t>
  </si>
  <si>
    <t>2016_04</t>
  </si>
  <si>
    <t>N/A</t>
  </si>
  <si>
    <t>PAS related PBI's carry forwarded</t>
  </si>
  <si>
    <t>PBI's Carried forwarded due to inline defects and complexity of the  feature and unplanned PTO, one 8 point PBI had requirement volatality and hence had to be carry forwarded.</t>
  </si>
  <si>
    <t>2016_05</t>
  </si>
  <si>
    <t>I2016_05</t>
  </si>
  <si>
    <t xml:space="preserve">Due to service down and New requirement added to existing bug </t>
  </si>
  <si>
    <t>One PBI was carry forwarded waiting for input from Onshore Account Management team</t>
  </si>
  <si>
    <t>I2016_06</t>
  </si>
  <si>
    <t>Due to service down.</t>
  </si>
  <si>
    <t>2016_06</t>
  </si>
  <si>
    <t>Some Pbi's was carry forwarded for testing purpose</t>
  </si>
  <si>
    <t>2-High</t>
  </si>
  <si>
    <t>Two regression defects identified with High Severity</t>
  </si>
  <si>
    <t>2016-07</t>
  </si>
  <si>
    <t>Hardening</t>
  </si>
  <si>
    <t>2016_07</t>
  </si>
  <si>
    <t>1-High</t>
  </si>
  <si>
    <t>One regression defects identified with High Severity</t>
  </si>
  <si>
    <t>I2016_07</t>
  </si>
  <si>
    <t>2016_08</t>
  </si>
  <si>
    <t>Due to low priority</t>
  </si>
  <si>
    <t>I2016_08</t>
  </si>
  <si>
    <t>Application was down for 1 day due to Database refresh</t>
  </si>
  <si>
    <t>MDM transition did not happen , waiting for management approval</t>
  </si>
  <si>
    <t>I2016_09</t>
  </si>
  <si>
    <t>Service issue with onsite server</t>
  </si>
  <si>
    <t>2016_09</t>
  </si>
  <si>
    <t>Items carry over due to inline defects and technical challenge</t>
  </si>
  <si>
    <t>Actual planned 34 plau carry forwarded 24 points(total 58 points of which 45 points accepted. And one 13 point story carry forwarded due to code roll back as the changes were causing format and file size issue</t>
  </si>
  <si>
    <t>2016-08</t>
  </si>
  <si>
    <t>2016-09</t>
  </si>
  <si>
    <t>Some priority task came so respective PBI's were carry forwarded</t>
  </si>
  <si>
    <t>16.2.0</t>
  </si>
  <si>
    <t>update regarding the DB changes</t>
  </si>
  <si>
    <t>2016_10</t>
  </si>
  <si>
    <t>I2016_10</t>
  </si>
  <si>
    <t>2016_11</t>
  </si>
  <si>
    <t>Some priority items were taken in PAS</t>
  </si>
  <si>
    <t>I20160607</t>
  </si>
  <si>
    <t>I2016_11</t>
  </si>
  <si>
    <t>I2016_12</t>
  </si>
  <si>
    <t>I2016_13</t>
  </si>
  <si>
    <t>I2016_14</t>
  </si>
  <si>
    <t>Eclipse crashed two times on two different dates and lost chunk of code from two different files which caused the delay</t>
  </si>
  <si>
    <t>16.3.0</t>
  </si>
  <si>
    <t>Devolpment completed, Testing pending since Regression Testing going on</t>
  </si>
  <si>
    <t>Items carry over due to technical challenge</t>
  </si>
  <si>
    <t>2016_12</t>
  </si>
  <si>
    <t>2016_13</t>
  </si>
  <si>
    <t>2016_14</t>
  </si>
  <si>
    <t>2016_15</t>
  </si>
  <si>
    <t>Due to bugs in Fav.Service &amp; Fav.Case</t>
  </si>
  <si>
    <t>QA validation was pending</t>
  </si>
  <si>
    <t>2 PBI's QA validation was pending and for other PBI's dev was In-Progress</t>
  </si>
</sst>
</file>

<file path=xl/styles.xml><?xml version="1.0" encoding="utf-8"?>
<styleSheet xmlns="http://schemas.openxmlformats.org/spreadsheetml/2006/main">
  <numFmts count="3">
    <numFmt numFmtId="164" formatCode="[$-409]d\-mmm\-yy;@"/>
    <numFmt numFmtId="165" formatCode="[$-409]dd\-mmm\-yy;@"/>
    <numFmt numFmtId="166" formatCode="0;[Red]0"/>
  </numFmts>
  <fonts count="27">
    <font>
      <sz val="11"/>
      <color theme="1"/>
      <name val="Calibri"/>
      <family val="2"/>
      <scheme val="minor"/>
    </font>
    <font>
      <sz val="9"/>
      <name val="Calibri"/>
      <family val="2"/>
    </font>
    <font>
      <b/>
      <sz val="10"/>
      <name val="Calibri Light"/>
      <family val="2"/>
    </font>
    <font>
      <sz val="9"/>
      <color indexed="81"/>
      <name val="Tahoma"/>
      <family val="2"/>
    </font>
    <font>
      <sz val="10"/>
      <name val="Calibri Light"/>
      <family val="2"/>
    </font>
    <font>
      <b/>
      <sz val="9"/>
      <color indexed="81"/>
      <name val="Tahoma"/>
      <family val="2"/>
    </font>
    <font>
      <u/>
      <sz val="11"/>
      <color theme="10"/>
      <name val="Calibri"/>
      <family val="2"/>
    </font>
    <font>
      <sz val="10"/>
      <color theme="1"/>
      <name val="Arial Unicode MS"/>
      <family val="2"/>
    </font>
    <font>
      <b/>
      <sz val="9"/>
      <name val="Calibri"/>
      <family val="2"/>
      <scheme val="minor"/>
    </font>
    <font>
      <sz val="9"/>
      <color theme="1"/>
      <name val="Calibri"/>
      <family val="2"/>
      <scheme val="minor"/>
    </font>
    <font>
      <sz val="9"/>
      <name val="Calibri"/>
      <family val="2"/>
      <scheme val="minor"/>
    </font>
    <font>
      <sz val="9"/>
      <color theme="1"/>
      <name val="Times New Roman"/>
      <family val="1"/>
    </font>
    <font>
      <b/>
      <sz val="9"/>
      <color theme="0"/>
      <name val="Calibri"/>
      <family val="2"/>
      <scheme val="minor"/>
    </font>
    <font>
      <sz val="10"/>
      <color theme="1"/>
      <name val="Calibri"/>
      <family val="2"/>
      <scheme val="minor"/>
    </font>
    <font>
      <sz val="11"/>
      <name val="Calibri"/>
      <family val="2"/>
      <scheme val="minor"/>
    </font>
    <font>
      <b/>
      <u/>
      <sz val="9"/>
      <color theme="10"/>
      <name val="Calibri"/>
      <family val="2"/>
    </font>
    <font>
      <sz val="10"/>
      <name val="Calibri"/>
      <family val="2"/>
      <scheme val="minor"/>
    </font>
    <font>
      <sz val="11"/>
      <color theme="1"/>
      <name val="Calibri Light"/>
      <family val="2"/>
    </font>
    <font>
      <b/>
      <sz val="11"/>
      <color theme="1"/>
      <name val="Calibri Light"/>
      <family val="2"/>
    </font>
    <font>
      <b/>
      <sz val="10"/>
      <color theme="1"/>
      <name val="Calibri Light"/>
      <family val="2"/>
    </font>
    <font>
      <sz val="10"/>
      <color theme="1"/>
      <name val="Calibri Light"/>
      <family val="2"/>
    </font>
    <font>
      <u/>
      <sz val="10"/>
      <color theme="10"/>
      <name val="Calibri Light"/>
      <family val="2"/>
    </font>
    <font>
      <sz val="10"/>
      <color rgb="FFFF0000"/>
      <name val="Calibri Light"/>
      <family val="2"/>
    </font>
    <font>
      <b/>
      <sz val="10"/>
      <color theme="0"/>
      <name val="Calibri Light"/>
      <family val="2"/>
    </font>
    <font>
      <i/>
      <sz val="10"/>
      <color theme="1"/>
      <name val="Calibri Light"/>
      <family val="2"/>
    </font>
    <font>
      <b/>
      <sz val="11"/>
      <color theme="1" tint="4.9989318521683403E-2"/>
      <name val="Calibri Light"/>
      <family val="2"/>
    </font>
    <font>
      <u/>
      <sz val="10"/>
      <color theme="10"/>
      <name val="Calibri"/>
      <family val="2"/>
    </font>
  </fonts>
  <fills count="12">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rgb="FFFFFF9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6" fillId="0" borderId="0" applyNumberFormat="0" applyFill="0" applyBorder="0" applyAlignment="0" applyProtection="0">
      <alignment vertical="top"/>
      <protection locked="0"/>
    </xf>
    <xf numFmtId="0" fontId="7" fillId="0" borderId="0"/>
    <xf numFmtId="0" fontId="7" fillId="0" borderId="0"/>
  </cellStyleXfs>
  <cellXfs count="102">
    <xf numFmtId="0" fontId="0" fillId="0" borderId="0" xfId="0"/>
    <xf numFmtId="0" fontId="8" fillId="2" borderId="1" xfId="0" applyFont="1" applyFill="1" applyBorder="1" applyAlignment="1">
      <alignment horizontal="center" vertical="center" wrapText="1"/>
    </xf>
    <xf numFmtId="0" fontId="9" fillId="0" borderId="0" xfId="0" applyFont="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165" fontId="9" fillId="3" borderId="1" xfId="0" applyNumberFormat="1" applyFont="1" applyFill="1" applyBorder="1" applyAlignment="1">
      <alignment horizontal="center" vertical="center"/>
    </xf>
    <xf numFmtId="166" fontId="10" fillId="0" borderId="1" xfId="0" applyNumberFormat="1" applyFont="1" applyBorder="1" applyAlignment="1">
      <alignment horizontal="center" vertical="center"/>
    </xf>
    <xf numFmtId="1"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1" fontId="9" fillId="0" borderId="2" xfId="0" applyNumberFormat="1" applyFont="1" applyBorder="1" applyAlignment="1">
      <alignment horizontal="center" vertical="center"/>
    </xf>
    <xf numFmtId="0" fontId="11" fillId="0" borderId="0" xfId="0" applyFont="1" applyAlignment="1">
      <alignment horizontal="center" vertical="center" wrapText="1"/>
    </xf>
    <xf numFmtId="0" fontId="12" fillId="4" borderId="1" xfId="0" applyFont="1" applyFill="1" applyBorder="1" applyAlignment="1">
      <alignment horizontal="center" vertical="center" wrapText="1"/>
    </xf>
    <xf numFmtId="9" fontId="8" fillId="5" borderId="1" xfId="0" applyNumberFormat="1" applyFont="1" applyFill="1" applyBorder="1" applyAlignment="1">
      <alignment horizontal="center" vertical="center"/>
    </xf>
    <xf numFmtId="166" fontId="8" fillId="5" borderId="1" xfId="0" applyNumberFormat="1" applyFont="1" applyFill="1" applyBorder="1" applyAlignment="1">
      <alignment horizontal="center" vertical="center"/>
    </xf>
    <xf numFmtId="0" fontId="8"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0" xfId="0" applyFont="1" applyAlignment="1">
      <alignment horizontal="left" vertical="center"/>
    </xf>
    <xf numFmtId="0" fontId="13" fillId="0" borderId="1" xfId="0" applyFont="1" applyBorder="1" applyAlignment="1">
      <alignment horizontal="center" vertical="center" wrapText="1"/>
    </xf>
    <xf numFmtId="0" fontId="9" fillId="0" borderId="1" xfId="2" applyFont="1" applyBorder="1" applyAlignment="1">
      <alignment horizontal="center" vertical="center"/>
    </xf>
    <xf numFmtId="166" fontId="14" fillId="0" borderId="1" xfId="0" applyNumberFormat="1" applyFont="1" applyBorder="1" applyAlignment="1">
      <alignment horizontal="center" vertical="center"/>
    </xf>
    <xf numFmtId="1" fontId="14"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9" fillId="0" borderId="0" xfId="0" applyFont="1" applyAlignment="1">
      <alignment horizontal="left" vertical="top"/>
    </xf>
    <xf numFmtId="0" fontId="8" fillId="2" borderId="1" xfId="0" applyFont="1" applyFill="1" applyBorder="1" applyAlignment="1">
      <alignment vertical="top" wrapText="1"/>
    </xf>
    <xf numFmtId="0" fontId="9" fillId="0" borderId="0" xfId="0" applyFont="1" applyAlignment="1">
      <alignment vertical="top"/>
    </xf>
    <xf numFmtId="0" fontId="9" fillId="0" borderId="1" xfId="0" applyFont="1" applyBorder="1" applyAlignment="1">
      <alignment vertical="top" wrapText="1"/>
    </xf>
    <xf numFmtId="1" fontId="1" fillId="0" borderId="1" xfId="0" applyNumberFormat="1" applyFont="1" applyBorder="1" applyAlignment="1">
      <alignment horizontal="center" vertical="center"/>
    </xf>
    <xf numFmtId="0" fontId="10" fillId="0" borderId="1" xfId="0" applyFont="1" applyBorder="1" applyAlignment="1">
      <alignment vertical="top" wrapText="1"/>
    </xf>
    <xf numFmtId="1" fontId="1" fillId="0" borderId="1" xfId="2" applyNumberFormat="1" applyFont="1" applyBorder="1" applyAlignment="1">
      <alignment horizontal="center" vertical="center"/>
    </xf>
    <xf numFmtId="166" fontId="10" fillId="0" borderId="1" xfId="2" applyNumberFormat="1" applyFont="1" applyBorder="1" applyAlignment="1">
      <alignment horizontal="center" vertical="center"/>
    </xf>
    <xf numFmtId="1" fontId="9" fillId="0" borderId="1" xfId="2" applyNumberFormat="1" applyFont="1" applyBorder="1" applyAlignment="1">
      <alignment horizontal="center" vertical="center"/>
    </xf>
    <xf numFmtId="0" fontId="15" fillId="2" borderId="1" xfId="1" applyFont="1" applyFill="1" applyBorder="1" applyAlignment="1" applyProtection="1">
      <alignment horizontal="center" vertical="center"/>
    </xf>
    <xf numFmtId="0" fontId="10" fillId="0" borderId="1" xfId="0" applyFont="1" applyBorder="1" applyAlignment="1">
      <alignment horizontal="left" vertical="top" wrapText="1"/>
    </xf>
    <xf numFmtId="1" fontId="9" fillId="0" borderId="1" xfId="0" applyNumberFormat="1" applyFont="1" applyBorder="1" applyAlignment="1">
      <alignment horizontal="center" vertical="center" wrapText="1"/>
    </xf>
    <xf numFmtId="0" fontId="9" fillId="0" borderId="1" xfId="0" applyFont="1" applyBorder="1" applyAlignment="1">
      <alignment horizontal="left" vertical="top"/>
    </xf>
    <xf numFmtId="0" fontId="16" fillId="0" borderId="1" xfId="0" applyFont="1" applyBorder="1" applyAlignment="1">
      <alignment horizontal="left" vertical="center" wrapText="1"/>
    </xf>
    <xf numFmtId="0" fontId="13" fillId="0" borderId="1" xfId="0" applyFont="1" applyBorder="1" applyAlignment="1">
      <alignment horizontal="center" vertical="center"/>
    </xf>
    <xf numFmtId="165" fontId="13" fillId="3" borderId="1" xfId="0" applyNumberFormat="1" applyFont="1" applyFill="1" applyBorder="1" applyAlignment="1">
      <alignment horizontal="center" vertical="center"/>
    </xf>
    <xf numFmtId="1" fontId="16" fillId="0" borderId="1" xfId="0" applyNumberFormat="1" applyFont="1" applyBorder="1" applyAlignment="1">
      <alignment horizontal="center" vertical="center"/>
    </xf>
    <xf numFmtId="1" fontId="13" fillId="0" borderId="1" xfId="0" applyNumberFormat="1" applyFont="1" applyBorder="1" applyAlignment="1">
      <alignment horizontal="center" vertical="center"/>
    </xf>
    <xf numFmtId="0" fontId="17" fillId="5" borderId="0" xfId="0" applyFont="1" applyFill="1" applyAlignment="1">
      <alignment horizontal="left" vertical="center"/>
    </xf>
    <xf numFmtId="0" fontId="18" fillId="6" borderId="1" xfId="0" applyFont="1" applyFill="1" applyBorder="1" applyAlignment="1">
      <alignment horizontal="left" vertical="center"/>
    </xf>
    <xf numFmtId="0" fontId="17" fillId="5" borderId="0" xfId="0" applyFont="1" applyFill="1" applyAlignment="1">
      <alignment horizontal="right" vertical="center"/>
    </xf>
    <xf numFmtId="0" fontId="17" fillId="5" borderId="0" xfId="0" applyFont="1" applyFill="1" applyAlignment="1">
      <alignment horizontal="center" vertical="center"/>
    </xf>
    <xf numFmtId="0" fontId="18" fillId="5" borderId="0" xfId="0" applyFont="1" applyFill="1" applyAlignment="1">
      <alignment horizontal="center" vertical="center"/>
    </xf>
    <xf numFmtId="0" fontId="19" fillId="5" borderId="0" xfId="0" applyFont="1" applyFill="1" applyAlignment="1">
      <alignment horizontal="left" vertical="center"/>
    </xf>
    <xf numFmtId="0" fontId="2" fillId="5" borderId="0" xfId="0" applyFont="1" applyFill="1" applyAlignment="1">
      <alignment horizontal="left" vertical="center"/>
    </xf>
    <xf numFmtId="0" fontId="2" fillId="5" borderId="1" xfId="0" applyFont="1" applyFill="1" applyBorder="1" applyAlignment="1">
      <alignment horizontal="left" vertical="center"/>
    </xf>
    <xf numFmtId="0" fontId="20" fillId="5" borderId="0" xfId="0" applyFont="1" applyFill="1" applyAlignment="1">
      <alignment horizontal="left" vertical="center"/>
    </xf>
    <xf numFmtId="0" fontId="19" fillId="5" borderId="1" xfId="0" applyFont="1" applyFill="1" applyBorder="1" applyAlignment="1">
      <alignment horizontal="left" vertical="center"/>
    </xf>
    <xf numFmtId="0" fontId="19" fillId="3" borderId="1" xfId="0" applyFont="1" applyFill="1" applyBorder="1" applyAlignment="1">
      <alignment horizontal="left" vertical="center"/>
    </xf>
    <xf numFmtId="0" fontId="20" fillId="3" borderId="1" xfId="0" applyFont="1" applyFill="1" applyBorder="1" applyAlignment="1">
      <alignment horizontal="center" vertical="center"/>
    </xf>
    <xf numFmtId="0" fontId="20" fillId="3" borderId="1" xfId="0" applyFont="1" applyFill="1" applyBorder="1" applyAlignment="1">
      <alignment horizontal="left" vertical="center"/>
    </xf>
    <xf numFmtId="0" fontId="21" fillId="3" borderId="1" xfId="1" applyFont="1" applyFill="1" applyBorder="1" applyAlignment="1" applyProtection="1">
      <alignment horizontal="center" vertical="center"/>
    </xf>
    <xf numFmtId="164" fontId="20"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22" fillId="3" borderId="1" xfId="0" applyFont="1" applyFill="1" applyBorder="1" applyAlignment="1">
      <alignment horizontal="center" vertical="center"/>
    </xf>
    <xf numFmtId="0" fontId="20" fillId="3" borderId="1" xfId="0" applyFont="1" applyFill="1" applyBorder="1" applyAlignment="1">
      <alignment horizontal="right" vertical="center" wrapText="1"/>
    </xf>
    <xf numFmtId="0" fontId="20" fillId="8" borderId="1" xfId="0" applyFont="1" applyFill="1" applyBorder="1" applyAlignment="1">
      <alignment horizontal="center" vertical="center"/>
    </xf>
    <xf numFmtId="0" fontId="20" fillId="7" borderId="1" xfId="0" applyFont="1" applyFill="1" applyBorder="1" applyAlignment="1">
      <alignment horizontal="center" vertical="center"/>
    </xf>
    <xf numFmtId="0" fontId="23" fillId="9" borderId="1" xfId="0" applyFont="1" applyFill="1" applyBorder="1" applyAlignment="1">
      <alignment horizontal="right" vertical="center" wrapText="1"/>
    </xf>
    <xf numFmtId="0" fontId="23" fillId="9" borderId="1" xfId="0" quotePrefix="1" applyFont="1" applyFill="1" applyBorder="1" applyAlignment="1">
      <alignment horizontal="center" vertical="center"/>
    </xf>
    <xf numFmtId="9" fontId="23" fillId="9" borderId="1" xfId="0" applyNumberFormat="1" applyFont="1" applyFill="1" applyBorder="1" applyAlignment="1">
      <alignment horizontal="center" vertical="center"/>
    </xf>
    <xf numFmtId="0" fontId="23" fillId="9" borderId="1" xfId="0" applyFont="1" applyFill="1" applyBorder="1" applyAlignment="1">
      <alignment horizontal="center" vertical="center"/>
    </xf>
    <xf numFmtId="1" fontId="10" fillId="0" borderId="1" xfId="2" applyNumberFormat="1" applyFont="1" applyBorder="1" applyAlignment="1">
      <alignment horizontal="center" vertical="center"/>
    </xf>
    <xf numFmtId="0" fontId="24" fillId="3" borderId="1" xfId="0" applyFont="1" applyFill="1" applyBorder="1" applyAlignment="1">
      <alignment horizontal="right" vertical="center" wrapText="1"/>
    </xf>
    <xf numFmtId="0" fontId="25" fillId="10" borderId="1" xfId="0" applyFont="1" applyFill="1" applyBorder="1" applyAlignment="1">
      <alignment horizontal="right" vertical="center"/>
    </xf>
    <xf numFmtId="0" fontId="20" fillId="3" borderId="3" xfId="0" applyFont="1" applyFill="1" applyBorder="1" applyAlignment="1">
      <alignment horizontal="center" vertical="center"/>
    </xf>
    <xf numFmtId="0" fontId="26" fillId="3" borderId="1" xfId="1" applyFont="1" applyFill="1" applyBorder="1" applyAlignment="1" applyProtection="1">
      <alignment horizontal="center" vertical="center"/>
    </xf>
    <xf numFmtId="0" fontId="10" fillId="0" borderId="1" xfId="0" applyFont="1" applyBorder="1" applyAlignment="1">
      <alignment horizontal="center" vertical="center"/>
    </xf>
    <xf numFmtId="0" fontId="16" fillId="0" borderId="1" xfId="0" applyFont="1" applyBorder="1" applyAlignment="1">
      <alignment horizontal="center" vertical="center"/>
    </xf>
    <xf numFmtId="165" fontId="16" fillId="3" borderId="1" xfId="0" applyNumberFormat="1" applyFont="1" applyFill="1" applyBorder="1" applyAlignment="1">
      <alignment horizontal="center" vertical="center"/>
    </xf>
    <xf numFmtId="0" fontId="19" fillId="3" borderId="1" xfId="0" applyFont="1" applyFill="1" applyBorder="1" applyAlignment="1">
      <alignment horizontal="right" vertical="center" wrapText="1"/>
    </xf>
    <xf numFmtId="9" fontId="2" fillId="7" borderId="1" xfId="0" applyNumberFormat="1" applyFont="1" applyFill="1" applyBorder="1" applyAlignment="1">
      <alignment horizontal="center" vertical="center"/>
    </xf>
    <xf numFmtId="9" fontId="23" fillId="3" borderId="1" xfId="0" applyNumberFormat="1" applyFont="1" applyFill="1" applyBorder="1" applyAlignment="1">
      <alignment horizontal="center" vertical="center"/>
    </xf>
    <xf numFmtId="9" fontId="2" fillId="3" borderId="1" xfId="0" applyNumberFormat="1" applyFont="1" applyFill="1" applyBorder="1" applyAlignment="1">
      <alignment horizontal="center" vertical="center"/>
    </xf>
    <xf numFmtId="9" fontId="2" fillId="7" borderId="1" xfId="0" quotePrefix="1" applyNumberFormat="1" applyFont="1" applyFill="1" applyBorder="1" applyAlignment="1">
      <alignment horizontal="center" vertical="center"/>
    </xf>
    <xf numFmtId="0" fontId="19"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19" fillId="8" borderId="1" xfId="0" applyFont="1" applyFill="1" applyBorder="1" applyAlignment="1">
      <alignment horizontal="center" vertical="center"/>
    </xf>
    <xf numFmtId="0" fontId="19" fillId="3" borderId="1" xfId="0" applyFont="1" applyFill="1" applyBorder="1" applyAlignment="1">
      <alignment horizontal="center" vertical="center"/>
    </xf>
    <xf numFmtId="9" fontId="2" fillId="11" borderId="1" xfId="0" applyNumberFormat="1" applyFont="1" applyFill="1" applyBorder="1" applyAlignment="1">
      <alignment horizontal="center" vertical="center"/>
    </xf>
    <xf numFmtId="15" fontId="9" fillId="0" borderId="1" xfId="0" applyNumberFormat="1" applyFont="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center" vertical="center" wrapText="1"/>
    </xf>
    <xf numFmtId="0" fontId="9" fillId="0" borderId="1" xfId="0" applyFont="1" applyBorder="1" applyAlignment="1">
      <alignment vertical="top"/>
    </xf>
    <xf numFmtId="2" fontId="21" fillId="3" borderId="1" xfId="1" applyNumberFormat="1" applyFont="1" applyFill="1" applyBorder="1" applyAlignment="1" applyProtection="1">
      <alignment horizontal="center" vertical="center"/>
    </xf>
    <xf numFmtId="0" fontId="25" fillId="10" borderId="2" xfId="0" applyFont="1" applyFill="1" applyBorder="1" applyAlignment="1">
      <alignment horizontal="center" vertical="center"/>
    </xf>
    <xf numFmtId="0" fontId="9" fillId="3" borderId="1" xfId="0" applyFont="1" applyFill="1" applyBorder="1" applyAlignment="1">
      <alignment horizontal="center" vertical="center"/>
    </xf>
    <xf numFmtId="166" fontId="10" fillId="3" borderId="1"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9" fillId="3" borderId="1" xfId="0" applyFont="1" applyFill="1" applyBorder="1" applyAlignment="1">
      <alignment horizontal="left" vertical="center" wrapText="1"/>
    </xf>
    <xf numFmtId="166" fontId="9" fillId="0" borderId="1" xfId="0" applyNumberFormat="1" applyFont="1" applyBorder="1" applyAlignment="1">
      <alignment horizontal="center" vertical="center"/>
    </xf>
    <xf numFmtId="0" fontId="9" fillId="0" borderId="1" xfId="0" applyFont="1" applyBorder="1" applyAlignment="1">
      <alignment horizontal="left" vertical="top" wrapText="1"/>
    </xf>
    <xf numFmtId="0" fontId="25" fillId="10" borderId="2" xfId="0" applyFont="1" applyFill="1" applyBorder="1" applyAlignment="1">
      <alignment horizontal="center" vertical="center"/>
    </xf>
    <xf numFmtId="0" fontId="25" fillId="10" borderId="5"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wrapText="1"/>
    </xf>
  </cellXfs>
  <cellStyles count="4">
    <cellStyle name="Hyperlink" xfId="1" builtinId="8"/>
    <cellStyle name="Normal" xfId="0" builtinId="0"/>
    <cellStyle name="Normal 7" xfId="2"/>
    <cellStyle name="Normal 9" xfId="3"/>
  </cellStyles>
  <dxfs count="0"/>
  <tableStyles count="0" defaultTableStyle="TableStyleMedium9" defaultPivotStyle="PivotStyleLight16"/>
  <colors>
    <mruColors>
      <color rgb="FFFFFF99"/>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CI23"/>
  <sheetViews>
    <sheetView zoomScaleNormal="100" workbookViewId="0">
      <pane xSplit="1" ySplit="1" topLeftCell="N2" activePane="bottomRight" state="frozen"/>
      <selection pane="topRight" activeCell="B1" sqref="B1"/>
      <selection pane="bottomLeft" activeCell="A2" sqref="A2"/>
      <selection pane="bottomRight" activeCell="Z11" sqref="Z11"/>
    </sheetView>
  </sheetViews>
  <sheetFormatPr defaultColWidth="9.109375" defaultRowHeight="14.4"/>
  <cols>
    <col min="1" max="1" width="47.33203125" style="42" bestFit="1" customWidth="1"/>
    <col min="2" max="2" width="8.6640625" style="46" bestFit="1" customWidth="1"/>
    <col min="3" max="3" width="8.44140625" style="46" bestFit="1" customWidth="1"/>
    <col min="4" max="4" width="8.88671875" style="46" bestFit="1" customWidth="1"/>
    <col min="5" max="5" width="11.109375" style="45" customWidth="1"/>
    <col min="6" max="7" width="9.33203125" style="45" customWidth="1"/>
    <col min="8" max="8" width="9.109375" style="45" bestFit="1" customWidth="1"/>
    <col min="9" max="9" width="9" style="45" bestFit="1" customWidth="1"/>
    <col min="10" max="10" width="9" style="45" customWidth="1"/>
    <col min="11" max="11" width="8.88671875" style="45" bestFit="1" customWidth="1"/>
    <col min="12" max="12" width="9" style="45" bestFit="1" customWidth="1"/>
    <col min="13" max="13" width="9" style="45" customWidth="1"/>
    <col min="14" max="14" width="8.88671875" style="45" bestFit="1" customWidth="1"/>
    <col min="15" max="15" width="9" style="45" bestFit="1" customWidth="1"/>
    <col min="16" max="16" width="9" style="45" customWidth="1"/>
    <col min="17" max="17" width="9.5546875" style="45" customWidth="1"/>
    <col min="18" max="19" width="10.109375" style="45" customWidth="1"/>
    <col min="20" max="21" width="9.109375" style="45" bestFit="1" customWidth="1"/>
    <col min="22" max="22" width="8.88671875" style="42" bestFit="1" customWidth="1"/>
    <col min="23" max="16384" width="9.109375" style="42"/>
  </cols>
  <sheetData>
    <row r="1" spans="1:87" s="43" customFormat="1">
      <c r="A1" s="68" t="s">
        <v>26</v>
      </c>
      <c r="B1" s="96" t="s">
        <v>20</v>
      </c>
      <c r="C1" s="97"/>
      <c r="D1" s="98"/>
      <c r="E1" s="96" t="s">
        <v>19</v>
      </c>
      <c r="F1" s="97"/>
      <c r="G1" s="98"/>
      <c r="H1" s="99" t="s">
        <v>87</v>
      </c>
      <c r="I1" s="99"/>
      <c r="J1" s="89"/>
      <c r="K1" s="96" t="s">
        <v>25</v>
      </c>
      <c r="L1" s="97"/>
      <c r="M1" s="98"/>
      <c r="N1" s="96" t="s">
        <v>22</v>
      </c>
      <c r="O1" s="97"/>
      <c r="P1" s="98"/>
      <c r="Q1" s="96" t="s">
        <v>23</v>
      </c>
      <c r="R1" s="97"/>
      <c r="S1" s="98"/>
      <c r="T1" s="99" t="s">
        <v>21</v>
      </c>
      <c r="U1" s="99"/>
      <c r="V1" s="99"/>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row>
    <row r="2" spans="1:87" s="54" customFormat="1" ht="13.8">
      <c r="A2" s="59" t="s">
        <v>0</v>
      </c>
      <c r="B2" s="53">
        <v>15.2</v>
      </c>
      <c r="C2" s="53">
        <v>15.3</v>
      </c>
      <c r="D2" s="55">
        <v>15.4</v>
      </c>
      <c r="E2" s="53">
        <v>15.2</v>
      </c>
      <c r="F2" s="53">
        <v>15.3</v>
      </c>
      <c r="G2" s="55">
        <v>15.4</v>
      </c>
      <c r="H2" s="53">
        <v>15.2</v>
      </c>
      <c r="I2" s="53">
        <v>15.3</v>
      </c>
      <c r="J2" s="70">
        <v>15.4</v>
      </c>
      <c r="K2" s="53" t="s">
        <v>67</v>
      </c>
      <c r="L2" s="53" t="s">
        <v>68</v>
      </c>
      <c r="M2" s="55" t="s">
        <v>155</v>
      </c>
      <c r="N2" s="53">
        <v>2.8</v>
      </c>
      <c r="O2" s="53">
        <v>2.9</v>
      </c>
      <c r="P2" s="88">
        <v>2.1</v>
      </c>
      <c r="Q2" s="53" t="s">
        <v>69</v>
      </c>
      <c r="R2" s="53" t="s">
        <v>70</v>
      </c>
      <c r="S2" s="55" t="s">
        <v>125</v>
      </c>
      <c r="T2" s="69">
        <v>15.2</v>
      </c>
      <c r="U2" s="69">
        <v>15.3</v>
      </c>
      <c r="V2" s="70">
        <v>15.4</v>
      </c>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row>
    <row r="3" spans="1:87" s="54" customFormat="1" ht="13.8">
      <c r="A3" s="59" t="s">
        <v>73</v>
      </c>
      <c r="B3" s="56">
        <v>42018</v>
      </c>
      <c r="C3" s="56">
        <v>42130</v>
      </c>
      <c r="D3" s="56">
        <v>42287</v>
      </c>
      <c r="E3" s="56">
        <v>42018</v>
      </c>
      <c r="F3" s="56">
        <v>42130</v>
      </c>
      <c r="G3" s="56">
        <v>42287</v>
      </c>
      <c r="H3" s="56">
        <v>42081</v>
      </c>
      <c r="I3" s="56">
        <v>42188</v>
      </c>
      <c r="J3" s="56">
        <v>42270</v>
      </c>
      <c r="K3" s="56">
        <v>41941</v>
      </c>
      <c r="L3" s="56">
        <v>42108</v>
      </c>
      <c r="M3" s="56">
        <v>42248</v>
      </c>
      <c r="N3" s="56">
        <v>41928</v>
      </c>
      <c r="O3" s="56">
        <v>42124</v>
      </c>
      <c r="P3" s="56">
        <v>42250</v>
      </c>
      <c r="Q3" s="56">
        <v>41940</v>
      </c>
      <c r="R3" s="56">
        <v>42110</v>
      </c>
      <c r="S3" s="56">
        <v>42248</v>
      </c>
      <c r="T3" s="56">
        <v>41956</v>
      </c>
      <c r="U3" s="56">
        <v>42082</v>
      </c>
      <c r="V3" s="56">
        <v>42195</v>
      </c>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row>
    <row r="4" spans="1:87" s="54" customFormat="1" ht="13.8">
      <c r="A4" s="59" t="s">
        <v>74</v>
      </c>
      <c r="B4" s="56">
        <v>42018</v>
      </c>
      <c r="C4" s="56">
        <v>42130</v>
      </c>
      <c r="D4" s="56">
        <v>42287</v>
      </c>
      <c r="E4" s="56">
        <v>42018</v>
      </c>
      <c r="F4" s="56">
        <v>42130</v>
      </c>
      <c r="G4" s="56">
        <v>42287</v>
      </c>
      <c r="H4" s="56">
        <v>42081</v>
      </c>
      <c r="I4" s="56">
        <v>42179</v>
      </c>
      <c r="J4" s="56">
        <v>42270</v>
      </c>
      <c r="K4" s="56">
        <v>41941</v>
      </c>
      <c r="L4" s="56">
        <v>42108</v>
      </c>
      <c r="M4" s="56">
        <v>42248</v>
      </c>
      <c r="N4" s="56">
        <v>41928</v>
      </c>
      <c r="O4" s="56">
        <v>42124</v>
      </c>
      <c r="P4" s="56">
        <v>42250</v>
      </c>
      <c r="Q4" s="56">
        <v>41940</v>
      </c>
      <c r="R4" s="56">
        <v>42110</v>
      </c>
      <c r="S4" s="56">
        <v>42248</v>
      </c>
      <c r="T4" s="56">
        <v>41956</v>
      </c>
      <c r="U4" s="56">
        <v>42082</v>
      </c>
      <c r="V4" s="56">
        <v>42195</v>
      </c>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row>
    <row r="5" spans="1:87" s="54" customFormat="1" ht="13.8">
      <c r="A5" s="59" t="s">
        <v>2</v>
      </c>
      <c r="B5" s="56">
        <v>42167</v>
      </c>
      <c r="C5" s="56">
        <v>42286</v>
      </c>
      <c r="D5" s="56">
        <v>42391</v>
      </c>
      <c r="E5" s="56">
        <v>42167</v>
      </c>
      <c r="F5" s="56">
        <v>42286</v>
      </c>
      <c r="G5" s="56" t="s">
        <v>124</v>
      </c>
      <c r="H5" s="56">
        <v>42179</v>
      </c>
      <c r="I5" s="56">
        <v>42269</v>
      </c>
      <c r="J5" s="56">
        <v>42349</v>
      </c>
      <c r="K5" s="56">
        <v>42124</v>
      </c>
      <c r="L5" s="56">
        <v>42247</v>
      </c>
      <c r="M5" s="56" t="s">
        <v>124</v>
      </c>
      <c r="N5" s="56">
        <v>42124</v>
      </c>
      <c r="O5" s="56">
        <v>42235</v>
      </c>
      <c r="P5" s="56" t="s">
        <v>124</v>
      </c>
      <c r="Q5" s="56">
        <v>42124</v>
      </c>
      <c r="R5" s="56">
        <v>42247</v>
      </c>
      <c r="S5" s="56" t="s">
        <v>124</v>
      </c>
      <c r="T5" s="56">
        <v>42082</v>
      </c>
      <c r="U5" s="56">
        <v>42194</v>
      </c>
      <c r="V5" s="56">
        <v>42306</v>
      </c>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row>
    <row r="6" spans="1:87" s="54" customFormat="1" ht="13.8">
      <c r="A6" s="59" t="s">
        <v>1</v>
      </c>
      <c r="B6" s="56">
        <v>42167</v>
      </c>
      <c r="C6" s="56">
        <v>42286</v>
      </c>
      <c r="E6" s="56">
        <v>42167</v>
      </c>
      <c r="F6" s="56">
        <v>42286</v>
      </c>
      <c r="G6" s="56"/>
      <c r="H6" s="56">
        <v>42179</v>
      </c>
      <c r="I6" s="56">
        <v>42269</v>
      </c>
      <c r="J6" s="56"/>
      <c r="K6" s="56">
        <v>42124</v>
      </c>
      <c r="L6" s="56"/>
      <c r="M6" s="56"/>
      <c r="N6" s="56">
        <v>42124</v>
      </c>
      <c r="O6" s="56"/>
      <c r="P6" s="56"/>
      <c r="Q6" s="56">
        <v>42124</v>
      </c>
      <c r="R6" s="56"/>
      <c r="S6" s="56"/>
      <c r="T6" s="56">
        <v>42082</v>
      </c>
      <c r="U6" s="56">
        <v>42194</v>
      </c>
      <c r="V6" s="56"/>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row>
    <row r="7" spans="1:87" s="54" customFormat="1" ht="13.8">
      <c r="A7" s="59" t="s">
        <v>72</v>
      </c>
      <c r="B7" s="57" t="s">
        <v>38</v>
      </c>
      <c r="C7" s="57" t="s">
        <v>38</v>
      </c>
      <c r="D7" s="57"/>
      <c r="E7" s="53">
        <v>318</v>
      </c>
      <c r="F7" s="53">
        <v>332</v>
      </c>
      <c r="G7" s="53"/>
      <c r="H7" s="53">
        <v>161</v>
      </c>
      <c r="I7" s="53">
        <v>142</v>
      </c>
      <c r="J7" s="53"/>
      <c r="K7" s="53">
        <v>317</v>
      </c>
      <c r="L7" s="57">
        <v>314</v>
      </c>
      <c r="M7" s="57"/>
      <c r="N7" s="53">
        <v>498</v>
      </c>
      <c r="O7" s="53">
        <v>306</v>
      </c>
      <c r="P7" s="53"/>
      <c r="Q7" s="53">
        <v>417</v>
      </c>
      <c r="R7" s="57">
        <v>354</v>
      </c>
      <c r="S7" s="57"/>
      <c r="T7" s="53">
        <v>464</v>
      </c>
      <c r="U7" s="53">
        <v>344</v>
      </c>
      <c r="V7" s="53">
        <v>400</v>
      </c>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row>
    <row r="8" spans="1:87" s="54" customFormat="1" ht="13.8">
      <c r="A8" s="59" t="s">
        <v>78</v>
      </c>
      <c r="B8" s="57" t="s">
        <v>38</v>
      </c>
      <c r="C8" s="57"/>
      <c r="D8" s="57"/>
      <c r="E8" s="53">
        <v>318</v>
      </c>
      <c r="F8" s="53"/>
      <c r="G8" s="53"/>
      <c r="H8" s="53">
        <v>161</v>
      </c>
      <c r="I8" s="53"/>
      <c r="J8" s="53"/>
      <c r="K8" s="53">
        <v>317</v>
      </c>
      <c r="L8" s="57"/>
      <c r="M8" s="57"/>
      <c r="N8" s="53">
        <v>498</v>
      </c>
      <c r="O8" s="53"/>
      <c r="P8" s="53"/>
      <c r="Q8" s="53">
        <v>417</v>
      </c>
      <c r="R8" s="57">
        <v>351</v>
      </c>
      <c r="S8" s="58"/>
      <c r="T8" s="53">
        <v>464</v>
      </c>
      <c r="U8" s="53">
        <v>344</v>
      </c>
      <c r="V8" s="53"/>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row>
    <row r="9" spans="1:87" s="54" customFormat="1" ht="13.8">
      <c r="A9" s="59" t="s">
        <v>71</v>
      </c>
      <c r="B9" s="53">
        <v>357</v>
      </c>
      <c r="C9" s="53"/>
      <c r="D9" s="53"/>
      <c r="E9" s="53">
        <v>394</v>
      </c>
      <c r="F9" s="53"/>
      <c r="G9" s="53"/>
      <c r="H9" s="53">
        <v>161</v>
      </c>
      <c r="I9" s="53"/>
      <c r="J9" s="53"/>
      <c r="K9" s="53">
        <v>317</v>
      </c>
      <c r="L9" s="57"/>
      <c r="M9" s="57"/>
      <c r="N9" s="53">
        <v>498</v>
      </c>
      <c r="O9" s="53"/>
      <c r="P9" s="53"/>
      <c r="Q9" s="53">
        <v>417</v>
      </c>
      <c r="R9" s="57">
        <v>351</v>
      </c>
      <c r="S9" s="53"/>
      <c r="T9" s="53">
        <v>459</v>
      </c>
      <c r="U9" s="53">
        <v>345</v>
      </c>
      <c r="V9" s="53"/>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row>
    <row r="10" spans="1:87" s="49" customFormat="1" ht="21.9" customHeight="1">
      <c r="A10" s="62" t="s">
        <v>27</v>
      </c>
      <c r="B10" s="63" t="s">
        <v>29</v>
      </c>
      <c r="C10" s="63" t="s">
        <v>29</v>
      </c>
      <c r="D10" s="63"/>
      <c r="E10" s="63" t="s">
        <v>29</v>
      </c>
      <c r="F10" s="63" t="s">
        <v>29</v>
      </c>
      <c r="G10" s="63"/>
      <c r="H10" s="63" t="s">
        <v>29</v>
      </c>
      <c r="I10" s="63" t="s">
        <v>29</v>
      </c>
      <c r="J10" s="63"/>
      <c r="K10" s="63" t="s">
        <v>29</v>
      </c>
      <c r="L10" s="63" t="s">
        <v>29</v>
      </c>
      <c r="M10" s="63"/>
      <c r="N10" s="63" t="s">
        <v>29</v>
      </c>
      <c r="O10" s="63" t="s">
        <v>29</v>
      </c>
      <c r="P10" s="63"/>
      <c r="Q10" s="63" t="s">
        <v>29</v>
      </c>
      <c r="R10" s="63" t="s">
        <v>29</v>
      </c>
      <c r="S10" s="63"/>
      <c r="T10" s="63" t="s">
        <v>29</v>
      </c>
      <c r="U10" s="63" t="s">
        <v>29</v>
      </c>
      <c r="V10" s="63" t="s">
        <v>29</v>
      </c>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8"/>
      <c r="BQ10" s="48"/>
      <c r="BR10" s="48"/>
      <c r="BS10" s="48"/>
      <c r="BT10" s="48"/>
      <c r="BU10" s="48"/>
      <c r="BV10" s="48"/>
      <c r="BW10" s="48"/>
      <c r="BX10" s="48"/>
      <c r="BY10" s="48"/>
      <c r="BZ10" s="48"/>
      <c r="CA10" s="48"/>
      <c r="CB10" s="48"/>
      <c r="CC10" s="48"/>
      <c r="CD10" s="48"/>
      <c r="CE10" s="48"/>
      <c r="CF10" s="48"/>
      <c r="CG10" s="48"/>
      <c r="CH10" s="48"/>
      <c r="CI10" s="48"/>
    </row>
    <row r="11" spans="1:87" s="49" customFormat="1" ht="21.9" customHeight="1">
      <c r="A11" s="74" t="s">
        <v>28</v>
      </c>
      <c r="B11" s="75">
        <f t="shared" ref="B11:R11" si="0">(B6-B5)/(B5-B4)</f>
        <v>0</v>
      </c>
      <c r="C11" s="76">
        <f t="shared" si="0"/>
        <v>0</v>
      </c>
      <c r="D11" s="76"/>
      <c r="E11" s="75">
        <f t="shared" si="0"/>
        <v>0</v>
      </c>
      <c r="F11" s="76">
        <f t="shared" si="0"/>
        <v>0</v>
      </c>
      <c r="G11" s="76"/>
      <c r="H11" s="75">
        <f>(H6-H5)/(H5-H4)</f>
        <v>0</v>
      </c>
      <c r="I11" s="76">
        <f>(I6-I5)/(I5-I4)</f>
        <v>0</v>
      </c>
      <c r="J11" s="76"/>
      <c r="K11" s="75">
        <f t="shared" si="0"/>
        <v>0</v>
      </c>
      <c r="L11" s="76">
        <f t="shared" si="0"/>
        <v>-303.93525179856113</v>
      </c>
      <c r="M11" s="76"/>
      <c r="N11" s="75">
        <f t="shared" si="0"/>
        <v>0</v>
      </c>
      <c r="O11" s="76">
        <f t="shared" si="0"/>
        <v>-380.4954954954955</v>
      </c>
      <c r="P11" s="76"/>
      <c r="Q11" s="75">
        <f t="shared" si="0"/>
        <v>0</v>
      </c>
      <c r="R11" s="76">
        <f t="shared" si="0"/>
        <v>-308.37226277372264</v>
      </c>
      <c r="S11" s="76"/>
      <c r="T11" s="75">
        <f>(T6-T5)/(T5-T4)</f>
        <v>0</v>
      </c>
      <c r="U11" s="75">
        <f>(U6-U5)/(U5-U4)</f>
        <v>0</v>
      </c>
      <c r="V11" s="76">
        <f>(V6-V5)/(V5-V4)</f>
        <v>-381.13513513513516</v>
      </c>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8"/>
      <c r="BQ11" s="48"/>
      <c r="BR11" s="48"/>
      <c r="BS11" s="48"/>
      <c r="BT11" s="48"/>
      <c r="BU11" s="48"/>
      <c r="BV11" s="48"/>
      <c r="BW11" s="48"/>
      <c r="BX11" s="48"/>
      <c r="BY11" s="48"/>
      <c r="BZ11" s="48"/>
      <c r="CA11" s="48"/>
      <c r="CB11" s="48"/>
      <c r="CC11" s="48"/>
      <c r="CD11" s="48"/>
      <c r="CE11" s="48"/>
      <c r="CF11" s="48"/>
      <c r="CG11" s="48"/>
      <c r="CH11" s="48"/>
      <c r="CI11" s="48"/>
    </row>
    <row r="12" spans="1:87" s="49" customFormat="1" ht="21.9" customHeight="1">
      <c r="A12" s="62" t="s">
        <v>31</v>
      </c>
      <c r="B12" s="63" t="s">
        <v>29</v>
      </c>
      <c r="C12" s="63" t="s">
        <v>29</v>
      </c>
      <c r="D12" s="63"/>
      <c r="E12" s="63" t="s">
        <v>29</v>
      </c>
      <c r="F12" s="63" t="s">
        <v>29</v>
      </c>
      <c r="G12" s="63"/>
      <c r="H12" s="63" t="s">
        <v>29</v>
      </c>
      <c r="I12" s="63" t="s">
        <v>29</v>
      </c>
      <c r="J12" s="63"/>
      <c r="K12" s="63" t="s">
        <v>29</v>
      </c>
      <c r="L12" s="63" t="s">
        <v>29</v>
      </c>
      <c r="M12" s="63"/>
      <c r="N12" s="63" t="s">
        <v>29</v>
      </c>
      <c r="O12" s="63" t="s">
        <v>29</v>
      </c>
      <c r="P12" s="63"/>
      <c r="Q12" s="63" t="s">
        <v>29</v>
      </c>
      <c r="R12" s="63" t="s">
        <v>29</v>
      </c>
      <c r="S12" s="63"/>
      <c r="T12" s="63" t="s">
        <v>29</v>
      </c>
      <c r="U12" s="63" t="s">
        <v>29</v>
      </c>
      <c r="V12" s="63" t="s">
        <v>29</v>
      </c>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8"/>
      <c r="BQ12" s="48"/>
      <c r="BR12" s="48"/>
      <c r="BS12" s="48"/>
      <c r="BT12" s="48"/>
      <c r="BU12" s="48"/>
      <c r="BV12" s="48"/>
      <c r="BW12" s="48"/>
      <c r="BX12" s="48"/>
      <c r="BY12" s="48"/>
      <c r="BZ12" s="48"/>
      <c r="CA12" s="48"/>
      <c r="CB12" s="48"/>
      <c r="CC12" s="48"/>
      <c r="CD12" s="48"/>
      <c r="CE12" s="48"/>
      <c r="CF12" s="48"/>
      <c r="CG12" s="48"/>
      <c r="CH12" s="48"/>
      <c r="CI12" s="48"/>
    </row>
    <row r="13" spans="1:87" s="49" customFormat="1" ht="21.9" customHeight="1">
      <c r="A13" s="74" t="s">
        <v>83</v>
      </c>
      <c r="B13" s="75" t="s">
        <v>38</v>
      </c>
      <c r="C13" s="77"/>
      <c r="D13" s="77"/>
      <c r="E13" s="83">
        <f t="shared" ref="E13:F13" si="1">E9/E7</f>
        <v>1.2389937106918238</v>
      </c>
      <c r="F13" s="76">
        <f t="shared" si="1"/>
        <v>0</v>
      </c>
      <c r="G13" s="76"/>
      <c r="H13" s="75">
        <f>H9/H7</f>
        <v>1</v>
      </c>
      <c r="I13" s="76">
        <f>I9/I7</f>
        <v>0</v>
      </c>
      <c r="J13" s="76"/>
      <c r="K13" s="75">
        <f t="shared" ref="K13:R13" si="2">K9/K7</f>
        <v>1</v>
      </c>
      <c r="L13" s="76">
        <f t="shared" si="2"/>
        <v>0</v>
      </c>
      <c r="M13" s="76"/>
      <c r="N13" s="75">
        <f t="shared" si="2"/>
        <v>1</v>
      </c>
      <c r="O13" s="76">
        <f t="shared" si="2"/>
        <v>0</v>
      </c>
      <c r="P13" s="76"/>
      <c r="Q13" s="75">
        <f t="shared" si="2"/>
        <v>1</v>
      </c>
      <c r="R13" s="76">
        <f t="shared" si="2"/>
        <v>0.99152542372881358</v>
      </c>
      <c r="S13" s="76"/>
      <c r="T13" s="78" t="s">
        <v>84</v>
      </c>
      <c r="U13" s="75">
        <f>U9/U7</f>
        <v>1.0029069767441861</v>
      </c>
      <c r="V13" s="76">
        <f>V9/V7</f>
        <v>0</v>
      </c>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8"/>
      <c r="BQ13" s="48"/>
      <c r="BR13" s="48"/>
      <c r="BS13" s="48"/>
      <c r="BT13" s="48"/>
      <c r="BU13" s="48"/>
      <c r="BV13" s="48"/>
      <c r="BW13" s="48"/>
      <c r="BX13" s="48"/>
      <c r="BY13" s="48"/>
      <c r="BZ13" s="48"/>
      <c r="CA13" s="48"/>
      <c r="CB13" s="48"/>
      <c r="CC13" s="48"/>
      <c r="CD13" s="48"/>
      <c r="CE13" s="48"/>
      <c r="CF13" s="48"/>
      <c r="CG13" s="48"/>
      <c r="CH13" s="48"/>
      <c r="CI13" s="48"/>
    </row>
    <row r="14" spans="1:87" s="49" customFormat="1" ht="21.9" customHeight="1">
      <c r="A14" s="62" t="s">
        <v>81</v>
      </c>
      <c r="B14" s="64" t="s">
        <v>38</v>
      </c>
      <c r="C14" s="64" t="s">
        <v>38</v>
      </c>
      <c r="D14" s="64"/>
      <c r="E14" s="64" t="s">
        <v>38</v>
      </c>
      <c r="F14" s="64" t="s">
        <v>38</v>
      </c>
      <c r="G14" s="64"/>
      <c r="H14" s="64" t="s">
        <v>38</v>
      </c>
      <c r="I14" s="64" t="s">
        <v>38</v>
      </c>
      <c r="J14" s="64"/>
      <c r="K14" s="64" t="s">
        <v>38</v>
      </c>
      <c r="L14" s="64" t="s">
        <v>38</v>
      </c>
      <c r="M14" s="64"/>
      <c r="N14" s="64" t="s">
        <v>38</v>
      </c>
      <c r="O14" s="64" t="s">
        <v>38</v>
      </c>
      <c r="P14" s="64"/>
      <c r="Q14" s="64" t="s">
        <v>38</v>
      </c>
      <c r="R14" s="64" t="s">
        <v>38</v>
      </c>
      <c r="S14" s="64"/>
      <c r="T14" s="64" t="s">
        <v>38</v>
      </c>
      <c r="U14" s="64" t="s">
        <v>38</v>
      </c>
      <c r="V14" s="64" t="s">
        <v>38</v>
      </c>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8"/>
      <c r="BQ14" s="48"/>
      <c r="BR14" s="48"/>
      <c r="BS14" s="48"/>
      <c r="BT14" s="48"/>
      <c r="BU14" s="48"/>
      <c r="BV14" s="48"/>
      <c r="BW14" s="48"/>
      <c r="BX14" s="48"/>
      <c r="BY14" s="48"/>
      <c r="BZ14" s="48"/>
      <c r="CA14" s="48"/>
      <c r="CB14" s="48"/>
      <c r="CC14" s="48"/>
      <c r="CD14" s="48"/>
      <c r="CE14" s="48"/>
      <c r="CF14" s="48"/>
      <c r="CG14" s="48"/>
      <c r="CH14" s="48"/>
      <c r="CI14" s="48"/>
    </row>
    <row r="15" spans="1:87" s="49" customFormat="1" ht="21.9" customHeight="1">
      <c r="A15" s="74" t="s">
        <v>82</v>
      </c>
      <c r="B15" s="75" t="s">
        <v>38</v>
      </c>
      <c r="C15" s="77"/>
      <c r="D15" s="77"/>
      <c r="E15" s="75">
        <f t="shared" ref="E15:F15" si="3">E8/E7</f>
        <v>1</v>
      </c>
      <c r="F15" s="76">
        <f t="shared" si="3"/>
        <v>0</v>
      </c>
      <c r="G15" s="76"/>
      <c r="H15" s="75">
        <f>H8/H7</f>
        <v>1</v>
      </c>
      <c r="I15" s="76">
        <f>I8/I7</f>
        <v>0</v>
      </c>
      <c r="J15" s="76"/>
      <c r="K15" s="75">
        <f>K8/K7</f>
        <v>1</v>
      </c>
      <c r="L15" s="76">
        <f t="shared" ref="L15:R15" si="4">L8/L7</f>
        <v>0</v>
      </c>
      <c r="M15" s="76"/>
      <c r="N15" s="75">
        <f>N8/N7</f>
        <v>1</v>
      </c>
      <c r="O15" s="76">
        <f t="shared" si="4"/>
        <v>0</v>
      </c>
      <c r="P15" s="76"/>
      <c r="Q15" s="75">
        <f>Q8/Q7</f>
        <v>1</v>
      </c>
      <c r="R15" s="76">
        <f t="shared" si="4"/>
        <v>0.99152542372881358</v>
      </c>
      <c r="S15" s="76"/>
      <c r="T15" s="75">
        <f>T8/T7</f>
        <v>1</v>
      </c>
      <c r="U15" s="75">
        <f>U8/U7</f>
        <v>1</v>
      </c>
      <c r="V15" s="76">
        <f>V8/V7</f>
        <v>0</v>
      </c>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8"/>
      <c r="BQ15" s="48"/>
      <c r="BR15" s="48"/>
      <c r="BS15" s="48"/>
      <c r="BT15" s="48"/>
      <c r="BU15" s="48"/>
      <c r="BV15" s="48"/>
      <c r="BW15" s="48"/>
      <c r="BX15" s="48"/>
      <c r="BY15" s="48"/>
      <c r="BZ15" s="48"/>
      <c r="CA15" s="48"/>
      <c r="CB15" s="48"/>
      <c r="CC15" s="48"/>
      <c r="CD15" s="48"/>
      <c r="CE15" s="48"/>
      <c r="CF15" s="48"/>
      <c r="CG15" s="48"/>
      <c r="CH15" s="48"/>
      <c r="CI15" s="48"/>
    </row>
    <row r="16" spans="1:87" s="49" customFormat="1" ht="21.9" customHeight="1">
      <c r="A16" s="62" t="s">
        <v>80</v>
      </c>
      <c r="B16" s="63" t="s">
        <v>30</v>
      </c>
      <c r="C16" s="63" t="s">
        <v>30</v>
      </c>
      <c r="D16" s="63"/>
      <c r="E16" s="63" t="s">
        <v>30</v>
      </c>
      <c r="F16" s="63" t="s">
        <v>30</v>
      </c>
      <c r="G16" s="63"/>
      <c r="H16" s="63" t="s">
        <v>30</v>
      </c>
      <c r="I16" s="63" t="s">
        <v>30</v>
      </c>
      <c r="J16" s="63"/>
      <c r="K16" s="63" t="s">
        <v>30</v>
      </c>
      <c r="L16" s="63" t="s">
        <v>30</v>
      </c>
      <c r="M16" s="63"/>
      <c r="N16" s="63" t="s">
        <v>30</v>
      </c>
      <c r="O16" s="63" t="s">
        <v>30</v>
      </c>
      <c r="P16" s="63"/>
      <c r="Q16" s="63" t="s">
        <v>30</v>
      </c>
      <c r="R16" s="63" t="s">
        <v>30</v>
      </c>
      <c r="S16" s="63"/>
      <c r="T16" s="63" t="s">
        <v>30</v>
      </c>
      <c r="U16" s="63" t="s">
        <v>30</v>
      </c>
      <c r="V16" s="63" t="s">
        <v>30</v>
      </c>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8"/>
      <c r="BQ16" s="48"/>
      <c r="BR16" s="48"/>
      <c r="BS16" s="48"/>
      <c r="BT16" s="48"/>
      <c r="BU16" s="48"/>
      <c r="BV16" s="48"/>
      <c r="BW16" s="48"/>
      <c r="BX16" s="48"/>
      <c r="BY16" s="48"/>
      <c r="BZ16" s="48"/>
      <c r="CA16" s="48"/>
      <c r="CB16" s="48"/>
      <c r="CC16" s="48"/>
      <c r="CD16" s="48"/>
      <c r="CE16" s="48"/>
      <c r="CF16" s="48"/>
      <c r="CG16" s="48"/>
      <c r="CH16" s="48"/>
      <c r="CI16" s="48"/>
    </row>
    <row r="17" spans="1:87" s="51" customFormat="1" ht="21.9" customHeight="1">
      <c r="A17" s="74" t="s">
        <v>76</v>
      </c>
      <c r="B17" s="79">
        <v>1</v>
      </c>
      <c r="C17" s="80"/>
      <c r="D17" s="80"/>
      <c r="E17" s="79">
        <v>0</v>
      </c>
      <c r="F17" s="80"/>
      <c r="G17" s="80"/>
      <c r="H17" s="79">
        <v>0</v>
      </c>
      <c r="I17" s="80"/>
      <c r="J17" s="80"/>
      <c r="K17" s="79">
        <v>0</v>
      </c>
      <c r="L17" s="80"/>
      <c r="M17" s="80"/>
      <c r="N17" s="79">
        <v>1</v>
      </c>
      <c r="O17" s="80"/>
      <c r="P17" s="80"/>
      <c r="Q17" s="79">
        <v>1</v>
      </c>
      <c r="R17" s="80"/>
      <c r="S17" s="80"/>
      <c r="T17" s="79">
        <v>0</v>
      </c>
      <c r="U17" s="79">
        <v>0</v>
      </c>
      <c r="V17" s="80"/>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row>
    <row r="18" spans="1:87" s="51" customFormat="1" ht="21.9" customHeight="1">
      <c r="A18" s="62" t="s">
        <v>85</v>
      </c>
      <c r="B18" s="65">
        <v>0</v>
      </c>
      <c r="C18" s="65">
        <v>0</v>
      </c>
      <c r="D18" s="65"/>
      <c r="E18" s="65">
        <v>0</v>
      </c>
      <c r="F18" s="65">
        <v>0</v>
      </c>
      <c r="G18" s="65"/>
      <c r="H18" s="65">
        <v>0</v>
      </c>
      <c r="I18" s="65">
        <v>0</v>
      </c>
      <c r="J18" s="65"/>
      <c r="K18" s="65">
        <v>0</v>
      </c>
      <c r="L18" s="65">
        <v>0</v>
      </c>
      <c r="M18" s="65"/>
      <c r="N18" s="65">
        <v>0</v>
      </c>
      <c r="O18" s="65">
        <v>0</v>
      </c>
      <c r="P18" s="65"/>
      <c r="Q18" s="65">
        <v>0</v>
      </c>
      <c r="R18" s="65">
        <v>0</v>
      </c>
      <c r="S18" s="65"/>
      <c r="T18" s="65">
        <v>0</v>
      </c>
      <c r="U18" s="65">
        <v>0</v>
      </c>
      <c r="V18" s="65">
        <v>0</v>
      </c>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row>
    <row r="19" spans="1:87" s="52" customFormat="1" ht="21.9" customHeight="1">
      <c r="A19" s="74" t="s">
        <v>86</v>
      </c>
      <c r="B19" s="79">
        <v>0</v>
      </c>
      <c r="C19" s="82"/>
      <c r="D19" s="82"/>
      <c r="E19" s="79">
        <v>0</v>
      </c>
      <c r="F19" s="82"/>
      <c r="G19" s="82"/>
      <c r="H19" s="79">
        <v>0</v>
      </c>
      <c r="I19" s="80"/>
      <c r="J19" s="80"/>
      <c r="K19" s="79">
        <v>0</v>
      </c>
      <c r="L19" s="80">
        <v>0</v>
      </c>
      <c r="M19" s="80"/>
      <c r="N19" s="81">
        <v>1</v>
      </c>
      <c r="O19" s="80">
        <v>0</v>
      </c>
      <c r="P19" s="80"/>
      <c r="Q19" s="81">
        <v>1</v>
      </c>
      <c r="R19" s="80">
        <v>0</v>
      </c>
      <c r="S19" s="80"/>
      <c r="T19" s="79">
        <v>0</v>
      </c>
      <c r="U19" s="79">
        <v>0</v>
      </c>
      <c r="V19" s="80"/>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row>
    <row r="20" spans="1:87" s="52" customFormat="1" ht="13.8">
      <c r="A20" s="67" t="s">
        <v>100</v>
      </c>
      <c r="B20" s="61">
        <v>0</v>
      </c>
      <c r="C20" s="53"/>
      <c r="D20" s="53"/>
      <c r="E20" s="61">
        <v>0</v>
      </c>
      <c r="F20" s="53"/>
      <c r="G20" s="53"/>
      <c r="H20" s="61">
        <v>0</v>
      </c>
      <c r="I20" s="57"/>
      <c r="J20" s="57"/>
      <c r="K20" s="61">
        <v>0</v>
      </c>
      <c r="L20" s="57"/>
      <c r="M20" s="57"/>
      <c r="N20" s="60">
        <v>1</v>
      </c>
      <c r="O20" s="57"/>
      <c r="P20" s="57"/>
      <c r="Q20" s="61">
        <v>0</v>
      </c>
      <c r="R20" s="57"/>
      <c r="S20" s="57"/>
      <c r="T20" s="61">
        <v>0</v>
      </c>
      <c r="U20" s="61">
        <v>0</v>
      </c>
      <c r="V20" s="5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row>
    <row r="21" spans="1:87" s="52" customFormat="1" ht="13.8">
      <c r="A21" s="59" t="s">
        <v>77</v>
      </c>
      <c r="B21" s="61">
        <v>1</v>
      </c>
      <c r="C21" s="53"/>
      <c r="D21" s="53"/>
      <c r="E21" s="61">
        <v>0</v>
      </c>
      <c r="F21" s="53"/>
      <c r="G21" s="53"/>
      <c r="H21" s="61">
        <v>0</v>
      </c>
      <c r="I21" s="57"/>
      <c r="J21" s="57"/>
      <c r="K21" s="61">
        <v>0</v>
      </c>
      <c r="L21" s="57"/>
      <c r="M21" s="57"/>
      <c r="N21" s="61">
        <v>1</v>
      </c>
      <c r="O21" s="57"/>
      <c r="P21" s="57"/>
      <c r="Q21" s="61">
        <v>0</v>
      </c>
      <c r="R21" s="57"/>
      <c r="S21" s="57"/>
      <c r="T21" s="61">
        <v>0</v>
      </c>
      <c r="U21" s="61">
        <v>0</v>
      </c>
      <c r="V21" s="5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row>
    <row r="23" spans="1:87">
      <c r="B23" s="44"/>
      <c r="C23" s="44"/>
      <c r="D23" s="44"/>
    </row>
  </sheetData>
  <mergeCells count="7">
    <mergeCell ref="B1:D1"/>
    <mergeCell ref="E1:G1"/>
    <mergeCell ref="T1:V1"/>
    <mergeCell ref="H1:I1"/>
    <mergeCell ref="K1:M1"/>
    <mergeCell ref="N1:P1"/>
    <mergeCell ref="Q1:S1"/>
  </mergeCells>
  <hyperlinks>
    <hyperlink ref="C2" location="CarePricer!A1" display="CarePricer!A1"/>
    <hyperlink ref="F2" location="CM!A1" display="CM!A1"/>
    <hyperlink ref="V2" location="Reporting!A1" display="Reporting!A1"/>
    <hyperlink ref="M2" location="CDM!A1" display="3.9.4"/>
    <hyperlink ref="P2" location="ContentLegacy!A1" display="ContentLegacy!A1"/>
    <hyperlink ref="S2" location="KS!A1" display="4.9.9"/>
    <hyperlink ref="D2" location="CarePricer!A1" display="CarePricer!A1"/>
    <hyperlink ref="G2" location="CarePricer!A1" display="CarePricer!A1"/>
  </hyperlinks>
  <pageMargins left="0.7" right="0.7" top="0.75" bottom="0.75" header="0.3" footer="0.3"/>
  <pageSetup orientation="portrait" r:id="rId1"/>
  <ignoredErrors>
    <ignoredError sqref="F13 E15:F15 B11 E11:F11 Q11:R11 I15 Q13:R13 L15 O15 R15 K13:L13 K11:L11 N13:O13 N11:O11 I13" evalError="1"/>
  </ignoredErrors>
  <legacyDrawing r:id="rId2"/>
</worksheet>
</file>

<file path=xl/worksheets/sheet2.xml><?xml version="1.0" encoding="utf-8"?>
<worksheet xmlns="http://schemas.openxmlformats.org/spreadsheetml/2006/main" xmlns:r="http://schemas.openxmlformats.org/officeDocument/2006/relationships">
  <dimension ref="A1:P22"/>
  <sheetViews>
    <sheetView tabSelected="1" topLeftCell="B1" workbookViewId="0">
      <selection activeCell="P9" sqref="P9"/>
    </sheetView>
  </sheetViews>
  <sheetFormatPr defaultRowHeight="14.4"/>
  <cols>
    <col min="1" max="1" width="16.33203125" customWidth="1"/>
    <col min="2" max="2" width="12.44140625" customWidth="1"/>
    <col min="4" max="4" width="11.88671875" customWidth="1"/>
    <col min="5" max="5" width="10.5546875" customWidth="1"/>
    <col min="12" max="12" width="6.6640625" customWidth="1"/>
    <col min="13" max="13" width="21.33203125" customWidth="1"/>
    <col min="14" max="14" width="13.33203125" customWidth="1"/>
    <col min="15" max="15" width="10" customWidth="1"/>
    <col min="16" max="16" width="41" style="100" customWidth="1"/>
  </cols>
  <sheetData>
    <row r="1" spans="1:16" ht="48">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15" t="s">
        <v>9</v>
      </c>
    </row>
    <row r="2" spans="1:16">
      <c r="A2" s="4">
        <v>15.3</v>
      </c>
      <c r="B2" s="4" t="s">
        <v>18</v>
      </c>
      <c r="C2" s="5" t="s">
        <v>159</v>
      </c>
      <c r="D2" s="6">
        <v>42284</v>
      </c>
      <c r="E2" s="6">
        <v>42297</v>
      </c>
      <c r="F2" s="7">
        <v>471</v>
      </c>
      <c r="G2" s="7">
        <v>39</v>
      </c>
      <c r="H2" s="8">
        <v>0</v>
      </c>
      <c r="I2" s="8">
        <v>0</v>
      </c>
      <c r="J2" s="14">
        <f>G2+H2-I2</f>
        <v>39</v>
      </c>
      <c r="K2" s="7">
        <v>39</v>
      </c>
      <c r="L2" s="8">
        <v>13</v>
      </c>
      <c r="M2" s="8" t="s">
        <v>38</v>
      </c>
      <c r="N2" s="13">
        <f t="shared" ref="N2:N3" si="0">(J2-G2)/G2</f>
        <v>0</v>
      </c>
      <c r="O2" s="13">
        <f t="shared" ref="O2:O3" si="1">K2/J2</f>
        <v>1</v>
      </c>
      <c r="P2" s="16" t="s">
        <v>38</v>
      </c>
    </row>
    <row r="3" spans="1:16">
      <c r="A3" s="4">
        <v>15.3</v>
      </c>
      <c r="B3" s="4" t="s">
        <v>18</v>
      </c>
      <c r="C3" s="5" t="s">
        <v>165</v>
      </c>
      <c r="D3" s="6">
        <v>42298</v>
      </c>
      <c r="E3" s="6">
        <v>42311</v>
      </c>
      <c r="F3" s="7">
        <v>387</v>
      </c>
      <c r="G3" s="7">
        <v>44</v>
      </c>
      <c r="H3" s="8">
        <v>0</v>
      </c>
      <c r="I3" s="8">
        <v>0</v>
      </c>
      <c r="J3" s="14">
        <f t="shared" ref="J3:J9" si="2">G3+H3-I3</f>
        <v>44</v>
      </c>
      <c r="K3" s="7">
        <v>44</v>
      </c>
      <c r="L3" s="8">
        <v>13</v>
      </c>
      <c r="M3" s="8" t="s">
        <v>38</v>
      </c>
      <c r="N3" s="13">
        <f t="shared" si="0"/>
        <v>0</v>
      </c>
      <c r="O3" s="13">
        <f t="shared" si="1"/>
        <v>1</v>
      </c>
      <c r="P3" s="16" t="s">
        <v>38</v>
      </c>
    </row>
    <row r="4" spans="1:16">
      <c r="A4" s="4">
        <v>15.3</v>
      </c>
      <c r="B4" s="4" t="s">
        <v>18</v>
      </c>
      <c r="C4" s="5" t="s">
        <v>172</v>
      </c>
      <c r="D4" s="6">
        <v>42312</v>
      </c>
      <c r="E4" s="6">
        <v>42325</v>
      </c>
      <c r="F4" s="7">
        <v>405</v>
      </c>
      <c r="G4" s="7">
        <v>23</v>
      </c>
      <c r="H4" s="8">
        <v>0</v>
      </c>
      <c r="I4" s="8">
        <v>0</v>
      </c>
      <c r="J4" s="14">
        <f t="shared" si="2"/>
        <v>23</v>
      </c>
      <c r="K4" s="7">
        <v>23</v>
      </c>
      <c r="L4" s="8">
        <v>0</v>
      </c>
      <c r="M4" s="8" t="s">
        <v>38</v>
      </c>
      <c r="N4" s="13">
        <f t="shared" ref="N4:N13" si="3">(J4-G4)/G4</f>
        <v>0</v>
      </c>
      <c r="O4" s="13">
        <f t="shared" ref="O4:O22" si="4">K4/J4</f>
        <v>1</v>
      </c>
      <c r="P4" s="16" t="s">
        <v>38</v>
      </c>
    </row>
    <row r="5" spans="1:16">
      <c r="A5" s="4">
        <v>15.3</v>
      </c>
      <c r="B5" s="4" t="s">
        <v>18</v>
      </c>
      <c r="C5" s="5" t="s">
        <v>182</v>
      </c>
      <c r="D5" s="6">
        <v>42326</v>
      </c>
      <c r="E5" s="6">
        <v>42339</v>
      </c>
      <c r="F5" s="7">
        <v>504</v>
      </c>
      <c r="G5" s="7">
        <v>23</v>
      </c>
      <c r="H5" s="8">
        <v>0</v>
      </c>
      <c r="I5" s="8">
        <v>0</v>
      </c>
      <c r="J5" s="14">
        <f t="shared" si="2"/>
        <v>23</v>
      </c>
      <c r="K5" s="7">
        <v>23</v>
      </c>
      <c r="L5" s="8">
        <v>0</v>
      </c>
      <c r="M5" s="8" t="s">
        <v>38</v>
      </c>
      <c r="N5" s="13">
        <f t="shared" si="3"/>
        <v>0</v>
      </c>
      <c r="O5" s="13">
        <f t="shared" si="4"/>
        <v>1</v>
      </c>
      <c r="P5" s="16" t="s">
        <v>38</v>
      </c>
    </row>
    <row r="6" spans="1:16">
      <c r="A6" s="4">
        <v>15.3</v>
      </c>
      <c r="B6" s="4" t="s">
        <v>18</v>
      </c>
      <c r="C6" s="5" t="s">
        <v>185</v>
      </c>
      <c r="D6" s="6">
        <v>42340</v>
      </c>
      <c r="E6" s="6">
        <v>42353</v>
      </c>
      <c r="F6" s="7">
        <v>459</v>
      </c>
      <c r="G6" s="7">
        <v>11</v>
      </c>
      <c r="H6" s="8">
        <v>0</v>
      </c>
      <c r="I6" s="8">
        <v>0</v>
      </c>
      <c r="J6" s="14">
        <f t="shared" si="2"/>
        <v>11</v>
      </c>
      <c r="K6" s="7">
        <v>5</v>
      </c>
      <c r="L6" s="8">
        <v>6</v>
      </c>
      <c r="M6" s="8" t="s">
        <v>38</v>
      </c>
      <c r="N6" s="13">
        <f t="shared" si="3"/>
        <v>0</v>
      </c>
      <c r="O6" s="13">
        <f t="shared" si="4"/>
        <v>0.45454545454545453</v>
      </c>
      <c r="P6" s="16" t="s">
        <v>190</v>
      </c>
    </row>
    <row r="7" spans="1:16">
      <c r="A7" s="4">
        <v>15.3</v>
      </c>
      <c r="B7" s="4" t="s">
        <v>18</v>
      </c>
      <c r="C7" s="5" t="s">
        <v>193</v>
      </c>
      <c r="D7" s="6">
        <v>42354</v>
      </c>
      <c r="E7" s="6">
        <v>42367</v>
      </c>
      <c r="F7" s="7">
        <v>486</v>
      </c>
      <c r="G7" s="7">
        <v>19</v>
      </c>
      <c r="H7" s="8">
        <v>0</v>
      </c>
      <c r="I7" s="8">
        <v>0</v>
      </c>
      <c r="J7" s="14">
        <f t="shared" si="2"/>
        <v>19</v>
      </c>
      <c r="K7" s="7">
        <v>16</v>
      </c>
      <c r="L7" s="8">
        <v>3</v>
      </c>
      <c r="M7" s="8" t="s">
        <v>38</v>
      </c>
      <c r="N7" s="13">
        <f t="shared" si="3"/>
        <v>0</v>
      </c>
      <c r="O7" s="13">
        <f t="shared" si="4"/>
        <v>0.84210526315789469</v>
      </c>
      <c r="P7" s="16" t="s">
        <v>197</v>
      </c>
    </row>
    <row r="8" spans="1:16">
      <c r="A8" s="90">
        <v>16.100000000000001</v>
      </c>
      <c r="B8" s="90" t="s">
        <v>18</v>
      </c>
      <c r="C8" s="5" t="s">
        <v>200</v>
      </c>
      <c r="D8" s="6">
        <v>42368</v>
      </c>
      <c r="E8" s="6">
        <v>42381</v>
      </c>
      <c r="F8" s="91">
        <v>423</v>
      </c>
      <c r="G8" s="91">
        <v>10</v>
      </c>
      <c r="H8" s="92">
        <v>0</v>
      </c>
      <c r="I8" s="92">
        <v>0</v>
      </c>
      <c r="J8" s="14">
        <f t="shared" si="2"/>
        <v>10</v>
      </c>
      <c r="K8" s="91">
        <v>10</v>
      </c>
      <c r="L8" s="92">
        <v>0</v>
      </c>
      <c r="M8" s="92" t="s">
        <v>38</v>
      </c>
      <c r="N8" s="13">
        <f t="shared" si="3"/>
        <v>0</v>
      </c>
      <c r="O8" s="13">
        <f t="shared" si="4"/>
        <v>1</v>
      </c>
      <c r="P8" s="93"/>
    </row>
    <row r="9" spans="1:16">
      <c r="A9" s="90">
        <v>16.100000000000001</v>
      </c>
      <c r="B9" s="90" t="s">
        <v>18</v>
      </c>
      <c r="C9" s="5" t="s">
        <v>206</v>
      </c>
      <c r="D9" s="6">
        <v>42382</v>
      </c>
      <c r="E9" s="6">
        <v>42394</v>
      </c>
      <c r="F9" s="91">
        <v>307</v>
      </c>
      <c r="G9" s="91">
        <v>31</v>
      </c>
      <c r="H9" s="92">
        <v>0</v>
      </c>
      <c r="I9" s="92">
        <v>0</v>
      </c>
      <c r="J9" s="14">
        <f t="shared" si="2"/>
        <v>31</v>
      </c>
      <c r="K9" s="91">
        <v>31</v>
      </c>
      <c r="L9" s="92">
        <v>0</v>
      </c>
      <c r="M9" s="92" t="s">
        <v>38</v>
      </c>
      <c r="N9" s="13">
        <f t="shared" si="3"/>
        <v>0</v>
      </c>
      <c r="O9" s="13">
        <f t="shared" si="4"/>
        <v>1</v>
      </c>
      <c r="P9" s="93"/>
    </row>
    <row r="10" spans="1:16">
      <c r="A10" s="90">
        <v>16.100000000000001</v>
      </c>
      <c r="B10" s="90" t="s">
        <v>18</v>
      </c>
      <c r="C10" s="5" t="s">
        <v>211</v>
      </c>
      <c r="D10" s="6">
        <v>42396</v>
      </c>
      <c r="E10" s="6">
        <v>42409</v>
      </c>
      <c r="F10" s="91">
        <v>540</v>
      </c>
      <c r="G10" s="91">
        <v>18</v>
      </c>
      <c r="H10" s="92">
        <v>0</v>
      </c>
      <c r="I10" s="92">
        <v>0</v>
      </c>
      <c r="J10" s="14">
        <v>18</v>
      </c>
      <c r="K10" s="91">
        <v>18</v>
      </c>
      <c r="L10" s="92">
        <v>0</v>
      </c>
      <c r="M10" s="92" t="s">
        <v>38</v>
      </c>
      <c r="N10" s="13">
        <f t="shared" si="3"/>
        <v>0</v>
      </c>
      <c r="O10" s="13">
        <f t="shared" si="4"/>
        <v>1</v>
      </c>
      <c r="P10" s="93"/>
    </row>
    <row r="11" spans="1:16">
      <c r="A11" s="90">
        <v>16.100000000000001</v>
      </c>
      <c r="B11" s="90" t="s">
        <v>18</v>
      </c>
      <c r="C11" s="5" t="s">
        <v>219</v>
      </c>
      <c r="D11" s="6">
        <v>42410</v>
      </c>
      <c r="E11" s="6">
        <v>42423</v>
      </c>
      <c r="F11" s="91">
        <v>504</v>
      </c>
      <c r="G11" s="91">
        <v>15</v>
      </c>
      <c r="H11" s="92">
        <v>0</v>
      </c>
      <c r="I11" s="92">
        <v>0</v>
      </c>
      <c r="J11" s="14">
        <v>15</v>
      </c>
      <c r="K11" s="91">
        <v>15</v>
      </c>
      <c r="L11" s="92">
        <v>0</v>
      </c>
      <c r="M11" s="92" t="s">
        <v>38</v>
      </c>
      <c r="N11" s="13">
        <f t="shared" si="3"/>
        <v>0</v>
      </c>
      <c r="O11" s="13">
        <f t="shared" si="4"/>
        <v>1</v>
      </c>
      <c r="P11" s="93"/>
    </row>
    <row r="12" spans="1:16">
      <c r="A12" s="90">
        <v>16.100000000000001</v>
      </c>
      <c r="B12" s="90" t="s">
        <v>18</v>
      </c>
      <c r="C12" s="5" t="s">
        <v>223</v>
      </c>
      <c r="D12" s="6">
        <v>42424</v>
      </c>
      <c r="E12" s="6">
        <v>42437</v>
      </c>
      <c r="F12" s="91">
        <v>504</v>
      </c>
      <c r="G12" s="91">
        <v>42</v>
      </c>
      <c r="H12" s="92">
        <v>0</v>
      </c>
      <c r="I12" s="92">
        <v>0</v>
      </c>
      <c r="J12" s="14">
        <v>42</v>
      </c>
      <c r="K12" s="91">
        <v>42</v>
      </c>
      <c r="L12" s="92">
        <v>0</v>
      </c>
      <c r="M12" s="92" t="s">
        <v>38</v>
      </c>
      <c r="N12" s="13">
        <f t="shared" si="3"/>
        <v>0</v>
      </c>
      <c r="O12" s="13">
        <f t="shared" si="4"/>
        <v>1</v>
      </c>
      <c r="P12" s="93"/>
    </row>
    <row r="13" spans="1:16">
      <c r="A13" s="90">
        <v>16.100000000000001</v>
      </c>
      <c r="B13" s="90" t="s">
        <v>18</v>
      </c>
      <c r="C13" s="5" t="s">
        <v>229</v>
      </c>
      <c r="D13" s="6">
        <v>42438</v>
      </c>
      <c r="E13" s="6">
        <v>42451</v>
      </c>
      <c r="F13" s="91">
        <v>504</v>
      </c>
      <c r="G13" s="91">
        <v>23</v>
      </c>
      <c r="H13" s="92">
        <v>0</v>
      </c>
      <c r="I13" s="92">
        <v>0</v>
      </c>
      <c r="J13" s="14">
        <v>23</v>
      </c>
      <c r="K13" s="91">
        <v>23</v>
      </c>
      <c r="L13" s="92">
        <v>0</v>
      </c>
      <c r="M13" s="92" t="s">
        <v>38</v>
      </c>
      <c r="N13" s="13">
        <f t="shared" si="3"/>
        <v>0</v>
      </c>
      <c r="O13" s="13">
        <f t="shared" si="4"/>
        <v>1</v>
      </c>
      <c r="P13" s="93"/>
    </row>
    <row r="14" spans="1:16">
      <c r="A14" s="90">
        <v>16.100000000000001</v>
      </c>
      <c r="B14" s="90" t="s">
        <v>18</v>
      </c>
      <c r="C14" s="5" t="s">
        <v>235</v>
      </c>
      <c r="D14" s="6">
        <v>42451</v>
      </c>
      <c r="E14" s="6">
        <v>42465</v>
      </c>
      <c r="F14" s="91">
        <v>504</v>
      </c>
      <c r="G14" s="91">
        <v>31</v>
      </c>
      <c r="H14" s="92">
        <v>0</v>
      </c>
      <c r="I14" s="92">
        <v>0</v>
      </c>
      <c r="J14" s="14">
        <v>31</v>
      </c>
      <c r="K14" s="91">
        <v>31</v>
      </c>
      <c r="L14" s="92">
        <v>0</v>
      </c>
      <c r="M14" s="92" t="s">
        <v>38</v>
      </c>
      <c r="N14" s="13">
        <v>0</v>
      </c>
      <c r="O14" s="13">
        <f t="shared" si="4"/>
        <v>1</v>
      </c>
      <c r="P14" s="93"/>
    </row>
    <row r="15" spans="1:16">
      <c r="A15" s="90">
        <v>16.100000000000001</v>
      </c>
      <c r="B15" s="90" t="s">
        <v>18</v>
      </c>
      <c r="C15" s="5" t="s">
        <v>239</v>
      </c>
      <c r="D15" s="6">
        <v>42466</v>
      </c>
      <c r="E15" s="6">
        <v>42479</v>
      </c>
      <c r="F15" s="91">
        <v>522</v>
      </c>
      <c r="G15" s="91">
        <v>28</v>
      </c>
      <c r="H15" s="92">
        <v>0</v>
      </c>
      <c r="I15" s="92">
        <v>0</v>
      </c>
      <c r="J15" s="14">
        <v>28</v>
      </c>
      <c r="K15" s="91">
        <v>28</v>
      </c>
      <c r="L15" s="92">
        <v>0</v>
      </c>
      <c r="M15" s="92" t="s">
        <v>38</v>
      </c>
      <c r="N15" s="13">
        <v>0</v>
      </c>
      <c r="O15" s="13">
        <f t="shared" si="4"/>
        <v>1</v>
      </c>
      <c r="P15" s="93"/>
    </row>
    <row r="16" spans="1:16">
      <c r="A16" s="90">
        <v>16.100000000000001</v>
      </c>
      <c r="B16" s="90" t="s">
        <v>18</v>
      </c>
      <c r="C16" s="5" t="s">
        <v>246</v>
      </c>
      <c r="D16" s="6">
        <v>42480</v>
      </c>
      <c r="E16" s="6">
        <v>42493</v>
      </c>
      <c r="F16" s="91">
        <v>414</v>
      </c>
      <c r="G16" s="91">
        <v>34</v>
      </c>
      <c r="H16" s="92">
        <v>0</v>
      </c>
      <c r="I16" s="92">
        <v>0</v>
      </c>
      <c r="J16" s="14">
        <v>34</v>
      </c>
      <c r="K16" s="91">
        <v>34</v>
      </c>
      <c r="L16" s="92">
        <v>0</v>
      </c>
      <c r="M16" s="92" t="s">
        <v>38</v>
      </c>
      <c r="N16" s="13">
        <v>0</v>
      </c>
      <c r="O16" s="13">
        <f t="shared" si="4"/>
        <v>1</v>
      </c>
      <c r="P16" s="93"/>
    </row>
    <row r="17" spans="1:16">
      <c r="A17" s="90">
        <v>16.100000000000001</v>
      </c>
      <c r="B17" s="90" t="s">
        <v>18</v>
      </c>
      <c r="C17" s="5" t="s">
        <v>254</v>
      </c>
      <c r="D17" s="6">
        <v>42494</v>
      </c>
      <c r="E17" s="6">
        <v>42507</v>
      </c>
      <c r="F17" s="91">
        <v>307</v>
      </c>
      <c r="G17" s="91">
        <v>70</v>
      </c>
      <c r="H17" s="92">
        <v>0</v>
      </c>
      <c r="I17" s="92">
        <v>0</v>
      </c>
      <c r="J17" s="14">
        <v>70</v>
      </c>
      <c r="K17" s="91">
        <v>0</v>
      </c>
      <c r="L17" s="92">
        <v>70</v>
      </c>
      <c r="M17" s="92" t="s">
        <v>38</v>
      </c>
      <c r="N17" s="13">
        <v>0</v>
      </c>
      <c r="O17" s="13">
        <f t="shared" si="4"/>
        <v>0</v>
      </c>
      <c r="P17" s="101" t="s">
        <v>271</v>
      </c>
    </row>
    <row r="18" spans="1:16">
      <c r="A18" s="90">
        <v>16.100000000000001</v>
      </c>
      <c r="B18" s="90" t="s">
        <v>18</v>
      </c>
      <c r="C18" s="5" t="s">
        <v>256</v>
      </c>
      <c r="D18" s="6">
        <v>42508</v>
      </c>
      <c r="E18" s="6">
        <v>42521</v>
      </c>
      <c r="F18" s="91">
        <v>540</v>
      </c>
      <c r="G18" s="91">
        <v>142</v>
      </c>
      <c r="H18" s="92">
        <v>0</v>
      </c>
      <c r="I18" s="92">
        <v>0</v>
      </c>
      <c r="J18" s="14">
        <v>142</v>
      </c>
      <c r="K18" s="91">
        <v>106</v>
      </c>
      <c r="L18" s="92">
        <v>36</v>
      </c>
      <c r="M18" s="92" t="s">
        <v>38</v>
      </c>
      <c r="N18" s="13">
        <v>0</v>
      </c>
      <c r="O18" s="13">
        <f t="shared" si="4"/>
        <v>0.74647887323943662</v>
      </c>
      <c r="P18" s="101" t="s">
        <v>272</v>
      </c>
    </row>
    <row r="19" spans="1:16">
      <c r="A19" s="90">
        <v>16.100000000000001</v>
      </c>
      <c r="B19" s="90" t="s">
        <v>18</v>
      </c>
      <c r="C19" s="5" t="s">
        <v>267</v>
      </c>
      <c r="D19" s="6">
        <v>42522</v>
      </c>
      <c r="E19" s="6">
        <v>42535</v>
      </c>
      <c r="F19" s="91">
        <v>504</v>
      </c>
      <c r="G19" s="91">
        <v>89</v>
      </c>
      <c r="H19" s="92">
        <v>0</v>
      </c>
      <c r="I19" s="92">
        <v>0</v>
      </c>
      <c r="J19" s="14">
        <v>89</v>
      </c>
      <c r="K19" s="91">
        <v>65</v>
      </c>
      <c r="L19" s="92">
        <v>24</v>
      </c>
      <c r="M19" s="92" t="s">
        <v>38</v>
      </c>
      <c r="N19" s="13">
        <v>0</v>
      </c>
      <c r="O19" s="13">
        <f t="shared" si="4"/>
        <v>0.7303370786516854</v>
      </c>
      <c r="P19" s="101" t="s">
        <v>272</v>
      </c>
    </row>
    <row r="20" spans="1:16">
      <c r="A20" s="90">
        <v>16.100000000000001</v>
      </c>
      <c r="B20" s="90" t="s">
        <v>18</v>
      </c>
      <c r="C20" s="5" t="s">
        <v>268</v>
      </c>
      <c r="D20" s="6">
        <v>42536</v>
      </c>
      <c r="E20" s="6">
        <v>42549</v>
      </c>
      <c r="F20" s="91">
        <v>504</v>
      </c>
      <c r="G20" s="91">
        <v>108</v>
      </c>
      <c r="H20" s="92">
        <v>0</v>
      </c>
      <c r="I20" s="92">
        <v>0</v>
      </c>
      <c r="J20" s="14">
        <v>108</v>
      </c>
      <c r="K20" s="91">
        <v>72</v>
      </c>
      <c r="L20" s="92">
        <v>36</v>
      </c>
      <c r="M20" s="92" t="s">
        <v>38</v>
      </c>
      <c r="N20" s="13">
        <v>0</v>
      </c>
      <c r="O20" s="13">
        <f t="shared" si="4"/>
        <v>0.66666666666666663</v>
      </c>
      <c r="P20" s="101" t="s">
        <v>272</v>
      </c>
    </row>
    <row r="21" spans="1:16">
      <c r="A21" s="90">
        <v>16.100000000000001</v>
      </c>
      <c r="B21" s="90" t="s">
        <v>18</v>
      </c>
      <c r="C21" s="5" t="s">
        <v>269</v>
      </c>
      <c r="D21" s="6">
        <v>42550</v>
      </c>
      <c r="E21" s="6">
        <v>42563</v>
      </c>
      <c r="F21" s="91">
        <v>504</v>
      </c>
      <c r="G21" s="91">
        <v>125</v>
      </c>
      <c r="H21" s="92">
        <v>0</v>
      </c>
      <c r="I21" s="92">
        <v>0</v>
      </c>
      <c r="J21" s="14">
        <v>125</v>
      </c>
      <c r="K21" s="91">
        <v>66</v>
      </c>
      <c r="L21" s="92">
        <v>59</v>
      </c>
      <c r="M21" s="92" t="s">
        <v>38</v>
      </c>
      <c r="N21" s="13">
        <v>0</v>
      </c>
      <c r="O21" s="13">
        <f t="shared" si="4"/>
        <v>0.52800000000000002</v>
      </c>
      <c r="P21" s="101" t="s">
        <v>272</v>
      </c>
    </row>
    <row r="22" spans="1:16" ht="28.8">
      <c r="A22" s="90">
        <v>16.100000000000001</v>
      </c>
      <c r="B22" s="90" t="s">
        <v>18</v>
      </c>
      <c r="C22" s="5" t="s">
        <v>270</v>
      </c>
      <c r="D22" s="6">
        <v>42564</v>
      </c>
      <c r="E22" s="6">
        <v>42577</v>
      </c>
      <c r="F22" s="91">
        <v>522</v>
      </c>
      <c r="G22" s="91">
        <v>116</v>
      </c>
      <c r="H22" s="92">
        <v>0</v>
      </c>
      <c r="I22" s="92">
        <v>0</v>
      </c>
      <c r="J22" s="14">
        <v>116</v>
      </c>
      <c r="K22" s="91">
        <v>59</v>
      </c>
      <c r="L22" s="92">
        <v>57</v>
      </c>
      <c r="M22" s="92" t="s">
        <v>38</v>
      </c>
      <c r="N22" s="13">
        <v>0</v>
      </c>
      <c r="O22" s="13">
        <f t="shared" si="4"/>
        <v>0.50862068965517238</v>
      </c>
      <c r="P22" s="101" t="s">
        <v>273</v>
      </c>
    </row>
  </sheetData>
  <dataValidations count="1">
    <dataValidation type="list" allowBlank="1" showInputMessage="1" showErrorMessage="1" sqref="B2:B22">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P29"/>
  <sheetViews>
    <sheetView topLeftCell="A4" zoomScaleNormal="100" workbookViewId="0">
      <selection activeCell="A30" sqref="A30"/>
    </sheetView>
  </sheetViews>
  <sheetFormatPr defaultColWidth="9.109375" defaultRowHeight="12"/>
  <cols>
    <col min="1" max="1" width="11.44140625" style="3" bestFit="1" customWidth="1"/>
    <col min="2" max="2" width="11.88671875" style="3" bestFit="1" customWidth="1"/>
    <col min="3" max="3" width="7.5546875" style="3" bestFit="1" customWidth="1"/>
    <col min="4" max="4" width="9.33203125" style="3" bestFit="1" customWidth="1"/>
    <col min="5" max="5" width="10.109375"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22.88671875" style="3" bestFit="1" customWidth="1"/>
    <col min="14" max="14" width="13.6640625" style="3" bestFit="1" customWidth="1"/>
    <col min="15" max="15" width="14.88671875" style="3" bestFit="1" customWidth="1"/>
    <col min="16" max="16" width="105.5546875" style="17"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15"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customHeight="1">
      <c r="A2" s="4">
        <v>15.3</v>
      </c>
      <c r="B2" s="4" t="s">
        <v>18</v>
      </c>
      <c r="C2" s="5" t="s">
        <v>34</v>
      </c>
      <c r="D2" s="6">
        <v>42130</v>
      </c>
      <c r="E2" s="6">
        <v>42144</v>
      </c>
      <c r="F2" s="7">
        <v>526</v>
      </c>
      <c r="G2" s="7">
        <v>61</v>
      </c>
      <c r="H2" s="8">
        <v>0</v>
      </c>
      <c r="I2" s="8">
        <v>0</v>
      </c>
      <c r="J2" s="14">
        <f t="shared" ref="J2:J19" si="0">G2+H2-I2</f>
        <v>61</v>
      </c>
      <c r="K2" s="7">
        <v>48</v>
      </c>
      <c r="L2" s="8">
        <v>13</v>
      </c>
      <c r="M2" s="8" t="s">
        <v>38</v>
      </c>
      <c r="N2" s="13">
        <f>(J2-G2)/G2</f>
        <v>0</v>
      </c>
      <c r="O2" s="13">
        <f>K2/J2</f>
        <v>0.78688524590163933</v>
      </c>
      <c r="P2" s="16" t="s">
        <v>39</v>
      </c>
      <c r="Q2" s="11"/>
      <c r="R2" s="2"/>
      <c r="S2" s="2"/>
      <c r="T2" s="2"/>
      <c r="U2" s="2"/>
      <c r="V2" s="2"/>
      <c r="W2" s="2"/>
      <c r="X2" s="2"/>
      <c r="Y2" s="2"/>
      <c r="Z2" s="2"/>
      <c r="AA2" s="2"/>
      <c r="AB2" s="2"/>
      <c r="AC2" s="2"/>
      <c r="AD2" s="2"/>
      <c r="AE2" s="2"/>
      <c r="AF2" s="2"/>
      <c r="AG2" s="2"/>
      <c r="AH2" s="2"/>
      <c r="AI2" s="2"/>
      <c r="AJ2" s="2"/>
      <c r="AK2" s="2"/>
      <c r="AL2" s="2"/>
      <c r="AM2" s="2"/>
      <c r="AN2" s="2"/>
      <c r="AO2" s="2"/>
      <c r="AP2" s="2"/>
    </row>
    <row r="3" spans="1:42" ht="44.1" customHeight="1">
      <c r="A3" s="4">
        <v>15.3</v>
      </c>
      <c r="B3" s="4" t="s">
        <v>18</v>
      </c>
      <c r="C3" s="5" t="s">
        <v>35</v>
      </c>
      <c r="D3" s="6">
        <v>42144</v>
      </c>
      <c r="E3" s="6">
        <v>42158</v>
      </c>
      <c r="F3" s="7">
        <v>486</v>
      </c>
      <c r="G3" s="7">
        <v>59</v>
      </c>
      <c r="H3" s="8">
        <v>0</v>
      </c>
      <c r="I3" s="8">
        <v>0</v>
      </c>
      <c r="J3" s="14">
        <f t="shared" si="0"/>
        <v>59</v>
      </c>
      <c r="K3" s="7">
        <v>35</v>
      </c>
      <c r="L3" s="8">
        <v>24</v>
      </c>
      <c r="M3" s="8" t="s">
        <v>38</v>
      </c>
      <c r="N3" s="13">
        <f>(J3-G3)/G3</f>
        <v>0</v>
      </c>
      <c r="O3" s="13">
        <f t="shared" ref="O3:O19" si="1">K3/J3</f>
        <v>0.59322033898305082</v>
      </c>
      <c r="P3" s="16" t="s">
        <v>41</v>
      </c>
      <c r="Q3" s="11"/>
      <c r="R3" s="2"/>
      <c r="S3" s="2"/>
      <c r="T3" s="2"/>
      <c r="U3" s="2"/>
      <c r="V3" s="2"/>
      <c r="W3" s="2"/>
      <c r="X3" s="2"/>
      <c r="Y3" s="2"/>
      <c r="Z3" s="2"/>
      <c r="AA3" s="2"/>
      <c r="AB3" s="2"/>
      <c r="AC3" s="2"/>
      <c r="AD3" s="2"/>
      <c r="AE3" s="2"/>
      <c r="AF3" s="2"/>
      <c r="AG3" s="2"/>
      <c r="AH3" s="2"/>
      <c r="AI3" s="2"/>
      <c r="AJ3" s="2"/>
      <c r="AK3" s="2"/>
      <c r="AL3" s="2"/>
      <c r="AM3" s="2"/>
      <c r="AN3" s="2"/>
      <c r="AO3" s="2"/>
      <c r="AP3" s="2"/>
    </row>
    <row r="4" spans="1:42" ht="44.1" customHeight="1">
      <c r="A4" s="4">
        <v>15.3</v>
      </c>
      <c r="B4" s="4" t="s">
        <v>18</v>
      </c>
      <c r="C4" s="5" t="s">
        <v>36</v>
      </c>
      <c r="D4" s="6">
        <v>42158</v>
      </c>
      <c r="E4" s="6">
        <v>42171</v>
      </c>
      <c r="F4" s="7">
        <v>651</v>
      </c>
      <c r="G4" s="7">
        <v>86</v>
      </c>
      <c r="H4" s="8">
        <v>0</v>
      </c>
      <c r="I4" s="8">
        <v>0</v>
      </c>
      <c r="J4" s="14">
        <f t="shared" si="0"/>
        <v>86</v>
      </c>
      <c r="K4" s="7">
        <v>55</v>
      </c>
      <c r="L4" s="8">
        <f>86-55</f>
        <v>31</v>
      </c>
      <c r="M4" s="8" t="s">
        <v>38</v>
      </c>
      <c r="N4" s="13">
        <f>(J4-G4)/G4</f>
        <v>0</v>
      </c>
      <c r="O4" s="13">
        <f t="shared" si="1"/>
        <v>0.63953488372093026</v>
      </c>
      <c r="P4" s="16" t="s">
        <v>43</v>
      </c>
      <c r="Q4" s="11"/>
      <c r="R4" s="2"/>
      <c r="S4" s="2"/>
      <c r="T4" s="2"/>
      <c r="U4" s="2"/>
      <c r="V4" s="2"/>
      <c r="W4" s="2"/>
      <c r="X4" s="2"/>
      <c r="Y4" s="2"/>
      <c r="Z4" s="2"/>
      <c r="AA4" s="2"/>
      <c r="AB4" s="2"/>
      <c r="AC4" s="2"/>
      <c r="AD4" s="2"/>
      <c r="AE4" s="2"/>
      <c r="AF4" s="2"/>
      <c r="AG4" s="2"/>
      <c r="AH4" s="2"/>
      <c r="AI4" s="2"/>
      <c r="AJ4" s="2"/>
      <c r="AK4" s="2"/>
      <c r="AL4" s="2"/>
      <c r="AM4" s="2"/>
      <c r="AN4" s="2"/>
      <c r="AO4" s="2"/>
      <c r="AP4" s="2"/>
    </row>
    <row r="5" spans="1:42" ht="44.1" customHeight="1">
      <c r="A5" s="4">
        <v>15.3</v>
      </c>
      <c r="B5" s="4" t="s">
        <v>18</v>
      </c>
      <c r="C5" s="5" t="s">
        <v>32</v>
      </c>
      <c r="D5" s="6">
        <v>42172</v>
      </c>
      <c r="E5" s="6">
        <v>42185</v>
      </c>
      <c r="F5" s="7">
        <v>575</v>
      </c>
      <c r="G5" s="7">
        <v>70</v>
      </c>
      <c r="H5" s="8">
        <v>0</v>
      </c>
      <c r="I5" s="8">
        <v>0</v>
      </c>
      <c r="J5" s="14">
        <f t="shared" si="0"/>
        <v>70</v>
      </c>
      <c r="K5" s="7">
        <v>44</v>
      </c>
      <c r="L5" s="8">
        <v>26</v>
      </c>
      <c r="M5" s="8" t="s">
        <v>38</v>
      </c>
      <c r="N5" s="13">
        <f>(J5-G5)/G5</f>
        <v>0</v>
      </c>
      <c r="O5" s="13">
        <f t="shared" si="1"/>
        <v>0.62857142857142856</v>
      </c>
      <c r="P5" s="16" t="s">
        <v>37</v>
      </c>
      <c r="Q5" s="11"/>
      <c r="R5" s="2"/>
      <c r="S5" s="2"/>
      <c r="T5" s="2"/>
      <c r="U5" s="2"/>
      <c r="V5" s="2"/>
      <c r="W5" s="2"/>
      <c r="X5" s="2"/>
      <c r="Y5" s="2"/>
      <c r="Z5" s="2"/>
      <c r="AA5" s="2"/>
      <c r="AB5" s="2"/>
      <c r="AC5" s="2"/>
      <c r="AD5" s="2"/>
      <c r="AE5" s="2"/>
      <c r="AF5" s="2"/>
      <c r="AG5" s="2"/>
      <c r="AH5" s="2"/>
      <c r="AI5" s="2"/>
      <c r="AJ5" s="2"/>
      <c r="AK5" s="2"/>
      <c r="AL5" s="2"/>
      <c r="AM5" s="2"/>
      <c r="AN5" s="2"/>
      <c r="AO5" s="2"/>
      <c r="AP5" s="2"/>
    </row>
    <row r="6" spans="1:42" ht="44.1" customHeight="1">
      <c r="A6" s="4">
        <v>15.3</v>
      </c>
      <c r="B6" s="4" t="s">
        <v>18</v>
      </c>
      <c r="C6" s="5" t="s">
        <v>101</v>
      </c>
      <c r="D6" s="6">
        <v>42186</v>
      </c>
      <c r="E6" s="6">
        <v>42199</v>
      </c>
      <c r="F6" s="7">
        <v>638</v>
      </c>
      <c r="G6" s="7">
        <v>58</v>
      </c>
      <c r="H6" s="8">
        <v>11</v>
      </c>
      <c r="I6" s="8">
        <v>0</v>
      </c>
      <c r="J6" s="14">
        <f t="shared" si="0"/>
        <v>69</v>
      </c>
      <c r="K6" s="8">
        <v>61</v>
      </c>
      <c r="L6" s="8">
        <v>8</v>
      </c>
      <c r="M6" s="8" t="s">
        <v>38</v>
      </c>
      <c r="N6" s="13">
        <f>(J6-G6)/G6</f>
        <v>0.18965517241379309</v>
      </c>
      <c r="O6" s="13">
        <f t="shared" si="1"/>
        <v>0.88405797101449279</v>
      </c>
      <c r="P6" s="16" t="s">
        <v>103</v>
      </c>
      <c r="Q6" s="11"/>
      <c r="R6" s="2"/>
      <c r="S6" s="2"/>
      <c r="T6" s="2"/>
      <c r="U6" s="2"/>
      <c r="V6" s="2"/>
      <c r="W6" s="2"/>
      <c r="X6" s="2"/>
      <c r="Y6" s="2"/>
      <c r="Z6" s="2"/>
      <c r="AA6" s="2"/>
      <c r="AB6" s="2"/>
      <c r="AC6" s="2"/>
      <c r="AD6" s="2"/>
      <c r="AE6" s="2"/>
      <c r="AF6" s="2"/>
      <c r="AG6" s="2"/>
      <c r="AH6" s="2"/>
      <c r="AI6" s="2"/>
      <c r="AJ6" s="2"/>
      <c r="AK6" s="2"/>
      <c r="AL6" s="2"/>
      <c r="AM6" s="2"/>
      <c r="AN6" s="2"/>
      <c r="AO6" s="2"/>
      <c r="AP6" s="2"/>
    </row>
    <row r="7" spans="1:42" ht="44.1" customHeight="1">
      <c r="A7" s="4">
        <v>15.3</v>
      </c>
      <c r="B7" s="4" t="s">
        <v>18</v>
      </c>
      <c r="C7" s="5" t="s">
        <v>110</v>
      </c>
      <c r="D7" s="6">
        <f>E6+1</f>
        <v>42200</v>
      </c>
      <c r="E7" s="6">
        <f>D7+13</f>
        <v>42213</v>
      </c>
      <c r="F7" s="7">
        <v>523</v>
      </c>
      <c r="G7" s="7">
        <v>52</v>
      </c>
      <c r="H7" s="8">
        <v>0</v>
      </c>
      <c r="I7" s="8">
        <v>0</v>
      </c>
      <c r="J7" s="14">
        <f t="shared" si="0"/>
        <v>52</v>
      </c>
      <c r="K7" s="8">
        <v>39</v>
      </c>
      <c r="L7" s="8">
        <f>J7-K7</f>
        <v>13</v>
      </c>
      <c r="M7" s="8" t="s">
        <v>38</v>
      </c>
      <c r="N7" s="13">
        <f t="shared" ref="N7:N8" si="2">(J7-G7)/G7</f>
        <v>0</v>
      </c>
      <c r="O7" s="13">
        <f t="shared" si="1"/>
        <v>0.75</v>
      </c>
      <c r="P7" s="16" t="s">
        <v>111</v>
      </c>
      <c r="Q7" s="11"/>
      <c r="R7" s="2"/>
      <c r="S7" s="2"/>
      <c r="T7" s="2"/>
      <c r="U7" s="2"/>
      <c r="V7" s="2"/>
      <c r="W7" s="2"/>
      <c r="X7" s="2"/>
      <c r="Y7" s="2"/>
      <c r="Z7" s="2"/>
      <c r="AA7" s="2"/>
      <c r="AB7" s="2"/>
      <c r="AC7" s="2"/>
      <c r="AD7" s="2"/>
      <c r="AE7" s="2"/>
      <c r="AF7" s="2"/>
      <c r="AG7" s="2"/>
      <c r="AH7" s="2"/>
      <c r="AI7" s="2"/>
      <c r="AJ7" s="2"/>
      <c r="AK7" s="2"/>
      <c r="AL7" s="2"/>
      <c r="AM7" s="2"/>
      <c r="AN7" s="2"/>
      <c r="AO7" s="2"/>
      <c r="AP7" s="2"/>
    </row>
    <row r="8" spans="1:42">
      <c r="A8" s="4">
        <v>15.3</v>
      </c>
      <c r="B8" s="4" t="s">
        <v>18</v>
      </c>
      <c r="C8" s="5" t="s">
        <v>120</v>
      </c>
      <c r="D8" s="6">
        <f>E7+1</f>
        <v>42214</v>
      </c>
      <c r="E8" s="6">
        <f>D8+13</f>
        <v>42227</v>
      </c>
      <c r="F8" s="4">
        <v>511</v>
      </c>
      <c r="G8" s="4">
        <v>66</v>
      </c>
      <c r="H8" s="4">
        <v>10</v>
      </c>
      <c r="I8" s="4">
        <v>0</v>
      </c>
      <c r="J8" s="14">
        <f t="shared" si="0"/>
        <v>76</v>
      </c>
      <c r="K8" s="4">
        <v>58</v>
      </c>
      <c r="L8" s="4">
        <v>18</v>
      </c>
      <c r="M8" s="4" t="s">
        <v>38</v>
      </c>
      <c r="N8" s="13">
        <f t="shared" si="2"/>
        <v>0.15151515151515152</v>
      </c>
      <c r="O8" s="13">
        <f t="shared" si="1"/>
        <v>0.76315789473684215</v>
      </c>
      <c r="P8" s="85" t="s">
        <v>121</v>
      </c>
    </row>
    <row r="9" spans="1:42">
      <c r="A9" s="4">
        <v>15.3</v>
      </c>
      <c r="B9" s="4" t="s">
        <v>18</v>
      </c>
      <c r="C9" s="5" t="s">
        <v>132</v>
      </c>
      <c r="D9" s="6">
        <f t="shared" ref="D9:D12" si="3">E8+1</f>
        <v>42228</v>
      </c>
      <c r="E9" s="6">
        <f t="shared" ref="E9:E12" si="4">D9+13</f>
        <v>42241</v>
      </c>
      <c r="F9" s="4">
        <v>416</v>
      </c>
      <c r="G9" s="4">
        <v>55</v>
      </c>
      <c r="H9" s="4">
        <v>8</v>
      </c>
      <c r="I9" s="4">
        <v>0</v>
      </c>
      <c r="J9" s="14">
        <f t="shared" si="0"/>
        <v>63</v>
      </c>
      <c r="K9" s="4">
        <v>58</v>
      </c>
      <c r="L9" s="4">
        <v>13</v>
      </c>
      <c r="M9" s="4" t="s">
        <v>38</v>
      </c>
      <c r="N9" s="13">
        <f>(J9-G9)/G9</f>
        <v>0.14545454545454545</v>
      </c>
      <c r="O9" s="13">
        <f t="shared" si="1"/>
        <v>0.92063492063492058</v>
      </c>
      <c r="P9" s="85" t="s">
        <v>142</v>
      </c>
    </row>
    <row r="10" spans="1:42">
      <c r="A10" s="4">
        <v>15.3</v>
      </c>
      <c r="B10" s="4" t="s">
        <v>18</v>
      </c>
      <c r="C10" s="5" t="s">
        <v>143</v>
      </c>
      <c r="D10" s="6">
        <f t="shared" si="3"/>
        <v>42242</v>
      </c>
      <c r="E10" s="6">
        <f t="shared" si="4"/>
        <v>42255</v>
      </c>
      <c r="F10" s="4">
        <v>442</v>
      </c>
      <c r="G10" s="4">
        <v>44</v>
      </c>
      <c r="H10" s="4">
        <v>0</v>
      </c>
      <c r="I10" s="4">
        <v>0</v>
      </c>
      <c r="J10" s="14">
        <f t="shared" si="0"/>
        <v>44</v>
      </c>
      <c r="K10" s="4">
        <v>36</v>
      </c>
      <c r="L10" s="4">
        <v>8</v>
      </c>
      <c r="M10" s="4" t="s">
        <v>38</v>
      </c>
      <c r="N10" s="13">
        <f>(J10-G10)/G10</f>
        <v>0</v>
      </c>
      <c r="O10" s="13">
        <f t="shared" si="1"/>
        <v>0.81818181818181823</v>
      </c>
      <c r="P10" s="85" t="s">
        <v>144</v>
      </c>
    </row>
    <row r="11" spans="1:42">
      <c r="A11" s="4">
        <v>15.3</v>
      </c>
      <c r="B11" s="4" t="s">
        <v>18</v>
      </c>
      <c r="C11" s="5" t="s">
        <v>145</v>
      </c>
      <c r="D11" s="6">
        <f t="shared" si="3"/>
        <v>42256</v>
      </c>
      <c r="E11" s="6">
        <f t="shared" si="4"/>
        <v>42269</v>
      </c>
      <c r="F11" s="4">
        <v>417</v>
      </c>
      <c r="G11" s="4">
        <v>53</v>
      </c>
      <c r="H11" s="4">
        <v>0</v>
      </c>
      <c r="I11" s="4">
        <v>0</v>
      </c>
      <c r="J11" s="14">
        <f t="shared" si="0"/>
        <v>53</v>
      </c>
      <c r="K11" s="4">
        <v>40</v>
      </c>
      <c r="L11" s="4">
        <v>13</v>
      </c>
      <c r="M11" s="4" t="s">
        <v>38</v>
      </c>
      <c r="N11" s="13">
        <f>(J11-G11)/G11</f>
        <v>0</v>
      </c>
      <c r="O11" s="13">
        <f t="shared" si="1"/>
        <v>0.75471698113207553</v>
      </c>
      <c r="P11" s="85" t="s">
        <v>146</v>
      </c>
    </row>
    <row r="12" spans="1:42">
      <c r="A12" s="4">
        <v>15.3</v>
      </c>
      <c r="B12" s="4" t="s">
        <v>18</v>
      </c>
      <c r="C12" s="5" t="s">
        <v>147</v>
      </c>
      <c r="D12" s="6">
        <f t="shared" si="3"/>
        <v>42270</v>
      </c>
      <c r="E12" s="6">
        <f t="shared" si="4"/>
        <v>42283</v>
      </c>
      <c r="F12" s="4">
        <v>276</v>
      </c>
      <c r="G12" s="4">
        <v>29</v>
      </c>
      <c r="H12" s="4">
        <v>0</v>
      </c>
      <c r="I12" s="4">
        <v>0</v>
      </c>
      <c r="J12" s="14">
        <f t="shared" si="0"/>
        <v>29</v>
      </c>
      <c r="K12" s="4">
        <v>13</v>
      </c>
      <c r="L12" s="4">
        <v>16</v>
      </c>
      <c r="M12" s="4" t="s">
        <v>38</v>
      </c>
      <c r="N12" s="13">
        <f>(J12-G12)/G12</f>
        <v>0</v>
      </c>
      <c r="O12" s="13">
        <f t="shared" si="1"/>
        <v>0.44827586206896552</v>
      </c>
      <c r="P12" s="85" t="s">
        <v>148</v>
      </c>
    </row>
    <row r="13" spans="1:42">
      <c r="A13" s="4" t="s">
        <v>162</v>
      </c>
      <c r="B13" s="4" t="s">
        <v>18</v>
      </c>
      <c r="C13" s="4" t="s">
        <v>159</v>
      </c>
      <c r="D13" s="6">
        <v>42284</v>
      </c>
      <c r="E13" s="6">
        <v>42297</v>
      </c>
      <c r="F13" s="4">
        <v>270</v>
      </c>
      <c r="G13" s="4">
        <v>53</v>
      </c>
      <c r="H13" s="4">
        <v>0</v>
      </c>
      <c r="I13" s="4">
        <v>0</v>
      </c>
      <c r="J13" s="14">
        <f t="shared" si="0"/>
        <v>53</v>
      </c>
      <c r="K13" s="4">
        <v>53</v>
      </c>
      <c r="L13" s="4">
        <v>0</v>
      </c>
      <c r="M13" s="4" t="s">
        <v>38</v>
      </c>
      <c r="N13" s="13">
        <f t="shared" ref="N13:N19" si="5">(J13-G13)/G13</f>
        <v>0</v>
      </c>
      <c r="O13" s="13">
        <f t="shared" si="1"/>
        <v>1</v>
      </c>
      <c r="P13" s="85" t="s">
        <v>163</v>
      </c>
    </row>
    <row r="14" spans="1:42">
      <c r="A14" s="4" t="s">
        <v>164</v>
      </c>
      <c r="B14" s="4" t="s">
        <v>18</v>
      </c>
      <c r="C14" s="4" t="s">
        <v>165</v>
      </c>
      <c r="D14" s="6">
        <v>42298</v>
      </c>
      <c r="E14" s="6">
        <v>42311</v>
      </c>
      <c r="F14" s="4">
        <v>270</v>
      </c>
      <c r="G14" s="4">
        <v>41</v>
      </c>
      <c r="H14" s="4">
        <v>0</v>
      </c>
      <c r="I14" s="4">
        <v>0</v>
      </c>
      <c r="J14" s="14">
        <f t="shared" si="0"/>
        <v>41</v>
      </c>
      <c r="K14" s="4">
        <v>41</v>
      </c>
      <c r="L14" s="4">
        <v>0</v>
      </c>
      <c r="M14" s="4" t="s">
        <v>38</v>
      </c>
      <c r="N14" s="13">
        <f t="shared" si="5"/>
        <v>0</v>
      </c>
      <c r="O14" s="13">
        <f t="shared" si="1"/>
        <v>1</v>
      </c>
      <c r="P14" s="85"/>
    </row>
    <row r="15" spans="1:42">
      <c r="A15" s="4" t="s">
        <v>164</v>
      </c>
      <c r="B15" s="4" t="s">
        <v>18</v>
      </c>
      <c r="C15" s="4" t="s">
        <v>172</v>
      </c>
      <c r="D15" s="6">
        <v>42312</v>
      </c>
      <c r="E15" s="6">
        <v>42325</v>
      </c>
      <c r="F15" s="4">
        <v>270</v>
      </c>
      <c r="G15" s="4">
        <v>48</v>
      </c>
      <c r="H15" s="4">
        <v>0</v>
      </c>
      <c r="I15" s="4">
        <v>0</v>
      </c>
      <c r="J15" s="14">
        <f t="shared" si="0"/>
        <v>48</v>
      </c>
      <c r="K15" s="4">
        <v>35</v>
      </c>
      <c r="L15" s="4">
        <v>13</v>
      </c>
      <c r="M15" s="4" t="s">
        <v>38</v>
      </c>
      <c r="N15" s="13">
        <f t="shared" si="5"/>
        <v>0</v>
      </c>
      <c r="O15" s="13">
        <f t="shared" si="1"/>
        <v>0.72916666666666663</v>
      </c>
      <c r="P15" s="85" t="s">
        <v>177</v>
      </c>
    </row>
    <row r="16" spans="1:42">
      <c r="A16" s="4">
        <v>16.100000000000001</v>
      </c>
      <c r="B16" s="4" t="s">
        <v>18</v>
      </c>
      <c r="C16" s="4" t="s">
        <v>182</v>
      </c>
      <c r="D16" s="6">
        <v>42326</v>
      </c>
      <c r="E16" s="6">
        <v>42339</v>
      </c>
      <c r="F16" s="4">
        <v>336</v>
      </c>
      <c r="G16" s="4">
        <v>43</v>
      </c>
      <c r="H16" s="4">
        <v>0</v>
      </c>
      <c r="I16" s="4">
        <v>0</v>
      </c>
      <c r="J16" s="14">
        <f t="shared" si="0"/>
        <v>43</v>
      </c>
      <c r="K16" s="4">
        <v>16</v>
      </c>
      <c r="L16" s="4">
        <v>27</v>
      </c>
      <c r="M16" s="4" t="s">
        <v>38</v>
      </c>
      <c r="N16" s="13">
        <f t="shared" si="5"/>
        <v>0</v>
      </c>
      <c r="O16" s="13">
        <f t="shared" si="1"/>
        <v>0.37209302325581395</v>
      </c>
      <c r="P16" s="85" t="s">
        <v>184</v>
      </c>
    </row>
    <row r="17" spans="1:16">
      <c r="A17" s="4">
        <v>16.100000000000001</v>
      </c>
      <c r="B17" s="4" t="s">
        <v>18</v>
      </c>
      <c r="C17" s="4" t="s">
        <v>185</v>
      </c>
      <c r="D17" s="6">
        <v>42340</v>
      </c>
      <c r="E17" s="84">
        <v>42353</v>
      </c>
      <c r="F17" s="4">
        <v>900</v>
      </c>
      <c r="G17" s="4">
        <v>71</v>
      </c>
      <c r="H17" s="4">
        <v>0</v>
      </c>
      <c r="I17" s="4">
        <v>16</v>
      </c>
      <c r="J17" s="14">
        <f t="shared" si="0"/>
        <v>55</v>
      </c>
      <c r="K17" s="4">
        <v>39</v>
      </c>
      <c r="L17" s="4">
        <v>16</v>
      </c>
      <c r="M17" s="4" t="s">
        <v>38</v>
      </c>
      <c r="N17" s="13">
        <f t="shared" si="5"/>
        <v>-0.22535211267605634</v>
      </c>
      <c r="O17" s="13">
        <f t="shared" si="1"/>
        <v>0.70909090909090911</v>
      </c>
      <c r="P17" s="85" t="s">
        <v>189</v>
      </c>
    </row>
    <row r="18" spans="1:16">
      <c r="A18" s="4">
        <v>16.100000000000001</v>
      </c>
      <c r="B18" s="4" t="s">
        <v>18</v>
      </c>
      <c r="C18" s="4" t="s">
        <v>193</v>
      </c>
      <c r="D18" s="84">
        <v>42354</v>
      </c>
      <c r="E18" s="84">
        <v>42367</v>
      </c>
      <c r="F18" s="4">
        <v>900</v>
      </c>
      <c r="G18" s="4">
        <v>44</v>
      </c>
      <c r="H18" s="4">
        <v>0</v>
      </c>
      <c r="I18" s="4">
        <v>0</v>
      </c>
      <c r="J18" s="14">
        <f t="shared" si="0"/>
        <v>44</v>
      </c>
      <c r="K18" s="4">
        <v>24</v>
      </c>
      <c r="L18" s="4">
        <v>20</v>
      </c>
      <c r="M18" s="4" t="s">
        <v>38</v>
      </c>
      <c r="N18" s="13">
        <f t="shared" si="5"/>
        <v>0</v>
      </c>
      <c r="O18" s="13">
        <f>K18/J18</f>
        <v>0.54545454545454541</v>
      </c>
      <c r="P18" s="85" t="s">
        <v>194</v>
      </c>
    </row>
    <row r="19" spans="1:16">
      <c r="A19" s="4" t="s">
        <v>199</v>
      </c>
      <c r="B19" s="4" t="s">
        <v>18</v>
      </c>
      <c r="C19" s="4" t="s">
        <v>200</v>
      </c>
      <c r="D19" s="84">
        <v>42368</v>
      </c>
      <c r="E19" s="84">
        <v>42016</v>
      </c>
      <c r="F19" s="4">
        <v>280</v>
      </c>
      <c r="G19" s="4">
        <v>56</v>
      </c>
      <c r="H19" s="4">
        <v>0</v>
      </c>
      <c r="I19" s="4">
        <v>0</v>
      </c>
      <c r="J19" s="14">
        <f t="shared" si="0"/>
        <v>56</v>
      </c>
      <c r="K19" s="4">
        <v>46</v>
      </c>
      <c r="L19" s="4">
        <v>5</v>
      </c>
      <c r="M19" s="4" t="s">
        <v>38</v>
      </c>
      <c r="N19" s="13">
        <f t="shared" si="5"/>
        <v>0</v>
      </c>
      <c r="O19" s="13">
        <f t="shared" si="1"/>
        <v>0.8214285714285714</v>
      </c>
      <c r="P19" s="85" t="s">
        <v>201</v>
      </c>
    </row>
    <row r="20" spans="1:16">
      <c r="A20" s="4">
        <v>16.2</v>
      </c>
      <c r="B20" s="4" t="s">
        <v>18</v>
      </c>
      <c r="C20" s="4" t="s">
        <v>206</v>
      </c>
      <c r="D20" s="84">
        <v>42382</v>
      </c>
      <c r="E20" s="84">
        <v>42395</v>
      </c>
      <c r="F20" s="4">
        <v>211</v>
      </c>
      <c r="G20" s="4">
        <v>48</v>
      </c>
      <c r="H20" s="4">
        <v>0</v>
      </c>
      <c r="I20" s="4">
        <v>10</v>
      </c>
      <c r="J20" s="14">
        <f t="shared" ref="J20:J29" si="6">G20+H20-I20</f>
        <v>38</v>
      </c>
      <c r="K20" s="4">
        <v>22</v>
      </c>
      <c r="L20" s="4">
        <v>16</v>
      </c>
      <c r="M20" s="4" t="s">
        <v>38</v>
      </c>
      <c r="N20" s="13">
        <f t="shared" ref="N20" si="7">(J20-G20)/G20</f>
        <v>-0.20833333333333334</v>
      </c>
      <c r="O20" s="13">
        <f t="shared" ref="O20" si="8">K20/J20</f>
        <v>0.57894736842105265</v>
      </c>
      <c r="P20" s="85" t="s">
        <v>207</v>
      </c>
    </row>
    <row r="21" spans="1:16">
      <c r="A21" s="4">
        <v>16.2</v>
      </c>
      <c r="B21" s="4" t="s">
        <v>18</v>
      </c>
      <c r="C21" s="4" t="s">
        <v>212</v>
      </c>
      <c r="D21" s="84">
        <v>42396</v>
      </c>
      <c r="E21" s="84">
        <v>42409</v>
      </c>
      <c r="F21" s="4">
        <v>273</v>
      </c>
      <c r="G21" s="4">
        <v>36</v>
      </c>
      <c r="H21" s="4">
        <v>0</v>
      </c>
      <c r="I21" s="4">
        <v>0</v>
      </c>
      <c r="J21" s="14">
        <f t="shared" si="6"/>
        <v>36</v>
      </c>
      <c r="K21" s="4">
        <v>20</v>
      </c>
      <c r="L21" s="4">
        <v>16</v>
      </c>
      <c r="M21" s="4" t="s">
        <v>38</v>
      </c>
      <c r="N21" s="13">
        <f t="shared" ref="N21" si="9">(J21-G21)/G21</f>
        <v>0</v>
      </c>
      <c r="O21" s="13">
        <f t="shared" ref="O21" si="10">K21/J21</f>
        <v>0.55555555555555558</v>
      </c>
      <c r="P21" s="85" t="s">
        <v>213</v>
      </c>
    </row>
    <row r="22" spans="1:16">
      <c r="A22" s="4">
        <v>16.2</v>
      </c>
      <c r="B22" s="4" t="s">
        <v>18</v>
      </c>
      <c r="C22" s="4" t="s">
        <v>219</v>
      </c>
      <c r="D22" s="84">
        <v>42410</v>
      </c>
      <c r="E22" s="84">
        <v>42423</v>
      </c>
      <c r="F22" s="4">
        <v>280</v>
      </c>
      <c r="G22" s="4">
        <v>48</v>
      </c>
      <c r="H22" s="4">
        <v>9</v>
      </c>
      <c r="I22" s="4">
        <v>0</v>
      </c>
      <c r="J22" s="14">
        <f t="shared" si="6"/>
        <v>57</v>
      </c>
      <c r="K22" s="4">
        <v>39</v>
      </c>
      <c r="L22" s="4">
        <v>18</v>
      </c>
      <c r="M22" s="4" t="s">
        <v>220</v>
      </c>
      <c r="N22" s="13">
        <f>(J22-G22)/G22</f>
        <v>0.1875</v>
      </c>
      <c r="O22" s="13">
        <f>K22/J22</f>
        <v>0.68421052631578949</v>
      </c>
      <c r="P22" s="85" t="s">
        <v>221</v>
      </c>
    </row>
    <row r="23" spans="1:16">
      <c r="A23" s="4">
        <v>16.2</v>
      </c>
      <c r="B23" s="4" t="s">
        <v>18</v>
      </c>
      <c r="C23" s="4" t="s">
        <v>223</v>
      </c>
      <c r="D23" s="84">
        <v>42424</v>
      </c>
      <c r="E23" s="84">
        <v>42437</v>
      </c>
      <c r="F23" s="4">
        <v>364</v>
      </c>
      <c r="G23" s="4">
        <v>52</v>
      </c>
      <c r="H23" s="4">
        <v>0</v>
      </c>
      <c r="I23" s="4">
        <v>0</v>
      </c>
      <c r="J23" s="14">
        <f t="shared" si="6"/>
        <v>52</v>
      </c>
      <c r="K23" s="4">
        <v>44</v>
      </c>
      <c r="L23" s="4">
        <v>8</v>
      </c>
      <c r="M23" s="4" t="s">
        <v>220</v>
      </c>
      <c r="N23" s="13">
        <f>(J23-G23)/G23</f>
        <v>0</v>
      </c>
      <c r="O23" s="13">
        <f>K23/J23</f>
        <v>0.84615384615384615</v>
      </c>
      <c r="P23" s="85" t="s">
        <v>226</v>
      </c>
    </row>
    <row r="24" spans="1:16">
      <c r="A24" s="4">
        <v>16.2</v>
      </c>
      <c r="B24" s="4" t="s">
        <v>18</v>
      </c>
      <c r="C24" s="4" t="s">
        <v>229</v>
      </c>
      <c r="D24" s="84">
        <v>42438</v>
      </c>
      <c r="E24" s="84">
        <v>42451</v>
      </c>
      <c r="F24" s="4">
        <v>400</v>
      </c>
      <c r="G24" s="4">
        <v>57</v>
      </c>
      <c r="H24" s="4">
        <v>0</v>
      </c>
      <c r="I24" s="4">
        <v>0</v>
      </c>
      <c r="J24" s="14">
        <f t="shared" si="6"/>
        <v>57</v>
      </c>
      <c r="K24" s="4">
        <v>26</v>
      </c>
      <c r="L24" s="4">
        <v>31</v>
      </c>
      <c r="M24" s="4" t="s">
        <v>220</v>
      </c>
      <c r="N24" s="13">
        <v>0</v>
      </c>
      <c r="O24" s="13">
        <v>0.45614035087719296</v>
      </c>
      <c r="P24" s="85" t="s">
        <v>230</v>
      </c>
    </row>
    <row r="25" spans="1:16">
      <c r="A25" s="4">
        <v>16.2</v>
      </c>
      <c r="B25" s="4" t="s">
        <v>18</v>
      </c>
      <c r="C25" s="4" t="s">
        <v>233</v>
      </c>
      <c r="D25" s="84">
        <v>42452</v>
      </c>
      <c r="E25" s="84">
        <v>42465</v>
      </c>
      <c r="F25" s="4">
        <v>350</v>
      </c>
      <c r="G25" s="4">
        <v>65</v>
      </c>
      <c r="H25" s="4">
        <v>0</v>
      </c>
      <c r="I25" s="4">
        <v>0</v>
      </c>
      <c r="J25" s="14">
        <f t="shared" si="6"/>
        <v>65</v>
      </c>
      <c r="K25" s="4">
        <v>34</v>
      </c>
      <c r="L25" s="4">
        <v>31</v>
      </c>
      <c r="M25" s="4" t="s">
        <v>220</v>
      </c>
      <c r="N25" s="13">
        <v>0</v>
      </c>
      <c r="O25" s="13">
        <v>0.52</v>
      </c>
      <c r="P25" s="85" t="s">
        <v>230</v>
      </c>
    </row>
    <row r="26" spans="1:16">
      <c r="A26" s="4">
        <v>16.2</v>
      </c>
      <c r="B26" s="4" t="s">
        <v>18</v>
      </c>
      <c r="C26" s="4" t="s">
        <v>249</v>
      </c>
      <c r="D26" s="84">
        <v>42466</v>
      </c>
      <c r="E26" s="84">
        <v>42479</v>
      </c>
      <c r="F26" s="4">
        <v>10</v>
      </c>
      <c r="G26" s="4">
        <v>1</v>
      </c>
      <c r="H26" s="4">
        <v>0</v>
      </c>
      <c r="I26" s="4">
        <v>0</v>
      </c>
      <c r="J26" s="14">
        <f t="shared" si="6"/>
        <v>1</v>
      </c>
      <c r="K26" s="4">
        <v>1</v>
      </c>
      <c r="L26" s="4">
        <v>0</v>
      </c>
      <c r="M26" s="4" t="s">
        <v>220</v>
      </c>
      <c r="N26" s="13">
        <v>0</v>
      </c>
      <c r="O26" s="13">
        <v>1</v>
      </c>
      <c r="P26" s="85" t="s">
        <v>251</v>
      </c>
    </row>
    <row r="27" spans="1:16">
      <c r="A27" s="4">
        <v>16.3</v>
      </c>
      <c r="B27" s="4" t="s">
        <v>18</v>
      </c>
      <c r="C27" s="4" t="s">
        <v>250</v>
      </c>
      <c r="D27" s="84">
        <v>42480</v>
      </c>
      <c r="E27" s="84">
        <v>42493</v>
      </c>
      <c r="F27" s="4">
        <v>30</v>
      </c>
      <c r="G27" s="4">
        <v>14</v>
      </c>
      <c r="H27" s="4">
        <v>0</v>
      </c>
      <c r="I27" s="4">
        <v>0</v>
      </c>
      <c r="J27" s="14">
        <f t="shared" si="6"/>
        <v>14</v>
      </c>
      <c r="K27" s="4">
        <v>8</v>
      </c>
      <c r="L27" s="4">
        <v>6</v>
      </c>
      <c r="M27" s="4" t="s">
        <v>220</v>
      </c>
      <c r="N27" s="13">
        <v>0</v>
      </c>
      <c r="O27" s="13">
        <v>0.5714285714285714</v>
      </c>
      <c r="P27" s="85" t="s">
        <v>251</v>
      </c>
    </row>
    <row r="28" spans="1:16">
      <c r="A28" s="4">
        <v>16.399999999999999</v>
      </c>
      <c r="B28" s="4" t="s">
        <v>18</v>
      </c>
      <c r="C28" s="4" t="s">
        <v>254</v>
      </c>
      <c r="D28" s="84">
        <v>42494</v>
      </c>
      <c r="E28" s="84">
        <v>42507</v>
      </c>
      <c r="F28" s="4">
        <v>200</v>
      </c>
      <c r="G28" s="4">
        <v>55</v>
      </c>
      <c r="H28" s="4">
        <v>0</v>
      </c>
      <c r="I28" s="4">
        <v>0</v>
      </c>
      <c r="J28" s="14">
        <f t="shared" si="6"/>
        <v>55</v>
      </c>
      <c r="K28" s="4">
        <v>29</v>
      </c>
      <c r="L28" s="4">
        <v>26</v>
      </c>
      <c r="M28" s="4" t="s">
        <v>220</v>
      </c>
      <c r="N28" s="13">
        <f t="shared" ref="N28:N29" si="11">(J28-G28)/G28</f>
        <v>0</v>
      </c>
      <c r="O28" s="13">
        <f t="shared" ref="O28:O29" si="12">K28/J28</f>
        <v>0.52727272727272723</v>
      </c>
      <c r="P28" s="85" t="s">
        <v>251</v>
      </c>
    </row>
    <row r="29" spans="1:16">
      <c r="A29" s="4">
        <v>16.399999999999999</v>
      </c>
      <c r="B29" s="4" t="s">
        <v>18</v>
      </c>
      <c r="C29" s="4" t="s">
        <v>256</v>
      </c>
      <c r="D29" s="84">
        <v>42508</v>
      </c>
      <c r="E29" s="84">
        <v>42521</v>
      </c>
      <c r="F29" s="4">
        <v>220</v>
      </c>
      <c r="G29" s="4">
        <v>50</v>
      </c>
      <c r="H29" s="4">
        <v>0</v>
      </c>
      <c r="I29" s="4">
        <v>0</v>
      </c>
      <c r="J29" s="14">
        <f t="shared" si="6"/>
        <v>50</v>
      </c>
      <c r="K29" s="4">
        <v>19</v>
      </c>
      <c r="L29" s="4">
        <v>31</v>
      </c>
      <c r="M29" s="4" t="s">
        <v>220</v>
      </c>
      <c r="N29" s="13">
        <f t="shared" si="11"/>
        <v>0</v>
      </c>
      <c r="O29" s="13">
        <f t="shared" si="12"/>
        <v>0.38</v>
      </c>
      <c r="P29" s="85" t="s">
        <v>257</v>
      </c>
    </row>
  </sheetData>
  <dataValidations count="1">
    <dataValidation type="list" allowBlank="1" showInputMessage="1" showErrorMessage="1" sqref="B2:B16">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P31"/>
  <sheetViews>
    <sheetView topLeftCell="A7" workbookViewId="0">
      <selection activeCell="C30" sqref="C30"/>
    </sheetView>
  </sheetViews>
  <sheetFormatPr defaultColWidth="9.109375" defaultRowHeight="12"/>
  <cols>
    <col min="1" max="1" width="11.44140625" style="3" bestFit="1" customWidth="1"/>
    <col min="2" max="2" width="11.88671875" style="3" bestFit="1" customWidth="1"/>
    <col min="3" max="3" width="7.5546875" style="3" bestFit="1" customWidth="1"/>
    <col min="4" max="4" width="9.33203125" style="3" bestFit="1" customWidth="1"/>
    <col min="5" max="5" width="10.109375"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22.88671875" style="3" bestFit="1" customWidth="1"/>
    <col min="14" max="14" width="13.6640625" style="3" bestFit="1" customWidth="1"/>
    <col min="15" max="15" width="14.88671875" style="3" bestFit="1" customWidth="1"/>
    <col min="16" max="16" width="102.44140625" style="17"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15"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customHeight="1">
      <c r="A2" s="4">
        <v>15.3</v>
      </c>
      <c r="B2" s="4" t="s">
        <v>18</v>
      </c>
      <c r="C2" s="5" t="s">
        <v>34</v>
      </c>
      <c r="D2" s="6">
        <v>42130</v>
      </c>
      <c r="E2" s="6">
        <v>42144</v>
      </c>
      <c r="F2" s="7">
        <v>583</v>
      </c>
      <c r="G2" s="7">
        <v>74</v>
      </c>
      <c r="H2" s="8">
        <v>0</v>
      </c>
      <c r="I2" s="8">
        <v>0</v>
      </c>
      <c r="J2" s="14">
        <f>G2+H2-I2</f>
        <v>74</v>
      </c>
      <c r="K2" s="7">
        <v>61</v>
      </c>
      <c r="L2" s="8">
        <v>13</v>
      </c>
      <c r="M2" s="8" t="s">
        <v>38</v>
      </c>
      <c r="N2" s="13">
        <f>(J2-G2)/G2</f>
        <v>0</v>
      </c>
      <c r="O2" s="13">
        <f>K2/J2</f>
        <v>0.82432432432432434</v>
      </c>
      <c r="P2" s="16" t="s">
        <v>40</v>
      </c>
      <c r="Q2" s="11"/>
      <c r="R2" s="2"/>
      <c r="S2" s="2"/>
      <c r="T2" s="2"/>
      <c r="U2" s="2"/>
      <c r="V2" s="2"/>
      <c r="W2" s="2"/>
      <c r="X2" s="2"/>
      <c r="Y2" s="2"/>
      <c r="Z2" s="2"/>
      <c r="AA2" s="2"/>
      <c r="AB2" s="2"/>
      <c r="AC2" s="2"/>
      <c r="AD2" s="2"/>
      <c r="AE2" s="2"/>
      <c r="AF2" s="2"/>
      <c r="AG2" s="2"/>
      <c r="AH2" s="2"/>
      <c r="AI2" s="2"/>
      <c r="AJ2" s="2"/>
      <c r="AK2" s="2"/>
      <c r="AL2" s="2"/>
      <c r="AM2" s="2"/>
      <c r="AN2" s="2"/>
      <c r="AO2" s="2"/>
      <c r="AP2" s="2"/>
    </row>
    <row r="3" spans="1:42" ht="44.1" customHeight="1">
      <c r="A3" s="4">
        <v>15.3</v>
      </c>
      <c r="B3" s="4" t="s">
        <v>18</v>
      </c>
      <c r="C3" s="5" t="s">
        <v>35</v>
      </c>
      <c r="D3" s="6">
        <v>42144</v>
      </c>
      <c r="E3" s="6">
        <v>42158</v>
      </c>
      <c r="F3" s="7">
        <v>453</v>
      </c>
      <c r="G3" s="7">
        <v>77</v>
      </c>
      <c r="H3" s="8">
        <v>0</v>
      </c>
      <c r="I3" s="8">
        <v>0</v>
      </c>
      <c r="J3" s="14">
        <f t="shared" ref="J3:J20" si="0">G3+H3-I3</f>
        <v>77</v>
      </c>
      <c r="K3" s="8">
        <v>35</v>
      </c>
      <c r="L3" s="8">
        <v>42</v>
      </c>
      <c r="M3" s="8" t="s">
        <v>38</v>
      </c>
      <c r="N3" s="13">
        <f t="shared" ref="N3:N19" si="1">(J3-G3)/G3</f>
        <v>0</v>
      </c>
      <c r="O3" s="13">
        <f t="shared" ref="O3:O19" si="2">K3/J3</f>
        <v>0.45454545454545453</v>
      </c>
      <c r="P3" s="16" t="s">
        <v>42</v>
      </c>
      <c r="Q3" s="11"/>
      <c r="R3" s="2"/>
      <c r="S3" s="2"/>
      <c r="T3" s="2"/>
      <c r="U3" s="2"/>
      <c r="V3" s="2"/>
      <c r="W3" s="2"/>
      <c r="X3" s="2"/>
      <c r="Y3" s="2"/>
      <c r="Z3" s="2"/>
      <c r="AA3" s="2"/>
      <c r="AB3" s="2"/>
      <c r="AC3" s="2"/>
      <c r="AD3" s="2"/>
      <c r="AE3" s="2"/>
      <c r="AF3" s="2"/>
      <c r="AG3" s="2"/>
      <c r="AH3" s="2"/>
      <c r="AI3" s="2"/>
      <c r="AJ3" s="2"/>
      <c r="AK3" s="2"/>
      <c r="AL3" s="2"/>
      <c r="AM3" s="2"/>
      <c r="AN3" s="2"/>
      <c r="AO3" s="2"/>
      <c r="AP3" s="2"/>
    </row>
    <row r="4" spans="1:42" ht="44.1" customHeight="1">
      <c r="A4" s="4">
        <v>15.3</v>
      </c>
      <c r="B4" s="4" t="s">
        <v>18</v>
      </c>
      <c r="C4" s="5" t="s">
        <v>36</v>
      </c>
      <c r="D4" s="6">
        <v>42158</v>
      </c>
      <c r="E4" s="6">
        <v>42171</v>
      </c>
      <c r="F4" s="7">
        <v>663</v>
      </c>
      <c r="G4" s="20">
        <v>102</v>
      </c>
      <c r="H4" s="21">
        <v>0</v>
      </c>
      <c r="I4" s="21">
        <v>0</v>
      </c>
      <c r="J4" s="14">
        <f t="shared" si="0"/>
        <v>102</v>
      </c>
      <c r="K4" s="8">
        <v>76</v>
      </c>
      <c r="L4" s="8">
        <v>26</v>
      </c>
      <c r="M4" s="8" t="s">
        <v>38</v>
      </c>
      <c r="N4" s="13">
        <f t="shared" si="1"/>
        <v>0</v>
      </c>
      <c r="O4" s="13">
        <f t="shared" si="2"/>
        <v>0.74509803921568629</v>
      </c>
      <c r="P4" s="16" t="s">
        <v>44</v>
      </c>
      <c r="Q4" s="11"/>
      <c r="R4" s="2"/>
      <c r="S4" s="2"/>
      <c r="T4" s="2"/>
      <c r="U4" s="2"/>
      <c r="V4" s="2"/>
      <c r="W4" s="2"/>
      <c r="X4" s="2"/>
      <c r="Y4" s="2"/>
      <c r="Z4" s="2"/>
      <c r="AA4" s="2"/>
      <c r="AB4" s="2"/>
      <c r="AC4" s="2"/>
      <c r="AD4" s="2"/>
      <c r="AE4" s="2"/>
      <c r="AF4" s="2"/>
      <c r="AG4" s="2"/>
      <c r="AH4" s="2"/>
      <c r="AI4" s="2"/>
      <c r="AJ4" s="2"/>
      <c r="AK4" s="2"/>
      <c r="AL4" s="2"/>
      <c r="AM4" s="2"/>
      <c r="AN4" s="2"/>
      <c r="AO4" s="2"/>
      <c r="AP4" s="2"/>
    </row>
    <row r="5" spans="1:42" ht="44.1" customHeight="1">
      <c r="A5" s="4">
        <v>15.3</v>
      </c>
      <c r="B5" s="4" t="s">
        <v>18</v>
      </c>
      <c r="C5" s="5" t="s">
        <v>32</v>
      </c>
      <c r="D5" s="6">
        <v>42172</v>
      </c>
      <c r="E5" s="6">
        <v>42185</v>
      </c>
      <c r="F5" s="7">
        <v>656</v>
      </c>
      <c r="G5" s="7">
        <v>88</v>
      </c>
      <c r="H5" s="8">
        <v>0</v>
      </c>
      <c r="I5" s="8">
        <v>0</v>
      </c>
      <c r="J5" s="14">
        <f t="shared" si="0"/>
        <v>88</v>
      </c>
      <c r="K5" s="8">
        <v>75</v>
      </c>
      <c r="L5" s="8">
        <v>13</v>
      </c>
      <c r="M5" s="8" t="s">
        <v>38</v>
      </c>
      <c r="N5" s="13">
        <f t="shared" si="1"/>
        <v>0</v>
      </c>
      <c r="O5" s="13">
        <f t="shared" si="2"/>
        <v>0.85227272727272729</v>
      </c>
      <c r="P5" s="16" t="s">
        <v>33</v>
      </c>
      <c r="Q5" s="11"/>
      <c r="R5" s="2"/>
      <c r="S5" s="2"/>
      <c r="T5" s="2"/>
      <c r="U5" s="2"/>
      <c r="V5" s="2"/>
      <c r="W5" s="2"/>
      <c r="X5" s="2"/>
      <c r="Y5" s="2"/>
      <c r="Z5" s="2"/>
      <c r="AA5" s="2"/>
      <c r="AB5" s="2"/>
      <c r="AC5" s="2"/>
      <c r="AD5" s="2"/>
      <c r="AE5" s="2"/>
      <c r="AF5" s="2"/>
      <c r="AG5" s="2"/>
      <c r="AH5" s="2"/>
      <c r="AI5" s="2"/>
      <c r="AJ5" s="2"/>
      <c r="AK5" s="2"/>
      <c r="AL5" s="2"/>
      <c r="AM5" s="2"/>
      <c r="AN5" s="2"/>
      <c r="AO5" s="2"/>
      <c r="AP5" s="2"/>
    </row>
    <row r="6" spans="1:42" ht="44.1" customHeight="1">
      <c r="A6" s="4">
        <v>15.3</v>
      </c>
      <c r="B6" s="4" t="s">
        <v>18</v>
      </c>
      <c r="C6" s="5" t="s">
        <v>101</v>
      </c>
      <c r="D6" s="6">
        <v>42186</v>
      </c>
      <c r="E6" s="6">
        <v>42199</v>
      </c>
      <c r="F6" s="7">
        <v>557</v>
      </c>
      <c r="G6" s="7">
        <v>70</v>
      </c>
      <c r="H6" s="8">
        <v>0</v>
      </c>
      <c r="I6" s="8">
        <v>0</v>
      </c>
      <c r="J6" s="14">
        <f t="shared" si="0"/>
        <v>70</v>
      </c>
      <c r="K6" s="8">
        <v>28</v>
      </c>
      <c r="L6" s="8">
        <v>42</v>
      </c>
      <c r="M6" s="8" t="s">
        <v>38</v>
      </c>
      <c r="N6" s="13">
        <f t="shared" si="1"/>
        <v>0</v>
      </c>
      <c r="O6" s="13">
        <f t="shared" si="2"/>
        <v>0.4</v>
      </c>
      <c r="P6" s="16" t="s">
        <v>102</v>
      </c>
      <c r="Q6" s="11"/>
      <c r="R6" s="2"/>
      <c r="S6" s="2"/>
      <c r="T6" s="2"/>
      <c r="U6" s="2"/>
      <c r="V6" s="2"/>
      <c r="W6" s="2"/>
      <c r="X6" s="2"/>
      <c r="Y6" s="2"/>
      <c r="Z6" s="2"/>
      <c r="AA6" s="2"/>
      <c r="AB6" s="2"/>
      <c r="AC6" s="2"/>
      <c r="AD6" s="2"/>
      <c r="AE6" s="2"/>
      <c r="AF6" s="2"/>
      <c r="AG6" s="2"/>
      <c r="AH6" s="2"/>
      <c r="AI6" s="2"/>
      <c r="AJ6" s="2"/>
      <c r="AK6" s="2"/>
      <c r="AL6" s="2"/>
      <c r="AM6" s="2"/>
      <c r="AN6" s="2"/>
      <c r="AO6" s="2"/>
      <c r="AP6" s="2"/>
    </row>
    <row r="7" spans="1:42" ht="44.1" customHeight="1">
      <c r="A7" s="4">
        <v>15.3</v>
      </c>
      <c r="B7" s="4" t="s">
        <v>18</v>
      </c>
      <c r="C7" s="5" t="s">
        <v>110</v>
      </c>
      <c r="D7" s="6">
        <f>E6+1</f>
        <v>42200</v>
      </c>
      <c r="E7" s="6">
        <f>D7+13</f>
        <v>42213</v>
      </c>
      <c r="F7" s="7">
        <v>757</v>
      </c>
      <c r="G7" s="7">
        <v>63</v>
      </c>
      <c r="H7" s="8">
        <v>0</v>
      </c>
      <c r="I7" s="8">
        <v>0</v>
      </c>
      <c r="J7" s="14">
        <f t="shared" si="0"/>
        <v>63</v>
      </c>
      <c r="K7" s="8">
        <v>63</v>
      </c>
      <c r="L7" s="8">
        <v>0</v>
      </c>
      <c r="M7" s="8" t="s">
        <v>38</v>
      </c>
      <c r="N7" s="13">
        <f t="shared" si="1"/>
        <v>0</v>
      </c>
      <c r="O7" s="13">
        <f t="shared" si="2"/>
        <v>1</v>
      </c>
      <c r="P7" s="16"/>
      <c r="Q7" s="11"/>
      <c r="R7" s="2"/>
      <c r="S7" s="2"/>
      <c r="T7" s="2"/>
      <c r="U7" s="2"/>
      <c r="V7" s="2"/>
      <c r="W7" s="2"/>
      <c r="X7" s="2"/>
      <c r="Y7" s="2"/>
      <c r="Z7" s="2"/>
      <c r="AA7" s="2"/>
      <c r="AB7" s="2"/>
      <c r="AC7" s="2"/>
      <c r="AD7" s="2"/>
      <c r="AE7" s="2"/>
      <c r="AF7" s="2"/>
      <c r="AG7" s="2"/>
      <c r="AH7" s="2"/>
      <c r="AI7" s="2"/>
      <c r="AJ7" s="2"/>
      <c r="AK7" s="2"/>
      <c r="AL7" s="2"/>
      <c r="AM7" s="2"/>
      <c r="AN7" s="2"/>
      <c r="AO7" s="2"/>
      <c r="AP7" s="2"/>
    </row>
    <row r="8" spans="1:42">
      <c r="A8" s="4">
        <v>15.3</v>
      </c>
      <c r="B8" s="4" t="s">
        <v>18</v>
      </c>
      <c r="C8" s="5" t="s">
        <v>120</v>
      </c>
      <c r="D8" s="6">
        <v>42214</v>
      </c>
      <c r="E8" s="6">
        <v>42227</v>
      </c>
      <c r="F8" s="7">
        <v>763</v>
      </c>
      <c r="G8" s="7">
        <v>68</v>
      </c>
      <c r="H8" s="8">
        <v>0</v>
      </c>
      <c r="I8" s="8">
        <v>0</v>
      </c>
      <c r="J8" s="14">
        <f t="shared" si="0"/>
        <v>68</v>
      </c>
      <c r="K8" s="4">
        <v>68</v>
      </c>
      <c r="L8" s="4">
        <v>0</v>
      </c>
      <c r="M8" s="8" t="s">
        <v>38</v>
      </c>
      <c r="N8" s="13">
        <f t="shared" si="1"/>
        <v>0</v>
      </c>
      <c r="O8" s="13">
        <f t="shared" si="2"/>
        <v>1</v>
      </c>
      <c r="P8" s="16"/>
    </row>
    <row r="9" spans="1:42">
      <c r="A9" s="4">
        <v>15.3</v>
      </c>
      <c r="B9" s="4" t="s">
        <v>24</v>
      </c>
      <c r="C9" s="5" t="s">
        <v>132</v>
      </c>
      <c r="D9" s="6">
        <v>42228</v>
      </c>
      <c r="E9" s="6">
        <v>42241</v>
      </c>
      <c r="F9" s="7">
        <v>665</v>
      </c>
      <c r="G9" s="7">
        <v>55</v>
      </c>
      <c r="H9" s="8">
        <v>0</v>
      </c>
      <c r="I9" s="8">
        <v>0</v>
      </c>
      <c r="J9" s="14">
        <f t="shared" si="0"/>
        <v>55</v>
      </c>
      <c r="K9" s="4">
        <v>55</v>
      </c>
      <c r="L9" s="4">
        <v>0</v>
      </c>
      <c r="M9" s="8">
        <v>0</v>
      </c>
      <c r="N9" s="13">
        <f t="shared" si="1"/>
        <v>0</v>
      </c>
      <c r="O9" s="13">
        <f t="shared" si="2"/>
        <v>1</v>
      </c>
      <c r="P9" s="16"/>
    </row>
    <row r="10" spans="1:42">
      <c r="A10" s="4">
        <v>15.3</v>
      </c>
      <c r="B10" s="4" t="s">
        <v>153</v>
      </c>
      <c r="C10" s="5" t="s">
        <v>143</v>
      </c>
      <c r="D10" s="6">
        <v>42242</v>
      </c>
      <c r="E10" s="6">
        <v>42255</v>
      </c>
      <c r="F10" s="7">
        <v>665</v>
      </c>
      <c r="G10" s="7">
        <v>0</v>
      </c>
      <c r="H10" s="8">
        <v>0</v>
      </c>
      <c r="I10" s="8">
        <v>0</v>
      </c>
      <c r="J10" s="14">
        <f t="shared" si="0"/>
        <v>0</v>
      </c>
      <c r="K10" s="4">
        <v>0</v>
      </c>
      <c r="L10" s="4">
        <v>0</v>
      </c>
      <c r="M10" s="8">
        <v>0</v>
      </c>
      <c r="N10" s="13" t="e">
        <f t="shared" si="1"/>
        <v>#DIV/0!</v>
      </c>
      <c r="O10" s="13" t="e">
        <f t="shared" si="2"/>
        <v>#DIV/0!</v>
      </c>
      <c r="P10" s="16"/>
    </row>
    <row r="11" spans="1:42">
      <c r="A11" s="4">
        <v>16.100000000000001</v>
      </c>
      <c r="B11" s="4" t="s">
        <v>18</v>
      </c>
      <c r="C11" s="5" t="s">
        <v>145</v>
      </c>
      <c r="D11" s="6">
        <v>42256</v>
      </c>
      <c r="E11" s="6">
        <v>42269</v>
      </c>
      <c r="F11" s="7">
        <v>441</v>
      </c>
      <c r="G11" s="7">
        <v>26</v>
      </c>
      <c r="H11" s="8">
        <v>0</v>
      </c>
      <c r="I11" s="8">
        <v>0</v>
      </c>
      <c r="J11" s="14">
        <f t="shared" si="0"/>
        <v>26</v>
      </c>
      <c r="K11" s="4">
        <v>0</v>
      </c>
      <c r="L11" s="4">
        <v>26</v>
      </c>
      <c r="M11" s="8" t="s">
        <v>38</v>
      </c>
      <c r="N11" s="13">
        <f t="shared" si="1"/>
        <v>0</v>
      </c>
      <c r="O11" s="13">
        <f t="shared" si="2"/>
        <v>0</v>
      </c>
      <c r="P11" s="16" t="s">
        <v>154</v>
      </c>
    </row>
    <row r="12" spans="1:42">
      <c r="A12" s="4">
        <v>16.100000000000001</v>
      </c>
      <c r="B12" s="4" t="s">
        <v>18</v>
      </c>
      <c r="C12" s="5" t="s">
        <v>147</v>
      </c>
      <c r="D12" s="6">
        <v>42270</v>
      </c>
      <c r="E12" s="6">
        <v>42283</v>
      </c>
      <c r="F12" s="7">
        <v>350</v>
      </c>
      <c r="G12" s="7">
        <v>39</v>
      </c>
      <c r="H12" s="8">
        <v>0</v>
      </c>
      <c r="I12" s="8">
        <v>0</v>
      </c>
      <c r="J12" s="14">
        <f t="shared" si="0"/>
        <v>39</v>
      </c>
      <c r="K12" s="4">
        <v>0</v>
      </c>
      <c r="L12" s="4">
        <v>0</v>
      </c>
      <c r="M12" s="8" t="s">
        <v>38</v>
      </c>
      <c r="N12" s="13">
        <f t="shared" si="1"/>
        <v>0</v>
      </c>
      <c r="O12" s="13">
        <f t="shared" si="2"/>
        <v>0</v>
      </c>
      <c r="P12" s="16"/>
    </row>
    <row r="13" spans="1:42">
      <c r="A13" s="4">
        <v>16.100000000000001</v>
      </c>
      <c r="B13" s="4" t="s">
        <v>18</v>
      </c>
      <c r="C13" s="4" t="s">
        <v>159</v>
      </c>
      <c r="D13" s="6">
        <v>42284</v>
      </c>
      <c r="E13" s="6">
        <v>42297</v>
      </c>
      <c r="F13" s="4">
        <v>440</v>
      </c>
      <c r="G13" s="4">
        <v>63</v>
      </c>
      <c r="H13" s="4">
        <v>0</v>
      </c>
      <c r="I13" s="4">
        <v>0</v>
      </c>
      <c r="J13" s="14">
        <f t="shared" si="0"/>
        <v>63</v>
      </c>
      <c r="K13" s="4">
        <v>45</v>
      </c>
      <c r="L13" s="4">
        <v>13</v>
      </c>
      <c r="M13" s="4" t="s">
        <v>38</v>
      </c>
      <c r="N13" s="13">
        <f t="shared" si="1"/>
        <v>0</v>
      </c>
      <c r="O13" s="13">
        <f t="shared" si="2"/>
        <v>0.7142857142857143</v>
      </c>
      <c r="P13" s="85" t="s">
        <v>160</v>
      </c>
    </row>
    <row r="14" spans="1:42">
      <c r="A14" s="4">
        <v>16.100000000000001</v>
      </c>
      <c r="B14" s="4" t="s">
        <v>18</v>
      </c>
      <c r="C14" s="4" t="s">
        <v>165</v>
      </c>
      <c r="D14" s="6">
        <v>42298</v>
      </c>
      <c r="E14" s="6">
        <v>42311</v>
      </c>
      <c r="F14" s="4">
        <v>304</v>
      </c>
      <c r="G14" s="4">
        <v>39</v>
      </c>
      <c r="H14" s="4">
        <v>0</v>
      </c>
      <c r="I14" s="4">
        <v>0</v>
      </c>
      <c r="J14" s="14">
        <f t="shared" si="0"/>
        <v>39</v>
      </c>
      <c r="K14" s="4">
        <v>26</v>
      </c>
      <c r="L14" s="4">
        <v>13</v>
      </c>
      <c r="M14" s="4" t="s">
        <v>38</v>
      </c>
      <c r="N14" s="13">
        <f t="shared" si="1"/>
        <v>0</v>
      </c>
      <c r="O14" s="13">
        <f t="shared" si="2"/>
        <v>0.66666666666666663</v>
      </c>
      <c r="P14" s="85" t="s">
        <v>171</v>
      </c>
    </row>
    <row r="15" spans="1:42">
      <c r="A15" s="4">
        <v>16.100000000000001</v>
      </c>
      <c r="B15" s="4" t="s">
        <v>18</v>
      </c>
      <c r="C15" s="4" t="s">
        <v>172</v>
      </c>
      <c r="D15" s="6">
        <v>42312</v>
      </c>
      <c r="E15" s="6">
        <v>42325</v>
      </c>
      <c r="F15" s="4">
        <v>550</v>
      </c>
      <c r="G15" s="4">
        <v>58</v>
      </c>
      <c r="H15" s="4">
        <v>0</v>
      </c>
      <c r="I15" s="4">
        <v>0</v>
      </c>
      <c r="J15" s="14">
        <f t="shared" si="0"/>
        <v>58</v>
      </c>
      <c r="K15" s="4">
        <v>42</v>
      </c>
      <c r="L15" s="4">
        <v>16</v>
      </c>
      <c r="M15" s="4" t="s">
        <v>38</v>
      </c>
      <c r="N15" s="13">
        <f t="shared" si="1"/>
        <v>0</v>
      </c>
      <c r="O15" s="13">
        <f t="shared" si="2"/>
        <v>0.72413793103448276</v>
      </c>
      <c r="P15" s="85" t="s">
        <v>173</v>
      </c>
    </row>
    <row r="16" spans="1:42">
      <c r="A16" s="4">
        <v>16.100000000000001</v>
      </c>
      <c r="B16" s="4" t="s">
        <v>18</v>
      </c>
      <c r="C16" s="4" t="s">
        <v>182</v>
      </c>
      <c r="D16" s="6">
        <v>42326</v>
      </c>
      <c r="E16" s="6">
        <v>42339</v>
      </c>
      <c r="F16" s="4">
        <v>450</v>
      </c>
      <c r="G16" s="4">
        <v>56</v>
      </c>
      <c r="H16" s="4">
        <v>0</v>
      </c>
      <c r="I16" s="4">
        <v>0</v>
      </c>
      <c r="J16" s="14">
        <f t="shared" si="0"/>
        <v>56</v>
      </c>
      <c r="K16" s="4">
        <v>32</v>
      </c>
      <c r="L16" s="4">
        <v>24</v>
      </c>
      <c r="M16" s="4" t="s">
        <v>38</v>
      </c>
      <c r="N16" s="13">
        <f t="shared" si="1"/>
        <v>0</v>
      </c>
      <c r="O16" s="13">
        <f t="shared" si="2"/>
        <v>0.5714285714285714</v>
      </c>
      <c r="P16" s="85" t="s">
        <v>183</v>
      </c>
    </row>
    <row r="17" spans="1:27">
      <c r="A17" s="4">
        <v>16.100000000000001</v>
      </c>
      <c r="B17" s="4" t="s">
        <v>18</v>
      </c>
      <c r="C17" s="4" t="s">
        <v>185</v>
      </c>
      <c r="D17" s="6">
        <v>42340</v>
      </c>
      <c r="E17" s="6">
        <v>42353</v>
      </c>
      <c r="F17" s="4">
        <v>500</v>
      </c>
      <c r="G17" s="4">
        <v>48</v>
      </c>
      <c r="H17" s="4">
        <v>0</v>
      </c>
      <c r="I17" s="4">
        <v>0</v>
      </c>
      <c r="J17" s="14">
        <f t="shared" si="0"/>
        <v>48</v>
      </c>
      <c r="K17" s="4">
        <v>48</v>
      </c>
      <c r="L17" s="4">
        <v>0</v>
      </c>
      <c r="M17" s="4" t="s">
        <v>38</v>
      </c>
      <c r="N17" s="13">
        <f t="shared" si="1"/>
        <v>0</v>
      </c>
      <c r="O17" s="13">
        <f t="shared" si="2"/>
        <v>1</v>
      </c>
      <c r="P17" s="16"/>
    </row>
    <row r="18" spans="1:27">
      <c r="A18" s="4">
        <v>16.100000000000001</v>
      </c>
      <c r="B18" s="4" t="s">
        <v>195</v>
      </c>
      <c r="C18" s="4" t="s">
        <v>193</v>
      </c>
      <c r="D18" s="6">
        <v>42354</v>
      </c>
      <c r="E18" s="6">
        <v>42367</v>
      </c>
      <c r="F18" s="4">
        <v>450</v>
      </c>
      <c r="G18" s="4">
        <v>0</v>
      </c>
      <c r="H18" s="4">
        <v>0</v>
      </c>
      <c r="I18" s="4">
        <v>0</v>
      </c>
      <c r="J18" s="14">
        <f t="shared" si="0"/>
        <v>0</v>
      </c>
      <c r="K18" s="4">
        <v>0</v>
      </c>
      <c r="L18" s="4">
        <v>0</v>
      </c>
      <c r="M18" s="4">
        <v>0</v>
      </c>
      <c r="N18" s="13" t="e">
        <f t="shared" si="1"/>
        <v>#DIV/0!</v>
      </c>
      <c r="O18" s="13" t="e">
        <f t="shared" si="2"/>
        <v>#DIV/0!</v>
      </c>
      <c r="P18" s="16" t="s">
        <v>196</v>
      </c>
    </row>
    <row r="19" spans="1:27">
      <c r="A19" s="4">
        <v>16.100000000000001</v>
      </c>
      <c r="B19" s="4" t="s">
        <v>153</v>
      </c>
      <c r="C19" s="4" t="s">
        <v>200</v>
      </c>
      <c r="D19" s="6">
        <v>42368</v>
      </c>
      <c r="E19" s="6">
        <v>42381</v>
      </c>
      <c r="F19" s="4">
        <v>370</v>
      </c>
      <c r="G19" s="4">
        <v>26</v>
      </c>
      <c r="H19" s="4">
        <v>0</v>
      </c>
      <c r="I19" s="4">
        <v>0</v>
      </c>
      <c r="J19" s="14">
        <f t="shared" si="0"/>
        <v>26</v>
      </c>
      <c r="K19" s="4">
        <v>26</v>
      </c>
      <c r="L19" s="4">
        <v>0</v>
      </c>
      <c r="M19" s="4">
        <v>0</v>
      </c>
      <c r="N19" s="13">
        <f t="shared" si="1"/>
        <v>0</v>
      </c>
      <c r="O19" s="13">
        <f t="shared" si="2"/>
        <v>1</v>
      </c>
      <c r="P19" s="16"/>
      <c r="T19" s="17"/>
      <c r="Y19" s="17"/>
    </row>
    <row r="20" spans="1:27">
      <c r="A20" s="4">
        <v>16.2</v>
      </c>
      <c r="B20" s="4" t="s">
        <v>18</v>
      </c>
      <c r="C20" s="4" t="s">
        <v>206</v>
      </c>
      <c r="D20" s="6">
        <v>42382</v>
      </c>
      <c r="E20" s="6">
        <v>42395</v>
      </c>
      <c r="F20" s="4">
        <v>420</v>
      </c>
      <c r="G20" s="4">
        <v>39</v>
      </c>
      <c r="H20" s="4">
        <v>0</v>
      </c>
      <c r="I20" s="4">
        <v>0</v>
      </c>
      <c r="J20" s="14">
        <f t="shared" si="0"/>
        <v>39</v>
      </c>
      <c r="K20" s="4">
        <v>15</v>
      </c>
      <c r="L20" s="94">
        <v>24</v>
      </c>
      <c r="M20" s="4">
        <v>0</v>
      </c>
      <c r="N20" s="13">
        <f t="shared" ref="N20" si="3">(J20-G20)/G20</f>
        <v>0</v>
      </c>
      <c r="O20" s="13">
        <f t="shared" ref="O20" si="4">K20/J20</f>
        <v>0.38461538461538464</v>
      </c>
      <c r="P20" s="16" t="s">
        <v>208</v>
      </c>
    </row>
    <row r="21" spans="1:27">
      <c r="A21" s="4">
        <v>16.2</v>
      </c>
      <c r="B21" s="4" t="s">
        <v>18</v>
      </c>
      <c r="C21" s="4" t="s">
        <v>211</v>
      </c>
      <c r="D21" s="6">
        <v>42396</v>
      </c>
      <c r="E21" s="6">
        <v>42409</v>
      </c>
      <c r="F21" s="4">
        <v>430</v>
      </c>
      <c r="G21" s="4">
        <v>37</v>
      </c>
      <c r="H21" s="4">
        <v>0</v>
      </c>
      <c r="I21" s="4">
        <v>0</v>
      </c>
      <c r="J21" s="14">
        <v>37</v>
      </c>
      <c r="K21" s="4">
        <v>13</v>
      </c>
      <c r="L21" s="94">
        <v>24</v>
      </c>
      <c r="M21" s="4">
        <v>0</v>
      </c>
      <c r="N21" s="13">
        <v>0</v>
      </c>
      <c r="O21" s="13">
        <v>0.35135135135135137</v>
      </c>
      <c r="P21" s="16" t="s">
        <v>208</v>
      </c>
    </row>
    <row r="22" spans="1:27" ht="24">
      <c r="A22" s="4">
        <v>16.2</v>
      </c>
      <c r="B22" s="4" t="s">
        <v>18</v>
      </c>
      <c r="C22" s="4" t="s">
        <v>219</v>
      </c>
      <c r="D22" s="6">
        <v>42410</v>
      </c>
      <c r="E22" s="6">
        <v>42423</v>
      </c>
      <c r="F22" s="4">
        <v>640</v>
      </c>
      <c r="G22" s="4">
        <v>66</v>
      </c>
      <c r="H22" s="4">
        <v>0</v>
      </c>
      <c r="I22" s="4">
        <v>0</v>
      </c>
      <c r="J22" s="14">
        <v>66</v>
      </c>
      <c r="K22" s="4">
        <v>8</v>
      </c>
      <c r="L22" s="94">
        <v>58</v>
      </c>
      <c r="M22" s="4">
        <v>0</v>
      </c>
      <c r="N22" s="13">
        <v>0.12121212121212122</v>
      </c>
      <c r="O22" s="13">
        <v>0.12121212121212122</v>
      </c>
      <c r="P22" s="16" t="s">
        <v>222</v>
      </c>
      <c r="V22" s="17"/>
    </row>
    <row r="23" spans="1:27">
      <c r="A23" s="4">
        <v>16.2</v>
      </c>
      <c r="B23" s="4" t="s">
        <v>18</v>
      </c>
      <c r="C23" s="4" t="s">
        <v>223</v>
      </c>
      <c r="D23" s="6">
        <v>42424</v>
      </c>
      <c r="E23" s="6">
        <v>42437</v>
      </c>
      <c r="F23" s="4">
        <v>720</v>
      </c>
      <c r="G23" s="4">
        <v>101</v>
      </c>
      <c r="H23" s="4">
        <v>0</v>
      </c>
      <c r="I23" s="4">
        <v>0</v>
      </c>
      <c r="J23" s="14">
        <v>101</v>
      </c>
      <c r="K23" s="4">
        <v>101</v>
      </c>
      <c r="L23" s="94">
        <v>0</v>
      </c>
      <c r="M23" s="4">
        <v>0</v>
      </c>
      <c r="N23" s="13">
        <v>0</v>
      </c>
      <c r="O23" s="13">
        <v>1</v>
      </c>
      <c r="P23" s="16"/>
      <c r="AA23" s="17"/>
    </row>
    <row r="24" spans="1:27">
      <c r="A24" s="4">
        <v>16.2</v>
      </c>
      <c r="B24" s="4" t="s">
        <v>195</v>
      </c>
      <c r="C24" s="4" t="s">
        <v>229</v>
      </c>
      <c r="D24" s="6">
        <v>42438</v>
      </c>
      <c r="E24" s="6">
        <v>42451</v>
      </c>
      <c r="F24" s="4">
        <v>680</v>
      </c>
      <c r="G24" s="4">
        <v>0</v>
      </c>
      <c r="H24" s="4">
        <v>0</v>
      </c>
      <c r="I24" s="4">
        <v>0</v>
      </c>
      <c r="J24" s="14">
        <v>0</v>
      </c>
      <c r="K24" s="4">
        <v>0</v>
      </c>
      <c r="L24" s="94">
        <v>0</v>
      </c>
      <c r="M24" s="4" t="s">
        <v>231</v>
      </c>
      <c r="N24" s="13">
        <v>0</v>
      </c>
      <c r="O24" s="13">
        <v>0</v>
      </c>
      <c r="P24" s="16" t="s">
        <v>232</v>
      </c>
    </row>
    <row r="25" spans="1:27">
      <c r="A25" s="4">
        <v>16.2</v>
      </c>
      <c r="B25" s="4" t="s">
        <v>234</v>
      </c>
      <c r="C25" s="4" t="s">
        <v>235</v>
      </c>
      <c r="D25" s="6">
        <v>42452</v>
      </c>
      <c r="E25" s="6">
        <v>42465</v>
      </c>
      <c r="F25" s="4">
        <v>623</v>
      </c>
      <c r="G25" s="4">
        <v>0</v>
      </c>
      <c r="H25" s="4">
        <v>0</v>
      </c>
      <c r="I25" s="4">
        <v>0</v>
      </c>
      <c r="J25" s="14">
        <v>0</v>
      </c>
      <c r="K25" s="4">
        <v>0</v>
      </c>
      <c r="L25" s="94">
        <v>0</v>
      </c>
      <c r="M25" s="4" t="s">
        <v>236</v>
      </c>
      <c r="N25" s="13">
        <v>0</v>
      </c>
      <c r="O25" s="13">
        <v>0</v>
      </c>
      <c r="P25" s="16" t="s">
        <v>237</v>
      </c>
    </row>
    <row r="26" spans="1:27">
      <c r="A26" s="4">
        <v>16.3</v>
      </c>
      <c r="B26" s="4" t="s">
        <v>18</v>
      </c>
      <c r="C26" s="4" t="s">
        <v>239</v>
      </c>
      <c r="D26" s="6">
        <v>42466</v>
      </c>
      <c r="E26" s="6">
        <v>42479</v>
      </c>
      <c r="F26" s="4">
        <v>630</v>
      </c>
      <c r="G26" s="4">
        <v>53</v>
      </c>
      <c r="H26" s="4">
        <v>0</v>
      </c>
      <c r="I26" s="4">
        <v>0</v>
      </c>
      <c r="J26" s="14">
        <v>53</v>
      </c>
      <c r="K26" s="4">
        <v>29</v>
      </c>
      <c r="L26" s="94">
        <v>24</v>
      </c>
      <c r="M26" s="4" t="s">
        <v>220</v>
      </c>
      <c r="N26" s="13">
        <v>0</v>
      </c>
      <c r="O26" s="13">
        <v>0.54716981132075471</v>
      </c>
      <c r="P26" s="16" t="s">
        <v>247</v>
      </c>
    </row>
    <row r="27" spans="1:27" ht="24">
      <c r="A27" s="4">
        <v>16.3</v>
      </c>
      <c r="B27" s="4" t="s">
        <v>18</v>
      </c>
      <c r="C27" s="4" t="s">
        <v>246</v>
      </c>
      <c r="D27" s="6">
        <v>42480</v>
      </c>
      <c r="E27" s="6">
        <v>42493</v>
      </c>
      <c r="F27" s="4">
        <v>670</v>
      </c>
      <c r="G27" s="4">
        <v>34</v>
      </c>
      <c r="H27" s="4">
        <v>0</v>
      </c>
      <c r="I27" s="4">
        <v>0</v>
      </c>
      <c r="J27" s="14">
        <v>58</v>
      </c>
      <c r="K27" s="4">
        <v>45</v>
      </c>
      <c r="L27" s="94">
        <v>13</v>
      </c>
      <c r="M27" s="4" t="s">
        <v>220</v>
      </c>
      <c r="N27" s="13">
        <v>0</v>
      </c>
      <c r="O27" s="13">
        <v>0.77586206896551724</v>
      </c>
      <c r="P27" s="16" t="s">
        <v>248</v>
      </c>
    </row>
    <row r="28" spans="1:27">
      <c r="A28" s="4">
        <v>16.399999999999999</v>
      </c>
      <c r="B28" s="4" t="s">
        <v>18</v>
      </c>
      <c r="C28" s="4" t="s">
        <v>254</v>
      </c>
      <c r="D28" s="6">
        <v>42494</v>
      </c>
      <c r="E28" s="6">
        <v>42507</v>
      </c>
      <c r="F28" s="4">
        <v>616</v>
      </c>
      <c r="G28" s="4">
        <v>47</v>
      </c>
      <c r="H28" s="4">
        <v>0</v>
      </c>
      <c r="I28" s="4">
        <v>0</v>
      </c>
      <c r="J28" s="14">
        <v>47</v>
      </c>
      <c r="K28" s="4">
        <v>18</v>
      </c>
      <c r="L28" s="94">
        <v>29</v>
      </c>
      <c r="M28" s="4">
        <v>0</v>
      </c>
      <c r="N28" s="13">
        <v>0</v>
      </c>
      <c r="O28" s="13">
        <v>0.38297872340425532</v>
      </c>
      <c r="P28" s="16" t="s">
        <v>266</v>
      </c>
    </row>
    <row r="29" spans="1:27">
      <c r="A29" s="4">
        <v>16.399999999999999</v>
      </c>
      <c r="B29" s="4" t="s">
        <v>18</v>
      </c>
      <c r="C29" s="4" t="s">
        <v>256</v>
      </c>
      <c r="D29" s="6">
        <v>42508</v>
      </c>
      <c r="E29" s="6">
        <v>42521</v>
      </c>
      <c r="F29" s="4">
        <v>672</v>
      </c>
      <c r="G29" s="4">
        <v>68</v>
      </c>
      <c r="H29" s="4">
        <v>0</v>
      </c>
      <c r="I29" s="4">
        <v>0</v>
      </c>
      <c r="J29" s="14">
        <v>68</v>
      </c>
      <c r="K29" s="4">
        <v>68</v>
      </c>
      <c r="L29" s="94">
        <v>0</v>
      </c>
      <c r="M29" s="4">
        <v>0</v>
      </c>
      <c r="N29" s="13">
        <v>0</v>
      </c>
      <c r="O29" s="13">
        <v>1</v>
      </c>
      <c r="P29" s="16"/>
    </row>
    <row r="30" spans="1:27">
      <c r="A30" s="4">
        <v>16.5</v>
      </c>
      <c r="B30" s="4" t="s">
        <v>18</v>
      </c>
      <c r="C30" s="4" t="s">
        <v>267</v>
      </c>
      <c r="D30" s="6">
        <v>42522</v>
      </c>
      <c r="E30" s="6">
        <v>42535</v>
      </c>
      <c r="F30" s="4">
        <v>644</v>
      </c>
      <c r="G30" s="4">
        <v>45</v>
      </c>
      <c r="H30" s="4">
        <v>0</v>
      </c>
      <c r="I30" s="4">
        <v>0</v>
      </c>
      <c r="J30" s="14">
        <v>45</v>
      </c>
      <c r="K30" s="4">
        <v>45</v>
      </c>
      <c r="L30" s="94">
        <v>0</v>
      </c>
      <c r="M30" s="4">
        <v>0</v>
      </c>
      <c r="N30" s="13"/>
      <c r="O30" s="13">
        <v>1</v>
      </c>
      <c r="P30" s="16"/>
    </row>
    <row r="31" spans="1:27">
      <c r="A31" s="4">
        <v>16.5</v>
      </c>
      <c r="B31" s="4" t="s">
        <v>18</v>
      </c>
      <c r="C31" s="4" t="s">
        <v>268</v>
      </c>
      <c r="D31" s="6">
        <v>42536</v>
      </c>
      <c r="E31" s="6">
        <v>42549</v>
      </c>
      <c r="F31" s="4">
        <v>672</v>
      </c>
      <c r="G31" s="4">
        <v>45</v>
      </c>
      <c r="H31" s="4">
        <v>0</v>
      </c>
      <c r="I31" s="4">
        <v>0</v>
      </c>
      <c r="J31" s="14">
        <v>45</v>
      </c>
      <c r="K31" s="4">
        <v>45</v>
      </c>
      <c r="L31" s="94">
        <v>0</v>
      </c>
      <c r="M31" s="4">
        <v>0</v>
      </c>
      <c r="N31" s="13">
        <v>0</v>
      </c>
      <c r="O31" s="13">
        <v>1</v>
      </c>
      <c r="P31" s="16"/>
    </row>
  </sheetData>
  <dataValidations count="1">
    <dataValidation type="list" allowBlank="1" showInputMessage="1" showErrorMessage="1" sqref="B2:B9 B11:B17">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AP36"/>
  <sheetViews>
    <sheetView topLeftCell="A10" workbookViewId="0">
      <selection activeCell="E42" sqref="E42"/>
    </sheetView>
  </sheetViews>
  <sheetFormatPr defaultColWidth="9.109375" defaultRowHeight="12"/>
  <cols>
    <col min="1" max="1" width="11.44140625" style="3" bestFit="1" customWidth="1"/>
    <col min="2" max="2" width="11.88671875" style="3" bestFit="1" customWidth="1"/>
    <col min="3" max="3" width="12.88671875" style="3" customWidth="1"/>
    <col min="4" max="5" width="10.109375"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22.88671875" style="3" bestFit="1" customWidth="1"/>
    <col min="14" max="14" width="13.6640625" style="3" bestFit="1" customWidth="1"/>
    <col min="15" max="15" width="14.88671875" style="3" bestFit="1" customWidth="1"/>
    <col min="16" max="16" width="79.109375" style="17"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15"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customHeight="1">
      <c r="A2" s="4">
        <v>15.3</v>
      </c>
      <c r="B2" s="4" t="s">
        <v>18</v>
      </c>
      <c r="C2" s="38" t="s">
        <v>88</v>
      </c>
      <c r="D2" s="39">
        <v>42081</v>
      </c>
      <c r="E2" s="39">
        <v>42094</v>
      </c>
      <c r="F2" s="41">
        <v>135</v>
      </c>
      <c r="G2" s="41">
        <v>39</v>
      </c>
      <c r="H2" s="41">
        <v>0</v>
      </c>
      <c r="I2" s="41">
        <v>0</v>
      </c>
      <c r="J2" s="14">
        <f>G2+H2-I2</f>
        <v>39</v>
      </c>
      <c r="K2" s="41">
        <v>39</v>
      </c>
      <c r="L2" s="41">
        <v>0</v>
      </c>
      <c r="M2" s="41" t="s">
        <v>38</v>
      </c>
      <c r="N2" s="13">
        <f t="shared" ref="N2:N7" si="0">(J2-G2)/G2</f>
        <v>0</v>
      </c>
      <c r="O2" s="13">
        <f t="shared" ref="O2:O7" si="1">K2/J2</f>
        <v>1</v>
      </c>
      <c r="P2" s="16"/>
      <c r="Q2" s="11"/>
      <c r="R2" s="2"/>
      <c r="S2" s="2"/>
      <c r="T2" s="2"/>
      <c r="U2" s="2"/>
      <c r="V2" s="2"/>
      <c r="W2" s="2"/>
      <c r="X2" s="2"/>
      <c r="Y2" s="2"/>
      <c r="Z2" s="2"/>
      <c r="AA2" s="2"/>
      <c r="AB2" s="2"/>
      <c r="AC2" s="2"/>
      <c r="AD2" s="2"/>
      <c r="AE2" s="2"/>
      <c r="AF2" s="2"/>
      <c r="AG2" s="2"/>
      <c r="AH2" s="2"/>
      <c r="AI2" s="2"/>
      <c r="AJ2" s="2"/>
      <c r="AK2" s="2"/>
      <c r="AL2" s="2"/>
      <c r="AM2" s="2"/>
      <c r="AN2" s="2"/>
      <c r="AO2" s="2"/>
      <c r="AP2" s="2"/>
    </row>
    <row r="3" spans="1:42" ht="44.1" customHeight="1">
      <c r="A3" s="4">
        <v>15.3</v>
      </c>
      <c r="B3" s="4" t="s">
        <v>18</v>
      </c>
      <c r="C3" s="38" t="s">
        <v>89</v>
      </c>
      <c r="D3" s="39">
        <v>42095</v>
      </c>
      <c r="E3" s="39">
        <v>42108</v>
      </c>
      <c r="F3" s="41">
        <v>180</v>
      </c>
      <c r="G3" s="41">
        <v>27</v>
      </c>
      <c r="H3" s="41">
        <v>0</v>
      </c>
      <c r="I3" s="41">
        <v>0</v>
      </c>
      <c r="J3" s="14">
        <f t="shared" ref="J3:J18" si="2">G3+H3-I3</f>
        <v>27</v>
      </c>
      <c r="K3" s="41">
        <v>27</v>
      </c>
      <c r="L3" s="41">
        <v>0</v>
      </c>
      <c r="M3" s="41" t="s">
        <v>38</v>
      </c>
      <c r="N3" s="13">
        <f t="shared" si="0"/>
        <v>0</v>
      </c>
      <c r="O3" s="13">
        <f t="shared" si="1"/>
        <v>1</v>
      </c>
      <c r="P3" s="37"/>
      <c r="Q3" s="11"/>
      <c r="R3" s="2"/>
      <c r="S3" s="2"/>
      <c r="T3" s="2"/>
      <c r="U3" s="2"/>
      <c r="V3" s="2"/>
      <c r="W3" s="2"/>
      <c r="X3" s="2"/>
      <c r="Y3" s="2"/>
      <c r="Z3" s="2"/>
      <c r="AA3" s="2"/>
      <c r="AB3" s="2"/>
      <c r="AC3" s="2"/>
      <c r="AD3" s="2"/>
      <c r="AE3" s="2"/>
      <c r="AF3" s="2"/>
      <c r="AG3" s="2"/>
      <c r="AH3" s="2"/>
      <c r="AI3" s="2"/>
      <c r="AJ3" s="2"/>
      <c r="AK3" s="2"/>
      <c r="AL3" s="2"/>
      <c r="AM3" s="2"/>
      <c r="AN3" s="2"/>
      <c r="AO3" s="2"/>
      <c r="AP3" s="2"/>
    </row>
    <row r="4" spans="1:42" ht="44.1" customHeight="1">
      <c r="A4" s="4">
        <v>15.3</v>
      </c>
      <c r="B4" s="4" t="s">
        <v>18</v>
      </c>
      <c r="C4" s="38" t="s">
        <v>90</v>
      </c>
      <c r="D4" s="39">
        <v>42109</v>
      </c>
      <c r="E4" s="39">
        <v>42122</v>
      </c>
      <c r="F4" s="41">
        <v>162</v>
      </c>
      <c r="G4" s="41">
        <v>14</v>
      </c>
      <c r="H4" s="41">
        <v>0</v>
      </c>
      <c r="I4" s="41">
        <v>0</v>
      </c>
      <c r="J4" s="14">
        <f t="shared" si="2"/>
        <v>14</v>
      </c>
      <c r="K4" s="41">
        <v>11</v>
      </c>
      <c r="L4" s="41">
        <v>3</v>
      </c>
      <c r="M4" s="41" t="s">
        <v>38</v>
      </c>
      <c r="N4" s="13">
        <f t="shared" si="0"/>
        <v>0</v>
      </c>
      <c r="O4" s="13">
        <f t="shared" si="1"/>
        <v>0.7857142857142857</v>
      </c>
      <c r="P4" s="37"/>
      <c r="Q4" s="11"/>
      <c r="R4" s="2"/>
      <c r="S4" s="2"/>
      <c r="T4" s="2"/>
      <c r="U4" s="2"/>
      <c r="V4" s="2"/>
      <c r="W4" s="2"/>
      <c r="X4" s="2"/>
      <c r="Y4" s="2"/>
      <c r="Z4" s="2"/>
      <c r="AA4" s="2"/>
      <c r="AB4" s="2"/>
      <c r="AC4" s="2"/>
      <c r="AD4" s="2"/>
      <c r="AE4" s="2"/>
      <c r="AF4" s="2"/>
      <c r="AG4" s="2"/>
      <c r="AH4" s="2"/>
      <c r="AI4" s="2"/>
      <c r="AJ4" s="2"/>
      <c r="AK4" s="2"/>
      <c r="AL4" s="2"/>
      <c r="AM4" s="2"/>
      <c r="AN4" s="2"/>
      <c r="AO4" s="2"/>
      <c r="AP4" s="2"/>
    </row>
    <row r="5" spans="1:42" ht="44.1" customHeight="1">
      <c r="A5" s="4">
        <v>15.3</v>
      </c>
      <c r="B5" s="4" t="s">
        <v>18</v>
      </c>
      <c r="C5" s="38" t="s">
        <v>91</v>
      </c>
      <c r="D5" s="39">
        <v>42123</v>
      </c>
      <c r="E5" s="39">
        <v>42137</v>
      </c>
      <c r="F5" s="41">
        <v>153</v>
      </c>
      <c r="G5" s="41">
        <v>33</v>
      </c>
      <c r="H5" s="41">
        <v>0</v>
      </c>
      <c r="I5" s="41">
        <v>0</v>
      </c>
      <c r="J5" s="14">
        <f t="shared" si="2"/>
        <v>33</v>
      </c>
      <c r="K5" s="41">
        <v>23</v>
      </c>
      <c r="L5" s="41">
        <v>10</v>
      </c>
      <c r="M5" s="41" t="s">
        <v>38</v>
      </c>
      <c r="N5" s="13">
        <f t="shared" si="0"/>
        <v>0</v>
      </c>
      <c r="O5" s="13">
        <f t="shared" si="1"/>
        <v>0.69696969696969702</v>
      </c>
      <c r="P5" s="37" t="s">
        <v>97</v>
      </c>
      <c r="Q5" s="11"/>
      <c r="R5" s="2"/>
      <c r="S5" s="2"/>
      <c r="T5" s="2"/>
      <c r="U5" s="2"/>
      <c r="V5" s="2"/>
      <c r="W5" s="2"/>
      <c r="X5" s="2"/>
      <c r="Y5" s="2"/>
      <c r="Z5" s="2"/>
      <c r="AA5" s="2"/>
      <c r="AB5" s="2"/>
      <c r="AC5" s="2"/>
      <c r="AD5" s="2"/>
      <c r="AE5" s="2"/>
      <c r="AF5" s="2"/>
      <c r="AG5" s="2"/>
      <c r="AH5" s="2"/>
      <c r="AI5" s="2"/>
      <c r="AJ5" s="2"/>
      <c r="AK5" s="2"/>
      <c r="AL5" s="2"/>
      <c r="AM5" s="2"/>
      <c r="AN5" s="2"/>
      <c r="AO5" s="2"/>
      <c r="AP5" s="2"/>
    </row>
    <row r="6" spans="1:42" ht="44.1" customHeight="1">
      <c r="A6" s="4">
        <v>15.3</v>
      </c>
      <c r="B6" s="4" t="s">
        <v>18</v>
      </c>
      <c r="C6" s="38" t="s">
        <v>92</v>
      </c>
      <c r="D6" s="39">
        <v>42137</v>
      </c>
      <c r="E6" s="39">
        <v>42150</v>
      </c>
      <c r="F6" s="41">
        <v>180</v>
      </c>
      <c r="G6" s="41">
        <v>27</v>
      </c>
      <c r="H6" s="41">
        <v>0</v>
      </c>
      <c r="I6" s="41">
        <v>0</v>
      </c>
      <c r="J6" s="14">
        <f t="shared" si="2"/>
        <v>27</v>
      </c>
      <c r="K6" s="41">
        <v>27</v>
      </c>
      <c r="L6" s="41">
        <v>0</v>
      </c>
      <c r="M6" s="41" t="s">
        <v>38</v>
      </c>
      <c r="N6" s="13">
        <f t="shared" si="0"/>
        <v>0</v>
      </c>
      <c r="O6" s="13">
        <f t="shared" si="1"/>
        <v>1</v>
      </c>
      <c r="P6" s="37" t="s">
        <v>95</v>
      </c>
      <c r="Q6" s="11"/>
      <c r="R6" s="2"/>
      <c r="S6" s="2"/>
      <c r="T6" s="2"/>
      <c r="U6" s="2"/>
      <c r="V6" s="2"/>
      <c r="W6" s="2"/>
      <c r="X6" s="2"/>
      <c r="Y6" s="2"/>
      <c r="Z6" s="2"/>
      <c r="AA6" s="2"/>
      <c r="AB6" s="2"/>
      <c r="AC6" s="2"/>
      <c r="AD6" s="2"/>
      <c r="AE6" s="2"/>
      <c r="AF6" s="2"/>
      <c r="AG6" s="2"/>
      <c r="AH6" s="2"/>
      <c r="AI6" s="2"/>
      <c r="AJ6" s="2"/>
      <c r="AK6" s="2"/>
      <c r="AL6" s="2"/>
      <c r="AM6" s="2"/>
      <c r="AN6" s="2"/>
      <c r="AO6" s="2"/>
      <c r="AP6" s="2"/>
    </row>
    <row r="7" spans="1:42" ht="44.1" customHeight="1">
      <c r="A7" s="4">
        <v>15.3</v>
      </c>
      <c r="B7" s="4" t="s">
        <v>18</v>
      </c>
      <c r="C7" s="38" t="s">
        <v>93</v>
      </c>
      <c r="D7" s="39">
        <v>42151</v>
      </c>
      <c r="E7" s="39">
        <v>42165</v>
      </c>
      <c r="F7" s="41">
        <v>180</v>
      </c>
      <c r="G7" s="41">
        <v>23</v>
      </c>
      <c r="H7" s="41">
        <v>0</v>
      </c>
      <c r="I7" s="41">
        <v>0</v>
      </c>
      <c r="J7" s="14">
        <f t="shared" si="2"/>
        <v>23</v>
      </c>
      <c r="K7" s="41">
        <v>15</v>
      </c>
      <c r="L7" s="41">
        <v>8</v>
      </c>
      <c r="M7" s="41" t="s">
        <v>38</v>
      </c>
      <c r="N7" s="13">
        <f t="shared" si="0"/>
        <v>0</v>
      </c>
      <c r="O7" s="13">
        <f t="shared" si="1"/>
        <v>0.65217391304347827</v>
      </c>
      <c r="P7" s="37"/>
      <c r="Q7" s="11"/>
      <c r="R7" s="2"/>
      <c r="S7" s="2"/>
      <c r="T7" s="2"/>
      <c r="U7" s="2"/>
      <c r="V7" s="2"/>
      <c r="W7" s="2"/>
      <c r="X7" s="2"/>
      <c r="Y7" s="2"/>
      <c r="Z7" s="2"/>
      <c r="AA7" s="2"/>
      <c r="AB7" s="2"/>
      <c r="AC7" s="2"/>
      <c r="AD7" s="2"/>
      <c r="AE7" s="2"/>
      <c r="AF7" s="2"/>
      <c r="AG7" s="2"/>
      <c r="AH7" s="2"/>
      <c r="AI7" s="2"/>
      <c r="AJ7" s="2"/>
      <c r="AK7" s="2"/>
      <c r="AL7" s="2"/>
      <c r="AM7" s="2"/>
      <c r="AN7" s="2"/>
      <c r="AO7" s="2"/>
      <c r="AP7" s="2"/>
    </row>
    <row r="8" spans="1:42" ht="44.1" customHeight="1">
      <c r="A8" s="4">
        <v>15.3</v>
      </c>
      <c r="B8" s="4" t="s">
        <v>18</v>
      </c>
      <c r="C8" s="38" t="s">
        <v>94</v>
      </c>
      <c r="D8" s="39">
        <v>42165</v>
      </c>
      <c r="E8" s="39">
        <v>42178</v>
      </c>
      <c r="F8" s="41">
        <v>180</v>
      </c>
      <c r="G8" s="41">
        <v>32</v>
      </c>
      <c r="H8" s="41">
        <v>0</v>
      </c>
      <c r="I8" s="41">
        <v>0</v>
      </c>
      <c r="J8" s="14">
        <f t="shared" si="2"/>
        <v>32</v>
      </c>
      <c r="K8" s="41">
        <v>32</v>
      </c>
      <c r="L8" s="41">
        <v>0</v>
      </c>
      <c r="M8" s="41" t="s">
        <v>38</v>
      </c>
      <c r="N8" s="13">
        <f t="shared" ref="N8:N13" si="3">(J8-G8)/G8</f>
        <v>0</v>
      </c>
      <c r="O8" s="13">
        <f t="shared" ref="O8:O13" si="4">K8/J8</f>
        <v>1</v>
      </c>
      <c r="P8" s="37" t="s">
        <v>96</v>
      </c>
      <c r="Q8" s="11"/>
      <c r="R8" s="2"/>
      <c r="S8" s="2"/>
      <c r="T8" s="2"/>
      <c r="U8" s="2"/>
      <c r="V8" s="2"/>
      <c r="W8" s="2"/>
      <c r="X8" s="2"/>
      <c r="Y8" s="2"/>
      <c r="Z8" s="2"/>
      <c r="AA8" s="2"/>
      <c r="AB8" s="2"/>
      <c r="AC8" s="2"/>
      <c r="AD8" s="2"/>
      <c r="AE8" s="2"/>
      <c r="AF8" s="2"/>
      <c r="AG8" s="2"/>
      <c r="AH8" s="2"/>
      <c r="AI8" s="2"/>
      <c r="AJ8" s="2"/>
      <c r="AK8" s="2"/>
      <c r="AL8" s="2"/>
      <c r="AM8" s="2"/>
      <c r="AN8" s="2"/>
      <c r="AO8" s="2"/>
      <c r="AP8" s="2"/>
    </row>
    <row r="9" spans="1:42" ht="44.1" customHeight="1">
      <c r="A9" s="4">
        <v>15.3</v>
      </c>
      <c r="B9" s="4" t="s">
        <v>18</v>
      </c>
      <c r="C9" s="38" t="s">
        <v>98</v>
      </c>
      <c r="D9" s="39">
        <v>42179</v>
      </c>
      <c r="E9" s="39">
        <v>42192</v>
      </c>
      <c r="F9" s="41">
        <v>180</v>
      </c>
      <c r="G9" s="41">
        <v>24</v>
      </c>
      <c r="H9" s="41">
        <v>0</v>
      </c>
      <c r="I9" s="41">
        <v>0</v>
      </c>
      <c r="J9" s="14">
        <f t="shared" si="2"/>
        <v>24</v>
      </c>
      <c r="K9" s="41">
        <v>24</v>
      </c>
      <c r="L9" s="41">
        <v>0</v>
      </c>
      <c r="M9" s="41" t="s">
        <v>38</v>
      </c>
      <c r="N9" s="13">
        <f t="shared" si="3"/>
        <v>0</v>
      </c>
      <c r="O9" s="13">
        <f t="shared" si="4"/>
        <v>1</v>
      </c>
      <c r="P9" s="37"/>
      <c r="Q9" s="11"/>
      <c r="R9" s="2"/>
      <c r="S9" s="2"/>
      <c r="T9" s="2"/>
      <c r="U9" s="2"/>
      <c r="V9" s="2"/>
      <c r="W9" s="2"/>
      <c r="X9" s="2"/>
      <c r="Y9" s="2"/>
      <c r="Z9" s="2"/>
      <c r="AA9" s="2"/>
      <c r="AB9" s="2"/>
      <c r="AC9" s="2"/>
      <c r="AD9" s="2"/>
      <c r="AE9" s="2"/>
      <c r="AF9" s="2"/>
      <c r="AG9" s="2"/>
      <c r="AH9" s="2"/>
      <c r="AI9" s="2"/>
      <c r="AJ9" s="2"/>
      <c r="AK9" s="2"/>
      <c r="AL9" s="2"/>
      <c r="AM9" s="2"/>
      <c r="AN9" s="2"/>
      <c r="AO9" s="2"/>
      <c r="AP9" s="2"/>
    </row>
    <row r="10" spans="1:42" ht="44.1" customHeight="1">
      <c r="A10" s="4">
        <v>15.3</v>
      </c>
      <c r="B10" s="4" t="s">
        <v>18</v>
      </c>
      <c r="C10" s="38" t="s">
        <v>99</v>
      </c>
      <c r="D10" s="39">
        <v>42193</v>
      </c>
      <c r="E10" s="39">
        <v>42206</v>
      </c>
      <c r="F10" s="41">
        <v>162</v>
      </c>
      <c r="G10" s="41">
        <v>27</v>
      </c>
      <c r="H10" s="41">
        <v>0</v>
      </c>
      <c r="I10" s="41">
        <v>0</v>
      </c>
      <c r="J10" s="14">
        <f t="shared" si="2"/>
        <v>27</v>
      </c>
      <c r="K10" s="41">
        <v>24</v>
      </c>
      <c r="L10" s="41">
        <v>0</v>
      </c>
      <c r="M10" s="41" t="s">
        <v>38</v>
      </c>
      <c r="N10" s="13">
        <f t="shared" si="3"/>
        <v>0</v>
      </c>
      <c r="O10" s="13">
        <f t="shared" si="4"/>
        <v>0.88888888888888884</v>
      </c>
      <c r="P10" s="37" t="s">
        <v>104</v>
      </c>
      <c r="Q10" s="11"/>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44.1" customHeight="1">
      <c r="A11" s="71">
        <v>15.3</v>
      </c>
      <c r="B11" s="71" t="s">
        <v>18</v>
      </c>
      <c r="C11" s="72" t="s">
        <v>113</v>
      </c>
      <c r="D11" s="73">
        <v>42207</v>
      </c>
      <c r="E11" s="73">
        <v>42220</v>
      </c>
      <c r="F11" s="40">
        <v>220</v>
      </c>
      <c r="G11" s="40">
        <v>29</v>
      </c>
      <c r="H11" s="40">
        <v>0</v>
      </c>
      <c r="I11" s="40">
        <v>18</v>
      </c>
      <c r="J11" s="14">
        <f t="shared" si="2"/>
        <v>11</v>
      </c>
      <c r="K11" s="41">
        <v>11</v>
      </c>
      <c r="L11" s="41">
        <v>0</v>
      </c>
      <c r="M11" s="41" t="s">
        <v>38</v>
      </c>
      <c r="N11" s="13">
        <f t="shared" si="3"/>
        <v>-0.62068965517241381</v>
      </c>
      <c r="O11" s="13">
        <f t="shared" si="4"/>
        <v>1</v>
      </c>
      <c r="P11" s="37" t="s">
        <v>115</v>
      </c>
      <c r="Q11" s="11"/>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3.8">
      <c r="A12" s="71">
        <v>15.3</v>
      </c>
      <c r="B12" s="71" t="s">
        <v>18</v>
      </c>
      <c r="C12" s="72" t="s">
        <v>116</v>
      </c>
      <c r="D12" s="6">
        <v>42221</v>
      </c>
      <c r="E12" s="84">
        <v>42234</v>
      </c>
      <c r="F12" s="4">
        <v>171</v>
      </c>
      <c r="G12" s="4">
        <v>36</v>
      </c>
      <c r="H12" s="4">
        <v>0</v>
      </c>
      <c r="I12" s="4">
        <v>0</v>
      </c>
      <c r="J12" s="14">
        <f t="shared" si="2"/>
        <v>36</v>
      </c>
      <c r="K12" s="4">
        <v>10</v>
      </c>
      <c r="L12" s="4">
        <v>26</v>
      </c>
      <c r="M12" s="4"/>
      <c r="N12" s="13">
        <f t="shared" si="3"/>
        <v>0</v>
      </c>
      <c r="O12" s="13">
        <f t="shared" si="4"/>
        <v>0.27777777777777779</v>
      </c>
      <c r="P12" s="85" t="s">
        <v>123</v>
      </c>
    </row>
    <row r="13" spans="1:42" ht="13.8">
      <c r="A13" s="71">
        <v>15.3</v>
      </c>
      <c r="B13" s="71" t="s">
        <v>18</v>
      </c>
      <c r="C13" s="72" t="s">
        <v>126</v>
      </c>
      <c r="D13" s="84">
        <v>42235</v>
      </c>
      <c r="E13" s="6">
        <v>42248</v>
      </c>
      <c r="F13" s="4">
        <v>219</v>
      </c>
      <c r="G13" s="4">
        <v>42</v>
      </c>
      <c r="H13" s="4">
        <v>0</v>
      </c>
      <c r="I13" s="4">
        <v>0</v>
      </c>
      <c r="J13" s="14">
        <f t="shared" si="2"/>
        <v>42</v>
      </c>
      <c r="K13" s="4">
        <v>21</v>
      </c>
      <c r="L13" s="4">
        <v>21</v>
      </c>
      <c r="M13" s="4"/>
      <c r="N13" s="13">
        <f t="shared" si="3"/>
        <v>0</v>
      </c>
      <c r="O13" s="13">
        <f t="shared" si="4"/>
        <v>0.5</v>
      </c>
      <c r="P13" s="85" t="s">
        <v>130</v>
      </c>
    </row>
    <row r="14" spans="1:42" ht="13.8">
      <c r="A14" s="71">
        <v>15.3</v>
      </c>
      <c r="B14" s="71" t="s">
        <v>18</v>
      </c>
      <c r="C14" s="72" t="s">
        <v>135</v>
      </c>
      <c r="D14" s="6">
        <v>42249</v>
      </c>
      <c r="E14" s="84">
        <v>42262</v>
      </c>
      <c r="F14" s="4">
        <v>180</v>
      </c>
      <c r="G14" s="4">
        <v>40</v>
      </c>
      <c r="H14" s="4">
        <v>0</v>
      </c>
      <c r="I14" s="4">
        <v>0</v>
      </c>
      <c r="J14" s="14">
        <f t="shared" si="2"/>
        <v>40</v>
      </c>
      <c r="K14" s="4">
        <v>19</v>
      </c>
      <c r="L14" s="4">
        <v>21</v>
      </c>
      <c r="M14" s="41" t="s">
        <v>38</v>
      </c>
      <c r="N14" s="13">
        <f t="shared" ref="N14:N16" si="5">(J14-G14)/G14</f>
        <v>0</v>
      </c>
      <c r="O14" s="13">
        <f t="shared" ref="O14:O16" si="6">K14/J14</f>
        <v>0.47499999999999998</v>
      </c>
      <c r="P14" s="85" t="s">
        <v>139</v>
      </c>
    </row>
    <row r="15" spans="1:42" ht="13.8">
      <c r="A15" s="71">
        <v>15.3</v>
      </c>
      <c r="B15" s="71" t="s">
        <v>18</v>
      </c>
      <c r="C15" s="72" t="s">
        <v>136</v>
      </c>
      <c r="D15" s="84">
        <v>42263</v>
      </c>
      <c r="E15" s="84">
        <v>42276</v>
      </c>
      <c r="F15" s="4">
        <v>126</v>
      </c>
      <c r="G15" s="4">
        <v>35</v>
      </c>
      <c r="H15" s="4">
        <v>0</v>
      </c>
      <c r="I15" s="4">
        <v>0</v>
      </c>
      <c r="J15" s="14">
        <f t="shared" si="2"/>
        <v>35</v>
      </c>
      <c r="K15" s="4">
        <v>27</v>
      </c>
      <c r="L15" s="4">
        <v>8</v>
      </c>
      <c r="M15" s="41" t="s">
        <v>38</v>
      </c>
      <c r="N15" s="13">
        <f t="shared" si="5"/>
        <v>0</v>
      </c>
      <c r="O15" s="13">
        <f t="shared" si="6"/>
        <v>0.77142857142857146</v>
      </c>
      <c r="P15" s="85" t="s">
        <v>140</v>
      </c>
    </row>
    <row r="16" spans="1:42" ht="13.8">
      <c r="A16" s="71">
        <v>15.3</v>
      </c>
      <c r="B16" s="71" t="s">
        <v>18</v>
      </c>
      <c r="C16" s="72" t="s">
        <v>149</v>
      </c>
      <c r="D16" s="84">
        <v>42277</v>
      </c>
      <c r="E16" s="84">
        <v>42290</v>
      </c>
      <c r="F16" s="4">
        <v>144</v>
      </c>
      <c r="G16" s="4">
        <v>21</v>
      </c>
      <c r="H16" s="4">
        <v>0</v>
      </c>
      <c r="I16" s="4">
        <v>0</v>
      </c>
      <c r="J16" s="14">
        <f t="shared" si="2"/>
        <v>21</v>
      </c>
      <c r="K16" s="4">
        <v>3</v>
      </c>
      <c r="L16" s="4">
        <v>18</v>
      </c>
      <c r="M16" s="4" t="s">
        <v>38</v>
      </c>
      <c r="N16" s="13">
        <f t="shared" si="5"/>
        <v>0</v>
      </c>
      <c r="O16" s="13">
        <f t="shared" si="6"/>
        <v>0.14285714285714285</v>
      </c>
      <c r="P16" s="85" t="s">
        <v>150</v>
      </c>
    </row>
    <row r="17" spans="1:16" ht="13.8">
      <c r="A17" s="71">
        <v>15.3</v>
      </c>
      <c r="B17" s="71" t="s">
        <v>18</v>
      </c>
      <c r="C17" s="72" t="s">
        <v>157</v>
      </c>
      <c r="D17" s="84">
        <v>42291</v>
      </c>
      <c r="E17" s="84">
        <v>42304</v>
      </c>
      <c r="F17" s="4">
        <v>153</v>
      </c>
      <c r="G17" s="4">
        <v>31</v>
      </c>
      <c r="H17" s="4">
        <v>0</v>
      </c>
      <c r="I17" s="4">
        <v>0</v>
      </c>
      <c r="J17" s="14">
        <f t="shared" si="2"/>
        <v>31</v>
      </c>
      <c r="K17" s="4">
        <v>13</v>
      </c>
      <c r="L17" s="4">
        <v>18</v>
      </c>
      <c r="M17" s="4" t="s">
        <v>38</v>
      </c>
      <c r="N17" s="13">
        <f t="shared" ref="N17" si="7">(J17-G17)/G17</f>
        <v>0</v>
      </c>
      <c r="O17" s="13">
        <f t="shared" ref="O17" si="8">K17/J17</f>
        <v>0.41935483870967744</v>
      </c>
      <c r="P17" s="85" t="s">
        <v>158</v>
      </c>
    </row>
    <row r="18" spans="1:16" ht="13.8">
      <c r="A18" s="71">
        <v>15.3</v>
      </c>
      <c r="B18" s="71" t="s">
        <v>18</v>
      </c>
      <c r="C18" s="72" t="s">
        <v>167</v>
      </c>
      <c r="D18" s="84">
        <v>42305</v>
      </c>
      <c r="E18" s="84">
        <v>42318</v>
      </c>
      <c r="F18" s="4">
        <v>162</v>
      </c>
      <c r="G18" s="4">
        <v>18</v>
      </c>
      <c r="H18" s="4">
        <v>0</v>
      </c>
      <c r="I18" s="4">
        <v>0</v>
      </c>
      <c r="J18" s="14">
        <f t="shared" si="2"/>
        <v>18</v>
      </c>
      <c r="K18" s="4">
        <v>5</v>
      </c>
      <c r="L18" s="4">
        <v>13</v>
      </c>
      <c r="M18" s="4" t="s">
        <v>38</v>
      </c>
      <c r="N18" s="13">
        <f t="shared" ref="N18" si="9">(J18-G18)/G18</f>
        <v>0</v>
      </c>
      <c r="O18" s="13">
        <f t="shared" ref="O18" si="10">K18/J18</f>
        <v>0.27777777777777779</v>
      </c>
      <c r="P18" s="85" t="s">
        <v>168</v>
      </c>
    </row>
    <row r="19" spans="1:16" ht="13.8">
      <c r="A19" s="71">
        <v>15.3</v>
      </c>
      <c r="B19" s="71" t="s">
        <v>18</v>
      </c>
      <c r="C19" s="72" t="s">
        <v>174</v>
      </c>
      <c r="D19" s="84">
        <v>42319</v>
      </c>
      <c r="E19" s="84">
        <v>42332</v>
      </c>
      <c r="F19" s="4">
        <v>162</v>
      </c>
      <c r="G19" s="4">
        <v>16</v>
      </c>
      <c r="H19" s="4">
        <v>3</v>
      </c>
      <c r="I19" s="4">
        <v>0</v>
      </c>
      <c r="J19" s="14">
        <f t="shared" ref="J19" si="11">G19+H19-I19</f>
        <v>19</v>
      </c>
      <c r="K19" s="4">
        <v>14</v>
      </c>
      <c r="L19" s="4">
        <v>5</v>
      </c>
      <c r="M19" s="4" t="s">
        <v>38</v>
      </c>
      <c r="N19" s="13">
        <f t="shared" ref="N19" si="12">(J19-G19)/G19</f>
        <v>0.1875</v>
      </c>
      <c r="O19" s="13">
        <f t="shared" ref="O19" si="13">K19/J19</f>
        <v>0.73684210526315785</v>
      </c>
      <c r="P19" s="85" t="s">
        <v>175</v>
      </c>
    </row>
    <row r="20" spans="1:16" ht="13.8">
      <c r="A20" s="71">
        <v>15.3</v>
      </c>
      <c r="B20" s="71" t="s">
        <v>18</v>
      </c>
      <c r="C20" s="72" t="s">
        <v>188</v>
      </c>
      <c r="D20" s="84">
        <v>42333</v>
      </c>
      <c r="E20" s="6">
        <v>42346</v>
      </c>
      <c r="F20" s="4">
        <v>144</v>
      </c>
      <c r="G20" s="4">
        <v>28</v>
      </c>
      <c r="H20" s="4">
        <v>3</v>
      </c>
      <c r="I20" s="4">
        <v>0</v>
      </c>
      <c r="J20" s="14">
        <f t="shared" ref="J20" si="14">G20+H20-I20</f>
        <v>31</v>
      </c>
      <c r="K20" s="4">
        <v>18</v>
      </c>
      <c r="L20" s="4">
        <v>13</v>
      </c>
      <c r="M20" s="4" t="s">
        <v>38</v>
      </c>
      <c r="N20" s="13">
        <f t="shared" ref="N20" si="15">(J20-G20)/G20</f>
        <v>0.10714285714285714</v>
      </c>
      <c r="O20" s="13">
        <f t="shared" ref="O20" si="16">K20/J20</f>
        <v>0.58064516129032262</v>
      </c>
      <c r="P20" s="85" t="s">
        <v>168</v>
      </c>
    </row>
    <row r="21" spans="1:16" ht="13.8">
      <c r="A21" s="71">
        <v>15.3</v>
      </c>
      <c r="B21" s="71" t="s">
        <v>18</v>
      </c>
      <c r="C21" s="72" t="s">
        <v>191</v>
      </c>
      <c r="D21" s="6">
        <v>42347</v>
      </c>
      <c r="E21" s="6">
        <v>42360</v>
      </c>
      <c r="F21" s="4">
        <v>180</v>
      </c>
      <c r="G21" s="4">
        <v>15</v>
      </c>
      <c r="H21" s="4">
        <v>0</v>
      </c>
      <c r="I21" s="4">
        <v>0</v>
      </c>
      <c r="J21" s="14">
        <f t="shared" ref="J21" si="17">G21+H21-I21</f>
        <v>15</v>
      </c>
      <c r="K21" s="4">
        <v>15</v>
      </c>
      <c r="L21" s="4">
        <v>0</v>
      </c>
      <c r="M21" s="4" t="s">
        <v>38</v>
      </c>
      <c r="N21" s="13">
        <f t="shared" ref="N21" si="18">(J21-G21)/G21</f>
        <v>0</v>
      </c>
      <c r="O21" s="13">
        <f t="shared" ref="O21" si="19">K21/J21</f>
        <v>1</v>
      </c>
      <c r="P21" s="85"/>
    </row>
    <row r="22" spans="1:16" ht="13.8">
      <c r="A22" s="71">
        <v>16.100000000000001</v>
      </c>
      <c r="B22" s="71" t="s">
        <v>18</v>
      </c>
      <c r="C22" s="72">
        <v>20160105</v>
      </c>
      <c r="D22" s="6">
        <v>42361</v>
      </c>
      <c r="E22" s="6">
        <v>42374</v>
      </c>
      <c r="F22" s="4">
        <v>126</v>
      </c>
      <c r="G22" s="4">
        <v>24</v>
      </c>
      <c r="H22" s="4">
        <v>0</v>
      </c>
      <c r="I22" s="4">
        <v>0</v>
      </c>
      <c r="J22" s="14">
        <f t="shared" ref="J22:J23" si="20">G22+H22-I22</f>
        <v>24</v>
      </c>
      <c r="K22" s="4">
        <v>11</v>
      </c>
      <c r="L22" s="4">
        <v>13</v>
      </c>
      <c r="M22" s="4" t="s">
        <v>38</v>
      </c>
      <c r="N22" s="13">
        <f t="shared" ref="N22:N23" si="21">(J22-G22)/G22</f>
        <v>0</v>
      </c>
      <c r="O22" s="13">
        <f t="shared" ref="O22:O23" si="22">K22/J22</f>
        <v>0.45833333333333331</v>
      </c>
      <c r="P22" s="85" t="s">
        <v>204</v>
      </c>
    </row>
    <row r="23" spans="1:16" ht="13.8">
      <c r="A23" s="71">
        <v>16.100000000000001</v>
      </c>
      <c r="B23" s="71" t="s">
        <v>18</v>
      </c>
      <c r="C23" s="72">
        <v>20160119</v>
      </c>
      <c r="D23" s="6">
        <v>42375</v>
      </c>
      <c r="E23" s="6">
        <v>42388</v>
      </c>
      <c r="F23" s="4">
        <v>144</v>
      </c>
      <c r="G23" s="4">
        <v>25</v>
      </c>
      <c r="H23" s="4">
        <v>0</v>
      </c>
      <c r="I23" s="4">
        <v>0</v>
      </c>
      <c r="J23" s="14">
        <f t="shared" si="20"/>
        <v>25</v>
      </c>
      <c r="K23" s="4">
        <v>9</v>
      </c>
      <c r="L23" s="4">
        <v>16</v>
      </c>
      <c r="M23" s="4" t="s">
        <v>38</v>
      </c>
      <c r="N23" s="13">
        <f t="shared" si="21"/>
        <v>0</v>
      </c>
      <c r="O23" s="13">
        <f t="shared" si="22"/>
        <v>0.36</v>
      </c>
      <c r="P23" s="85" t="s">
        <v>205</v>
      </c>
    </row>
    <row r="24" spans="1:16" ht="13.8">
      <c r="A24" s="71">
        <v>16.100000000000001</v>
      </c>
      <c r="B24" s="71" t="s">
        <v>18</v>
      </c>
      <c r="C24" s="72">
        <v>20160202</v>
      </c>
      <c r="D24" s="6">
        <v>42389</v>
      </c>
      <c r="E24" s="6">
        <v>42402</v>
      </c>
      <c r="F24" s="4">
        <v>135</v>
      </c>
      <c r="G24" s="4">
        <v>56</v>
      </c>
      <c r="H24" s="4">
        <v>0</v>
      </c>
      <c r="I24" s="4">
        <v>0</v>
      </c>
      <c r="J24" s="14">
        <f t="shared" ref="J24" si="23">G24+H24-I24</f>
        <v>56</v>
      </c>
      <c r="K24" s="4">
        <v>31</v>
      </c>
      <c r="L24" s="4">
        <v>25</v>
      </c>
      <c r="M24" s="4" t="s">
        <v>38</v>
      </c>
      <c r="N24" s="13">
        <f t="shared" ref="N24" si="24">(J24-G24)/G24</f>
        <v>0</v>
      </c>
      <c r="O24" s="13">
        <f t="shared" ref="O24" si="25">K24/J24</f>
        <v>0.5535714285714286</v>
      </c>
      <c r="P24" s="85" t="s">
        <v>214</v>
      </c>
    </row>
    <row r="25" spans="1:16" ht="13.8">
      <c r="A25" s="71">
        <v>16.100000000000001</v>
      </c>
      <c r="B25" s="71" t="s">
        <v>18</v>
      </c>
      <c r="C25" s="72">
        <v>20160216</v>
      </c>
      <c r="D25" s="6">
        <v>42403</v>
      </c>
      <c r="E25" s="6">
        <v>42416</v>
      </c>
      <c r="F25" s="4">
        <v>162</v>
      </c>
      <c r="G25" s="4">
        <v>35</v>
      </c>
      <c r="H25" s="4">
        <v>0</v>
      </c>
      <c r="I25" s="4">
        <v>0</v>
      </c>
      <c r="J25" s="14">
        <f>G25+H25-I25</f>
        <v>35</v>
      </c>
      <c r="K25" s="4">
        <v>20</v>
      </c>
      <c r="L25" s="4">
        <v>15</v>
      </c>
      <c r="M25" s="4" t="s">
        <v>38</v>
      </c>
      <c r="N25" s="13">
        <f t="shared" ref="N25" si="26">(J25-G25)/G25</f>
        <v>0</v>
      </c>
      <c r="O25" s="13">
        <f t="shared" ref="O25" si="27">K25/J25</f>
        <v>0.5714285714285714</v>
      </c>
      <c r="P25" s="85" t="s">
        <v>218</v>
      </c>
    </row>
    <row r="26" spans="1:16" ht="13.8">
      <c r="A26" s="71">
        <v>16.100000000000001</v>
      </c>
      <c r="B26" s="71" t="s">
        <v>18</v>
      </c>
      <c r="C26" s="72">
        <v>20160301</v>
      </c>
      <c r="D26" s="6">
        <v>42417</v>
      </c>
      <c r="E26" s="6">
        <v>42430</v>
      </c>
      <c r="F26" s="4">
        <v>171</v>
      </c>
      <c r="G26" s="4">
        <v>23</v>
      </c>
      <c r="H26" s="4">
        <v>11</v>
      </c>
      <c r="I26" s="4">
        <v>5</v>
      </c>
      <c r="J26" s="14">
        <f>G26+H26-I26</f>
        <v>29</v>
      </c>
      <c r="K26" s="4">
        <v>18</v>
      </c>
      <c r="L26" s="4">
        <v>11</v>
      </c>
      <c r="M26" s="4" t="s">
        <v>38</v>
      </c>
      <c r="N26" s="13">
        <f t="shared" ref="N26" si="28">(J26-G26)/G26</f>
        <v>0.2608695652173913</v>
      </c>
      <c r="O26" s="13">
        <f t="shared" ref="O26" si="29">K26/J26</f>
        <v>0.62068965517241381</v>
      </c>
      <c r="P26" s="85" t="s">
        <v>225</v>
      </c>
    </row>
    <row r="27" spans="1:16" ht="13.8">
      <c r="A27" s="71">
        <v>16.100000000000001</v>
      </c>
      <c r="B27" s="71" t="s">
        <v>18</v>
      </c>
      <c r="C27" s="72">
        <v>20160315</v>
      </c>
      <c r="D27" s="6">
        <v>42431</v>
      </c>
      <c r="E27" s="6">
        <v>42444</v>
      </c>
      <c r="F27" s="4">
        <v>180</v>
      </c>
      <c r="G27" s="4">
        <v>32</v>
      </c>
      <c r="H27" s="4">
        <v>13</v>
      </c>
      <c r="I27" s="4">
        <v>0</v>
      </c>
      <c r="J27" s="14">
        <f>G27+H27-I27</f>
        <v>45</v>
      </c>
      <c r="K27" s="4">
        <v>40</v>
      </c>
      <c r="L27" s="4">
        <v>5</v>
      </c>
      <c r="M27" s="4" t="s">
        <v>38</v>
      </c>
      <c r="N27" s="13">
        <f t="shared" ref="N27" si="30">(J27-G27)/G27</f>
        <v>0.40625</v>
      </c>
      <c r="O27" s="13">
        <f t="shared" ref="O27" si="31">K27/J27</f>
        <v>0.88888888888888884</v>
      </c>
      <c r="P27" s="85" t="s">
        <v>228</v>
      </c>
    </row>
    <row r="28" spans="1:16" ht="13.8">
      <c r="A28" s="71">
        <v>16.100000000000001</v>
      </c>
      <c r="B28" s="71" t="s">
        <v>18</v>
      </c>
      <c r="C28" s="72">
        <v>20160329</v>
      </c>
      <c r="D28" s="6">
        <v>42445</v>
      </c>
      <c r="E28" s="6">
        <v>42458</v>
      </c>
      <c r="F28" s="4">
        <v>144</v>
      </c>
      <c r="G28" s="4">
        <v>38</v>
      </c>
      <c r="H28" s="4">
        <v>0</v>
      </c>
      <c r="I28" s="4">
        <v>0</v>
      </c>
      <c r="J28" s="14">
        <f>G28+H28-I28</f>
        <v>38</v>
      </c>
      <c r="K28" s="4">
        <v>38</v>
      </c>
      <c r="L28" s="4">
        <v>0</v>
      </c>
      <c r="M28" s="4" t="s">
        <v>38</v>
      </c>
      <c r="N28" s="13">
        <f t="shared" ref="N28" si="32">(J28-G28)/G28</f>
        <v>0</v>
      </c>
      <c r="O28" s="13">
        <f t="shared" ref="O28" si="33">K28/J28</f>
        <v>1</v>
      </c>
      <c r="P28" s="85"/>
    </row>
    <row r="29" spans="1:16" ht="13.8">
      <c r="A29" s="71">
        <v>16.100000000000001</v>
      </c>
      <c r="B29" s="71" t="s">
        <v>24</v>
      </c>
      <c r="C29" s="72">
        <v>20160412</v>
      </c>
      <c r="D29" s="6">
        <v>42459</v>
      </c>
      <c r="E29" s="6">
        <v>42472</v>
      </c>
      <c r="F29" s="4">
        <v>162</v>
      </c>
      <c r="G29" s="4">
        <v>21</v>
      </c>
      <c r="H29" s="4">
        <v>11</v>
      </c>
      <c r="I29" s="4">
        <v>2</v>
      </c>
      <c r="J29" s="14">
        <f>G29+H29-I29</f>
        <v>30</v>
      </c>
      <c r="K29" s="4">
        <v>27</v>
      </c>
      <c r="L29" s="4">
        <v>3</v>
      </c>
      <c r="M29" s="4" t="s">
        <v>38</v>
      </c>
      <c r="N29" s="13">
        <f t="shared" ref="N29" si="34">(J29-G29)/G29</f>
        <v>0.42857142857142855</v>
      </c>
      <c r="O29" s="13">
        <f t="shared" ref="O29" si="35">K29/J29</f>
        <v>0.9</v>
      </c>
      <c r="P29" s="85" t="s">
        <v>240</v>
      </c>
    </row>
    <row r="30" spans="1:16" ht="13.8">
      <c r="A30" s="71" t="s">
        <v>199</v>
      </c>
      <c r="B30" s="71" t="s">
        <v>18</v>
      </c>
      <c r="C30" s="72">
        <v>20160426</v>
      </c>
      <c r="D30" s="6">
        <v>42473</v>
      </c>
      <c r="E30" s="6">
        <v>42486</v>
      </c>
      <c r="F30" s="4">
        <v>171</v>
      </c>
      <c r="G30" s="4">
        <v>41</v>
      </c>
      <c r="H30" s="4">
        <v>0</v>
      </c>
      <c r="I30" s="4">
        <v>0</v>
      </c>
      <c r="J30" s="14">
        <v>41</v>
      </c>
      <c r="K30" s="4">
        <v>35</v>
      </c>
      <c r="L30" s="4">
        <v>5</v>
      </c>
      <c r="M30" s="4" t="s">
        <v>38</v>
      </c>
      <c r="N30" s="13">
        <v>0</v>
      </c>
      <c r="O30" s="13">
        <v>0.85365853658536583</v>
      </c>
      <c r="P30" s="85" t="s">
        <v>245</v>
      </c>
    </row>
    <row r="31" spans="1:16" ht="13.8">
      <c r="A31" s="71" t="s">
        <v>252</v>
      </c>
      <c r="B31" s="71" t="s">
        <v>18</v>
      </c>
      <c r="C31" s="72">
        <v>20160510</v>
      </c>
      <c r="D31" s="6">
        <v>42487</v>
      </c>
      <c r="E31" s="6">
        <v>42500</v>
      </c>
      <c r="F31" s="4">
        <v>117</v>
      </c>
      <c r="G31" s="4">
        <v>37</v>
      </c>
      <c r="H31" s="4">
        <v>0</v>
      </c>
      <c r="I31" s="4">
        <v>0</v>
      </c>
      <c r="J31" s="14">
        <v>37</v>
      </c>
      <c r="K31" s="4">
        <v>27</v>
      </c>
      <c r="L31" s="4">
        <v>10</v>
      </c>
      <c r="M31" s="4" t="s">
        <v>38</v>
      </c>
      <c r="N31" s="13">
        <f t="shared" ref="N31:N33" si="36">(J31-G31)/G31</f>
        <v>0</v>
      </c>
      <c r="O31" s="13">
        <f t="shared" ref="O31:O33" si="37">K31/J31</f>
        <v>0.72972972972972971</v>
      </c>
      <c r="P31" s="85" t="s">
        <v>253</v>
      </c>
    </row>
    <row r="32" spans="1:16" ht="13.8">
      <c r="A32" s="71" t="s">
        <v>252</v>
      </c>
      <c r="B32" s="71" t="s">
        <v>18</v>
      </c>
      <c r="C32" s="72">
        <v>20160524</v>
      </c>
      <c r="D32" s="6">
        <v>42501</v>
      </c>
      <c r="E32" s="6">
        <v>42514</v>
      </c>
      <c r="F32" s="4">
        <v>180</v>
      </c>
      <c r="G32" s="4">
        <v>43</v>
      </c>
      <c r="H32" s="4">
        <v>0</v>
      </c>
      <c r="I32" s="4">
        <v>0</v>
      </c>
      <c r="J32" s="14">
        <v>43</v>
      </c>
      <c r="K32" s="4">
        <v>33</v>
      </c>
      <c r="L32" s="4">
        <v>13</v>
      </c>
      <c r="M32" s="4" t="s">
        <v>38</v>
      </c>
      <c r="N32" s="13">
        <f t="shared" si="36"/>
        <v>0</v>
      </c>
      <c r="O32" s="13">
        <f t="shared" si="37"/>
        <v>0.76744186046511631</v>
      </c>
      <c r="P32" s="85" t="s">
        <v>214</v>
      </c>
    </row>
    <row r="33" spans="1:16" ht="13.8">
      <c r="A33" s="71" t="s">
        <v>252</v>
      </c>
      <c r="B33" s="71" t="s">
        <v>18</v>
      </c>
      <c r="C33" s="72" t="s">
        <v>258</v>
      </c>
      <c r="D33" s="6">
        <v>42515</v>
      </c>
      <c r="E33" s="6">
        <v>42528</v>
      </c>
      <c r="F33" s="4">
        <v>171</v>
      </c>
      <c r="G33" s="4">
        <v>48</v>
      </c>
      <c r="H33" s="4">
        <v>0</v>
      </c>
      <c r="I33" s="4">
        <v>0</v>
      </c>
      <c r="J33" s="14">
        <v>48</v>
      </c>
      <c r="K33" s="4">
        <v>18</v>
      </c>
      <c r="L33" s="4">
        <v>30</v>
      </c>
      <c r="M33" s="4" t="s">
        <v>38</v>
      </c>
      <c r="N33" s="13">
        <f t="shared" si="36"/>
        <v>0</v>
      </c>
      <c r="O33" s="13">
        <f t="shared" si="37"/>
        <v>0.375</v>
      </c>
      <c r="P33" s="85" t="s">
        <v>214</v>
      </c>
    </row>
    <row r="34" spans="1:16" ht="13.8">
      <c r="A34" s="71" t="s">
        <v>252</v>
      </c>
      <c r="B34" s="71" t="s">
        <v>18</v>
      </c>
      <c r="C34" s="72">
        <v>20160621</v>
      </c>
      <c r="D34" s="6">
        <v>42529</v>
      </c>
      <c r="E34" s="6">
        <v>42542</v>
      </c>
      <c r="F34" s="4">
        <v>180</v>
      </c>
      <c r="G34" s="4">
        <v>68</v>
      </c>
      <c r="H34" s="4">
        <v>15</v>
      </c>
      <c r="I34" s="4">
        <v>0</v>
      </c>
      <c r="J34" s="14">
        <v>83</v>
      </c>
      <c r="K34" s="4">
        <v>65</v>
      </c>
      <c r="L34" s="4">
        <v>18</v>
      </c>
      <c r="M34" s="4" t="s">
        <v>38</v>
      </c>
      <c r="N34" s="13">
        <v>0</v>
      </c>
      <c r="O34" s="13">
        <v>0.76470588235294112</v>
      </c>
      <c r="P34" s="85" t="s">
        <v>214</v>
      </c>
    </row>
    <row r="35" spans="1:16" ht="13.8">
      <c r="A35" s="71" t="s">
        <v>252</v>
      </c>
      <c r="B35" s="71" t="s">
        <v>18</v>
      </c>
      <c r="C35" s="72">
        <v>20160705</v>
      </c>
      <c r="D35" s="6">
        <v>42543</v>
      </c>
      <c r="E35" s="6">
        <v>42556</v>
      </c>
      <c r="F35" s="4">
        <v>171</v>
      </c>
      <c r="G35" s="4">
        <v>30</v>
      </c>
      <c r="H35" s="4">
        <v>8</v>
      </c>
      <c r="I35" s="4">
        <v>0</v>
      </c>
      <c r="J35" s="14">
        <v>38</v>
      </c>
      <c r="K35" s="4">
        <v>38</v>
      </c>
      <c r="L35" s="4">
        <v>0</v>
      </c>
      <c r="M35" s="4" t="s">
        <v>38</v>
      </c>
      <c r="N35" s="13">
        <v>0</v>
      </c>
      <c r="O35" s="13">
        <v>1</v>
      </c>
      <c r="P35" s="85"/>
    </row>
    <row r="36" spans="1:16" ht="13.8">
      <c r="A36" s="71" t="s">
        <v>264</v>
      </c>
      <c r="B36" s="71" t="s">
        <v>18</v>
      </c>
      <c r="C36" s="72">
        <v>20160720</v>
      </c>
      <c r="D36" s="6">
        <v>42557</v>
      </c>
      <c r="E36" s="6">
        <v>42571</v>
      </c>
      <c r="F36" s="4">
        <v>171</v>
      </c>
      <c r="G36" s="4">
        <v>32</v>
      </c>
      <c r="H36" s="4">
        <v>8</v>
      </c>
      <c r="I36" s="4">
        <v>0</v>
      </c>
      <c r="J36" s="14">
        <v>40</v>
      </c>
      <c r="K36" s="4">
        <v>0</v>
      </c>
      <c r="L36" s="4">
        <v>0</v>
      </c>
      <c r="M36" s="4" t="s">
        <v>38</v>
      </c>
      <c r="N36" s="13">
        <v>0</v>
      </c>
      <c r="O36" s="13">
        <v>0</v>
      </c>
      <c r="P36" s="85" t="s">
        <v>265</v>
      </c>
    </row>
  </sheetData>
  <dataValidations count="1">
    <dataValidation type="list" allowBlank="1" showInputMessage="1" showErrorMessage="1" sqref="B2:B36">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P16"/>
  <sheetViews>
    <sheetView workbookViewId="0">
      <selection activeCell="A17" sqref="A17"/>
    </sheetView>
  </sheetViews>
  <sheetFormatPr defaultColWidth="9.109375" defaultRowHeight="12"/>
  <cols>
    <col min="1" max="1" width="11.44140625" style="3" bestFit="1" customWidth="1"/>
    <col min="2" max="2" width="11.88671875" style="3" bestFit="1" customWidth="1"/>
    <col min="3" max="3" width="7.5546875" style="3" bestFit="1" customWidth="1"/>
    <col min="4" max="4" width="9.33203125" style="3" bestFit="1" customWidth="1"/>
    <col min="5" max="5" width="9"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22.88671875" style="3" bestFit="1" customWidth="1"/>
    <col min="14" max="14" width="13.6640625" style="3" bestFit="1" customWidth="1"/>
    <col min="15" max="15" width="14.88671875" style="3" bestFit="1" customWidth="1"/>
    <col min="16" max="16" width="83.6640625" style="17"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15"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customHeight="1">
      <c r="A2" s="4" t="s">
        <v>68</v>
      </c>
      <c r="B2" s="4" t="s">
        <v>18</v>
      </c>
      <c r="C2" s="5" t="s">
        <v>45</v>
      </c>
      <c r="D2" s="6">
        <v>42122</v>
      </c>
      <c r="E2" s="6">
        <v>42135</v>
      </c>
      <c r="F2" s="7">
        <v>226</v>
      </c>
      <c r="G2" s="7">
        <v>24</v>
      </c>
      <c r="H2" s="8">
        <v>0</v>
      </c>
      <c r="I2" s="8">
        <v>0</v>
      </c>
      <c r="J2" s="14">
        <f t="shared" ref="J2:J15" si="0">G2+H2-I2</f>
        <v>24</v>
      </c>
      <c r="K2" s="7">
        <v>20</v>
      </c>
      <c r="L2" s="10">
        <v>4</v>
      </c>
      <c r="M2" s="10" t="s">
        <v>38</v>
      </c>
      <c r="N2" s="13">
        <f t="shared" ref="N2:N7" si="1">(J2-G2)/G2</f>
        <v>0</v>
      </c>
      <c r="O2" s="13">
        <f t="shared" ref="O2:O7" si="2">K2/J2</f>
        <v>0.83333333333333337</v>
      </c>
      <c r="P2" s="16" t="s">
        <v>49</v>
      </c>
      <c r="Q2" s="11"/>
      <c r="R2" s="2"/>
      <c r="S2" s="2"/>
      <c r="T2" s="2"/>
      <c r="U2" s="2"/>
      <c r="V2" s="2"/>
      <c r="W2" s="2"/>
      <c r="X2" s="2"/>
      <c r="Y2" s="2"/>
      <c r="Z2" s="2"/>
      <c r="AA2" s="2"/>
      <c r="AB2" s="2"/>
      <c r="AC2" s="2"/>
      <c r="AD2" s="2"/>
      <c r="AE2" s="2"/>
      <c r="AF2" s="2"/>
      <c r="AG2" s="2"/>
      <c r="AH2" s="2"/>
      <c r="AI2" s="2"/>
      <c r="AJ2" s="2"/>
      <c r="AK2" s="2"/>
      <c r="AL2" s="2"/>
      <c r="AM2" s="2"/>
      <c r="AN2" s="2"/>
      <c r="AO2" s="2"/>
      <c r="AP2" s="2"/>
    </row>
    <row r="3" spans="1:42" ht="44.1" customHeight="1">
      <c r="A3" s="4" t="s">
        <v>68</v>
      </c>
      <c r="B3" s="4" t="s">
        <v>18</v>
      </c>
      <c r="C3" s="5" t="s">
        <v>46</v>
      </c>
      <c r="D3" s="6">
        <v>42137</v>
      </c>
      <c r="E3" s="6">
        <v>42150</v>
      </c>
      <c r="F3" s="7">
        <v>324</v>
      </c>
      <c r="G3" s="7">
        <v>34</v>
      </c>
      <c r="H3" s="8">
        <v>0</v>
      </c>
      <c r="I3" s="8">
        <v>0</v>
      </c>
      <c r="J3" s="14">
        <f t="shared" si="0"/>
        <v>34</v>
      </c>
      <c r="K3" s="7">
        <v>26</v>
      </c>
      <c r="L3" s="10">
        <v>8</v>
      </c>
      <c r="M3" s="10" t="s">
        <v>38</v>
      </c>
      <c r="N3" s="13">
        <f t="shared" si="1"/>
        <v>0</v>
      </c>
      <c r="O3" s="13">
        <f t="shared" si="2"/>
        <v>0.76470588235294112</v>
      </c>
      <c r="P3" s="16" t="s">
        <v>50</v>
      </c>
      <c r="Q3" s="11"/>
      <c r="R3" s="2"/>
      <c r="S3" s="2"/>
      <c r="T3" s="2"/>
      <c r="U3" s="2"/>
      <c r="V3" s="2"/>
      <c r="W3" s="2"/>
      <c r="X3" s="2"/>
      <c r="Y3" s="2"/>
      <c r="Z3" s="2"/>
      <c r="AA3" s="2"/>
      <c r="AB3" s="2"/>
      <c r="AC3" s="2"/>
      <c r="AD3" s="2"/>
      <c r="AE3" s="2"/>
      <c r="AF3" s="2"/>
      <c r="AG3" s="2"/>
      <c r="AH3" s="2"/>
      <c r="AI3" s="2"/>
      <c r="AJ3" s="2"/>
      <c r="AK3" s="2"/>
      <c r="AL3" s="2"/>
      <c r="AM3" s="2"/>
      <c r="AN3" s="2"/>
      <c r="AO3" s="2"/>
      <c r="AP3" s="2"/>
    </row>
    <row r="4" spans="1:42" ht="44.1" customHeight="1">
      <c r="A4" s="4" t="s">
        <v>68</v>
      </c>
      <c r="B4" s="4" t="s">
        <v>18</v>
      </c>
      <c r="C4" s="5" t="s">
        <v>47</v>
      </c>
      <c r="D4" s="6">
        <v>42151</v>
      </c>
      <c r="E4" s="6">
        <v>42165</v>
      </c>
      <c r="F4" s="7">
        <v>297</v>
      </c>
      <c r="G4" s="7">
        <v>40</v>
      </c>
      <c r="H4" s="8">
        <v>0</v>
      </c>
      <c r="I4" s="8">
        <v>0</v>
      </c>
      <c r="J4" s="14">
        <f t="shared" si="0"/>
        <v>40</v>
      </c>
      <c r="K4" s="7">
        <v>36</v>
      </c>
      <c r="L4" s="10">
        <v>4</v>
      </c>
      <c r="M4" s="10" t="s">
        <v>38</v>
      </c>
      <c r="N4" s="13">
        <f t="shared" si="1"/>
        <v>0</v>
      </c>
      <c r="O4" s="13">
        <f t="shared" si="2"/>
        <v>0.9</v>
      </c>
      <c r="P4" s="16" t="s">
        <v>52</v>
      </c>
      <c r="Q4" s="11"/>
      <c r="R4" s="2"/>
      <c r="S4" s="2"/>
      <c r="T4" s="2"/>
      <c r="U4" s="2"/>
      <c r="V4" s="2"/>
      <c r="W4" s="2"/>
      <c r="X4" s="2"/>
      <c r="Y4" s="2"/>
      <c r="Z4" s="2"/>
      <c r="AA4" s="2"/>
      <c r="AB4" s="2"/>
      <c r="AC4" s="2"/>
      <c r="AD4" s="2"/>
      <c r="AE4" s="2"/>
      <c r="AF4" s="2"/>
      <c r="AG4" s="2"/>
      <c r="AH4" s="2"/>
      <c r="AI4" s="2"/>
      <c r="AJ4" s="2"/>
      <c r="AK4" s="2"/>
      <c r="AL4" s="2"/>
      <c r="AM4" s="2"/>
      <c r="AN4" s="2"/>
      <c r="AO4" s="2"/>
      <c r="AP4" s="2"/>
    </row>
    <row r="5" spans="1:42" ht="44.1" customHeight="1">
      <c r="A5" s="4" t="s">
        <v>68</v>
      </c>
      <c r="B5" s="4" t="s">
        <v>18</v>
      </c>
      <c r="C5" s="5" t="s">
        <v>48</v>
      </c>
      <c r="D5" s="6">
        <v>42165</v>
      </c>
      <c r="E5" s="6">
        <v>42178</v>
      </c>
      <c r="F5" s="7">
        <v>342</v>
      </c>
      <c r="G5" s="7">
        <v>52</v>
      </c>
      <c r="H5" s="8"/>
      <c r="I5" s="8"/>
      <c r="J5" s="14">
        <f t="shared" si="0"/>
        <v>52</v>
      </c>
      <c r="K5" s="7">
        <v>44</v>
      </c>
      <c r="L5" s="10">
        <v>8</v>
      </c>
      <c r="M5" s="10" t="s">
        <v>38</v>
      </c>
      <c r="N5" s="13">
        <f t="shared" si="1"/>
        <v>0</v>
      </c>
      <c r="O5" s="13">
        <f t="shared" si="2"/>
        <v>0.84615384615384615</v>
      </c>
      <c r="P5" s="16" t="s">
        <v>51</v>
      </c>
      <c r="Q5" s="11"/>
      <c r="R5" s="2"/>
      <c r="S5" s="2"/>
      <c r="T5" s="2"/>
      <c r="U5" s="2"/>
      <c r="V5" s="2"/>
      <c r="W5" s="2"/>
      <c r="X5" s="2"/>
      <c r="Y5" s="2"/>
      <c r="Z5" s="2"/>
      <c r="AA5" s="2"/>
      <c r="AB5" s="2"/>
      <c r="AC5" s="2"/>
      <c r="AD5" s="2"/>
      <c r="AE5" s="2"/>
      <c r="AF5" s="2"/>
      <c r="AG5" s="2"/>
      <c r="AH5" s="2"/>
      <c r="AI5" s="2"/>
      <c r="AJ5" s="2"/>
      <c r="AK5" s="2"/>
      <c r="AL5" s="2"/>
      <c r="AM5" s="2"/>
      <c r="AN5" s="2"/>
      <c r="AO5" s="2"/>
      <c r="AP5" s="2"/>
    </row>
    <row r="6" spans="1:42" ht="44.1" customHeight="1">
      <c r="A6" s="4" t="s">
        <v>68</v>
      </c>
      <c r="B6" s="4" t="s">
        <v>18</v>
      </c>
      <c r="C6" s="5" t="s">
        <v>107</v>
      </c>
      <c r="D6" s="6">
        <v>42179</v>
      </c>
      <c r="E6" s="6">
        <v>42193</v>
      </c>
      <c r="F6" s="7">
        <v>342</v>
      </c>
      <c r="G6" s="7">
        <v>50</v>
      </c>
      <c r="H6" s="8">
        <v>0</v>
      </c>
      <c r="I6" s="8">
        <v>0</v>
      </c>
      <c r="J6" s="14">
        <f t="shared" si="0"/>
        <v>50</v>
      </c>
      <c r="K6" s="7">
        <v>50</v>
      </c>
      <c r="L6" s="10">
        <v>0</v>
      </c>
      <c r="M6" s="10" t="s">
        <v>38</v>
      </c>
      <c r="N6" s="13">
        <f t="shared" si="1"/>
        <v>0</v>
      </c>
      <c r="O6" s="13">
        <f t="shared" si="2"/>
        <v>1</v>
      </c>
      <c r="P6" s="16"/>
      <c r="Q6" s="11"/>
      <c r="R6" s="2"/>
      <c r="S6" s="2"/>
      <c r="T6" s="2"/>
      <c r="U6" s="2"/>
      <c r="V6" s="2"/>
      <c r="W6" s="2"/>
      <c r="X6" s="2"/>
      <c r="Y6" s="2"/>
      <c r="Z6" s="2"/>
      <c r="AA6" s="2"/>
      <c r="AB6" s="2"/>
      <c r="AC6" s="2"/>
      <c r="AD6" s="2"/>
      <c r="AE6" s="2"/>
      <c r="AF6" s="2"/>
      <c r="AG6" s="2"/>
      <c r="AH6" s="2"/>
      <c r="AI6" s="2"/>
      <c r="AJ6" s="2"/>
      <c r="AK6" s="2"/>
      <c r="AL6" s="2"/>
      <c r="AM6" s="2"/>
      <c r="AN6" s="2"/>
      <c r="AO6" s="2"/>
      <c r="AP6" s="2"/>
    </row>
    <row r="7" spans="1:42" ht="44.1" customHeight="1">
      <c r="A7" s="4" t="s">
        <v>68</v>
      </c>
      <c r="B7" s="4" t="s">
        <v>18</v>
      </c>
      <c r="C7" s="5" t="s">
        <v>105</v>
      </c>
      <c r="D7" s="6">
        <v>42193</v>
      </c>
      <c r="E7" s="6">
        <v>42206</v>
      </c>
      <c r="F7" s="7">
        <v>332</v>
      </c>
      <c r="G7" s="7">
        <v>62</v>
      </c>
      <c r="H7" s="8">
        <v>0</v>
      </c>
      <c r="I7" s="8">
        <v>0</v>
      </c>
      <c r="J7" s="14">
        <f t="shared" si="0"/>
        <v>62</v>
      </c>
      <c r="K7" s="7">
        <v>62</v>
      </c>
      <c r="L7" s="9">
        <v>0</v>
      </c>
      <c r="M7" s="9" t="s">
        <v>38</v>
      </c>
      <c r="N7" s="13">
        <f t="shared" si="1"/>
        <v>0</v>
      </c>
      <c r="O7" s="13">
        <f t="shared" si="2"/>
        <v>1</v>
      </c>
      <c r="P7" s="16"/>
      <c r="Q7" s="11"/>
      <c r="R7" s="2"/>
      <c r="S7" s="2"/>
      <c r="T7" s="2"/>
      <c r="U7" s="2"/>
      <c r="V7" s="2"/>
      <c r="W7" s="2"/>
      <c r="X7" s="2"/>
      <c r="Y7" s="2"/>
      <c r="Z7" s="2"/>
      <c r="AA7" s="2"/>
      <c r="AB7" s="2"/>
      <c r="AC7" s="2"/>
      <c r="AD7" s="2"/>
      <c r="AE7" s="2"/>
      <c r="AF7" s="2"/>
      <c r="AG7" s="2"/>
      <c r="AH7" s="2"/>
      <c r="AI7" s="2"/>
      <c r="AJ7" s="2"/>
      <c r="AK7" s="2"/>
      <c r="AL7" s="2"/>
      <c r="AM7" s="2"/>
      <c r="AN7" s="2"/>
      <c r="AO7" s="2"/>
      <c r="AP7" s="2"/>
    </row>
    <row r="8" spans="1:42" ht="44.1" customHeight="1">
      <c r="A8" s="4" t="s">
        <v>68</v>
      </c>
      <c r="B8" s="4" t="s">
        <v>18</v>
      </c>
      <c r="C8" s="5" t="s">
        <v>112</v>
      </c>
      <c r="D8" s="6">
        <v>42207</v>
      </c>
      <c r="E8" s="6">
        <v>42220</v>
      </c>
      <c r="F8" s="7">
        <v>351</v>
      </c>
      <c r="G8" s="7">
        <v>52</v>
      </c>
      <c r="H8" s="8">
        <v>0</v>
      </c>
      <c r="I8" s="8">
        <v>8</v>
      </c>
      <c r="J8" s="14">
        <f t="shared" si="0"/>
        <v>44</v>
      </c>
      <c r="K8" s="7">
        <v>44</v>
      </c>
      <c r="L8" s="9">
        <v>6</v>
      </c>
      <c r="M8" s="9" t="s">
        <v>38</v>
      </c>
      <c r="N8" s="13">
        <f t="shared" ref="N8" si="3">(J8-G8)/G8</f>
        <v>-0.15384615384615385</v>
      </c>
      <c r="O8" s="13">
        <f t="shared" ref="O8" si="4">K8/J8</f>
        <v>1</v>
      </c>
      <c r="P8" s="16"/>
      <c r="Q8" s="11"/>
      <c r="R8" s="2"/>
      <c r="S8" s="2"/>
      <c r="T8" s="2"/>
      <c r="U8" s="2"/>
      <c r="V8" s="2"/>
      <c r="W8" s="2"/>
      <c r="X8" s="2"/>
      <c r="Y8" s="2"/>
      <c r="Z8" s="2"/>
      <c r="AA8" s="2"/>
      <c r="AB8" s="2"/>
      <c r="AC8" s="2"/>
      <c r="AD8" s="2"/>
      <c r="AE8" s="2"/>
      <c r="AF8" s="2"/>
      <c r="AG8" s="2"/>
      <c r="AH8" s="2"/>
      <c r="AI8" s="2"/>
      <c r="AJ8" s="2"/>
      <c r="AK8" s="2"/>
      <c r="AL8" s="2"/>
      <c r="AM8" s="2"/>
      <c r="AN8" s="2"/>
      <c r="AO8" s="2"/>
      <c r="AP8" s="2"/>
    </row>
    <row r="9" spans="1:42">
      <c r="A9" s="4" t="s">
        <v>68</v>
      </c>
      <c r="B9" s="4" t="s">
        <v>24</v>
      </c>
      <c r="C9" s="5" t="s">
        <v>117</v>
      </c>
      <c r="D9" s="84">
        <v>42221</v>
      </c>
      <c r="E9" s="84">
        <v>42234</v>
      </c>
      <c r="F9" s="4">
        <v>351</v>
      </c>
      <c r="G9" s="4">
        <v>34</v>
      </c>
      <c r="H9" s="4">
        <v>0</v>
      </c>
      <c r="I9" s="4">
        <v>0</v>
      </c>
      <c r="J9" s="14">
        <f t="shared" si="0"/>
        <v>34</v>
      </c>
      <c r="K9" s="4">
        <v>34</v>
      </c>
      <c r="L9" s="4">
        <v>0</v>
      </c>
      <c r="M9" s="4" t="s">
        <v>122</v>
      </c>
      <c r="N9" s="13">
        <f t="shared" ref="N9" si="5">(J9-G9)/G9</f>
        <v>0</v>
      </c>
      <c r="O9" s="13">
        <f t="shared" ref="O9:O14" si="6">K9/J9</f>
        <v>1</v>
      </c>
      <c r="P9" s="36" t="s">
        <v>118</v>
      </c>
    </row>
    <row r="10" spans="1:42">
      <c r="A10" s="4" t="s">
        <v>68</v>
      </c>
      <c r="B10" s="4" t="s">
        <v>108</v>
      </c>
      <c r="C10" s="5" t="s">
        <v>127</v>
      </c>
      <c r="D10" s="84">
        <v>42235</v>
      </c>
      <c r="E10" s="6">
        <v>42248</v>
      </c>
      <c r="F10" s="4">
        <v>351</v>
      </c>
      <c r="G10" s="4">
        <v>46</v>
      </c>
      <c r="H10" s="4">
        <v>0</v>
      </c>
      <c r="I10" s="4">
        <v>0</v>
      </c>
      <c r="J10" s="14">
        <f t="shared" si="0"/>
        <v>46</v>
      </c>
      <c r="K10" s="4">
        <v>46</v>
      </c>
      <c r="L10" s="4">
        <v>0</v>
      </c>
      <c r="M10" s="4" t="s">
        <v>38</v>
      </c>
      <c r="N10" s="13">
        <f t="shared" ref="N10" si="7">(J10-G10)/G10</f>
        <v>0</v>
      </c>
      <c r="O10" s="13">
        <f t="shared" si="6"/>
        <v>1</v>
      </c>
      <c r="P10" s="85" t="s">
        <v>128</v>
      </c>
    </row>
    <row r="11" spans="1:42">
      <c r="A11" s="4" t="s">
        <v>68</v>
      </c>
      <c r="B11" s="4" t="s">
        <v>18</v>
      </c>
      <c r="C11" s="5" t="s">
        <v>133</v>
      </c>
      <c r="D11" s="6">
        <v>42249</v>
      </c>
      <c r="E11" s="84">
        <v>42262</v>
      </c>
      <c r="F11" s="4">
        <v>360</v>
      </c>
      <c r="G11" s="4">
        <v>48</v>
      </c>
      <c r="H11" s="4">
        <v>0</v>
      </c>
      <c r="I11" s="4">
        <v>0</v>
      </c>
      <c r="J11" s="14">
        <f t="shared" si="0"/>
        <v>48</v>
      </c>
      <c r="K11" s="4">
        <v>48</v>
      </c>
      <c r="L11" s="4">
        <v>0</v>
      </c>
      <c r="M11" s="4" t="s">
        <v>38</v>
      </c>
      <c r="N11" s="13">
        <f>(J11-G11)/G11</f>
        <v>0</v>
      </c>
      <c r="O11" s="13">
        <f t="shared" si="6"/>
        <v>1</v>
      </c>
      <c r="P11" s="85"/>
    </row>
    <row r="12" spans="1:42">
      <c r="A12" s="4" t="s">
        <v>68</v>
      </c>
      <c r="B12" s="4" t="s">
        <v>18</v>
      </c>
      <c r="C12" s="5" t="s">
        <v>134</v>
      </c>
      <c r="D12" s="84">
        <v>42263</v>
      </c>
      <c r="E12" s="84">
        <v>42276</v>
      </c>
      <c r="F12" s="4">
        <v>279</v>
      </c>
      <c r="G12" s="4">
        <v>38</v>
      </c>
      <c r="H12" s="4">
        <v>0</v>
      </c>
      <c r="I12" s="4">
        <v>0</v>
      </c>
      <c r="J12" s="14">
        <f t="shared" si="0"/>
        <v>38</v>
      </c>
      <c r="K12" s="4">
        <v>36</v>
      </c>
      <c r="L12" s="4">
        <v>2</v>
      </c>
      <c r="M12" s="4" t="s">
        <v>38</v>
      </c>
      <c r="N12" s="13">
        <f t="shared" ref="N12:N13" si="8">(J12-G12)/G12</f>
        <v>0</v>
      </c>
      <c r="O12" s="13">
        <f t="shared" si="6"/>
        <v>0.94736842105263153</v>
      </c>
      <c r="P12" s="85" t="s">
        <v>137</v>
      </c>
    </row>
    <row r="13" spans="1:42">
      <c r="A13" s="4" t="s">
        <v>68</v>
      </c>
      <c r="B13" s="4" t="s">
        <v>18</v>
      </c>
      <c r="C13" s="5" t="s">
        <v>151</v>
      </c>
      <c r="D13" s="84">
        <v>42277</v>
      </c>
      <c r="E13" s="84">
        <v>42290</v>
      </c>
      <c r="F13" s="4">
        <v>369</v>
      </c>
      <c r="G13" s="4">
        <v>42</v>
      </c>
      <c r="H13" s="4">
        <v>0</v>
      </c>
      <c r="I13" s="4">
        <v>0</v>
      </c>
      <c r="J13" s="14">
        <f t="shared" si="0"/>
        <v>42</v>
      </c>
      <c r="K13" s="4">
        <v>42</v>
      </c>
      <c r="L13" s="4">
        <v>0</v>
      </c>
      <c r="M13" s="4" t="s">
        <v>38</v>
      </c>
      <c r="N13" s="13">
        <f t="shared" si="8"/>
        <v>0</v>
      </c>
      <c r="O13" s="13">
        <f t="shared" si="6"/>
        <v>1</v>
      </c>
      <c r="P13" s="85"/>
    </row>
    <row r="14" spans="1:42">
      <c r="A14" s="4" t="s">
        <v>68</v>
      </c>
      <c r="B14" s="4" t="s">
        <v>18</v>
      </c>
      <c r="C14" s="5" t="s">
        <v>156</v>
      </c>
      <c r="D14" s="84">
        <v>42291</v>
      </c>
      <c r="E14" s="84">
        <v>42304</v>
      </c>
      <c r="F14" s="4">
        <v>306</v>
      </c>
      <c r="G14" s="4">
        <v>32</v>
      </c>
      <c r="H14" s="4">
        <v>0</v>
      </c>
      <c r="I14" s="4">
        <v>0</v>
      </c>
      <c r="J14" s="14">
        <f t="shared" si="0"/>
        <v>32</v>
      </c>
      <c r="K14" s="4">
        <v>32</v>
      </c>
      <c r="L14" s="4">
        <v>0</v>
      </c>
      <c r="M14" s="4" t="s">
        <v>38</v>
      </c>
      <c r="N14" s="13">
        <f t="shared" ref="N14" si="9">(J14-G14)/G14</f>
        <v>0</v>
      </c>
      <c r="O14" s="13">
        <f t="shared" si="6"/>
        <v>1</v>
      </c>
      <c r="P14" s="85"/>
    </row>
    <row r="15" spans="1:42">
      <c r="A15" s="4" t="s">
        <v>68</v>
      </c>
      <c r="B15" s="4" t="s">
        <v>18</v>
      </c>
      <c r="C15" s="5" t="s">
        <v>169</v>
      </c>
      <c r="D15" s="84">
        <v>42305</v>
      </c>
      <c r="E15" s="84">
        <v>42318</v>
      </c>
      <c r="F15" s="4">
        <v>252</v>
      </c>
      <c r="G15" s="4">
        <v>32</v>
      </c>
      <c r="H15" s="4">
        <v>4</v>
      </c>
      <c r="I15" s="4">
        <v>0</v>
      </c>
      <c r="J15" s="14">
        <f t="shared" si="0"/>
        <v>36</v>
      </c>
      <c r="K15" s="4">
        <v>20</v>
      </c>
      <c r="L15" s="4">
        <v>16</v>
      </c>
      <c r="M15" s="4" t="s">
        <v>38</v>
      </c>
      <c r="N15" s="13">
        <f t="shared" ref="N15" si="10">(J15-G15)/G15</f>
        <v>0.125</v>
      </c>
      <c r="O15" s="13">
        <f t="shared" ref="O15" si="11">K15/J15</f>
        <v>0.55555555555555558</v>
      </c>
      <c r="P15" s="85" t="s">
        <v>166</v>
      </c>
    </row>
    <row r="16" spans="1:42">
      <c r="A16" s="4" t="s">
        <v>68</v>
      </c>
      <c r="B16" s="4" t="s">
        <v>24</v>
      </c>
      <c r="C16" s="5" t="s">
        <v>176</v>
      </c>
      <c r="D16" s="84">
        <v>42319</v>
      </c>
      <c r="E16" s="84">
        <v>42332</v>
      </c>
      <c r="F16" s="4">
        <v>270</v>
      </c>
      <c r="G16" s="4">
        <v>0</v>
      </c>
      <c r="H16" s="4">
        <v>0</v>
      </c>
      <c r="I16" s="4">
        <v>0</v>
      </c>
      <c r="J16" s="14">
        <f t="shared" ref="J16" si="12">G16+H16-I16</f>
        <v>0</v>
      </c>
      <c r="K16" s="4">
        <v>0</v>
      </c>
      <c r="L16" s="4">
        <v>0</v>
      </c>
      <c r="M16" s="4" t="s">
        <v>38</v>
      </c>
      <c r="N16" s="13" t="e">
        <f t="shared" ref="N16" si="13">(J16-G16)/G16</f>
        <v>#DIV/0!</v>
      </c>
      <c r="O16" s="13" t="e">
        <f t="shared" ref="O16" si="14">K16/J16</f>
        <v>#DIV/0!</v>
      </c>
      <c r="P16" s="85" t="s">
        <v>181</v>
      </c>
    </row>
  </sheetData>
  <dataValidations count="1">
    <dataValidation type="list" allowBlank="1" showInputMessage="1" showErrorMessage="1" sqref="B2:B16">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P28"/>
  <sheetViews>
    <sheetView topLeftCell="A7" workbookViewId="0">
      <selection activeCell="L28" sqref="L28"/>
    </sheetView>
  </sheetViews>
  <sheetFormatPr defaultColWidth="9.109375" defaultRowHeight="12"/>
  <cols>
    <col min="1" max="1" width="11.44140625" style="3" bestFit="1" customWidth="1"/>
    <col min="2" max="2" width="11.88671875" style="3" bestFit="1" customWidth="1"/>
    <col min="3" max="3" width="7.5546875" style="3" bestFit="1" customWidth="1"/>
    <col min="4" max="4" width="9.33203125" style="3" bestFit="1" customWidth="1"/>
    <col min="5" max="5" width="9"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22.88671875" style="3" bestFit="1" customWidth="1"/>
    <col min="14" max="14" width="13.6640625" style="3" bestFit="1" customWidth="1"/>
    <col min="15" max="15" width="14.88671875" style="3" bestFit="1" customWidth="1"/>
    <col min="16" max="16" width="64.6640625" style="24"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23"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customHeight="1">
      <c r="A2" s="4">
        <v>2.9</v>
      </c>
      <c r="B2" s="4" t="s">
        <v>18</v>
      </c>
      <c r="C2" s="5" t="s">
        <v>45</v>
      </c>
      <c r="D2" s="6">
        <v>42124</v>
      </c>
      <c r="E2" s="6">
        <v>42137</v>
      </c>
      <c r="F2" s="7">
        <v>386</v>
      </c>
      <c r="G2" s="7">
        <v>46</v>
      </c>
      <c r="H2" s="8">
        <v>0</v>
      </c>
      <c r="I2" s="8">
        <v>0</v>
      </c>
      <c r="J2" s="14">
        <f t="shared" ref="J2:J15" si="0">G2+H2-I2</f>
        <v>46</v>
      </c>
      <c r="K2" s="7">
        <v>46</v>
      </c>
      <c r="L2" s="7">
        <v>0</v>
      </c>
      <c r="M2" s="18" t="s">
        <v>38</v>
      </c>
      <c r="N2" s="13">
        <f t="shared" ref="N2:N7" si="1">(J2-G2)/G2</f>
        <v>0</v>
      </c>
      <c r="O2" s="13">
        <f t="shared" ref="O2:O7" si="2">K2/J2</f>
        <v>1</v>
      </c>
      <c r="P2" s="22"/>
      <c r="Q2" s="11"/>
      <c r="R2" s="2"/>
      <c r="S2" s="2"/>
      <c r="T2" s="2"/>
      <c r="U2" s="2"/>
      <c r="V2" s="2"/>
      <c r="W2" s="2"/>
      <c r="X2" s="2"/>
      <c r="Y2" s="2"/>
      <c r="Z2" s="2"/>
      <c r="AA2" s="2"/>
      <c r="AB2" s="2"/>
      <c r="AC2" s="2"/>
      <c r="AD2" s="2"/>
      <c r="AE2" s="2"/>
      <c r="AF2" s="2"/>
      <c r="AG2" s="2"/>
      <c r="AH2" s="2"/>
      <c r="AI2" s="2"/>
      <c r="AJ2" s="2"/>
      <c r="AK2" s="2"/>
      <c r="AL2" s="2"/>
      <c r="AM2" s="2"/>
      <c r="AN2" s="2"/>
      <c r="AO2" s="2"/>
      <c r="AP2" s="2"/>
    </row>
    <row r="3" spans="1:42" ht="44.1" customHeight="1">
      <c r="A3" s="4">
        <v>2.9</v>
      </c>
      <c r="B3" s="4" t="s">
        <v>18</v>
      </c>
      <c r="C3" s="5" t="s">
        <v>46</v>
      </c>
      <c r="D3" s="6">
        <v>42138</v>
      </c>
      <c r="E3" s="6">
        <v>42151</v>
      </c>
      <c r="F3" s="7">
        <v>440</v>
      </c>
      <c r="G3" s="7">
        <v>32</v>
      </c>
      <c r="H3" s="8">
        <v>0</v>
      </c>
      <c r="I3" s="8">
        <v>0</v>
      </c>
      <c r="J3" s="14">
        <f t="shared" si="0"/>
        <v>32</v>
      </c>
      <c r="K3" s="7">
        <v>28</v>
      </c>
      <c r="L3" s="7">
        <v>4</v>
      </c>
      <c r="M3" s="18" t="s">
        <v>38</v>
      </c>
      <c r="N3" s="13">
        <f t="shared" si="1"/>
        <v>0</v>
      </c>
      <c r="O3" s="13">
        <f t="shared" si="2"/>
        <v>0.875</v>
      </c>
      <c r="P3" s="22" t="s">
        <v>53</v>
      </c>
      <c r="Q3" s="11"/>
      <c r="R3" s="2"/>
      <c r="S3" s="2"/>
      <c r="T3" s="2"/>
      <c r="U3" s="2"/>
      <c r="V3" s="2"/>
      <c r="W3" s="2"/>
      <c r="X3" s="2"/>
      <c r="Y3" s="2"/>
      <c r="Z3" s="2"/>
      <c r="AA3" s="2"/>
      <c r="AB3" s="2"/>
      <c r="AC3" s="2"/>
      <c r="AD3" s="2"/>
      <c r="AE3" s="2"/>
      <c r="AF3" s="2"/>
      <c r="AG3" s="2"/>
      <c r="AH3" s="2"/>
      <c r="AI3" s="2"/>
      <c r="AJ3" s="2"/>
      <c r="AK3" s="2"/>
      <c r="AL3" s="2"/>
      <c r="AM3" s="2"/>
      <c r="AN3" s="2"/>
      <c r="AO3" s="2"/>
      <c r="AP3" s="2"/>
    </row>
    <row r="4" spans="1:42" ht="44.1" customHeight="1">
      <c r="A4" s="4">
        <v>2.9</v>
      </c>
      <c r="B4" s="4" t="s">
        <v>18</v>
      </c>
      <c r="C4" s="5" t="s">
        <v>47</v>
      </c>
      <c r="D4" s="6">
        <v>42151</v>
      </c>
      <c r="E4" s="6">
        <v>42165</v>
      </c>
      <c r="F4" s="7">
        <v>431</v>
      </c>
      <c r="G4" s="7">
        <v>36</v>
      </c>
      <c r="H4" s="8">
        <v>0</v>
      </c>
      <c r="I4" s="8">
        <v>0</v>
      </c>
      <c r="J4" s="14">
        <f t="shared" si="0"/>
        <v>36</v>
      </c>
      <c r="K4" s="7">
        <v>20</v>
      </c>
      <c r="L4" s="7">
        <v>16</v>
      </c>
      <c r="M4" s="18" t="s">
        <v>38</v>
      </c>
      <c r="N4" s="13">
        <f t="shared" si="1"/>
        <v>0</v>
      </c>
      <c r="O4" s="13">
        <f t="shared" si="2"/>
        <v>0.55555555555555558</v>
      </c>
      <c r="P4" s="22" t="s">
        <v>54</v>
      </c>
      <c r="Q4" s="11"/>
      <c r="R4" s="2"/>
      <c r="S4" s="2"/>
      <c r="T4" s="2"/>
      <c r="U4" s="2"/>
      <c r="V4" s="2"/>
      <c r="W4" s="2"/>
      <c r="X4" s="2"/>
      <c r="Y4" s="2"/>
      <c r="Z4" s="2"/>
      <c r="AA4" s="2"/>
      <c r="AB4" s="2"/>
      <c r="AC4" s="2"/>
      <c r="AD4" s="2"/>
      <c r="AE4" s="2"/>
      <c r="AF4" s="2"/>
      <c r="AG4" s="2"/>
      <c r="AH4" s="2"/>
      <c r="AI4" s="2"/>
      <c r="AJ4" s="2"/>
      <c r="AK4" s="2"/>
      <c r="AL4" s="2"/>
      <c r="AM4" s="2"/>
      <c r="AN4" s="2"/>
      <c r="AO4" s="2"/>
      <c r="AP4" s="2"/>
    </row>
    <row r="5" spans="1:42" ht="44.1" customHeight="1">
      <c r="A5" s="4">
        <v>2.9</v>
      </c>
      <c r="B5" s="4" t="s">
        <v>18</v>
      </c>
      <c r="C5" s="5" t="s">
        <v>48</v>
      </c>
      <c r="D5" s="6">
        <v>42166</v>
      </c>
      <c r="E5" s="6">
        <v>42179</v>
      </c>
      <c r="F5" s="7">
        <v>422</v>
      </c>
      <c r="G5" s="7">
        <v>62</v>
      </c>
      <c r="H5" s="8">
        <v>0</v>
      </c>
      <c r="I5" s="8">
        <v>0</v>
      </c>
      <c r="J5" s="14">
        <f t="shared" si="0"/>
        <v>62</v>
      </c>
      <c r="K5" s="7">
        <v>54</v>
      </c>
      <c r="L5" s="7">
        <v>8</v>
      </c>
      <c r="M5" s="18" t="s">
        <v>38</v>
      </c>
      <c r="N5" s="13">
        <f t="shared" si="1"/>
        <v>0</v>
      </c>
      <c r="O5" s="13">
        <f t="shared" si="2"/>
        <v>0.87096774193548387</v>
      </c>
      <c r="P5" s="22" t="s">
        <v>55</v>
      </c>
      <c r="Q5" s="11"/>
      <c r="R5" s="2"/>
      <c r="S5" s="2"/>
      <c r="T5" s="2"/>
      <c r="U5" s="2"/>
      <c r="V5" s="2"/>
      <c r="W5" s="2"/>
      <c r="X5" s="2"/>
      <c r="Y5" s="2"/>
      <c r="Z5" s="2"/>
      <c r="AA5" s="2"/>
      <c r="AB5" s="2"/>
      <c r="AC5" s="2"/>
      <c r="AD5" s="2"/>
      <c r="AE5" s="2"/>
      <c r="AF5" s="2"/>
      <c r="AG5" s="2"/>
      <c r="AH5" s="2"/>
      <c r="AI5" s="2"/>
      <c r="AJ5" s="2"/>
      <c r="AK5" s="2"/>
      <c r="AL5" s="2"/>
      <c r="AM5" s="2"/>
      <c r="AN5" s="2"/>
      <c r="AO5" s="2"/>
      <c r="AP5" s="2"/>
    </row>
    <row r="6" spans="1:42" ht="44.1" customHeight="1">
      <c r="A6" s="4">
        <v>2.9</v>
      </c>
      <c r="B6" s="4" t="s">
        <v>18</v>
      </c>
      <c r="C6" s="5" t="s">
        <v>107</v>
      </c>
      <c r="D6" s="6">
        <v>42180</v>
      </c>
      <c r="E6" s="6">
        <v>42194</v>
      </c>
      <c r="F6" s="7">
        <v>332</v>
      </c>
      <c r="G6" s="7">
        <v>38</v>
      </c>
      <c r="H6" s="8">
        <v>0</v>
      </c>
      <c r="I6" s="8">
        <v>0</v>
      </c>
      <c r="J6" s="14">
        <f t="shared" si="0"/>
        <v>38</v>
      </c>
      <c r="K6" s="7">
        <v>38</v>
      </c>
      <c r="L6" s="7">
        <v>0</v>
      </c>
      <c r="M6" s="18" t="s">
        <v>38</v>
      </c>
      <c r="N6" s="13">
        <f t="shared" si="1"/>
        <v>0</v>
      </c>
      <c r="O6" s="13">
        <f t="shared" si="2"/>
        <v>1</v>
      </c>
      <c r="P6" s="22"/>
      <c r="Q6" s="11"/>
      <c r="R6" s="2"/>
      <c r="S6" s="2"/>
      <c r="T6" s="2"/>
      <c r="U6" s="2"/>
      <c r="V6" s="2"/>
      <c r="W6" s="2"/>
      <c r="X6" s="2"/>
      <c r="Y6" s="2"/>
      <c r="Z6" s="2"/>
      <c r="AA6" s="2"/>
      <c r="AB6" s="2"/>
      <c r="AC6" s="2"/>
      <c r="AD6" s="2"/>
      <c r="AE6" s="2"/>
      <c r="AF6" s="2"/>
      <c r="AG6" s="2"/>
      <c r="AH6" s="2"/>
      <c r="AI6" s="2"/>
      <c r="AJ6" s="2"/>
      <c r="AK6" s="2"/>
      <c r="AL6" s="2"/>
      <c r="AM6" s="2"/>
      <c r="AN6" s="2"/>
      <c r="AO6" s="2"/>
      <c r="AP6" s="2"/>
    </row>
    <row r="7" spans="1:42" ht="44.1" customHeight="1">
      <c r="A7" s="4">
        <v>2.9</v>
      </c>
      <c r="B7" s="4" t="s">
        <v>18</v>
      </c>
      <c r="C7" s="5" t="s">
        <v>105</v>
      </c>
      <c r="D7" s="6">
        <v>42194</v>
      </c>
      <c r="E7" s="6">
        <v>42207</v>
      </c>
      <c r="F7" s="7">
        <v>332</v>
      </c>
      <c r="G7" s="7">
        <v>48</v>
      </c>
      <c r="H7" s="8">
        <v>0</v>
      </c>
      <c r="I7" s="8">
        <v>0</v>
      </c>
      <c r="J7" s="14">
        <f t="shared" si="0"/>
        <v>48</v>
      </c>
      <c r="K7" s="7">
        <f>48-16</f>
        <v>32</v>
      </c>
      <c r="L7" s="7">
        <v>16</v>
      </c>
      <c r="M7" s="18" t="s">
        <v>38</v>
      </c>
      <c r="N7" s="13">
        <f t="shared" si="1"/>
        <v>0</v>
      </c>
      <c r="O7" s="13">
        <f t="shared" si="2"/>
        <v>0.66666666666666663</v>
      </c>
      <c r="P7" s="22" t="s">
        <v>109</v>
      </c>
      <c r="Q7" s="11"/>
      <c r="R7" s="2"/>
      <c r="S7" s="2"/>
      <c r="T7" s="2"/>
      <c r="U7" s="2"/>
      <c r="V7" s="2"/>
      <c r="W7" s="2"/>
      <c r="X7" s="2"/>
      <c r="Y7" s="2"/>
      <c r="Z7" s="2"/>
      <c r="AA7" s="2"/>
      <c r="AB7" s="2"/>
      <c r="AC7" s="2"/>
      <c r="AD7" s="2"/>
      <c r="AE7" s="2"/>
      <c r="AF7" s="2"/>
      <c r="AG7" s="2"/>
      <c r="AH7" s="2"/>
      <c r="AI7" s="2"/>
      <c r="AJ7" s="2"/>
      <c r="AK7" s="2"/>
      <c r="AL7" s="2"/>
      <c r="AM7" s="2"/>
      <c r="AN7" s="2"/>
      <c r="AO7" s="2"/>
      <c r="AP7" s="2"/>
    </row>
    <row r="8" spans="1:42" ht="44.1" customHeight="1">
      <c r="A8" s="4">
        <v>2.9</v>
      </c>
      <c r="B8" s="4" t="s">
        <v>18</v>
      </c>
      <c r="C8" s="5" t="s">
        <v>112</v>
      </c>
      <c r="D8" s="6">
        <v>42208</v>
      </c>
      <c r="E8" s="6">
        <v>42221</v>
      </c>
      <c r="F8" s="7">
        <v>404</v>
      </c>
      <c r="G8" s="7">
        <v>44</v>
      </c>
      <c r="H8" s="8">
        <v>0</v>
      </c>
      <c r="I8" s="8">
        <v>0</v>
      </c>
      <c r="J8" s="14">
        <f t="shared" si="0"/>
        <v>44</v>
      </c>
      <c r="K8" s="7">
        <v>32</v>
      </c>
      <c r="L8" s="7">
        <v>12</v>
      </c>
      <c r="M8" s="18" t="s">
        <v>38</v>
      </c>
      <c r="N8" s="13">
        <f t="shared" ref="N8" si="3">(J8-G8)/G8</f>
        <v>0</v>
      </c>
      <c r="O8" s="13">
        <f t="shared" ref="O8" si="4">K8/J8</f>
        <v>0.72727272727272729</v>
      </c>
      <c r="P8" s="22" t="s">
        <v>114</v>
      </c>
      <c r="Q8" s="11"/>
      <c r="R8" s="2"/>
      <c r="S8" s="2"/>
      <c r="T8" s="2"/>
      <c r="U8" s="2"/>
      <c r="V8" s="2"/>
      <c r="W8" s="2"/>
      <c r="X8" s="2"/>
      <c r="Y8" s="2"/>
      <c r="Z8" s="2"/>
      <c r="AA8" s="2"/>
      <c r="AB8" s="2"/>
      <c r="AC8" s="2"/>
      <c r="AD8" s="2"/>
      <c r="AE8" s="2"/>
      <c r="AF8" s="2"/>
      <c r="AG8" s="2"/>
      <c r="AH8" s="2"/>
      <c r="AI8" s="2"/>
      <c r="AJ8" s="2"/>
      <c r="AK8" s="2"/>
      <c r="AL8" s="2"/>
      <c r="AM8" s="2"/>
      <c r="AN8" s="2"/>
      <c r="AO8" s="2"/>
      <c r="AP8" s="2"/>
    </row>
    <row r="9" spans="1:42" ht="36">
      <c r="A9" s="4">
        <v>2.9</v>
      </c>
      <c r="B9" s="4" t="s">
        <v>24</v>
      </c>
      <c r="C9" s="5" t="s">
        <v>117</v>
      </c>
      <c r="D9" s="6">
        <v>42222</v>
      </c>
      <c r="E9" s="84">
        <v>42235</v>
      </c>
      <c r="F9" s="4">
        <v>431</v>
      </c>
      <c r="G9" s="4">
        <v>57</v>
      </c>
      <c r="H9" s="4">
        <v>0</v>
      </c>
      <c r="I9" s="4">
        <v>0</v>
      </c>
      <c r="J9" s="14">
        <f t="shared" si="0"/>
        <v>57</v>
      </c>
      <c r="K9" s="4">
        <v>37</v>
      </c>
      <c r="L9" s="4">
        <v>20</v>
      </c>
      <c r="M9" s="86" t="s">
        <v>141</v>
      </c>
      <c r="N9" s="13">
        <f t="shared" ref="N9" si="5">(J9-G9)/G9</f>
        <v>0</v>
      </c>
      <c r="O9" s="13">
        <f t="shared" ref="O9" si="6">K9/J9</f>
        <v>0.64912280701754388</v>
      </c>
      <c r="P9" s="16"/>
    </row>
    <row r="10" spans="1:42">
      <c r="A10" s="4">
        <v>2.9</v>
      </c>
      <c r="B10" s="4" t="s">
        <v>108</v>
      </c>
      <c r="C10" s="5" t="s">
        <v>127</v>
      </c>
      <c r="D10" s="84">
        <v>42236</v>
      </c>
      <c r="E10" s="6">
        <v>42249</v>
      </c>
      <c r="F10" s="4">
        <v>377</v>
      </c>
      <c r="G10" s="4">
        <v>47</v>
      </c>
      <c r="H10" s="4">
        <v>0</v>
      </c>
      <c r="I10" s="4">
        <v>0</v>
      </c>
      <c r="J10" s="14">
        <f t="shared" si="0"/>
        <v>47</v>
      </c>
      <c r="K10" s="4">
        <v>41</v>
      </c>
      <c r="L10" s="4">
        <v>6</v>
      </c>
      <c r="M10" s="4"/>
      <c r="N10" s="13">
        <f t="shared" ref="N10" si="7">(J10-G10)/G10</f>
        <v>0</v>
      </c>
      <c r="O10" s="13">
        <f t="shared" ref="O10" si="8">K10/J10</f>
        <v>0.87234042553191493</v>
      </c>
      <c r="P10" s="36" t="s">
        <v>129</v>
      </c>
    </row>
    <row r="11" spans="1:42">
      <c r="A11" s="4">
        <v>2.9</v>
      </c>
      <c r="B11" s="4" t="s">
        <v>18</v>
      </c>
      <c r="C11" s="5" t="s">
        <v>133</v>
      </c>
      <c r="D11" s="6">
        <v>42250</v>
      </c>
      <c r="E11" s="84">
        <v>42263</v>
      </c>
      <c r="F11" s="4">
        <v>422</v>
      </c>
      <c r="G11" s="4">
        <v>40</v>
      </c>
      <c r="H11" s="4">
        <v>0</v>
      </c>
      <c r="I11" s="4">
        <v>0</v>
      </c>
      <c r="J11" s="14">
        <f t="shared" si="0"/>
        <v>40</v>
      </c>
      <c r="K11" s="4">
        <v>28</v>
      </c>
      <c r="L11" s="4">
        <v>12</v>
      </c>
      <c r="M11" s="4" t="s">
        <v>38</v>
      </c>
      <c r="N11" s="13">
        <f t="shared" ref="N11" si="9">(J11-G11)/G11</f>
        <v>0</v>
      </c>
      <c r="O11" s="13">
        <f t="shared" ref="O11" si="10">K11/J11</f>
        <v>0.7</v>
      </c>
      <c r="P11" s="36"/>
    </row>
    <row r="12" spans="1:42">
      <c r="A12" s="4">
        <v>2.9</v>
      </c>
      <c r="B12" s="4" t="s">
        <v>18</v>
      </c>
      <c r="C12" s="5" t="s">
        <v>134</v>
      </c>
      <c r="D12" s="84">
        <v>42264</v>
      </c>
      <c r="E12" s="84">
        <v>42277</v>
      </c>
      <c r="F12" s="4">
        <v>323</v>
      </c>
      <c r="G12" s="4">
        <v>54</v>
      </c>
      <c r="H12" s="4">
        <v>0</v>
      </c>
      <c r="I12" s="4">
        <v>0</v>
      </c>
      <c r="J12" s="14">
        <f t="shared" si="0"/>
        <v>54</v>
      </c>
      <c r="K12" s="4">
        <v>40</v>
      </c>
      <c r="L12" s="4">
        <v>14</v>
      </c>
      <c r="M12" s="4" t="s">
        <v>38</v>
      </c>
      <c r="N12" s="13">
        <f t="shared" ref="N12:N13" si="11">(J12-G12)/G12</f>
        <v>0</v>
      </c>
      <c r="O12" s="13">
        <f t="shared" ref="O12:O13" si="12">K12/J12</f>
        <v>0.7407407407407407</v>
      </c>
      <c r="P12" s="16" t="s">
        <v>138</v>
      </c>
    </row>
    <row r="13" spans="1:42">
      <c r="A13" s="4">
        <v>2.9</v>
      </c>
      <c r="B13" s="4" t="s">
        <v>18</v>
      </c>
      <c r="C13" s="5" t="s">
        <v>151</v>
      </c>
      <c r="D13" s="6">
        <v>42278</v>
      </c>
      <c r="E13" s="84">
        <v>42291</v>
      </c>
      <c r="F13" s="4">
        <v>377</v>
      </c>
      <c r="G13" s="4">
        <v>40</v>
      </c>
      <c r="H13" s="4">
        <v>0</v>
      </c>
      <c r="I13" s="4">
        <v>0</v>
      </c>
      <c r="J13" s="14">
        <f t="shared" si="0"/>
        <v>40</v>
      </c>
      <c r="K13" s="4">
        <v>40</v>
      </c>
      <c r="L13" s="4">
        <v>0</v>
      </c>
      <c r="M13" s="4" t="s">
        <v>38</v>
      </c>
      <c r="N13" s="13">
        <f t="shared" si="11"/>
        <v>0</v>
      </c>
      <c r="O13" s="13">
        <f t="shared" si="12"/>
        <v>1</v>
      </c>
      <c r="P13" s="36"/>
    </row>
    <row r="14" spans="1:42">
      <c r="A14" s="4">
        <v>2.9</v>
      </c>
      <c r="B14" s="4" t="s">
        <v>18</v>
      </c>
      <c r="C14" s="5" t="s">
        <v>156</v>
      </c>
      <c r="D14" s="84">
        <v>42292</v>
      </c>
      <c r="E14" s="84">
        <v>42305</v>
      </c>
      <c r="F14" s="4">
        <v>225</v>
      </c>
      <c r="G14" s="4">
        <v>19</v>
      </c>
      <c r="H14" s="4">
        <v>6</v>
      </c>
      <c r="I14" s="4">
        <v>3</v>
      </c>
      <c r="J14" s="14">
        <f t="shared" si="0"/>
        <v>22</v>
      </c>
      <c r="K14" s="4">
        <v>22</v>
      </c>
      <c r="L14" s="4">
        <v>0</v>
      </c>
      <c r="M14" s="4" t="s">
        <v>38</v>
      </c>
      <c r="N14" s="13">
        <f t="shared" ref="N14" si="13">(J14-G14)/G14</f>
        <v>0.15789473684210525</v>
      </c>
      <c r="O14" s="13">
        <f t="shared" ref="O14" si="14">K14/J14</f>
        <v>1</v>
      </c>
      <c r="P14" s="16" t="s">
        <v>161</v>
      </c>
    </row>
    <row r="15" spans="1:42">
      <c r="A15" s="4">
        <v>2.9</v>
      </c>
      <c r="B15" s="4" t="s">
        <v>18</v>
      </c>
      <c r="C15" s="5" t="s">
        <v>169</v>
      </c>
      <c r="D15" s="84">
        <v>42306</v>
      </c>
      <c r="E15" s="84">
        <v>42319</v>
      </c>
      <c r="F15" s="4">
        <v>288</v>
      </c>
      <c r="G15" s="4">
        <v>10</v>
      </c>
      <c r="H15" s="4">
        <v>0</v>
      </c>
      <c r="I15" s="4">
        <v>0</v>
      </c>
      <c r="J15" s="14">
        <f t="shared" si="0"/>
        <v>10</v>
      </c>
      <c r="K15" s="4">
        <v>10</v>
      </c>
      <c r="L15" s="4">
        <v>0</v>
      </c>
      <c r="M15" s="4" t="s">
        <v>38</v>
      </c>
      <c r="N15" s="13">
        <f t="shared" ref="N15" si="15">(J15-G15)/G15</f>
        <v>0</v>
      </c>
      <c r="O15" s="13">
        <f t="shared" ref="O15" si="16">K15/J15</f>
        <v>1</v>
      </c>
      <c r="P15" s="16" t="s">
        <v>170</v>
      </c>
    </row>
    <row r="16" spans="1:42">
      <c r="A16" s="4">
        <v>2.9</v>
      </c>
      <c r="B16" s="4" t="s">
        <v>24</v>
      </c>
      <c r="C16" s="5" t="s">
        <v>176</v>
      </c>
      <c r="D16" s="84">
        <v>42320</v>
      </c>
      <c r="E16" s="84">
        <v>42333</v>
      </c>
      <c r="F16" s="4">
        <v>312</v>
      </c>
      <c r="G16" s="4">
        <v>44</v>
      </c>
      <c r="H16" s="4">
        <v>12</v>
      </c>
      <c r="I16" s="4">
        <v>0</v>
      </c>
      <c r="J16" s="14">
        <f t="shared" ref="J16" si="17">G16+H16-I16</f>
        <v>56</v>
      </c>
      <c r="K16" s="4">
        <v>52</v>
      </c>
      <c r="L16" s="4">
        <v>4</v>
      </c>
      <c r="M16" s="4" t="s">
        <v>38</v>
      </c>
      <c r="N16" s="13">
        <f t="shared" ref="N16" si="18">(J16-G16)/G16</f>
        <v>0.27272727272727271</v>
      </c>
      <c r="O16" s="13">
        <f t="shared" ref="O16" si="19">K16/J16</f>
        <v>0.9285714285714286</v>
      </c>
      <c r="P16" s="16" t="s">
        <v>180</v>
      </c>
    </row>
    <row r="17" spans="1:16">
      <c r="A17" s="4">
        <v>2.9</v>
      </c>
      <c r="B17" s="4" t="s">
        <v>24</v>
      </c>
      <c r="C17" s="5" t="s">
        <v>186</v>
      </c>
      <c r="D17" s="84">
        <v>42334</v>
      </c>
      <c r="E17" s="6">
        <v>42347</v>
      </c>
      <c r="F17" s="4">
        <v>296</v>
      </c>
      <c r="G17" s="4">
        <v>40</v>
      </c>
      <c r="H17" s="4">
        <v>12</v>
      </c>
      <c r="I17" s="4">
        <v>0</v>
      </c>
      <c r="J17" s="14">
        <f t="shared" ref="J17" si="20">G17+H17-I17</f>
        <v>52</v>
      </c>
      <c r="K17" s="4">
        <v>46</v>
      </c>
      <c r="L17" s="4">
        <v>6</v>
      </c>
      <c r="M17" s="4" t="s">
        <v>38</v>
      </c>
      <c r="N17" s="13">
        <f t="shared" ref="N17" si="21">(J17-G17)/G17</f>
        <v>0.3</v>
      </c>
      <c r="O17" s="13">
        <f t="shared" ref="O17" si="22">K17/J17</f>
        <v>0.88461538461538458</v>
      </c>
      <c r="P17" s="16" t="s">
        <v>187</v>
      </c>
    </row>
    <row r="18" spans="1:16">
      <c r="A18" s="4">
        <v>2.9</v>
      </c>
      <c r="B18" s="4" t="s">
        <v>18</v>
      </c>
      <c r="C18" s="5" t="s">
        <v>192</v>
      </c>
      <c r="D18" s="84">
        <v>42348</v>
      </c>
      <c r="E18" s="6">
        <v>42375</v>
      </c>
      <c r="F18" s="4">
        <v>456</v>
      </c>
      <c r="G18" s="4">
        <v>50</v>
      </c>
      <c r="H18" s="4">
        <v>0</v>
      </c>
      <c r="I18" s="4">
        <v>0</v>
      </c>
      <c r="J18" s="14">
        <f t="shared" ref="J18:J19" si="23">G18+H18-I18</f>
        <v>50</v>
      </c>
      <c r="K18" s="4">
        <v>50</v>
      </c>
      <c r="L18" s="4">
        <v>0</v>
      </c>
      <c r="M18" s="4" t="s">
        <v>38</v>
      </c>
      <c r="N18" s="13">
        <f t="shared" ref="N18" si="24">(J18-G18)/G18</f>
        <v>0</v>
      </c>
      <c r="O18" s="13">
        <f t="shared" ref="O18" si="25">K18/J18</f>
        <v>1</v>
      </c>
      <c r="P18" s="16"/>
    </row>
    <row r="19" spans="1:16">
      <c r="A19" s="4" t="s">
        <v>162</v>
      </c>
      <c r="B19" s="4" t="s">
        <v>18</v>
      </c>
      <c r="C19" s="5" t="s">
        <v>198</v>
      </c>
      <c r="D19" s="6">
        <v>42376</v>
      </c>
      <c r="E19" s="6">
        <v>42389</v>
      </c>
      <c r="F19" s="4">
        <v>216</v>
      </c>
      <c r="G19" s="4">
        <v>20</v>
      </c>
      <c r="H19" s="4">
        <v>0</v>
      </c>
      <c r="I19" s="4">
        <v>0</v>
      </c>
      <c r="J19" s="14">
        <f t="shared" si="23"/>
        <v>20</v>
      </c>
      <c r="K19" s="4">
        <v>20</v>
      </c>
      <c r="L19" s="4">
        <v>0</v>
      </c>
      <c r="M19" s="4" t="s">
        <v>38</v>
      </c>
      <c r="N19" s="13">
        <f t="shared" ref="N19" si="26">(J19-G19)/G19</f>
        <v>0</v>
      </c>
      <c r="O19" s="13">
        <f t="shared" ref="O19" si="27">K19/J19</f>
        <v>1</v>
      </c>
      <c r="P19" s="16"/>
    </row>
    <row r="20" spans="1:16">
      <c r="A20" s="4" t="s">
        <v>162</v>
      </c>
      <c r="B20" s="4" t="s">
        <v>18</v>
      </c>
      <c r="C20" s="5" t="s">
        <v>202</v>
      </c>
      <c r="D20" s="6">
        <v>42390</v>
      </c>
      <c r="E20" s="6">
        <v>42403</v>
      </c>
      <c r="F20" s="4">
        <v>192</v>
      </c>
      <c r="G20" s="4">
        <v>30</v>
      </c>
      <c r="H20" s="4">
        <v>0</v>
      </c>
      <c r="I20" s="4">
        <v>0</v>
      </c>
      <c r="J20" s="14">
        <f t="shared" ref="J20" si="28">G20+H20-I20</f>
        <v>30</v>
      </c>
      <c r="K20" s="4">
        <v>30</v>
      </c>
      <c r="L20" s="4">
        <v>0</v>
      </c>
      <c r="M20" s="4" t="s">
        <v>38</v>
      </c>
      <c r="N20" s="13">
        <f t="shared" ref="N20" si="29">(J20-G20)/G20</f>
        <v>0</v>
      </c>
      <c r="O20" s="13">
        <f t="shared" ref="O20" si="30">K20/J20</f>
        <v>1</v>
      </c>
      <c r="P20" s="16"/>
    </row>
    <row r="21" spans="1:16">
      <c r="A21" s="4" t="s">
        <v>217</v>
      </c>
      <c r="B21" s="4" t="s">
        <v>18</v>
      </c>
      <c r="C21" s="5" t="s">
        <v>209</v>
      </c>
      <c r="D21" s="6">
        <v>42404</v>
      </c>
      <c r="E21" s="6">
        <v>42417</v>
      </c>
      <c r="F21" s="4">
        <v>216</v>
      </c>
      <c r="G21" s="4">
        <v>24</v>
      </c>
      <c r="H21" s="4">
        <v>0</v>
      </c>
      <c r="I21" s="4">
        <v>0</v>
      </c>
      <c r="J21" s="14">
        <f t="shared" ref="J21" si="31">G21+H21-I21</f>
        <v>24</v>
      </c>
      <c r="K21" s="4">
        <v>24</v>
      </c>
      <c r="L21" s="4">
        <v>0</v>
      </c>
      <c r="M21" s="4" t="s">
        <v>38</v>
      </c>
      <c r="N21" s="13">
        <f t="shared" ref="N21" si="32">(J21-G21)/G21</f>
        <v>0</v>
      </c>
      <c r="O21" s="13">
        <f t="shared" ref="O21" si="33">K21/J21</f>
        <v>1</v>
      </c>
      <c r="P21" s="16"/>
    </row>
    <row r="22" spans="1:16">
      <c r="A22" s="4" t="s">
        <v>217</v>
      </c>
      <c r="B22" s="4" t="s">
        <v>18</v>
      </c>
      <c r="C22" s="5" t="s">
        <v>216</v>
      </c>
      <c r="D22" s="6">
        <v>42418</v>
      </c>
      <c r="E22" s="6">
        <v>42431</v>
      </c>
      <c r="F22" s="4">
        <v>232</v>
      </c>
      <c r="G22" s="4">
        <v>24</v>
      </c>
      <c r="H22" s="4">
        <v>0</v>
      </c>
      <c r="I22" s="4">
        <v>0</v>
      </c>
      <c r="J22" s="14">
        <f t="shared" ref="J22" si="34">G22+H22-I22</f>
        <v>24</v>
      </c>
      <c r="K22" s="4">
        <v>24</v>
      </c>
      <c r="L22" s="4">
        <v>0</v>
      </c>
      <c r="M22" s="4" t="s">
        <v>38</v>
      </c>
      <c r="N22" s="13">
        <f t="shared" ref="N22" si="35">(J22-G22)/G22</f>
        <v>0</v>
      </c>
      <c r="O22" s="13">
        <f t="shared" ref="O22" si="36">K22/J22</f>
        <v>1</v>
      </c>
      <c r="P22" s="16"/>
    </row>
    <row r="23" spans="1:16">
      <c r="A23" s="4" t="s">
        <v>217</v>
      </c>
      <c r="B23" s="4" t="s">
        <v>24</v>
      </c>
      <c r="C23" s="5" t="s">
        <v>224</v>
      </c>
      <c r="D23" s="6">
        <v>42432</v>
      </c>
      <c r="E23" s="6">
        <v>42459</v>
      </c>
      <c r="F23" s="4">
        <v>416</v>
      </c>
      <c r="G23" s="4">
        <v>46</v>
      </c>
      <c r="H23" s="4">
        <v>0</v>
      </c>
      <c r="I23" s="4">
        <v>0</v>
      </c>
      <c r="J23" s="14">
        <f t="shared" ref="J23" si="37">G23+H23-I23</f>
        <v>46</v>
      </c>
      <c r="K23" s="4">
        <v>46</v>
      </c>
      <c r="L23" s="4">
        <v>0</v>
      </c>
      <c r="M23" s="4" t="s">
        <v>38</v>
      </c>
      <c r="N23" s="13">
        <f t="shared" ref="N23" si="38">(J23-G23)/G23</f>
        <v>0</v>
      </c>
      <c r="O23" s="13">
        <f t="shared" ref="O23" si="39">K23/J23</f>
        <v>1</v>
      </c>
      <c r="P23" s="16"/>
    </row>
    <row r="24" spans="1:16">
      <c r="A24" s="4" t="s">
        <v>217</v>
      </c>
      <c r="B24" s="4" t="s">
        <v>24</v>
      </c>
      <c r="C24" s="5" t="s">
        <v>224</v>
      </c>
      <c r="D24" s="6">
        <v>42432</v>
      </c>
      <c r="E24" s="6">
        <v>42459</v>
      </c>
      <c r="F24" s="4">
        <v>416</v>
      </c>
      <c r="G24" s="4">
        <v>46</v>
      </c>
      <c r="H24" s="4">
        <v>0</v>
      </c>
      <c r="I24" s="4">
        <v>0</v>
      </c>
      <c r="J24" s="14">
        <f t="shared" ref="J24" si="40">G24+H24-I24</f>
        <v>46</v>
      </c>
      <c r="K24" s="4">
        <v>46</v>
      </c>
      <c r="L24" s="4">
        <v>0</v>
      </c>
      <c r="M24" s="4" t="s">
        <v>38</v>
      </c>
      <c r="N24" s="13">
        <f t="shared" ref="N24" si="41">(J24-G24)/G24</f>
        <v>0</v>
      </c>
      <c r="O24" s="13">
        <f t="shared" ref="O24" si="42">K24/J24</f>
        <v>1</v>
      </c>
      <c r="P24" s="16"/>
    </row>
    <row r="25" spans="1:16">
      <c r="A25" s="4" t="s">
        <v>217</v>
      </c>
      <c r="B25" s="4" t="s">
        <v>18</v>
      </c>
      <c r="C25" s="5" t="s">
        <v>227</v>
      </c>
      <c r="D25" s="6">
        <v>42464</v>
      </c>
      <c r="E25" s="6">
        <v>42473</v>
      </c>
      <c r="F25" s="4">
        <v>224</v>
      </c>
      <c r="G25" s="4">
        <v>20</v>
      </c>
      <c r="H25" s="4">
        <v>0</v>
      </c>
      <c r="I25" s="4">
        <v>0</v>
      </c>
      <c r="J25" s="14">
        <v>20</v>
      </c>
      <c r="K25" s="4">
        <v>20</v>
      </c>
      <c r="L25" s="4">
        <v>0</v>
      </c>
      <c r="M25" s="4" t="s">
        <v>38</v>
      </c>
      <c r="N25" s="13">
        <v>0</v>
      </c>
      <c r="O25" s="13">
        <v>1</v>
      </c>
      <c r="P25" s="16"/>
    </row>
    <row r="26" spans="1:16" ht="13.5" customHeight="1">
      <c r="A26" s="4" t="s">
        <v>199</v>
      </c>
      <c r="B26" s="4" t="s">
        <v>18</v>
      </c>
      <c r="C26" s="5" t="s">
        <v>238</v>
      </c>
      <c r="D26" s="6">
        <v>42474</v>
      </c>
      <c r="E26" s="6">
        <v>42487</v>
      </c>
      <c r="F26" s="4">
        <v>112</v>
      </c>
      <c r="G26" s="4">
        <v>12</v>
      </c>
      <c r="H26" s="4">
        <v>0</v>
      </c>
      <c r="I26" s="4">
        <v>0</v>
      </c>
      <c r="J26" s="14">
        <v>12</v>
      </c>
      <c r="K26" s="4">
        <v>8</v>
      </c>
      <c r="L26" s="4">
        <v>4</v>
      </c>
      <c r="M26" s="4" t="s">
        <v>38</v>
      </c>
      <c r="N26" s="13">
        <v>0</v>
      </c>
      <c r="O26" s="13">
        <v>0.66666666666666663</v>
      </c>
      <c r="P26" s="16" t="s">
        <v>243</v>
      </c>
    </row>
    <row r="27" spans="1:16">
      <c r="A27" s="4" t="s">
        <v>252</v>
      </c>
      <c r="B27" s="4" t="s">
        <v>18</v>
      </c>
      <c r="C27" s="5" t="s">
        <v>241</v>
      </c>
      <c r="D27" s="6">
        <v>42488</v>
      </c>
      <c r="E27" s="6">
        <v>42501</v>
      </c>
      <c r="F27" s="4">
        <v>160</v>
      </c>
      <c r="G27" s="4">
        <v>16</v>
      </c>
      <c r="H27" s="4">
        <v>0</v>
      </c>
      <c r="I27" s="4">
        <v>0</v>
      </c>
      <c r="J27" s="14">
        <v>12</v>
      </c>
      <c r="K27" s="4">
        <v>8</v>
      </c>
      <c r="L27" s="4">
        <v>4</v>
      </c>
      <c r="M27" s="4" t="s">
        <v>38</v>
      </c>
      <c r="N27" s="13">
        <v>0</v>
      </c>
      <c r="O27" s="13">
        <v>0.66666666666666663</v>
      </c>
      <c r="P27" s="16" t="s">
        <v>243</v>
      </c>
    </row>
    <row r="28" spans="1:16">
      <c r="A28" s="4" t="s">
        <v>252</v>
      </c>
      <c r="B28" s="4" t="s">
        <v>18</v>
      </c>
      <c r="C28" s="5" t="s">
        <v>244</v>
      </c>
      <c r="D28" s="6">
        <v>42502</v>
      </c>
      <c r="E28" s="6">
        <v>42521</v>
      </c>
      <c r="F28" s="4">
        <v>184</v>
      </c>
      <c r="G28" s="4">
        <v>16</v>
      </c>
      <c r="H28" s="4">
        <v>0</v>
      </c>
      <c r="I28" s="4">
        <v>0</v>
      </c>
      <c r="J28" s="14">
        <v>16</v>
      </c>
      <c r="K28" s="4">
        <v>0</v>
      </c>
      <c r="L28" s="4">
        <v>0</v>
      </c>
      <c r="M28" s="4" t="s">
        <v>38</v>
      </c>
      <c r="N28" s="13">
        <v>0</v>
      </c>
      <c r="O28" s="13">
        <v>1</v>
      </c>
      <c r="P28" s="36"/>
    </row>
  </sheetData>
  <dataValidations count="1">
    <dataValidation type="list" allowBlank="1" showInputMessage="1" showErrorMessage="1" sqref="B2:B28">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P27"/>
  <sheetViews>
    <sheetView topLeftCell="A13" workbookViewId="0">
      <selection activeCell="A27" sqref="A27:XFD27"/>
    </sheetView>
  </sheetViews>
  <sheetFormatPr defaultColWidth="9.109375" defaultRowHeight="12"/>
  <cols>
    <col min="1" max="1" width="12.44140625" style="3" bestFit="1" customWidth="1"/>
    <col min="2" max="2" width="11.88671875" style="3" bestFit="1" customWidth="1"/>
    <col min="3" max="3" width="7.5546875" style="3" bestFit="1" customWidth="1"/>
    <col min="4" max="4" width="9.33203125" style="3" bestFit="1" customWidth="1"/>
    <col min="5" max="5" width="9"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22.88671875" style="3" bestFit="1" customWidth="1"/>
    <col min="14" max="14" width="13.6640625" style="3" bestFit="1" customWidth="1"/>
    <col min="15" max="15" width="14.88671875" style="3" bestFit="1" customWidth="1"/>
    <col min="16" max="16" width="45" style="24"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23"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customHeight="1">
      <c r="A2" s="4" t="s">
        <v>70</v>
      </c>
      <c r="B2" s="4" t="s">
        <v>18</v>
      </c>
      <c r="C2" s="5" t="s">
        <v>45</v>
      </c>
      <c r="D2" s="6">
        <v>42123</v>
      </c>
      <c r="E2" s="6">
        <v>42137</v>
      </c>
      <c r="F2" s="32">
        <v>252</v>
      </c>
      <c r="G2" s="31">
        <v>38</v>
      </c>
      <c r="H2" s="8">
        <v>0</v>
      </c>
      <c r="I2" s="8">
        <v>0</v>
      </c>
      <c r="J2" s="14">
        <f>G2+H2-I2</f>
        <v>38</v>
      </c>
      <c r="K2" s="32">
        <v>30</v>
      </c>
      <c r="L2" s="19">
        <v>8</v>
      </c>
      <c r="M2" s="4" t="s">
        <v>38</v>
      </c>
      <c r="N2" s="13">
        <f t="shared" ref="N2:N8" si="0">(J2-G2)/G2</f>
        <v>0</v>
      </c>
      <c r="O2" s="13">
        <f>K2/J2</f>
        <v>0.78947368421052633</v>
      </c>
      <c r="P2" s="34" t="s">
        <v>57</v>
      </c>
      <c r="Q2" s="11"/>
      <c r="R2" s="2"/>
      <c r="S2" s="2"/>
      <c r="T2" s="2"/>
      <c r="U2" s="2"/>
      <c r="V2" s="2"/>
      <c r="W2" s="2"/>
      <c r="X2" s="2"/>
      <c r="Y2" s="2"/>
      <c r="Z2" s="2"/>
      <c r="AA2" s="2"/>
      <c r="AB2" s="2"/>
      <c r="AC2" s="2"/>
      <c r="AD2" s="2"/>
      <c r="AE2" s="2"/>
      <c r="AF2" s="2"/>
      <c r="AG2" s="2"/>
      <c r="AH2" s="2"/>
      <c r="AI2" s="2"/>
      <c r="AJ2" s="2"/>
      <c r="AK2" s="2"/>
      <c r="AL2" s="2"/>
      <c r="AM2" s="2"/>
      <c r="AN2" s="2"/>
      <c r="AO2" s="2"/>
      <c r="AP2" s="2"/>
    </row>
    <row r="3" spans="1:42" ht="44.1" customHeight="1">
      <c r="A3" s="4" t="s">
        <v>70</v>
      </c>
      <c r="B3" s="4" t="s">
        <v>18</v>
      </c>
      <c r="C3" s="5" t="s">
        <v>56</v>
      </c>
      <c r="D3" s="6">
        <v>42137</v>
      </c>
      <c r="E3" s="6">
        <v>42150</v>
      </c>
      <c r="F3" s="32">
        <v>324</v>
      </c>
      <c r="G3" s="31">
        <v>35</v>
      </c>
      <c r="H3" s="8">
        <v>0</v>
      </c>
      <c r="I3" s="8">
        <v>0</v>
      </c>
      <c r="J3" s="14">
        <f>G3+H3-I3</f>
        <v>35</v>
      </c>
      <c r="K3" s="32">
        <v>27</v>
      </c>
      <c r="L3" s="19">
        <v>8</v>
      </c>
      <c r="M3" s="4" t="s">
        <v>38</v>
      </c>
      <c r="N3" s="13">
        <f t="shared" si="0"/>
        <v>0</v>
      </c>
      <c r="O3" s="13">
        <f>K3/J3</f>
        <v>0.77142857142857146</v>
      </c>
      <c r="P3" s="34" t="s">
        <v>58</v>
      </c>
      <c r="Q3" s="11"/>
      <c r="R3" s="2"/>
      <c r="S3" s="2"/>
      <c r="T3" s="2"/>
      <c r="U3" s="2"/>
      <c r="V3" s="2"/>
      <c r="W3" s="2"/>
      <c r="X3" s="2"/>
      <c r="Y3" s="2"/>
      <c r="Z3" s="2"/>
      <c r="AA3" s="2"/>
      <c r="AB3" s="2"/>
      <c r="AC3" s="2"/>
      <c r="AD3" s="2"/>
      <c r="AE3" s="2"/>
      <c r="AF3" s="2"/>
      <c r="AG3" s="2"/>
      <c r="AH3" s="2"/>
      <c r="AI3" s="2"/>
      <c r="AJ3" s="2"/>
      <c r="AK3" s="2"/>
      <c r="AL3" s="2"/>
      <c r="AM3" s="2"/>
      <c r="AN3" s="2"/>
      <c r="AO3" s="2"/>
      <c r="AP3" s="2"/>
    </row>
    <row r="4" spans="1:42" ht="44.1" customHeight="1">
      <c r="A4" s="4" t="s">
        <v>70</v>
      </c>
      <c r="B4" s="4" t="s">
        <v>18</v>
      </c>
      <c r="C4" s="5" t="s">
        <v>47</v>
      </c>
      <c r="D4" s="6">
        <v>42150</v>
      </c>
      <c r="E4" s="6">
        <v>42164</v>
      </c>
      <c r="F4" s="32">
        <v>360</v>
      </c>
      <c r="G4" s="31">
        <v>44</v>
      </c>
      <c r="H4" s="8">
        <v>0</v>
      </c>
      <c r="I4" s="8">
        <v>0</v>
      </c>
      <c r="J4" s="14">
        <f>G4+H4-I4</f>
        <v>44</v>
      </c>
      <c r="K4" s="32">
        <v>44</v>
      </c>
      <c r="L4" s="19">
        <v>0</v>
      </c>
      <c r="M4" s="4" t="s">
        <v>38</v>
      </c>
      <c r="N4" s="13">
        <f t="shared" si="0"/>
        <v>0</v>
      </c>
      <c r="O4" s="13">
        <f t="shared" ref="O4:O8" si="1">K4/J4</f>
        <v>1</v>
      </c>
      <c r="P4" s="34"/>
      <c r="Q4" s="11"/>
      <c r="R4" s="2"/>
      <c r="S4" s="2"/>
      <c r="T4" s="2"/>
      <c r="U4" s="2"/>
      <c r="V4" s="2"/>
      <c r="W4" s="2"/>
      <c r="X4" s="2"/>
      <c r="Y4" s="2"/>
      <c r="Z4" s="2"/>
      <c r="AA4" s="2"/>
      <c r="AB4" s="2"/>
      <c r="AC4" s="2"/>
      <c r="AD4" s="2"/>
      <c r="AE4" s="2"/>
      <c r="AF4" s="2"/>
      <c r="AG4" s="2"/>
      <c r="AH4" s="2"/>
      <c r="AI4" s="2"/>
      <c r="AJ4" s="2"/>
      <c r="AK4" s="2"/>
      <c r="AL4" s="2"/>
      <c r="AM4" s="2"/>
      <c r="AN4" s="2"/>
      <c r="AO4" s="2"/>
      <c r="AP4" s="2"/>
    </row>
    <row r="5" spans="1:42" ht="44.1" customHeight="1">
      <c r="A5" s="4" t="s">
        <v>70</v>
      </c>
      <c r="B5" s="4" t="s">
        <v>18</v>
      </c>
      <c r="C5" s="5" t="s">
        <v>48</v>
      </c>
      <c r="D5" s="6">
        <v>42165</v>
      </c>
      <c r="E5" s="6">
        <v>42178</v>
      </c>
      <c r="F5" s="32">
        <v>333</v>
      </c>
      <c r="G5" s="31">
        <v>48</v>
      </c>
      <c r="H5" s="8">
        <v>0</v>
      </c>
      <c r="I5" s="8">
        <v>0</v>
      </c>
      <c r="J5" s="14">
        <f>G5+H5-I5</f>
        <v>48</v>
      </c>
      <c r="K5" s="32">
        <v>40</v>
      </c>
      <c r="L5" s="19">
        <v>8</v>
      </c>
      <c r="M5" s="4" t="s">
        <v>38</v>
      </c>
      <c r="N5" s="13">
        <f t="shared" si="0"/>
        <v>0</v>
      </c>
      <c r="O5" s="13">
        <f t="shared" si="1"/>
        <v>0.83333333333333337</v>
      </c>
      <c r="P5" s="34" t="s">
        <v>51</v>
      </c>
      <c r="Q5" s="11"/>
      <c r="R5" s="2"/>
      <c r="S5" s="2"/>
      <c r="T5" s="2"/>
      <c r="U5" s="2"/>
      <c r="V5" s="2"/>
      <c r="W5" s="2"/>
      <c r="X5" s="2"/>
      <c r="Y5" s="2"/>
      <c r="Z5" s="2"/>
      <c r="AA5" s="2"/>
      <c r="AB5" s="2"/>
      <c r="AC5" s="2"/>
      <c r="AD5" s="2"/>
      <c r="AE5" s="2"/>
      <c r="AF5" s="2"/>
      <c r="AG5" s="2"/>
      <c r="AH5" s="2"/>
      <c r="AI5" s="2"/>
      <c r="AJ5" s="2"/>
      <c r="AK5" s="2"/>
      <c r="AL5" s="2"/>
      <c r="AM5" s="2"/>
      <c r="AN5" s="2"/>
      <c r="AO5" s="2"/>
      <c r="AP5" s="2"/>
    </row>
    <row r="6" spans="1:42" ht="44.1" customHeight="1">
      <c r="A6" s="4" t="s">
        <v>70</v>
      </c>
      <c r="B6" s="4" t="s">
        <v>18</v>
      </c>
      <c r="C6" s="5" t="s">
        <v>105</v>
      </c>
      <c r="D6" s="6">
        <v>42193</v>
      </c>
      <c r="E6" s="6">
        <v>42206</v>
      </c>
      <c r="F6" s="32">
        <v>315</v>
      </c>
      <c r="G6" s="31">
        <v>34</v>
      </c>
      <c r="H6" s="8">
        <v>8</v>
      </c>
      <c r="I6" s="8">
        <v>0</v>
      </c>
      <c r="J6" s="14">
        <f t="shared" ref="J6:J14" si="2">G6+H6-I6</f>
        <v>42</v>
      </c>
      <c r="K6" s="32">
        <v>30</v>
      </c>
      <c r="L6" s="19">
        <v>12</v>
      </c>
      <c r="M6" s="4" t="s">
        <v>38</v>
      </c>
      <c r="N6" s="13">
        <f t="shared" si="0"/>
        <v>0.23529411764705882</v>
      </c>
      <c r="O6" s="13">
        <f t="shared" si="1"/>
        <v>0.7142857142857143</v>
      </c>
      <c r="P6" s="34" t="s">
        <v>106</v>
      </c>
      <c r="Q6" s="11"/>
      <c r="R6" s="2"/>
      <c r="S6" s="2"/>
      <c r="T6" s="2"/>
      <c r="U6" s="2"/>
      <c r="V6" s="2"/>
      <c r="W6" s="2"/>
      <c r="X6" s="2"/>
      <c r="Y6" s="2"/>
      <c r="Z6" s="2"/>
      <c r="AA6" s="2"/>
      <c r="AB6" s="2"/>
      <c r="AC6" s="2"/>
      <c r="AD6" s="2"/>
      <c r="AE6" s="2"/>
      <c r="AF6" s="2"/>
      <c r="AG6" s="2"/>
      <c r="AH6" s="2"/>
      <c r="AI6" s="2"/>
      <c r="AJ6" s="2"/>
      <c r="AK6" s="2"/>
      <c r="AL6" s="2"/>
      <c r="AM6" s="2"/>
      <c r="AN6" s="2"/>
      <c r="AO6" s="2"/>
      <c r="AP6" s="2"/>
    </row>
    <row r="7" spans="1:42" ht="44.1" customHeight="1">
      <c r="A7" s="4" t="s">
        <v>70</v>
      </c>
      <c r="B7" s="4" t="s">
        <v>18</v>
      </c>
      <c r="C7" s="5" t="s">
        <v>112</v>
      </c>
      <c r="D7" s="6">
        <v>42206</v>
      </c>
      <c r="E7" s="6">
        <v>42220</v>
      </c>
      <c r="F7" s="32">
        <v>351</v>
      </c>
      <c r="G7" s="31">
        <v>48</v>
      </c>
      <c r="H7" s="8">
        <v>5</v>
      </c>
      <c r="I7" s="8">
        <v>8</v>
      </c>
      <c r="J7" s="14">
        <f t="shared" si="2"/>
        <v>45</v>
      </c>
      <c r="K7" s="32">
        <v>45</v>
      </c>
      <c r="L7" s="19">
        <v>0</v>
      </c>
      <c r="M7" s="4" t="s">
        <v>38</v>
      </c>
      <c r="N7" s="13">
        <f t="shared" si="0"/>
        <v>-6.25E-2</v>
      </c>
      <c r="O7" s="13">
        <f t="shared" si="1"/>
        <v>1</v>
      </c>
      <c r="P7" s="34"/>
      <c r="Q7" s="11"/>
      <c r="R7" s="2"/>
      <c r="S7" s="2"/>
      <c r="T7" s="2"/>
      <c r="U7" s="2"/>
      <c r="V7" s="2"/>
      <c r="W7" s="2"/>
      <c r="X7" s="2"/>
      <c r="Y7" s="2"/>
      <c r="Z7" s="2"/>
      <c r="AA7" s="2"/>
      <c r="AB7" s="2"/>
      <c r="AC7" s="2"/>
      <c r="AD7" s="2"/>
      <c r="AE7" s="2"/>
      <c r="AF7" s="2"/>
      <c r="AG7" s="2"/>
      <c r="AH7" s="2"/>
      <c r="AI7" s="2"/>
      <c r="AJ7" s="2"/>
      <c r="AK7" s="2"/>
      <c r="AL7" s="2"/>
      <c r="AM7" s="2"/>
      <c r="AN7" s="2"/>
      <c r="AO7" s="2"/>
      <c r="AP7" s="2"/>
    </row>
    <row r="8" spans="1:42" ht="45" customHeight="1">
      <c r="A8" s="4" t="s">
        <v>70</v>
      </c>
      <c r="B8" s="4" t="s">
        <v>24</v>
      </c>
      <c r="C8" s="5" t="s">
        <v>117</v>
      </c>
      <c r="D8" s="6">
        <v>42221</v>
      </c>
      <c r="E8" s="84">
        <v>42234</v>
      </c>
      <c r="F8" s="4">
        <v>360</v>
      </c>
      <c r="G8" s="4">
        <v>41</v>
      </c>
      <c r="H8" s="4">
        <v>4</v>
      </c>
      <c r="I8" s="4">
        <v>0</v>
      </c>
      <c r="J8" s="14">
        <f t="shared" si="2"/>
        <v>45</v>
      </c>
      <c r="K8" s="4">
        <v>45</v>
      </c>
      <c r="L8" s="4">
        <v>0</v>
      </c>
      <c r="M8" s="4">
        <v>0</v>
      </c>
      <c r="N8" s="13">
        <f t="shared" si="0"/>
        <v>9.7560975609756101E-2</v>
      </c>
      <c r="O8" s="13">
        <f t="shared" si="1"/>
        <v>1</v>
      </c>
      <c r="P8" s="36"/>
    </row>
    <row r="9" spans="1:42">
      <c r="A9" s="4" t="s">
        <v>70</v>
      </c>
      <c r="B9" s="4" t="s">
        <v>108</v>
      </c>
      <c r="C9" s="5" t="s">
        <v>127</v>
      </c>
      <c r="D9" s="84">
        <v>42235</v>
      </c>
      <c r="E9" s="6">
        <v>42248</v>
      </c>
      <c r="F9" s="4">
        <v>324</v>
      </c>
      <c r="G9" s="4">
        <v>29</v>
      </c>
      <c r="H9" s="4">
        <v>0</v>
      </c>
      <c r="I9" s="4">
        <v>0</v>
      </c>
      <c r="J9" s="14">
        <f t="shared" si="2"/>
        <v>29</v>
      </c>
      <c r="K9" s="4">
        <v>17</v>
      </c>
      <c r="L9" s="4">
        <v>12</v>
      </c>
      <c r="M9" s="4"/>
      <c r="N9" s="13">
        <f t="shared" ref="N9" si="3">(J9-G9)/G9</f>
        <v>0</v>
      </c>
      <c r="O9" s="13">
        <f t="shared" ref="O9" si="4">K9/J9</f>
        <v>0.58620689655172409</v>
      </c>
      <c r="P9" s="36" t="s">
        <v>131</v>
      </c>
    </row>
    <row r="10" spans="1:42">
      <c r="A10" s="4" t="s">
        <v>70</v>
      </c>
      <c r="B10" s="4" t="s">
        <v>18</v>
      </c>
      <c r="C10" s="5" t="s">
        <v>133</v>
      </c>
      <c r="D10" s="6">
        <v>42249</v>
      </c>
      <c r="E10" s="84">
        <v>42262</v>
      </c>
      <c r="F10" s="4">
        <v>288</v>
      </c>
      <c r="G10" s="4">
        <v>32</v>
      </c>
      <c r="H10" s="4">
        <v>0</v>
      </c>
      <c r="I10" s="4">
        <v>0</v>
      </c>
      <c r="J10" s="14">
        <f t="shared" si="2"/>
        <v>32</v>
      </c>
      <c r="K10" s="4">
        <v>32</v>
      </c>
      <c r="L10" s="4">
        <v>0</v>
      </c>
      <c r="M10" s="4" t="s">
        <v>38</v>
      </c>
      <c r="N10" s="13">
        <f t="shared" ref="N10" si="5">(J10-G10)/G10</f>
        <v>0</v>
      </c>
      <c r="O10" s="13">
        <f t="shared" ref="O10" si="6">K10/J10</f>
        <v>1</v>
      </c>
      <c r="P10" s="4"/>
    </row>
    <row r="11" spans="1:42">
      <c r="A11" s="4" t="s">
        <v>70</v>
      </c>
      <c r="B11" s="4" t="s">
        <v>18</v>
      </c>
      <c r="C11" s="5" t="s">
        <v>134</v>
      </c>
      <c r="D11" s="84">
        <v>42263</v>
      </c>
      <c r="E11" s="84">
        <v>42276</v>
      </c>
      <c r="F11" s="4">
        <v>225</v>
      </c>
      <c r="G11" s="4">
        <v>32</v>
      </c>
      <c r="H11" s="4">
        <v>0</v>
      </c>
      <c r="I11" s="4">
        <v>0</v>
      </c>
      <c r="J11" s="14">
        <f t="shared" si="2"/>
        <v>32</v>
      </c>
      <c r="K11" s="4">
        <v>32</v>
      </c>
      <c r="L11" s="4">
        <v>0</v>
      </c>
      <c r="M11" s="4" t="s">
        <v>38</v>
      </c>
      <c r="N11" s="13">
        <f t="shared" ref="N11:N12" si="7">(J11-G11)/G11</f>
        <v>0</v>
      </c>
      <c r="O11" s="13">
        <f t="shared" ref="O11:O12" si="8">K11/J11</f>
        <v>1</v>
      </c>
      <c r="P11" s="4"/>
    </row>
    <row r="12" spans="1:42">
      <c r="A12" s="4" t="s">
        <v>70</v>
      </c>
      <c r="B12" s="4" t="s">
        <v>18</v>
      </c>
      <c r="C12" s="5" t="s">
        <v>151</v>
      </c>
      <c r="D12" s="84">
        <v>42277</v>
      </c>
      <c r="E12" s="84">
        <v>42290</v>
      </c>
      <c r="F12" s="4">
        <v>262.5</v>
      </c>
      <c r="G12" s="4">
        <v>30</v>
      </c>
      <c r="H12" s="4">
        <v>12</v>
      </c>
      <c r="I12" s="4">
        <v>8</v>
      </c>
      <c r="J12" s="14">
        <f t="shared" si="2"/>
        <v>34</v>
      </c>
      <c r="K12" s="4">
        <v>34</v>
      </c>
      <c r="L12" s="4">
        <v>0</v>
      </c>
      <c r="M12" s="4" t="s">
        <v>38</v>
      </c>
      <c r="N12" s="13">
        <f t="shared" si="7"/>
        <v>0.13333333333333333</v>
      </c>
      <c r="O12" s="13">
        <f t="shared" si="8"/>
        <v>1</v>
      </c>
      <c r="P12" s="4"/>
    </row>
    <row r="13" spans="1:42">
      <c r="A13" s="4" t="s">
        <v>70</v>
      </c>
      <c r="B13" s="4" t="s">
        <v>18</v>
      </c>
      <c r="C13" s="5" t="s">
        <v>156</v>
      </c>
      <c r="D13" s="84">
        <v>42291</v>
      </c>
      <c r="E13" s="84">
        <v>42304</v>
      </c>
      <c r="F13" s="4">
        <v>240</v>
      </c>
      <c r="G13" s="4">
        <v>29</v>
      </c>
      <c r="H13" s="4">
        <v>6</v>
      </c>
      <c r="I13" s="4">
        <v>0</v>
      </c>
      <c r="J13" s="14">
        <f t="shared" si="2"/>
        <v>35</v>
      </c>
      <c r="K13" s="4">
        <v>35</v>
      </c>
      <c r="L13" s="4">
        <v>0</v>
      </c>
      <c r="M13" s="4" t="s">
        <v>38</v>
      </c>
      <c r="N13" s="13">
        <f t="shared" ref="N13" si="9">(J13-G13)/G13</f>
        <v>0.20689655172413793</v>
      </c>
      <c r="O13" s="13">
        <f t="shared" ref="O13" si="10">K13/J13</f>
        <v>1</v>
      </c>
      <c r="P13" s="4"/>
    </row>
    <row r="14" spans="1:42">
      <c r="A14" s="4" t="s">
        <v>70</v>
      </c>
      <c r="B14" s="4" t="s">
        <v>18</v>
      </c>
      <c r="C14" s="5" t="s">
        <v>169</v>
      </c>
      <c r="D14" s="84">
        <v>42305</v>
      </c>
      <c r="E14" s="84">
        <v>42318</v>
      </c>
      <c r="F14" s="4">
        <v>217.5</v>
      </c>
      <c r="G14" s="4">
        <v>28</v>
      </c>
      <c r="H14" s="4">
        <v>2</v>
      </c>
      <c r="I14" s="4">
        <v>0</v>
      </c>
      <c r="J14" s="14">
        <f t="shared" si="2"/>
        <v>30</v>
      </c>
      <c r="K14" s="4">
        <v>30</v>
      </c>
      <c r="L14" s="4">
        <v>0</v>
      </c>
      <c r="M14" s="4" t="s">
        <v>38</v>
      </c>
      <c r="N14" s="13">
        <f t="shared" ref="N14:N15" si="11">(J14-G14)/G14</f>
        <v>7.1428571428571425E-2</v>
      </c>
      <c r="O14" s="13">
        <f t="shared" ref="O14:O15" si="12">K14/J14</f>
        <v>1</v>
      </c>
      <c r="P14" s="4"/>
    </row>
    <row r="15" spans="1:42">
      <c r="A15" s="4" t="s">
        <v>70</v>
      </c>
      <c r="B15" s="4" t="s">
        <v>24</v>
      </c>
      <c r="C15" s="5" t="s">
        <v>176</v>
      </c>
      <c r="D15" s="84">
        <v>42319</v>
      </c>
      <c r="E15" s="84">
        <v>42332</v>
      </c>
      <c r="F15" s="4">
        <v>210</v>
      </c>
      <c r="G15" s="4">
        <v>28</v>
      </c>
      <c r="H15" s="4">
        <v>0</v>
      </c>
      <c r="I15" s="4">
        <v>2</v>
      </c>
      <c r="J15" s="14">
        <f t="shared" ref="J15" si="13">G15+H15-I15</f>
        <v>26</v>
      </c>
      <c r="K15" s="4">
        <v>26</v>
      </c>
      <c r="L15" s="4">
        <v>0</v>
      </c>
      <c r="M15" s="4" t="s">
        <v>38</v>
      </c>
      <c r="N15" s="13">
        <f t="shared" si="11"/>
        <v>-7.1428571428571425E-2</v>
      </c>
      <c r="O15" s="13">
        <f t="shared" si="12"/>
        <v>1</v>
      </c>
      <c r="P15" s="85" t="s">
        <v>179</v>
      </c>
    </row>
    <row r="16" spans="1:42">
      <c r="A16" s="4" t="s">
        <v>70</v>
      </c>
      <c r="B16" s="4" t="s">
        <v>18</v>
      </c>
      <c r="C16" s="5" t="s">
        <v>186</v>
      </c>
      <c r="D16" s="84">
        <v>42333</v>
      </c>
      <c r="E16" s="6">
        <v>42346</v>
      </c>
      <c r="F16" s="4">
        <v>270</v>
      </c>
      <c r="G16" s="4">
        <v>34</v>
      </c>
      <c r="H16" s="4">
        <v>6</v>
      </c>
      <c r="I16" s="4">
        <v>0</v>
      </c>
      <c r="J16" s="14">
        <f t="shared" ref="J16" si="14">G16+H16-I16</f>
        <v>40</v>
      </c>
      <c r="K16" s="4">
        <v>40</v>
      </c>
      <c r="L16" s="4">
        <v>0</v>
      </c>
      <c r="M16" s="4" t="s">
        <v>38</v>
      </c>
      <c r="N16" s="13">
        <f t="shared" ref="N16" si="15">(J16-G16)/G16</f>
        <v>0.17647058823529413</v>
      </c>
      <c r="O16" s="13">
        <f t="shared" ref="O16" si="16">K16/J16</f>
        <v>1</v>
      </c>
      <c r="P16" s="4"/>
    </row>
    <row r="17" spans="1:16">
      <c r="A17" s="4" t="s">
        <v>125</v>
      </c>
      <c r="B17" s="4" t="s">
        <v>18</v>
      </c>
      <c r="C17" s="5" t="s">
        <v>192</v>
      </c>
      <c r="D17" s="6">
        <v>42347</v>
      </c>
      <c r="E17" s="6">
        <v>42360</v>
      </c>
      <c r="F17" s="4">
        <v>277.5</v>
      </c>
      <c r="G17" s="4">
        <v>27</v>
      </c>
      <c r="H17" s="4">
        <v>0</v>
      </c>
      <c r="I17" s="4">
        <v>0</v>
      </c>
      <c r="J17" s="14">
        <f t="shared" ref="J17" si="17">G17+H17-I17</f>
        <v>27</v>
      </c>
      <c r="K17" s="4">
        <v>27</v>
      </c>
      <c r="L17" s="4">
        <v>0</v>
      </c>
      <c r="M17" s="4" t="s">
        <v>38</v>
      </c>
      <c r="N17" s="13">
        <f t="shared" ref="N17" si="18">(J17-G17)/G17</f>
        <v>0</v>
      </c>
      <c r="O17" s="13">
        <f t="shared" ref="O17" si="19">K17/J17</f>
        <v>1</v>
      </c>
      <c r="P17" s="4"/>
    </row>
    <row r="18" spans="1:16">
      <c r="A18" s="4" t="s">
        <v>125</v>
      </c>
      <c r="B18" s="4" t="s">
        <v>18</v>
      </c>
      <c r="C18" s="5" t="s">
        <v>198</v>
      </c>
      <c r="D18" s="6">
        <v>42361</v>
      </c>
      <c r="E18" s="6">
        <v>42374</v>
      </c>
      <c r="F18" s="4">
        <v>187.5</v>
      </c>
      <c r="G18" s="4">
        <v>36</v>
      </c>
      <c r="H18" s="4">
        <v>0</v>
      </c>
      <c r="I18" s="4">
        <v>0</v>
      </c>
      <c r="J18" s="14">
        <f t="shared" ref="J18" si="20">G18+H18-I18</f>
        <v>36</v>
      </c>
      <c r="K18" s="4">
        <v>36</v>
      </c>
      <c r="L18" s="4">
        <v>0</v>
      </c>
      <c r="M18" s="4" t="s">
        <v>38</v>
      </c>
      <c r="N18" s="13">
        <f t="shared" ref="N18" si="21">(J18-G18)/G18</f>
        <v>0</v>
      </c>
      <c r="O18" s="13">
        <f t="shared" ref="O18" si="22">K18/J18</f>
        <v>1</v>
      </c>
      <c r="P18" s="4"/>
    </row>
    <row r="19" spans="1:16">
      <c r="A19" s="4" t="s">
        <v>125</v>
      </c>
      <c r="B19" s="4" t="s">
        <v>18</v>
      </c>
      <c r="C19" s="5" t="s">
        <v>202</v>
      </c>
      <c r="D19" s="6">
        <v>42375</v>
      </c>
      <c r="E19" s="6">
        <v>42388</v>
      </c>
      <c r="F19" s="4">
        <v>232.5</v>
      </c>
      <c r="G19" s="4">
        <v>34</v>
      </c>
      <c r="H19" s="4">
        <v>0</v>
      </c>
      <c r="I19" s="4">
        <v>0</v>
      </c>
      <c r="J19" s="14">
        <f t="shared" ref="J19" si="23">G19+H19-I19</f>
        <v>34</v>
      </c>
      <c r="K19" s="4">
        <v>34</v>
      </c>
      <c r="L19" s="4">
        <v>0</v>
      </c>
      <c r="M19" s="4" t="s">
        <v>38</v>
      </c>
      <c r="N19" s="13">
        <f t="shared" ref="N19" si="24">(J19-G19)/G19</f>
        <v>0</v>
      </c>
      <c r="O19" s="13">
        <f t="shared" ref="O19" si="25">K19/J19</f>
        <v>1</v>
      </c>
      <c r="P19" s="4"/>
    </row>
    <row r="20" spans="1:16">
      <c r="A20" s="4" t="s">
        <v>203</v>
      </c>
      <c r="B20" s="4" t="s">
        <v>18</v>
      </c>
      <c r="C20" s="5" t="s">
        <v>209</v>
      </c>
      <c r="D20" s="6">
        <v>42389</v>
      </c>
      <c r="E20" s="6">
        <v>42402</v>
      </c>
      <c r="F20" s="4">
        <v>262.5</v>
      </c>
      <c r="G20" s="4">
        <v>36</v>
      </c>
      <c r="H20" s="4">
        <v>0</v>
      </c>
      <c r="I20" s="4">
        <v>0</v>
      </c>
      <c r="J20" s="14">
        <f t="shared" ref="J20" si="26">G20+H20-I20</f>
        <v>36</v>
      </c>
      <c r="K20" s="4">
        <v>28</v>
      </c>
      <c r="L20" s="4">
        <v>8</v>
      </c>
      <c r="M20" s="4" t="s">
        <v>38</v>
      </c>
      <c r="N20" s="13">
        <f t="shared" ref="N20" si="27">(J20-G20)/G20</f>
        <v>0</v>
      </c>
      <c r="O20" s="13">
        <f t="shared" ref="O20" si="28">K20/J20</f>
        <v>0.77777777777777779</v>
      </c>
      <c r="P20" s="85" t="s">
        <v>210</v>
      </c>
    </row>
    <row r="21" spans="1:16">
      <c r="A21" s="4" t="s">
        <v>215</v>
      </c>
      <c r="B21" s="4" t="s">
        <v>18</v>
      </c>
      <c r="C21" s="5" t="s">
        <v>216</v>
      </c>
      <c r="D21" s="6">
        <v>42403</v>
      </c>
      <c r="E21" s="6">
        <v>42416</v>
      </c>
      <c r="F21" s="4">
        <v>285</v>
      </c>
      <c r="G21" s="4">
        <v>42</v>
      </c>
      <c r="H21" s="4">
        <v>0</v>
      </c>
      <c r="I21" s="4">
        <v>0</v>
      </c>
      <c r="J21" s="14">
        <f t="shared" ref="J21" si="29">G21+H21-I21</f>
        <v>42</v>
      </c>
      <c r="K21" s="4">
        <v>42</v>
      </c>
      <c r="L21" s="4">
        <v>0</v>
      </c>
      <c r="M21" s="4" t="s">
        <v>38</v>
      </c>
      <c r="N21" s="13">
        <f t="shared" ref="N21" si="30">(J21-G21)/G21</f>
        <v>0</v>
      </c>
      <c r="O21" s="13">
        <f t="shared" ref="O21" si="31">K21/J21</f>
        <v>1</v>
      </c>
      <c r="P21" s="4"/>
    </row>
    <row r="22" spans="1:16">
      <c r="A22" s="4" t="s">
        <v>215</v>
      </c>
      <c r="B22" s="4" t="s">
        <v>18</v>
      </c>
      <c r="C22" s="5" t="s">
        <v>224</v>
      </c>
      <c r="D22" s="6">
        <v>42417</v>
      </c>
      <c r="E22" s="6">
        <v>42430</v>
      </c>
      <c r="F22" s="4">
        <v>277.5</v>
      </c>
      <c r="G22" s="4">
        <v>48</v>
      </c>
      <c r="H22" s="4">
        <v>0</v>
      </c>
      <c r="I22" s="4">
        <v>0</v>
      </c>
      <c r="J22" s="14">
        <f t="shared" ref="J22" si="32">G22+H22-I22</f>
        <v>48</v>
      </c>
      <c r="K22" s="4">
        <v>48</v>
      </c>
      <c r="L22" s="4">
        <v>0</v>
      </c>
      <c r="M22" s="4" t="s">
        <v>38</v>
      </c>
      <c r="N22" s="13">
        <f t="shared" ref="N22" si="33">(J22-G22)/G22</f>
        <v>0</v>
      </c>
      <c r="O22" s="13">
        <f t="shared" ref="O22" si="34">K22/J22</f>
        <v>1</v>
      </c>
      <c r="P22" s="4"/>
    </row>
    <row r="23" spans="1:16">
      <c r="A23" s="4" t="s">
        <v>215</v>
      </c>
      <c r="B23" s="4" t="s">
        <v>24</v>
      </c>
      <c r="C23" s="5" t="s">
        <v>227</v>
      </c>
      <c r="D23" s="6">
        <v>42431</v>
      </c>
      <c r="E23" s="6">
        <v>42444</v>
      </c>
      <c r="F23" s="4">
        <v>270</v>
      </c>
      <c r="G23" s="4">
        <v>45</v>
      </c>
      <c r="H23" s="4">
        <v>0</v>
      </c>
      <c r="I23" s="4">
        <v>8</v>
      </c>
      <c r="J23" s="14">
        <f t="shared" ref="J23" si="35">G23+H23-I23</f>
        <v>37</v>
      </c>
      <c r="K23" s="4">
        <v>37</v>
      </c>
      <c r="L23" s="4">
        <v>0</v>
      </c>
      <c r="M23" s="4" t="s">
        <v>38</v>
      </c>
      <c r="N23" s="13">
        <f t="shared" ref="N23" si="36">(J23-G23)/G23</f>
        <v>-0.17777777777777778</v>
      </c>
      <c r="O23" s="13">
        <f t="shared" ref="O23" si="37">K23/J23</f>
        <v>1</v>
      </c>
      <c r="P23" s="4"/>
    </row>
    <row r="24" spans="1:16">
      <c r="A24" s="4">
        <v>16.100000000000001</v>
      </c>
      <c r="B24" s="4" t="s">
        <v>108</v>
      </c>
      <c r="C24" s="5" t="s">
        <v>238</v>
      </c>
      <c r="D24" s="6">
        <v>42445</v>
      </c>
      <c r="E24" s="6">
        <v>42458</v>
      </c>
      <c r="F24" s="4">
        <v>262.5</v>
      </c>
      <c r="G24" s="4">
        <v>50</v>
      </c>
      <c r="H24" s="4">
        <v>0</v>
      </c>
      <c r="I24" s="4">
        <v>0</v>
      </c>
      <c r="J24" s="14">
        <f t="shared" ref="J24" si="38">G24+H24-I24</f>
        <v>50</v>
      </c>
      <c r="K24" s="4">
        <v>50</v>
      </c>
      <c r="L24" s="4">
        <v>0</v>
      </c>
      <c r="M24" s="4" t="s">
        <v>38</v>
      </c>
      <c r="N24" s="13">
        <f t="shared" ref="N24" si="39">(J24-G24)/G24</f>
        <v>0</v>
      </c>
      <c r="O24" s="13">
        <f t="shared" ref="O24" si="40">K24/J24</f>
        <v>1</v>
      </c>
      <c r="P24" s="4"/>
    </row>
    <row r="25" spans="1:16">
      <c r="A25" s="4">
        <v>16.100000000000001</v>
      </c>
      <c r="B25" s="4" t="s">
        <v>18</v>
      </c>
      <c r="C25" s="5" t="s">
        <v>241</v>
      </c>
      <c r="D25" s="6">
        <v>42459</v>
      </c>
      <c r="E25" s="6">
        <v>42473</v>
      </c>
      <c r="F25" s="4">
        <v>232.5</v>
      </c>
      <c r="G25" s="4">
        <v>39</v>
      </c>
      <c r="H25" s="4">
        <v>0</v>
      </c>
      <c r="I25" s="4">
        <v>0</v>
      </c>
      <c r="J25" s="14">
        <f t="shared" ref="J25" si="41">G25+H25-I25</f>
        <v>39</v>
      </c>
      <c r="K25" s="4">
        <v>31</v>
      </c>
      <c r="L25" s="4">
        <v>8</v>
      </c>
      <c r="M25" s="4" t="s">
        <v>38</v>
      </c>
      <c r="N25" s="13">
        <f t="shared" ref="N25" si="42">(J25-G25)/G25</f>
        <v>0</v>
      </c>
      <c r="O25" s="13">
        <f t="shared" ref="O25" si="43">K25/J25</f>
        <v>0.79487179487179482</v>
      </c>
      <c r="P25" s="85" t="s">
        <v>242</v>
      </c>
    </row>
    <row r="26" spans="1:16">
      <c r="A26" s="4">
        <v>16.100000000000001</v>
      </c>
      <c r="B26" s="4" t="s">
        <v>18</v>
      </c>
      <c r="C26" s="5" t="s">
        <v>244</v>
      </c>
      <c r="D26" s="6">
        <v>42474</v>
      </c>
      <c r="E26" s="6">
        <v>42486</v>
      </c>
      <c r="F26" s="4">
        <v>245</v>
      </c>
      <c r="G26" s="4">
        <v>47</v>
      </c>
      <c r="H26" s="4">
        <v>0</v>
      </c>
      <c r="I26" s="4">
        <v>0</v>
      </c>
      <c r="J26" s="14">
        <f t="shared" ref="J26:J27" si="44">G26+H26-I26</f>
        <v>47</v>
      </c>
      <c r="K26" s="4">
        <v>47</v>
      </c>
      <c r="L26" s="4">
        <v>0</v>
      </c>
      <c r="M26" s="4" t="s">
        <v>38</v>
      </c>
      <c r="N26" s="13">
        <f t="shared" ref="N26:N27" si="45">(J26-G26)/G26</f>
        <v>0</v>
      </c>
      <c r="O26" s="13">
        <f t="shared" ref="O26:O27" si="46">K26/J26</f>
        <v>1</v>
      </c>
      <c r="P26" s="4"/>
    </row>
    <row r="27" spans="1:16" ht="14.25" customHeight="1">
      <c r="A27" s="4">
        <v>16.2</v>
      </c>
      <c r="B27" s="4" t="s">
        <v>18</v>
      </c>
      <c r="C27" s="5" t="s">
        <v>255</v>
      </c>
      <c r="D27" s="6">
        <v>42487</v>
      </c>
      <c r="E27" s="6">
        <v>42500</v>
      </c>
      <c r="F27" s="4">
        <v>292.5</v>
      </c>
      <c r="G27" s="4">
        <v>48</v>
      </c>
      <c r="H27" s="4">
        <v>8</v>
      </c>
      <c r="I27" s="4">
        <v>0</v>
      </c>
      <c r="J27" s="14">
        <f t="shared" si="44"/>
        <v>56</v>
      </c>
      <c r="K27" s="4">
        <v>48</v>
      </c>
      <c r="L27" s="4">
        <v>8</v>
      </c>
      <c r="M27" s="4" t="s">
        <v>38</v>
      </c>
      <c r="N27" s="13">
        <f t="shared" si="45"/>
        <v>0.16666666666666666</v>
      </c>
      <c r="O27" s="13">
        <f t="shared" si="46"/>
        <v>0.8571428571428571</v>
      </c>
      <c r="P27" s="95" t="s">
        <v>263</v>
      </c>
    </row>
  </sheetData>
  <dataValidations count="1">
    <dataValidation type="list" allowBlank="1" showInputMessage="1" showErrorMessage="1" sqref="B2:B27">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AP36"/>
  <sheetViews>
    <sheetView workbookViewId="0">
      <selection activeCell="N43" sqref="N43"/>
    </sheetView>
  </sheetViews>
  <sheetFormatPr defaultColWidth="9.109375" defaultRowHeight="12"/>
  <cols>
    <col min="1" max="1" width="12.44140625" style="3" bestFit="1" customWidth="1"/>
    <col min="2" max="2" width="11.88671875" style="3" bestFit="1" customWidth="1"/>
    <col min="3" max="3" width="8.5546875" style="3" bestFit="1" customWidth="1"/>
    <col min="4" max="5" width="10.109375" style="3" bestFit="1" customWidth="1"/>
    <col min="6" max="6" width="13.5546875" style="3" customWidth="1"/>
    <col min="7" max="7" width="14.109375" style="3" customWidth="1"/>
    <col min="8" max="9" width="9.88671875" style="3" bestFit="1" customWidth="1"/>
    <col min="10" max="10" width="12.6640625" style="3" bestFit="1" customWidth="1"/>
    <col min="11" max="11" width="8.109375" style="3" bestFit="1" customWidth="1"/>
    <col min="12" max="12" width="11.5546875" style="3" customWidth="1"/>
    <col min="13" max="13" width="18.44140625" style="3" bestFit="1" customWidth="1"/>
    <col min="14" max="14" width="13.6640625" style="3" bestFit="1" customWidth="1"/>
    <col min="15" max="15" width="14.88671875" style="3" bestFit="1" customWidth="1"/>
    <col min="16" max="16" width="30.33203125" style="26" customWidth="1"/>
    <col min="17" max="16384" width="9.109375" style="3"/>
  </cols>
  <sheetData>
    <row r="1" spans="1:42" ht="33" customHeight="1">
      <c r="A1" s="33" t="s">
        <v>10</v>
      </c>
      <c r="B1" s="1" t="s">
        <v>11</v>
      </c>
      <c r="C1" s="1" t="s">
        <v>12</v>
      </c>
      <c r="D1" s="1" t="s">
        <v>3</v>
      </c>
      <c r="E1" s="1" t="s">
        <v>4</v>
      </c>
      <c r="F1" s="1" t="s">
        <v>7</v>
      </c>
      <c r="G1" s="1" t="s">
        <v>15</v>
      </c>
      <c r="H1" s="1" t="s">
        <v>5</v>
      </c>
      <c r="I1" s="1" t="s">
        <v>6</v>
      </c>
      <c r="J1" s="1" t="s">
        <v>13</v>
      </c>
      <c r="K1" s="1" t="s">
        <v>14</v>
      </c>
      <c r="L1" s="1" t="s">
        <v>8</v>
      </c>
      <c r="M1" s="1" t="s">
        <v>79</v>
      </c>
      <c r="N1" s="12" t="s">
        <v>17</v>
      </c>
      <c r="O1" s="12" t="s">
        <v>16</v>
      </c>
      <c r="P1" s="25" t="s">
        <v>9</v>
      </c>
      <c r="Q1" s="2"/>
      <c r="R1" s="2"/>
      <c r="S1" s="2"/>
      <c r="T1" s="2"/>
      <c r="U1" s="2"/>
      <c r="V1" s="2"/>
      <c r="W1" s="2"/>
      <c r="X1" s="2"/>
      <c r="Y1" s="2"/>
      <c r="Z1" s="2"/>
      <c r="AA1" s="2"/>
      <c r="AB1" s="2"/>
      <c r="AC1" s="2"/>
      <c r="AD1" s="2"/>
      <c r="AE1" s="2"/>
      <c r="AF1" s="2"/>
      <c r="AG1" s="2"/>
      <c r="AH1" s="2"/>
      <c r="AI1" s="2"/>
      <c r="AJ1" s="2"/>
      <c r="AK1" s="2"/>
      <c r="AL1" s="2"/>
      <c r="AM1" s="2"/>
      <c r="AN1" s="2"/>
      <c r="AO1" s="2"/>
      <c r="AP1" s="2"/>
    </row>
    <row r="2" spans="1:42" ht="44.1" hidden="1" customHeight="1">
      <c r="A2" s="4">
        <v>15.3</v>
      </c>
      <c r="B2" s="4" t="s">
        <v>18</v>
      </c>
      <c r="C2" s="5" t="s">
        <v>59</v>
      </c>
      <c r="D2" s="6">
        <v>42083</v>
      </c>
      <c r="E2" s="6">
        <v>42096</v>
      </c>
      <c r="F2" s="28">
        <v>346</v>
      </c>
      <c r="G2" s="7">
        <v>45</v>
      </c>
      <c r="H2" s="8">
        <v>0</v>
      </c>
      <c r="I2" s="8">
        <v>0</v>
      </c>
      <c r="J2" s="14">
        <f>G2+H2-I2</f>
        <v>45</v>
      </c>
      <c r="K2" s="9">
        <v>45</v>
      </c>
      <c r="L2" s="9">
        <v>0</v>
      </c>
      <c r="M2" s="9" t="s">
        <v>38</v>
      </c>
      <c r="N2" s="13">
        <f t="shared" ref="N2:N8" si="0">(J2-G2)/G2</f>
        <v>0</v>
      </c>
      <c r="O2" s="13">
        <f t="shared" ref="O2:O8" si="1">K2/J2</f>
        <v>1</v>
      </c>
      <c r="P2" s="29"/>
      <c r="Q2" s="11"/>
      <c r="R2" s="2"/>
      <c r="S2" s="2"/>
      <c r="T2" s="2"/>
      <c r="U2" s="2"/>
      <c r="V2" s="2"/>
      <c r="W2" s="2"/>
      <c r="X2" s="2"/>
      <c r="Y2" s="2"/>
      <c r="Z2" s="2"/>
      <c r="AA2" s="2"/>
      <c r="AB2" s="2"/>
      <c r="AC2" s="2"/>
      <c r="AD2" s="2"/>
      <c r="AE2" s="2"/>
      <c r="AF2" s="2"/>
      <c r="AG2" s="2"/>
      <c r="AH2" s="2"/>
      <c r="AI2" s="2"/>
      <c r="AJ2" s="2"/>
      <c r="AK2" s="2"/>
      <c r="AL2" s="2"/>
      <c r="AM2" s="2"/>
      <c r="AN2" s="2"/>
      <c r="AO2" s="2"/>
      <c r="AP2" s="2"/>
    </row>
    <row r="3" spans="1:42" ht="44.1" hidden="1" customHeight="1">
      <c r="A3" s="4">
        <v>15.3</v>
      </c>
      <c r="B3" s="4" t="s">
        <v>18</v>
      </c>
      <c r="C3" s="5" t="s">
        <v>60</v>
      </c>
      <c r="D3" s="6">
        <v>42096</v>
      </c>
      <c r="E3" s="6">
        <v>42109</v>
      </c>
      <c r="F3" s="28">
        <v>339</v>
      </c>
      <c r="G3" s="7">
        <v>43</v>
      </c>
      <c r="H3" s="8">
        <v>0</v>
      </c>
      <c r="I3" s="8">
        <v>0</v>
      </c>
      <c r="J3" s="14">
        <f t="shared" ref="J3:J18" si="2">G3+H3-I3</f>
        <v>43</v>
      </c>
      <c r="K3" s="9">
        <v>43</v>
      </c>
      <c r="L3" s="9">
        <v>0</v>
      </c>
      <c r="M3" s="9" t="s">
        <v>38</v>
      </c>
      <c r="N3" s="13">
        <f t="shared" si="0"/>
        <v>0</v>
      </c>
      <c r="O3" s="13">
        <f t="shared" si="1"/>
        <v>1</v>
      </c>
      <c r="P3" s="29"/>
      <c r="Q3" s="11"/>
      <c r="R3" s="2"/>
      <c r="S3" s="2"/>
      <c r="T3" s="2"/>
      <c r="U3" s="2"/>
      <c r="V3" s="2"/>
      <c r="W3" s="2"/>
      <c r="X3" s="2"/>
      <c r="Y3" s="2"/>
      <c r="Z3" s="2"/>
      <c r="AA3" s="2"/>
      <c r="AB3" s="2"/>
      <c r="AC3" s="2"/>
      <c r="AD3" s="2"/>
      <c r="AE3" s="2"/>
      <c r="AF3" s="2"/>
      <c r="AG3" s="2"/>
      <c r="AH3" s="2"/>
      <c r="AI3" s="2"/>
      <c r="AJ3" s="2"/>
      <c r="AK3" s="2"/>
      <c r="AL3" s="2"/>
      <c r="AM3" s="2"/>
      <c r="AN3" s="2"/>
      <c r="AO3" s="2"/>
      <c r="AP3" s="2"/>
    </row>
    <row r="4" spans="1:42" ht="44.1" hidden="1" customHeight="1">
      <c r="A4" s="4">
        <v>15.3</v>
      </c>
      <c r="B4" s="4" t="s">
        <v>18</v>
      </c>
      <c r="C4" s="5" t="s">
        <v>61</v>
      </c>
      <c r="D4" s="6">
        <v>42110</v>
      </c>
      <c r="E4" s="6">
        <v>42123</v>
      </c>
      <c r="F4" s="28">
        <v>284</v>
      </c>
      <c r="G4" s="7">
        <v>40</v>
      </c>
      <c r="H4" s="8">
        <v>3</v>
      </c>
      <c r="I4" s="8">
        <v>0</v>
      </c>
      <c r="J4" s="14">
        <f t="shared" si="2"/>
        <v>43</v>
      </c>
      <c r="K4" s="9">
        <v>40</v>
      </c>
      <c r="L4" s="9">
        <v>3</v>
      </c>
      <c r="M4" s="9" t="s">
        <v>38</v>
      </c>
      <c r="N4" s="13">
        <f t="shared" si="0"/>
        <v>7.4999999999999997E-2</v>
      </c>
      <c r="O4" s="13">
        <f t="shared" si="1"/>
        <v>0.93023255813953487</v>
      </c>
      <c r="P4" s="29" t="s">
        <v>64</v>
      </c>
      <c r="Q4" s="11"/>
      <c r="R4" s="2"/>
      <c r="S4" s="2"/>
      <c r="T4" s="2"/>
      <c r="U4" s="2"/>
      <c r="V4" s="2"/>
      <c r="W4" s="2"/>
      <c r="X4" s="2"/>
      <c r="Y4" s="2"/>
      <c r="Z4" s="2"/>
      <c r="AA4" s="2"/>
      <c r="AB4" s="2"/>
      <c r="AC4" s="2"/>
      <c r="AD4" s="2"/>
      <c r="AE4" s="2"/>
      <c r="AF4" s="2"/>
      <c r="AG4" s="2"/>
      <c r="AH4" s="2"/>
      <c r="AI4" s="2"/>
      <c r="AJ4" s="2"/>
      <c r="AK4" s="2"/>
      <c r="AL4" s="2"/>
      <c r="AM4" s="2"/>
      <c r="AN4" s="2"/>
      <c r="AO4" s="2"/>
      <c r="AP4" s="2"/>
    </row>
    <row r="5" spans="1:42" ht="44.1" hidden="1" customHeight="1">
      <c r="A5" s="4">
        <v>15.3</v>
      </c>
      <c r="B5" s="4" t="s">
        <v>18</v>
      </c>
      <c r="C5" s="5" t="s">
        <v>62</v>
      </c>
      <c r="D5" s="6">
        <v>42125</v>
      </c>
      <c r="E5" s="6">
        <v>42139</v>
      </c>
      <c r="F5" s="30">
        <v>282</v>
      </c>
      <c r="G5" s="31">
        <v>44</v>
      </c>
      <c r="H5" s="8">
        <v>0</v>
      </c>
      <c r="I5" s="8">
        <v>0</v>
      </c>
      <c r="J5" s="14">
        <f t="shared" si="2"/>
        <v>44</v>
      </c>
      <c r="K5" s="32">
        <v>44</v>
      </c>
      <c r="L5" s="10">
        <v>0</v>
      </c>
      <c r="M5" s="9" t="s">
        <v>38</v>
      </c>
      <c r="N5" s="13">
        <f t="shared" si="0"/>
        <v>0</v>
      </c>
      <c r="O5" s="13">
        <f t="shared" si="1"/>
        <v>1</v>
      </c>
      <c r="P5" s="27"/>
      <c r="Q5" s="11"/>
      <c r="R5" s="2"/>
      <c r="S5" s="2"/>
      <c r="T5" s="2"/>
      <c r="U5" s="2"/>
      <c r="V5" s="2"/>
      <c r="W5" s="2"/>
      <c r="X5" s="2"/>
      <c r="Y5" s="2"/>
      <c r="Z5" s="2"/>
      <c r="AA5" s="2"/>
      <c r="AB5" s="2"/>
      <c r="AC5" s="2"/>
      <c r="AD5" s="2"/>
      <c r="AE5" s="2"/>
      <c r="AF5" s="2"/>
      <c r="AG5" s="2"/>
      <c r="AH5" s="2"/>
      <c r="AI5" s="2"/>
      <c r="AJ5" s="2"/>
      <c r="AK5" s="2"/>
      <c r="AL5" s="2"/>
      <c r="AM5" s="2"/>
      <c r="AN5" s="2"/>
      <c r="AO5" s="2"/>
      <c r="AP5" s="2"/>
    </row>
    <row r="6" spans="1:42" ht="44.1" hidden="1" customHeight="1">
      <c r="A6" s="4">
        <v>15.3</v>
      </c>
      <c r="B6" s="4" t="s">
        <v>18</v>
      </c>
      <c r="C6" s="5" t="s">
        <v>63</v>
      </c>
      <c r="D6" s="6">
        <v>42138</v>
      </c>
      <c r="E6" s="6">
        <v>42151</v>
      </c>
      <c r="F6" s="30">
        <v>491</v>
      </c>
      <c r="G6" s="31">
        <v>51</v>
      </c>
      <c r="H6" s="8">
        <v>3</v>
      </c>
      <c r="I6" s="8">
        <v>0</v>
      </c>
      <c r="J6" s="14">
        <f t="shared" si="2"/>
        <v>54</v>
      </c>
      <c r="K6" s="32">
        <v>49</v>
      </c>
      <c r="L6" s="10">
        <v>5</v>
      </c>
      <c r="M6" s="9" t="s">
        <v>38</v>
      </c>
      <c r="N6" s="13">
        <f t="shared" si="0"/>
        <v>5.8823529411764705E-2</v>
      </c>
      <c r="O6" s="13">
        <f t="shared" si="1"/>
        <v>0.90740740740740744</v>
      </c>
      <c r="P6" s="27" t="s">
        <v>65</v>
      </c>
      <c r="Q6" s="11"/>
      <c r="R6" s="2"/>
      <c r="S6" s="2"/>
      <c r="T6" s="2"/>
      <c r="U6" s="2"/>
      <c r="V6" s="2"/>
      <c r="W6" s="2"/>
      <c r="X6" s="2"/>
      <c r="Y6" s="2"/>
      <c r="Z6" s="2"/>
      <c r="AA6" s="2"/>
      <c r="AB6" s="2"/>
      <c r="AC6" s="2"/>
      <c r="AD6" s="2"/>
      <c r="AE6" s="2"/>
      <c r="AF6" s="2"/>
      <c r="AG6" s="2"/>
      <c r="AH6" s="2"/>
      <c r="AI6" s="2"/>
      <c r="AJ6" s="2"/>
      <c r="AK6" s="2"/>
      <c r="AL6" s="2"/>
      <c r="AM6" s="2"/>
      <c r="AN6" s="2"/>
      <c r="AO6" s="2"/>
      <c r="AP6" s="2"/>
    </row>
    <row r="7" spans="1:42" ht="44.1" hidden="1" customHeight="1">
      <c r="A7" s="4">
        <v>15.3</v>
      </c>
      <c r="B7" s="4" t="s">
        <v>18</v>
      </c>
      <c r="C7" s="5" t="s">
        <v>56</v>
      </c>
      <c r="D7" s="6">
        <v>42153</v>
      </c>
      <c r="E7" s="6">
        <v>42167</v>
      </c>
      <c r="F7" s="30">
        <v>491</v>
      </c>
      <c r="G7" s="31">
        <v>62</v>
      </c>
      <c r="H7" s="8">
        <v>8</v>
      </c>
      <c r="I7" s="8">
        <v>0</v>
      </c>
      <c r="J7" s="14">
        <f t="shared" si="2"/>
        <v>70</v>
      </c>
      <c r="K7" s="32">
        <v>70</v>
      </c>
      <c r="L7" s="10">
        <v>0</v>
      </c>
      <c r="M7" s="9" t="s">
        <v>38</v>
      </c>
      <c r="N7" s="13">
        <f t="shared" si="0"/>
        <v>0.12903225806451613</v>
      </c>
      <c r="O7" s="13">
        <f t="shared" si="1"/>
        <v>1</v>
      </c>
      <c r="P7" s="27"/>
      <c r="Q7" s="11"/>
      <c r="R7" s="2"/>
      <c r="S7" s="2"/>
      <c r="T7" s="2"/>
      <c r="U7" s="2"/>
      <c r="V7" s="2"/>
      <c r="W7" s="2"/>
      <c r="X7" s="2"/>
      <c r="Y7" s="2"/>
      <c r="Z7" s="2"/>
      <c r="AA7" s="2"/>
      <c r="AB7" s="2"/>
      <c r="AC7" s="2"/>
      <c r="AD7" s="2"/>
      <c r="AE7" s="2"/>
      <c r="AF7" s="2"/>
      <c r="AG7" s="2"/>
      <c r="AH7" s="2"/>
      <c r="AI7" s="2"/>
      <c r="AJ7" s="2"/>
      <c r="AK7" s="2"/>
      <c r="AL7" s="2"/>
      <c r="AM7" s="2"/>
      <c r="AN7" s="2"/>
      <c r="AO7" s="2"/>
      <c r="AP7" s="2"/>
    </row>
    <row r="8" spans="1:42" ht="44.1" hidden="1" customHeight="1">
      <c r="A8" s="4">
        <v>15.3</v>
      </c>
      <c r="B8" s="4" t="s">
        <v>24</v>
      </c>
      <c r="C8" s="5" t="s">
        <v>47</v>
      </c>
      <c r="D8" s="6">
        <v>42166</v>
      </c>
      <c r="E8" s="6">
        <v>42179</v>
      </c>
      <c r="F8" s="30">
        <v>436</v>
      </c>
      <c r="G8" s="31">
        <v>57</v>
      </c>
      <c r="H8" s="8">
        <v>0</v>
      </c>
      <c r="I8" s="8">
        <v>0</v>
      </c>
      <c r="J8" s="14">
        <f t="shared" si="2"/>
        <v>57</v>
      </c>
      <c r="K8" s="32">
        <v>52</v>
      </c>
      <c r="L8" s="10">
        <v>5</v>
      </c>
      <c r="M8" s="35" t="s">
        <v>75</v>
      </c>
      <c r="N8" s="13">
        <f t="shared" si="0"/>
        <v>0</v>
      </c>
      <c r="O8" s="13">
        <f t="shared" si="1"/>
        <v>0.91228070175438591</v>
      </c>
      <c r="P8" s="27" t="s">
        <v>66</v>
      </c>
      <c r="Q8" s="11"/>
      <c r="R8" s="2"/>
      <c r="S8" s="2"/>
      <c r="T8" s="2"/>
      <c r="U8" s="2"/>
      <c r="V8" s="2"/>
      <c r="W8" s="2"/>
      <c r="X8" s="2"/>
      <c r="Y8" s="2"/>
      <c r="Z8" s="2"/>
      <c r="AA8" s="2"/>
      <c r="AB8" s="2"/>
      <c r="AC8" s="2"/>
      <c r="AD8" s="2"/>
      <c r="AE8" s="2"/>
      <c r="AF8" s="2"/>
      <c r="AG8" s="2"/>
      <c r="AH8" s="2"/>
      <c r="AI8" s="2"/>
      <c r="AJ8" s="2"/>
      <c r="AK8" s="2"/>
      <c r="AL8" s="2"/>
      <c r="AM8" s="2"/>
      <c r="AN8" s="2"/>
      <c r="AO8" s="2"/>
      <c r="AP8" s="2"/>
    </row>
    <row r="9" spans="1:42" ht="44.1" hidden="1" customHeight="1">
      <c r="A9" s="4">
        <v>15.3</v>
      </c>
      <c r="B9" s="4" t="s">
        <v>108</v>
      </c>
      <c r="C9" s="5" t="s">
        <v>48</v>
      </c>
      <c r="D9" s="6">
        <v>42180</v>
      </c>
      <c r="E9" s="6">
        <v>42194</v>
      </c>
      <c r="F9" s="30">
        <v>366</v>
      </c>
      <c r="G9" s="31">
        <v>55</v>
      </c>
      <c r="H9" s="8">
        <v>0</v>
      </c>
      <c r="I9" s="8">
        <v>0</v>
      </c>
      <c r="J9" s="14">
        <f t="shared" si="2"/>
        <v>55</v>
      </c>
      <c r="K9" s="32">
        <v>55</v>
      </c>
      <c r="L9" s="10">
        <v>0</v>
      </c>
      <c r="M9" s="35">
        <v>0</v>
      </c>
      <c r="N9" s="13">
        <f t="shared" ref="N9:N14" si="3">(J9-G9)/G9</f>
        <v>0</v>
      </c>
      <c r="O9" s="13">
        <f t="shared" ref="O9:O14" si="4">K9/J9</f>
        <v>1</v>
      </c>
      <c r="P9" s="27" t="s">
        <v>66</v>
      </c>
      <c r="Q9" s="11"/>
      <c r="R9" s="2"/>
      <c r="S9" s="2"/>
      <c r="T9" s="2"/>
      <c r="U9" s="2"/>
      <c r="V9" s="2"/>
      <c r="W9" s="2"/>
      <c r="X9" s="2"/>
      <c r="Y9" s="2"/>
      <c r="Z9" s="2"/>
      <c r="AA9" s="2"/>
      <c r="AB9" s="2"/>
      <c r="AC9" s="2"/>
      <c r="AD9" s="2"/>
      <c r="AE9" s="2"/>
      <c r="AF9" s="2"/>
      <c r="AG9" s="2"/>
      <c r="AH9" s="2"/>
      <c r="AI9" s="2"/>
      <c r="AJ9" s="2"/>
      <c r="AK9" s="2"/>
      <c r="AL9" s="2"/>
      <c r="AM9" s="2"/>
      <c r="AN9" s="2"/>
      <c r="AO9" s="2"/>
      <c r="AP9" s="2"/>
    </row>
    <row r="10" spans="1:42" ht="44.1" customHeight="1">
      <c r="A10" s="4">
        <v>15.4</v>
      </c>
      <c r="B10" s="4" t="s">
        <v>18</v>
      </c>
      <c r="C10" s="5" t="s">
        <v>107</v>
      </c>
      <c r="D10" s="6">
        <v>42194</v>
      </c>
      <c r="E10" s="6">
        <v>42207</v>
      </c>
      <c r="F10" s="30">
        <v>364</v>
      </c>
      <c r="G10" s="31">
        <v>47</v>
      </c>
      <c r="H10" s="8">
        <v>8</v>
      </c>
      <c r="I10" s="8">
        <v>0</v>
      </c>
      <c r="J10" s="14">
        <f t="shared" si="2"/>
        <v>55</v>
      </c>
      <c r="K10" s="66">
        <v>55</v>
      </c>
      <c r="L10" s="9">
        <v>0</v>
      </c>
      <c r="M10" s="35" t="s">
        <v>38</v>
      </c>
      <c r="N10" s="13">
        <f t="shared" si="3"/>
        <v>0.1702127659574468</v>
      </c>
      <c r="O10" s="13">
        <f t="shared" si="4"/>
        <v>1</v>
      </c>
      <c r="P10" s="27"/>
      <c r="Q10" s="11"/>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44.1" customHeight="1">
      <c r="A11" s="4">
        <v>15.4</v>
      </c>
      <c r="B11" s="4" t="s">
        <v>18</v>
      </c>
      <c r="C11" s="5" t="s">
        <v>105</v>
      </c>
      <c r="D11" s="6">
        <v>42208</v>
      </c>
      <c r="E11" s="6">
        <v>42221</v>
      </c>
      <c r="F11" s="30">
        <v>453</v>
      </c>
      <c r="G11" s="31">
        <v>61</v>
      </c>
      <c r="H11" s="8">
        <v>0</v>
      </c>
      <c r="I11" s="8">
        <v>0</v>
      </c>
      <c r="J11" s="14">
        <f t="shared" si="2"/>
        <v>61</v>
      </c>
      <c r="K11" s="66">
        <v>61</v>
      </c>
      <c r="L11" s="9">
        <v>0</v>
      </c>
      <c r="M11" s="35" t="s">
        <v>38</v>
      </c>
      <c r="N11" s="13">
        <f t="shared" si="3"/>
        <v>0</v>
      </c>
      <c r="O11" s="13">
        <f t="shared" si="4"/>
        <v>1</v>
      </c>
      <c r="P11" s="27"/>
      <c r="Q11" s="11"/>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c r="A12" s="4">
        <v>15.4</v>
      </c>
      <c r="B12" s="4" t="s">
        <v>18</v>
      </c>
      <c r="C12" s="5" t="s">
        <v>112</v>
      </c>
      <c r="D12" s="6">
        <v>42222</v>
      </c>
      <c r="E12" s="84">
        <v>42235</v>
      </c>
      <c r="F12" s="4">
        <v>494</v>
      </c>
      <c r="G12" s="4">
        <v>72</v>
      </c>
      <c r="H12" s="4">
        <v>3</v>
      </c>
      <c r="I12" s="4">
        <v>0</v>
      </c>
      <c r="J12" s="14">
        <f t="shared" si="2"/>
        <v>75</v>
      </c>
      <c r="K12" s="4">
        <v>75</v>
      </c>
      <c r="L12" s="4">
        <v>5</v>
      </c>
      <c r="M12" s="4" t="s">
        <v>38</v>
      </c>
      <c r="N12" s="13">
        <f t="shared" si="3"/>
        <v>4.1666666666666664E-2</v>
      </c>
      <c r="O12" s="13">
        <f t="shared" si="4"/>
        <v>1</v>
      </c>
      <c r="P12" s="87" t="s">
        <v>119</v>
      </c>
    </row>
    <row r="13" spans="1:42">
      <c r="A13" s="4">
        <v>15.4</v>
      </c>
      <c r="B13" s="4" t="s">
        <v>18</v>
      </c>
      <c r="C13" s="5" t="s">
        <v>117</v>
      </c>
      <c r="D13" s="84">
        <v>42236</v>
      </c>
      <c r="E13" s="6">
        <v>42249</v>
      </c>
      <c r="F13" s="4">
        <v>493</v>
      </c>
      <c r="G13" s="4">
        <v>65</v>
      </c>
      <c r="H13" s="4">
        <v>0</v>
      </c>
      <c r="I13" s="4">
        <v>0</v>
      </c>
      <c r="J13" s="14">
        <f t="shared" si="2"/>
        <v>65</v>
      </c>
      <c r="K13" s="4">
        <v>65</v>
      </c>
      <c r="L13" s="4">
        <v>0</v>
      </c>
      <c r="M13" s="4" t="s">
        <v>38</v>
      </c>
      <c r="N13" s="13">
        <f t="shared" si="3"/>
        <v>0</v>
      </c>
      <c r="O13" s="13">
        <f t="shared" si="4"/>
        <v>1</v>
      </c>
      <c r="P13" s="87"/>
    </row>
    <row r="14" spans="1:42">
      <c r="A14" s="4">
        <v>15.4</v>
      </c>
      <c r="B14" s="4" t="s">
        <v>18</v>
      </c>
      <c r="C14" s="5" t="s">
        <v>127</v>
      </c>
      <c r="D14" s="6">
        <v>42250</v>
      </c>
      <c r="E14" s="84">
        <v>42263</v>
      </c>
      <c r="F14" s="4">
        <v>400</v>
      </c>
      <c r="G14" s="4">
        <v>47</v>
      </c>
      <c r="H14" s="4">
        <v>0</v>
      </c>
      <c r="I14" s="4">
        <v>0</v>
      </c>
      <c r="J14" s="14">
        <f t="shared" si="2"/>
        <v>47</v>
      </c>
      <c r="K14" s="4">
        <v>29</v>
      </c>
      <c r="L14" s="4">
        <v>18</v>
      </c>
      <c r="M14" s="4" t="s">
        <v>38</v>
      </c>
      <c r="N14" s="13">
        <f t="shared" si="3"/>
        <v>0</v>
      </c>
      <c r="O14" s="13">
        <f t="shared" si="4"/>
        <v>0.61702127659574468</v>
      </c>
      <c r="P14" s="87"/>
    </row>
    <row r="15" spans="1:42">
      <c r="A15" s="4">
        <v>15.4</v>
      </c>
      <c r="B15" s="4" t="s">
        <v>18</v>
      </c>
      <c r="C15" s="5" t="s">
        <v>133</v>
      </c>
      <c r="D15" s="84">
        <v>42264</v>
      </c>
      <c r="E15" s="84">
        <v>42277</v>
      </c>
      <c r="F15" s="4">
        <v>336</v>
      </c>
      <c r="G15" s="4">
        <v>50</v>
      </c>
      <c r="H15" s="4">
        <v>0</v>
      </c>
      <c r="I15" s="4">
        <v>0</v>
      </c>
      <c r="J15" s="14">
        <f t="shared" si="2"/>
        <v>50</v>
      </c>
      <c r="K15" s="4">
        <v>50</v>
      </c>
      <c r="L15" s="4">
        <v>0</v>
      </c>
      <c r="M15" s="4" t="s">
        <v>38</v>
      </c>
      <c r="N15" s="13">
        <f t="shared" ref="N15:N16" si="5">(J15-G15)/G15</f>
        <v>0</v>
      </c>
      <c r="O15" s="13">
        <f t="shared" ref="O15:O16" si="6">K15/J15</f>
        <v>1</v>
      </c>
      <c r="P15" s="87"/>
    </row>
    <row r="16" spans="1:42" ht="24">
      <c r="A16" s="4">
        <v>15.4</v>
      </c>
      <c r="B16" s="4" t="s">
        <v>24</v>
      </c>
      <c r="C16" s="5" t="s">
        <v>134</v>
      </c>
      <c r="D16" s="6">
        <v>42278</v>
      </c>
      <c r="E16" s="84">
        <v>42291</v>
      </c>
      <c r="F16" s="4">
        <v>224</v>
      </c>
      <c r="G16" s="4">
        <v>60</v>
      </c>
      <c r="H16" s="4">
        <v>0</v>
      </c>
      <c r="I16" s="4">
        <v>0</v>
      </c>
      <c r="J16" s="14">
        <f t="shared" si="2"/>
        <v>60</v>
      </c>
      <c r="K16" s="4">
        <v>60</v>
      </c>
      <c r="L16" s="4">
        <v>0</v>
      </c>
      <c r="M16" s="86" t="s">
        <v>152</v>
      </c>
      <c r="N16" s="13">
        <f t="shared" si="5"/>
        <v>0</v>
      </c>
      <c r="O16" s="13">
        <f t="shared" si="6"/>
        <v>1</v>
      </c>
      <c r="P16" s="87"/>
    </row>
    <row r="17" spans="1:16">
      <c r="A17" s="4">
        <v>15.4</v>
      </c>
      <c r="B17" s="4" t="s">
        <v>108</v>
      </c>
      <c r="C17" s="5" t="s">
        <v>151</v>
      </c>
      <c r="D17" s="84">
        <v>42292</v>
      </c>
      <c r="E17" s="84">
        <v>42305</v>
      </c>
      <c r="F17" s="4">
        <v>441</v>
      </c>
      <c r="G17" s="4">
        <v>58</v>
      </c>
      <c r="H17" s="4">
        <v>0</v>
      </c>
      <c r="I17" s="4">
        <v>0</v>
      </c>
      <c r="J17" s="14">
        <f t="shared" si="2"/>
        <v>58</v>
      </c>
      <c r="K17" s="4">
        <v>58</v>
      </c>
      <c r="L17" s="4">
        <v>0</v>
      </c>
      <c r="M17" s="4" t="s">
        <v>38</v>
      </c>
      <c r="N17" s="13">
        <f t="shared" ref="N17" si="7">(J17-G17)/G17</f>
        <v>0</v>
      </c>
      <c r="O17" s="13">
        <f t="shared" ref="O17" si="8">K17/J17</f>
        <v>1</v>
      </c>
      <c r="P17" s="87"/>
    </row>
    <row r="18" spans="1:16">
      <c r="A18" s="4">
        <v>15.4</v>
      </c>
      <c r="B18" s="4" t="s">
        <v>18</v>
      </c>
      <c r="C18" s="5" t="s">
        <v>156</v>
      </c>
      <c r="D18" s="84">
        <v>42306</v>
      </c>
      <c r="E18" s="84">
        <v>42320</v>
      </c>
      <c r="F18" s="4">
        <v>175</v>
      </c>
      <c r="G18" s="4">
        <v>59</v>
      </c>
      <c r="H18" s="4">
        <v>0</v>
      </c>
      <c r="I18" s="4">
        <v>0</v>
      </c>
      <c r="J18" s="14">
        <f t="shared" si="2"/>
        <v>59</v>
      </c>
      <c r="K18" s="4">
        <v>59</v>
      </c>
      <c r="L18" s="4">
        <v>0</v>
      </c>
      <c r="M18" s="4" t="s">
        <v>38</v>
      </c>
      <c r="N18" s="13">
        <f t="shared" ref="N18" si="9">(J18-G18)/G18</f>
        <v>0</v>
      </c>
      <c r="O18" s="13">
        <f t="shared" ref="O18" si="10">K18/J18</f>
        <v>1</v>
      </c>
      <c r="P18" s="87"/>
    </row>
    <row r="19" spans="1:16">
      <c r="A19" s="4">
        <v>15.4</v>
      </c>
      <c r="B19" s="4" t="s">
        <v>18</v>
      </c>
      <c r="C19" s="5" t="s">
        <v>169</v>
      </c>
      <c r="D19" s="84">
        <v>42320</v>
      </c>
      <c r="E19" s="84">
        <v>42333</v>
      </c>
      <c r="F19" s="4">
        <v>175</v>
      </c>
      <c r="G19" s="4">
        <v>52</v>
      </c>
      <c r="H19" s="4">
        <v>0</v>
      </c>
      <c r="I19" s="4">
        <v>0</v>
      </c>
      <c r="J19" s="14">
        <f t="shared" ref="J19" si="11">G19+H19-I19</f>
        <v>52</v>
      </c>
      <c r="K19" s="4">
        <v>49</v>
      </c>
      <c r="L19" s="4">
        <v>3</v>
      </c>
      <c r="M19" s="4" t="s">
        <v>38</v>
      </c>
      <c r="N19" s="13">
        <f t="shared" ref="N19" si="12">(J19-G19)/G19</f>
        <v>0</v>
      </c>
      <c r="O19" s="13">
        <f t="shared" ref="O19" si="13">K19/J19</f>
        <v>0.94230769230769229</v>
      </c>
      <c r="P19" s="87" t="s">
        <v>178</v>
      </c>
    </row>
    <row r="20" spans="1:16">
      <c r="A20" s="4">
        <v>15.4</v>
      </c>
      <c r="B20" s="4" t="s">
        <v>18</v>
      </c>
      <c r="C20" s="5" t="s">
        <v>176</v>
      </c>
      <c r="D20" s="84">
        <v>42334</v>
      </c>
      <c r="E20" s="6">
        <v>42347</v>
      </c>
      <c r="F20" s="4">
        <v>210</v>
      </c>
      <c r="G20" s="4">
        <v>47</v>
      </c>
      <c r="H20" s="4">
        <v>0</v>
      </c>
      <c r="I20" s="4">
        <v>0</v>
      </c>
      <c r="J20" s="14">
        <f t="shared" ref="J20" si="14">G20+H20-I20</f>
        <v>47</v>
      </c>
      <c r="K20" s="4">
        <v>47</v>
      </c>
      <c r="L20" s="4">
        <v>0</v>
      </c>
      <c r="M20" s="4" t="s">
        <v>38</v>
      </c>
      <c r="N20" s="13">
        <f t="shared" ref="N20" si="15">(J20-G20)/G20</f>
        <v>0</v>
      </c>
      <c r="O20" s="13">
        <f t="shared" ref="O20" si="16">K20/J20</f>
        <v>1</v>
      </c>
      <c r="P20" s="87"/>
    </row>
    <row r="21" spans="1:16">
      <c r="A21" s="4">
        <v>15.4</v>
      </c>
      <c r="B21" s="4" t="s">
        <v>18</v>
      </c>
      <c r="C21" s="5" t="s">
        <v>186</v>
      </c>
      <c r="D21" s="84">
        <v>42349</v>
      </c>
      <c r="E21" s="6">
        <v>42362</v>
      </c>
      <c r="F21" s="4">
        <v>126</v>
      </c>
      <c r="G21" s="4">
        <v>42</v>
      </c>
      <c r="H21" s="4">
        <v>0</v>
      </c>
      <c r="I21" s="4">
        <v>0</v>
      </c>
      <c r="J21" s="14">
        <f t="shared" ref="J21" si="17">G21+H21-I21</f>
        <v>42</v>
      </c>
      <c r="K21" s="4">
        <v>42</v>
      </c>
      <c r="L21" s="4">
        <v>0</v>
      </c>
      <c r="M21" s="4" t="s">
        <v>38</v>
      </c>
      <c r="N21" s="13">
        <f t="shared" ref="N21" si="18">(J21-G21)/G21</f>
        <v>0</v>
      </c>
      <c r="O21" s="13">
        <f t="shared" ref="O21" si="19">K21/J21</f>
        <v>1</v>
      </c>
      <c r="P21" s="87"/>
    </row>
    <row r="22" spans="1:16">
      <c r="A22" s="4">
        <v>15.4</v>
      </c>
      <c r="B22" s="4" t="s">
        <v>18</v>
      </c>
      <c r="C22" s="5" t="s">
        <v>192</v>
      </c>
      <c r="D22" s="84">
        <v>42363</v>
      </c>
      <c r="E22" s="6">
        <v>42376</v>
      </c>
      <c r="F22" s="4">
        <v>161</v>
      </c>
      <c r="G22" s="4">
        <v>36</v>
      </c>
      <c r="H22" s="4">
        <v>0</v>
      </c>
      <c r="I22" s="4">
        <v>0</v>
      </c>
      <c r="J22" s="14">
        <f t="shared" ref="J22:J23" si="20">G22+H22-I22</f>
        <v>36</v>
      </c>
      <c r="K22" s="4">
        <v>36</v>
      </c>
      <c r="L22" s="4">
        <v>0</v>
      </c>
      <c r="M22" s="4" t="s">
        <v>38</v>
      </c>
      <c r="N22" s="13">
        <f t="shared" ref="N22:N36" si="21">(J22-G22)/G22</f>
        <v>0</v>
      </c>
      <c r="O22" s="13">
        <f t="shared" ref="O22" si="22">K22/J22</f>
        <v>1</v>
      </c>
      <c r="P22" s="87"/>
    </row>
    <row r="23" spans="1:16">
      <c r="A23" s="4">
        <v>16.100000000000001</v>
      </c>
      <c r="B23" s="4" t="s">
        <v>18</v>
      </c>
      <c r="C23" s="5" t="s">
        <v>198</v>
      </c>
      <c r="D23" s="6">
        <v>42377</v>
      </c>
      <c r="E23" s="6">
        <v>42390</v>
      </c>
      <c r="F23" s="4">
        <v>196</v>
      </c>
      <c r="G23" s="4">
        <v>57</v>
      </c>
      <c r="H23" s="4">
        <v>3</v>
      </c>
      <c r="I23" s="4">
        <v>0</v>
      </c>
      <c r="J23" s="14">
        <f t="shared" si="20"/>
        <v>60</v>
      </c>
      <c r="K23" s="4">
        <v>60</v>
      </c>
      <c r="L23" s="4">
        <v>0</v>
      </c>
      <c r="M23" s="4" t="s">
        <v>38</v>
      </c>
      <c r="N23" s="13">
        <f t="shared" si="21"/>
        <v>5.2631578947368418E-2</v>
      </c>
      <c r="O23" s="13">
        <f t="shared" ref="O23" si="23">K23/J23</f>
        <v>1</v>
      </c>
      <c r="P23" s="87"/>
    </row>
    <row r="24" spans="1:16">
      <c r="A24" s="4">
        <v>16.100000000000001</v>
      </c>
      <c r="B24" s="4" t="s">
        <v>18</v>
      </c>
      <c r="C24" s="5" t="s">
        <v>202</v>
      </c>
      <c r="D24" s="6">
        <v>42391</v>
      </c>
      <c r="E24" s="6">
        <v>42404</v>
      </c>
      <c r="F24" s="4">
        <v>168</v>
      </c>
      <c r="G24" s="4">
        <v>43</v>
      </c>
      <c r="H24" s="4">
        <v>0</v>
      </c>
      <c r="I24" s="4">
        <v>0</v>
      </c>
      <c r="J24" s="14">
        <f t="shared" ref="J24" si="24">G24+H24-I24</f>
        <v>43</v>
      </c>
      <c r="K24" s="4">
        <v>43</v>
      </c>
      <c r="L24" s="4">
        <v>0</v>
      </c>
      <c r="M24" s="4" t="s">
        <v>38</v>
      </c>
      <c r="N24" s="13">
        <f t="shared" si="21"/>
        <v>0</v>
      </c>
      <c r="O24" s="13">
        <f t="shared" ref="O24" si="25">K24/J24</f>
        <v>1</v>
      </c>
      <c r="P24" s="87"/>
    </row>
    <row r="25" spans="1:16">
      <c r="A25" s="4">
        <v>16.100000000000001</v>
      </c>
      <c r="B25" s="4" t="s">
        <v>24</v>
      </c>
      <c r="C25" s="5" t="s">
        <v>209</v>
      </c>
      <c r="D25" s="6">
        <v>42405</v>
      </c>
      <c r="E25" s="6">
        <v>42418</v>
      </c>
      <c r="F25" s="4">
        <v>154</v>
      </c>
      <c r="G25" s="4">
        <v>45</v>
      </c>
      <c r="H25" s="4">
        <v>0</v>
      </c>
      <c r="I25" s="4">
        <v>0</v>
      </c>
      <c r="J25" s="14">
        <f t="shared" ref="J25" si="26">G25+H25-I25</f>
        <v>45</v>
      </c>
      <c r="K25" s="4">
        <v>45</v>
      </c>
      <c r="L25" s="4">
        <v>0</v>
      </c>
      <c r="M25" s="4" t="s">
        <v>38</v>
      </c>
      <c r="N25" s="13">
        <f t="shared" si="21"/>
        <v>0</v>
      </c>
      <c r="O25" s="13">
        <f t="shared" ref="O25" si="27">K25/J25</f>
        <v>1</v>
      </c>
      <c r="P25" s="87"/>
    </row>
    <row r="26" spans="1:16">
      <c r="A26" s="4">
        <v>16.100000000000001</v>
      </c>
      <c r="B26" s="4" t="s">
        <v>108</v>
      </c>
      <c r="C26" s="5" t="s">
        <v>216</v>
      </c>
      <c r="D26" s="6">
        <v>42419</v>
      </c>
      <c r="E26" s="6">
        <v>42432</v>
      </c>
      <c r="F26" s="4">
        <v>182</v>
      </c>
      <c r="G26" s="4">
        <v>34</v>
      </c>
      <c r="H26" s="4">
        <v>0</v>
      </c>
      <c r="I26" s="4">
        <v>0</v>
      </c>
      <c r="J26" s="14">
        <f t="shared" ref="J26" si="28">G26+H26-I26</f>
        <v>34</v>
      </c>
      <c r="K26" s="4">
        <v>34</v>
      </c>
      <c r="L26" s="4">
        <v>0</v>
      </c>
      <c r="M26" s="4" t="s">
        <v>38</v>
      </c>
      <c r="N26" s="13">
        <f t="shared" si="21"/>
        <v>0</v>
      </c>
      <c r="O26" s="13">
        <f t="shared" ref="O26" si="29">K26/J26</f>
        <v>1</v>
      </c>
      <c r="P26" s="87"/>
    </row>
    <row r="27" spans="1:16">
      <c r="A27" s="4">
        <v>16.2</v>
      </c>
      <c r="B27" s="4" t="s">
        <v>18</v>
      </c>
      <c r="C27" s="5" t="s">
        <v>224</v>
      </c>
      <c r="D27" s="6">
        <v>42433</v>
      </c>
      <c r="E27" s="6">
        <v>42446</v>
      </c>
      <c r="F27" s="4">
        <v>196</v>
      </c>
      <c r="G27" s="4">
        <v>55</v>
      </c>
      <c r="H27" s="4">
        <v>0</v>
      </c>
      <c r="I27" s="4">
        <v>0</v>
      </c>
      <c r="J27" s="14">
        <f t="shared" ref="J27" si="30">G27+H27-I27</f>
        <v>55</v>
      </c>
      <c r="K27" s="4">
        <v>55</v>
      </c>
      <c r="L27" s="4">
        <v>0</v>
      </c>
      <c r="M27" s="4" t="s">
        <v>38</v>
      </c>
      <c r="N27" s="13">
        <f t="shared" si="21"/>
        <v>0</v>
      </c>
      <c r="O27" s="13">
        <f t="shared" ref="O27" si="31">K27/J27</f>
        <v>1</v>
      </c>
      <c r="P27" s="87"/>
    </row>
    <row r="28" spans="1:16">
      <c r="A28" s="4">
        <v>16.2</v>
      </c>
      <c r="B28" s="4" t="s">
        <v>18</v>
      </c>
      <c r="C28" s="5" t="s">
        <v>227</v>
      </c>
      <c r="D28" s="6">
        <v>42447</v>
      </c>
      <c r="E28" s="6">
        <v>42460</v>
      </c>
      <c r="F28" s="4">
        <v>252</v>
      </c>
      <c r="G28" s="4">
        <v>51</v>
      </c>
      <c r="H28" s="4">
        <v>0</v>
      </c>
      <c r="I28" s="4">
        <v>8</v>
      </c>
      <c r="J28" s="14">
        <f t="shared" ref="J28:J36" si="32">G28+H28-I28</f>
        <v>43</v>
      </c>
      <c r="K28" s="4">
        <v>43</v>
      </c>
      <c r="L28" s="4">
        <v>0</v>
      </c>
      <c r="M28" s="4" t="s">
        <v>38</v>
      </c>
      <c r="N28" s="13">
        <f t="shared" si="21"/>
        <v>-0.15686274509803921</v>
      </c>
      <c r="O28" s="13">
        <f t="shared" ref="O28" si="33">K28/J28</f>
        <v>1</v>
      </c>
      <c r="P28" s="87"/>
    </row>
    <row r="29" spans="1:16">
      <c r="A29" s="4">
        <v>16.2</v>
      </c>
      <c r="B29" s="4" t="s">
        <v>18</v>
      </c>
      <c r="C29" s="5" t="s">
        <v>238</v>
      </c>
      <c r="D29" s="6">
        <v>42461</v>
      </c>
      <c r="E29" s="6">
        <v>42474</v>
      </c>
      <c r="F29" s="4">
        <v>322</v>
      </c>
      <c r="G29" s="4">
        <v>43</v>
      </c>
      <c r="H29" s="4">
        <v>0</v>
      </c>
      <c r="I29" s="4">
        <v>0</v>
      </c>
      <c r="J29" s="14">
        <f t="shared" si="32"/>
        <v>43</v>
      </c>
      <c r="K29" s="4">
        <v>43</v>
      </c>
      <c r="L29" s="4">
        <v>0</v>
      </c>
      <c r="M29" s="4" t="s">
        <v>38</v>
      </c>
      <c r="N29" s="13">
        <f t="shared" si="21"/>
        <v>0</v>
      </c>
      <c r="O29" s="13">
        <v>1</v>
      </c>
      <c r="P29" s="87"/>
    </row>
    <row r="30" spans="1:16">
      <c r="A30" s="4">
        <v>16.2</v>
      </c>
      <c r="B30" s="4" t="s">
        <v>18</v>
      </c>
      <c r="C30" s="5" t="s">
        <v>241</v>
      </c>
      <c r="D30" s="6">
        <v>42475</v>
      </c>
      <c r="E30" s="6">
        <v>42488</v>
      </c>
      <c r="F30" s="4">
        <v>273</v>
      </c>
      <c r="G30" s="4">
        <v>45</v>
      </c>
      <c r="H30" s="4">
        <v>23</v>
      </c>
      <c r="I30" s="4">
        <v>8</v>
      </c>
      <c r="J30" s="14">
        <f t="shared" si="32"/>
        <v>60</v>
      </c>
      <c r="K30" s="4">
        <v>60</v>
      </c>
      <c r="L30" s="4">
        <v>0</v>
      </c>
      <c r="M30" s="4" t="s">
        <v>38</v>
      </c>
      <c r="N30" s="13">
        <f t="shared" si="21"/>
        <v>0.33333333333333331</v>
      </c>
      <c r="O30" s="13">
        <v>1</v>
      </c>
      <c r="P30" s="87"/>
    </row>
    <row r="31" spans="1:16">
      <c r="A31" s="4">
        <v>16.2</v>
      </c>
      <c r="B31" s="4" t="s">
        <v>18</v>
      </c>
      <c r="C31" s="5" t="s">
        <v>244</v>
      </c>
      <c r="D31" s="6">
        <v>42489</v>
      </c>
      <c r="E31" s="6">
        <v>42502</v>
      </c>
      <c r="F31" s="4">
        <v>322</v>
      </c>
      <c r="G31" s="4">
        <v>49</v>
      </c>
      <c r="H31" s="4">
        <v>28</v>
      </c>
      <c r="I31" s="4">
        <v>18</v>
      </c>
      <c r="J31" s="14">
        <f t="shared" si="32"/>
        <v>59</v>
      </c>
      <c r="K31" s="4">
        <v>59</v>
      </c>
      <c r="L31" s="4">
        <v>0</v>
      </c>
      <c r="M31" s="4" t="s">
        <v>38</v>
      </c>
      <c r="N31" s="13">
        <f t="shared" si="21"/>
        <v>0.20408163265306123</v>
      </c>
      <c r="O31" s="13">
        <f t="shared" ref="O31:O36" si="34">K31/J31</f>
        <v>1</v>
      </c>
      <c r="P31" s="87"/>
    </row>
    <row r="32" spans="1:16">
      <c r="A32" s="4">
        <v>16.2</v>
      </c>
      <c r="B32" s="4" t="s">
        <v>18</v>
      </c>
      <c r="C32" s="5" t="s">
        <v>255</v>
      </c>
      <c r="D32" s="6">
        <v>42503</v>
      </c>
      <c r="E32" s="6">
        <v>42516</v>
      </c>
      <c r="F32" s="4">
        <v>329</v>
      </c>
      <c r="G32" s="4">
        <v>48</v>
      </c>
      <c r="H32" s="4">
        <v>26</v>
      </c>
      <c r="I32" s="4">
        <v>15</v>
      </c>
      <c r="J32" s="14">
        <f t="shared" si="32"/>
        <v>59</v>
      </c>
      <c r="K32" s="4">
        <v>59</v>
      </c>
      <c r="L32" s="4">
        <v>0</v>
      </c>
      <c r="M32" s="4" t="s">
        <v>38</v>
      </c>
      <c r="N32" s="13">
        <f t="shared" si="21"/>
        <v>0.22916666666666666</v>
      </c>
      <c r="O32" s="13">
        <f t="shared" si="34"/>
        <v>1</v>
      </c>
      <c r="P32" s="87"/>
    </row>
    <row r="33" spans="1:16">
      <c r="A33" s="4">
        <v>16.2</v>
      </c>
      <c r="B33" s="4" t="s">
        <v>18</v>
      </c>
      <c r="C33" s="5" t="s">
        <v>259</v>
      </c>
      <c r="D33" s="6">
        <v>42517</v>
      </c>
      <c r="E33" s="6">
        <v>42530</v>
      </c>
      <c r="F33" s="4">
        <v>322</v>
      </c>
      <c r="G33" s="4">
        <v>44</v>
      </c>
      <c r="H33" s="4">
        <v>11</v>
      </c>
      <c r="I33" s="4">
        <v>8</v>
      </c>
      <c r="J33" s="14">
        <f t="shared" si="32"/>
        <v>47</v>
      </c>
      <c r="K33" s="4">
        <v>47</v>
      </c>
      <c r="L33" s="4">
        <v>0</v>
      </c>
      <c r="M33" s="4" t="s">
        <v>38</v>
      </c>
      <c r="N33" s="13">
        <f t="shared" si="21"/>
        <v>6.8181818181818177E-2</v>
      </c>
      <c r="O33" s="13">
        <f t="shared" si="34"/>
        <v>1</v>
      </c>
      <c r="P33" s="87"/>
    </row>
    <row r="34" spans="1:16">
      <c r="A34" s="4">
        <v>16.2</v>
      </c>
      <c r="B34" s="4" t="s">
        <v>18</v>
      </c>
      <c r="C34" s="5" t="s">
        <v>260</v>
      </c>
      <c r="D34" s="6">
        <v>42531</v>
      </c>
      <c r="E34" s="6">
        <v>42544</v>
      </c>
      <c r="F34" s="4">
        <v>315</v>
      </c>
      <c r="G34" s="4">
        <v>35</v>
      </c>
      <c r="H34" s="4">
        <v>0</v>
      </c>
      <c r="I34" s="4">
        <v>0</v>
      </c>
      <c r="J34" s="14">
        <f t="shared" si="32"/>
        <v>35</v>
      </c>
      <c r="K34" s="4">
        <v>35</v>
      </c>
      <c r="L34" s="4">
        <v>0</v>
      </c>
      <c r="M34" s="4" t="s">
        <v>38</v>
      </c>
      <c r="N34" s="13">
        <f t="shared" si="21"/>
        <v>0</v>
      </c>
      <c r="O34" s="13">
        <f t="shared" si="34"/>
        <v>1</v>
      </c>
      <c r="P34" s="87"/>
    </row>
    <row r="35" spans="1:16">
      <c r="A35" s="4">
        <v>16.2</v>
      </c>
      <c r="B35" s="4" t="s">
        <v>18</v>
      </c>
      <c r="C35" s="5" t="s">
        <v>261</v>
      </c>
      <c r="D35" s="6">
        <v>42545</v>
      </c>
      <c r="E35" s="6">
        <v>42558</v>
      </c>
      <c r="F35" s="4">
        <v>308</v>
      </c>
      <c r="G35" s="4">
        <v>42</v>
      </c>
      <c r="H35" s="4">
        <v>0</v>
      </c>
      <c r="I35" s="4">
        <v>0</v>
      </c>
      <c r="J35" s="14">
        <f t="shared" si="32"/>
        <v>42</v>
      </c>
      <c r="K35" s="4">
        <v>42</v>
      </c>
      <c r="L35" s="4">
        <v>0</v>
      </c>
      <c r="M35" s="4" t="s">
        <v>38</v>
      </c>
      <c r="N35" s="13">
        <f t="shared" si="21"/>
        <v>0</v>
      </c>
      <c r="O35" s="13">
        <f t="shared" si="34"/>
        <v>1</v>
      </c>
      <c r="P35" s="4"/>
    </row>
    <row r="36" spans="1:16">
      <c r="A36" s="4">
        <v>16.3</v>
      </c>
      <c r="B36" s="4" t="s">
        <v>18</v>
      </c>
      <c r="C36" s="5" t="s">
        <v>262</v>
      </c>
      <c r="D36" s="6">
        <v>42559</v>
      </c>
      <c r="E36" s="6">
        <v>42572</v>
      </c>
      <c r="F36" s="4">
        <v>322</v>
      </c>
      <c r="G36" s="4">
        <v>42</v>
      </c>
      <c r="H36" s="4">
        <v>5</v>
      </c>
      <c r="I36" s="4">
        <v>10</v>
      </c>
      <c r="J36" s="14">
        <f t="shared" si="32"/>
        <v>37</v>
      </c>
      <c r="K36" s="4">
        <v>37</v>
      </c>
      <c r="L36" s="4">
        <v>0</v>
      </c>
      <c r="M36" s="4" t="s">
        <v>38</v>
      </c>
      <c r="N36" s="13">
        <f t="shared" si="21"/>
        <v>-0.11904761904761904</v>
      </c>
      <c r="O36" s="13">
        <f t="shared" si="34"/>
        <v>1</v>
      </c>
      <c r="P36" s="4"/>
    </row>
  </sheetData>
  <dataValidations count="1">
    <dataValidation type="list" allowBlank="1" showInputMessage="1" showErrorMessage="1" sqref="B2:B30">
      <formula1>"DEVELOPMENT, REGRESSION, DEPLOYMENT"</formula1>
    </dataValidation>
  </dataValidations>
  <hyperlinks>
    <hyperlink ref="A1" location="'RELEASE METRICS'!A1" display="Release Name"/>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28e7a872-0f01-4b3d-9eb9-1c135f72031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8DA40F373F1C4DB6565C2E1E9E5114" ma:contentTypeVersion="1" ma:contentTypeDescription="Create a new document." ma:contentTypeScope="" ma:versionID="8503e86ef789698e865130b93f19da61">
  <xsd:schema xmlns:xsd="http://www.w3.org/2001/XMLSchema" xmlns:xs="http://www.w3.org/2001/XMLSchema" xmlns:p="http://schemas.microsoft.com/office/2006/metadata/properties" xmlns:ns2="28e7a872-0f01-4b3d-9eb9-1c135f720310" targetNamespace="http://schemas.microsoft.com/office/2006/metadata/properties" ma:root="true" ma:fieldsID="6c07ba1b8091f4e12a434859d3672df0" ns2:_="">
    <xsd:import namespace="28e7a872-0f01-4b3d-9eb9-1c135f720310"/>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e7a872-0f01-4b3d-9eb9-1c135f720310" elementFormDefault="qualified">
    <xsd:import namespace="http://schemas.microsoft.com/office/2006/documentManagement/types"/>
    <xsd:import namespace="http://schemas.microsoft.com/office/infopath/2007/PartnerControls"/>
    <xsd:element name="Category" ma:index="8" nillable="true" ma:displayName="Category" ma:internalName="Category">
      <xsd:simpleType>
        <xsd:restriction base="dms:Text">
          <xsd:maxLength value="10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61D313-3F3F-4A40-B2D0-5F5B56FEA520}">
  <ds:schemaRefs>
    <ds:schemaRef ds:uri="http://schemas.microsoft.com/sharepoint/v3/contenttype/forms"/>
  </ds:schemaRefs>
</ds:datastoreItem>
</file>

<file path=customXml/itemProps2.xml><?xml version="1.0" encoding="utf-8"?>
<ds:datastoreItem xmlns:ds="http://schemas.openxmlformats.org/officeDocument/2006/customXml" ds:itemID="{14B598FB-4646-4B7C-9954-E1DA5BEB3D36}">
  <ds:schemaRefs>
    <ds:schemaRef ds:uri="http://schemas.microsoft.com/office/2006/metadata/properties"/>
    <ds:schemaRef ds:uri="28e7a872-0f01-4b3d-9eb9-1c135f720310"/>
  </ds:schemaRefs>
</ds:datastoreItem>
</file>

<file path=customXml/itemProps3.xml><?xml version="1.0" encoding="utf-8"?>
<ds:datastoreItem xmlns:ds="http://schemas.openxmlformats.org/officeDocument/2006/customXml" ds:itemID="{AAE57388-6041-4E75-BE2C-9A79986807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e7a872-0f01-4b3d-9eb9-1c135f7203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RELEASE METRICS</vt:lpstr>
      <vt:lpstr>PAS</vt:lpstr>
      <vt:lpstr>CarePricer</vt:lpstr>
      <vt:lpstr>CM</vt:lpstr>
      <vt:lpstr>WebPDI</vt:lpstr>
      <vt:lpstr>CDM</vt:lpstr>
      <vt:lpstr>ContentLegacy</vt:lpstr>
      <vt:lpstr>KS</vt:lpstr>
      <vt:lpstr>Reporting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2016-07-28T11:56:25Z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0x010100D08DA40F373F1C4DB6565C2E1E9E5114</vt:lpwstr>
  </property>
</Properties>
</file>