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utel/Code/Sentier/sentier_data_tools/sentier_data_tools/example_data/"/>
    </mc:Choice>
  </mc:AlternateContent>
  <xr:revisionPtr revIDLastSave="0" documentId="13_ncr:1_{A61EAFC4-44D0-6D49-8776-67E281697F0E}" xr6:coauthVersionLast="47" xr6:coauthVersionMax="47" xr10:uidLastSave="{00000000-0000-0000-0000-000000000000}"/>
  <bookViews>
    <workbookView xWindow="0" yWindow="760" windowWidth="30240" windowHeight="18880" xr2:uid="{7699064D-D207-5847-BD94-8E411FE779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7" i="1" l="1"/>
  <c r="P87" i="1"/>
  <c r="M87" i="1"/>
  <c r="P77" i="1"/>
  <c r="X62" i="1"/>
  <c r="P62" i="1"/>
  <c r="M62" i="1"/>
</calcChain>
</file>

<file path=xl/sharedStrings.xml><?xml version="1.0" encoding="utf-8"?>
<sst xmlns="http://schemas.openxmlformats.org/spreadsheetml/2006/main" count="303" uniqueCount="142">
  <si>
    <t>Manufacturer</t>
  </si>
  <si>
    <t>Model</t>
  </si>
  <si>
    <t>Electrolysis type</t>
  </si>
  <si>
    <t>Minimum power consumption [kW]</t>
  </si>
  <si>
    <t>Rated power [kW]</t>
  </si>
  <si>
    <t>Maximum power consumption [kW]</t>
  </si>
  <si>
    <t>Voltage consumption [V]</t>
  </si>
  <si>
    <t>Min. ambient temperature [°C]</t>
  </si>
  <si>
    <t>Max. Ambient temperature [°C]</t>
  </si>
  <si>
    <t>Spec. electricity demand [kWh/kgH2]</t>
  </si>
  <si>
    <t>Spec. Heat demand [MJ/kgH2]</t>
  </si>
  <si>
    <t>Useful heat output [kW/kW]</t>
  </si>
  <si>
    <t>Temperature of useful heat [°C]</t>
  </si>
  <si>
    <t>Electrical efficiency [%, LHV]</t>
  </si>
  <si>
    <t>Total efficiency [%]</t>
  </si>
  <si>
    <t>Minimum stack temperature [°C]</t>
  </si>
  <si>
    <t>Maximum stack temperature [°C]</t>
  </si>
  <si>
    <t>Required water quality [µS/cm]</t>
  </si>
  <si>
    <t>Stack life [h]</t>
  </si>
  <si>
    <t>H2 quality</t>
  </si>
  <si>
    <t>H2 pressure level [bar]</t>
  </si>
  <si>
    <t>H2 quantity [kg/h]</t>
  </si>
  <si>
    <t>Hoeller Electrolyzer_x000D_GmbH</t>
  </si>
  <si>
    <t>Prometheus L_x000D_Stack</t>
  </si>
  <si>
    <t>PEM</t>
  </si>
  <si>
    <t>HIAT gGmbH</t>
  </si>
  <si>
    <t>PURIFIER</t>
  </si>
  <si>
    <t>Enapter</t>
  </si>
  <si>
    <t>EL 2.1</t>
  </si>
  <si>
    <t>AEC</t>
  </si>
  <si>
    <t>McPhy Energy S.A.</t>
  </si>
  <si>
    <t>Piel Baby</t>
  </si>
  <si>
    <t>ostermeier H2ydrogen_x000D_Solutions GmbH</t>
  </si>
  <si>
    <t>EO.05</t>
  </si>
  <si>
    <t>Piel P</t>
  </si>
  <si>
    <t>H2 Core Systems GmbH</t>
  </si>
  <si>
    <t>HydroCab_x000D_Indoor 2.0_x000D_Nm3/h</t>
  </si>
  <si>
    <t>HydroCab_x000D_Outdoor 2.0_x000D_Nm3/h</t>
  </si>
  <si>
    <t>CUSTOMIZER</t>
  </si>
  <si>
    <t>EO.10</t>
  </si>
  <si>
    <t>EO.15</t>
  </si>
  <si>
    <t>HydroCab_x000D_Indoor 4.5_x000D_Nm3/h</t>
  </si>
  <si>
    <t>HydroCab_x000D_Outdoor 4.5_x000D_Nm3/h</t>
  </si>
  <si>
    <t>Piel M</t>
  </si>
  <si>
    <t>EO.20</t>
  </si>
  <si>
    <t>AVX/KUMATEC Hydrogen_x000D_GmbH &amp; Co. KG</t>
  </si>
  <si>
    <t>PEM-100-25</t>
  </si>
  <si>
    <t>EO.25</t>
  </si>
  <si>
    <t>SUPPLIER</t>
  </si>
  <si>
    <t>HydroCab_x000D_Indoor 9.0_x000D_Nm3/h</t>
  </si>
  <si>
    <t>HydroCab_x000D_Outdoor 9.0_x000D_Nm3/h</t>
  </si>
  <si>
    <t>McLyzer 10-30</t>
  </si>
  <si>
    <t>Kyros Hydrogen_x000D_Solutions GmbH</t>
  </si>
  <si>
    <t>Kyros_x000D_Electrolyzer 50</t>
  </si>
  <si>
    <t>Piel H</t>
  </si>
  <si>
    <t>HydroCab_x000D_Indoor 18.0_x000D_Nm3/h</t>
  </si>
  <si>
    <t>HydroCab_x000D_Outdoor 18.0_x000D_Nm3/h</t>
  </si>
  <si>
    <t>McLyzer 20-30</t>
  </si>
  <si>
    <t>STORAGER</t>
  </si>
  <si>
    <t>iph Hähn Gmbh</t>
  </si>
  <si>
    <t>EL20</t>
  </si>
  <si>
    <t>PEM-40-100</t>
  </si>
  <si>
    <t>Hydrogenics_x000D_(Cummins Inc.)*</t>
  </si>
  <si>
    <t>HySTAT 10</t>
  </si>
  <si>
    <t>Kyros_x000D_Electrolyzer 100</t>
  </si>
  <si>
    <t>Prometheus S_x000D_Stack</t>
  </si>
  <si>
    <t>HySTAT 15</t>
  </si>
  <si>
    <t>HydroCab_x000D_Indoor 36.0_x000D_Nm3/h</t>
  </si>
  <si>
    <t>HydroCab_x000D_Outdoor 36.0_x000D_Nm3/h</t>
  </si>
  <si>
    <t>Kyros_x000D_Electrolyzer 150</t>
  </si>
  <si>
    <t>EL40</t>
  </si>
  <si>
    <t>Kyros_x000D_Electrolyzer 200</t>
  </si>
  <si>
    <t>Hydrogenics</t>
  </si>
  <si>
    <t>HySTAT 30</t>
  </si>
  <si>
    <t>H-TEC SYSTEMS GmbH</t>
  </si>
  <si>
    <t>ME100/350</t>
  </si>
  <si>
    <t>Kyros_x000D_Electrolyzer 300</t>
  </si>
  <si>
    <t>EL80</t>
  </si>
  <si>
    <t>McLyzer 100-30</t>
  </si>
  <si>
    <t>Multicore MC_x000D_225/450</t>
  </si>
  <si>
    <t>Kyros_x000D_Electrolyzer 450</t>
  </si>
  <si>
    <t>HySTAT 60</t>
  </si>
  <si>
    <t>HySTAT 70</t>
  </si>
  <si>
    <t>ITMPower</t>
  </si>
  <si>
    <t>HGAS1SP</t>
  </si>
  <si>
    <t>Kyros_x000D_Electrolyzer 600</t>
  </si>
  <si>
    <t>HyLyzer 200</t>
  </si>
  <si>
    <t>HySTAT 100</t>
  </si>
  <si>
    <t>Kyros_x000D_Electrolyzer 750</t>
  </si>
  <si>
    <t>McLyzer 200-30</t>
  </si>
  <si>
    <t>Ecoclean GmbH</t>
  </si>
  <si>
    <t>EcoLyzer P200</t>
  </si>
  <si>
    <t>Multicore_x000D_MC450</t>
  </si>
  <si>
    <t>HyLyzer 250</t>
  </si>
  <si>
    <t>PlugPower Inc.</t>
  </si>
  <si>
    <t>1MW_x000D_ELECTROLYZER</t>
  </si>
  <si>
    <t>ME450</t>
  </si>
  <si>
    <t>elogen</t>
  </si>
  <si>
    <t>E200</t>
  </si>
  <si>
    <t>AEM Multicore</t>
  </si>
  <si>
    <t>Fuel Cell Energy</t>
  </si>
  <si>
    <t>Solid Oxide Electrolyzer</t>
  </si>
  <si>
    <t>SOEC</t>
  </si>
  <si>
    <t>PEM-40-1000</t>
  </si>
  <si>
    <t>EL220</t>
  </si>
  <si>
    <t>Kyros_x000D_Electrolyzer 1000</t>
  </si>
  <si>
    <t>HGAS2SP</t>
  </si>
  <si>
    <t>ME450/1400</t>
  </si>
  <si>
    <t>EcoLyzer A300</t>
  </si>
  <si>
    <t>HyLyzer 400</t>
  </si>
  <si>
    <t>Kyros_x000D_Electrolyzer 1500</t>
  </si>
  <si>
    <t>HyLyzer 500</t>
  </si>
  <si>
    <t>green-H2-systems</t>
  </si>
  <si>
    <t>green_x000D_Electrolyzer_x000D_gEL400</t>
  </si>
  <si>
    <t>McLyzer 400-30</t>
  </si>
  <si>
    <t>EcoLyzer P400</t>
  </si>
  <si>
    <t>HGAS3SP</t>
  </si>
  <si>
    <t>Kyros_x000D_Electrolyzer 2000</t>
  </si>
  <si>
    <t>Sunfire GmbH</t>
  </si>
  <si>
    <t>Sunfire-HyLink_x000D_SOEC</t>
  </si>
  <si>
    <t>E500</t>
  </si>
  <si>
    <t>EcoLyzer A600</t>
  </si>
  <si>
    <t>green_x000D_Electrolyzer_x000D_gEL600</t>
  </si>
  <si>
    <t>green_x000D_Electrolyzer_x000D_gEL800</t>
  </si>
  <si>
    <t>McLyzer 800-30</t>
  </si>
  <si>
    <t>green_x000D_Electrolyzer_x000D_gEL1000</t>
  </si>
  <si>
    <t>E1000</t>
  </si>
  <si>
    <t>5MW_x000D_ELECTROLYZER</t>
  </si>
  <si>
    <t>HyLyzer 1000</t>
  </si>
  <si>
    <t>Bloom</t>
  </si>
  <si>
    <t>Electrolyzer + steam</t>
  </si>
  <si>
    <t>E2000</t>
  </si>
  <si>
    <t>HGASXMW</t>
  </si>
  <si>
    <t>Sunfire GmbH*</t>
  </si>
  <si>
    <t>Sunfire-HyLink_x000D_Alkaline</t>
  </si>
  <si>
    <t>E3000</t>
  </si>
  <si>
    <t>thyssenkrupp Uhde_x000D_Chlorine Engineers*</t>
  </si>
  <si>
    <t>20 MW module</t>
  </si>
  <si>
    <t>E4000</t>
  </si>
  <si>
    <t>Indoor</t>
  </si>
  <si>
    <t>Space requirement [m²]</t>
  </si>
  <si>
    <t>Max. system availability [hours/hour]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</si>
</sst>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074B-2851-1F4A-9FD7-D14698DE39AC}">
  <dimension ref="A1:X94"/>
  <sheetViews>
    <sheetView tabSelected="1" topLeftCell="A58" workbookViewId="0">
      <selection activeCell="C86" sqref="C86"/>
    </sheetView>
  </sheetViews>
  <sheetFormatPr baseColWidth="10" defaultColWidth="11.5" defaultRowHeight="16" x14ac:dyDescent="0.2"/>
  <cols>
    <col min="1" max="1" width="32.5" bestFit="1" customWidth="1"/>
    <col min="2" max="2" width="29.5" bestFit="1" customWidth="1"/>
    <col min="3" max="3" width="11" bestFit="1" customWidth="1"/>
    <col min="4" max="4" width="12.33203125" customWidth="1"/>
    <col min="5" max="5" width="8" customWidth="1"/>
    <col min="6" max="6" width="13" customWidth="1"/>
    <col min="7" max="7" width="12.33203125" customWidth="1"/>
    <col min="8" max="8" width="13.33203125" customWidth="1"/>
    <col min="9" max="9" width="13.83203125" customWidth="1"/>
    <col min="10" max="10" width="13" customWidth="1"/>
    <col min="11" max="11" width="13.83203125" customWidth="1"/>
    <col min="12" max="12" width="15" customWidth="1"/>
    <col min="13" max="13" width="10" bestFit="1" customWidth="1"/>
    <col min="14" max="14" width="10.6640625" bestFit="1" customWidth="1"/>
    <col min="16" max="17" width="9.1640625" bestFit="1" customWidth="1"/>
    <col min="18" max="18" width="14.6640625" customWidth="1"/>
    <col min="19" max="19" width="13.83203125" customWidth="1"/>
    <col min="20" max="20" width="14" customWidth="1"/>
    <col min="21" max="21" width="12.6640625" customWidth="1"/>
    <col min="22" max="23" width="9.6640625" bestFit="1" customWidth="1"/>
  </cols>
  <sheetData>
    <row r="1" spans="1:24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  <c r="I1" s="1" t="s">
        <v>141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t="s">
        <v>22</v>
      </c>
      <c r="B2" t="s">
        <v>23</v>
      </c>
      <c r="C2" t="s">
        <v>24</v>
      </c>
      <c r="D2">
        <v>300</v>
      </c>
      <c r="E2">
        <v>1500</v>
      </c>
      <c r="F2">
        <v>1800</v>
      </c>
      <c r="G2">
        <v>616</v>
      </c>
      <c r="H2" s="2"/>
      <c r="I2" s="4"/>
      <c r="L2" s="3">
        <v>54.347826086956523</v>
      </c>
      <c r="M2" s="3"/>
      <c r="N2" s="4"/>
      <c r="P2">
        <v>61.9</v>
      </c>
      <c r="R2">
        <v>5</v>
      </c>
      <c r="S2">
        <v>80</v>
      </c>
      <c r="T2">
        <v>0.1</v>
      </c>
      <c r="U2">
        <v>80000</v>
      </c>
      <c r="V2">
        <v>5.5</v>
      </c>
      <c r="W2">
        <v>40</v>
      </c>
      <c r="X2">
        <v>27.8</v>
      </c>
    </row>
    <row r="3" spans="1:24" x14ac:dyDescent="0.2">
      <c r="A3" t="s">
        <v>25</v>
      </c>
      <c r="B3" t="s">
        <v>26</v>
      </c>
      <c r="C3" t="s">
        <v>24</v>
      </c>
      <c r="F3">
        <v>2</v>
      </c>
      <c r="H3" s="2"/>
      <c r="I3" s="4"/>
      <c r="L3" s="3">
        <v>56.028686687584042</v>
      </c>
      <c r="M3" s="3"/>
      <c r="N3" s="4"/>
      <c r="P3">
        <v>60</v>
      </c>
      <c r="R3">
        <v>20</v>
      </c>
      <c r="S3">
        <v>80</v>
      </c>
      <c r="T3">
        <v>0.1</v>
      </c>
      <c r="U3">
        <v>40000</v>
      </c>
      <c r="W3">
        <v>40</v>
      </c>
      <c r="X3">
        <v>0.05</v>
      </c>
    </row>
    <row r="4" spans="1:24" x14ac:dyDescent="0.2">
      <c r="A4" t="s">
        <v>27</v>
      </c>
      <c r="B4" t="s">
        <v>28</v>
      </c>
      <c r="C4" t="s">
        <v>29</v>
      </c>
      <c r="F4">
        <v>2.4</v>
      </c>
      <c r="G4">
        <v>230</v>
      </c>
      <c r="H4" s="2">
        <v>0.3</v>
      </c>
      <c r="I4" s="4"/>
      <c r="J4">
        <v>5</v>
      </c>
      <c r="K4">
        <v>45</v>
      </c>
      <c r="L4" s="3">
        <v>53.787539220080681</v>
      </c>
      <c r="M4" s="3"/>
      <c r="N4" s="4"/>
      <c r="P4">
        <v>62.5</v>
      </c>
      <c r="R4">
        <v>20</v>
      </c>
      <c r="S4">
        <v>55</v>
      </c>
      <c r="T4">
        <v>20</v>
      </c>
      <c r="U4">
        <v>30000</v>
      </c>
      <c r="V4">
        <v>3</v>
      </c>
      <c r="W4">
        <v>35</v>
      </c>
      <c r="X4">
        <v>0.45</v>
      </c>
    </row>
    <row r="5" spans="1:24" x14ac:dyDescent="0.2">
      <c r="A5" t="s">
        <v>30</v>
      </c>
      <c r="B5" t="s">
        <v>31</v>
      </c>
      <c r="C5" t="s">
        <v>29</v>
      </c>
      <c r="F5">
        <v>3</v>
      </c>
      <c r="H5" s="2"/>
      <c r="I5" s="4"/>
      <c r="N5" s="4"/>
      <c r="W5">
        <v>1</v>
      </c>
      <c r="X5">
        <v>0.04</v>
      </c>
    </row>
    <row r="6" spans="1:24" x14ac:dyDescent="0.2">
      <c r="A6" t="s">
        <v>32</v>
      </c>
      <c r="B6" t="s">
        <v>33</v>
      </c>
      <c r="C6" t="s">
        <v>24</v>
      </c>
      <c r="D6">
        <v>1</v>
      </c>
      <c r="E6">
        <v>6</v>
      </c>
      <c r="F6">
        <v>7</v>
      </c>
      <c r="G6">
        <v>400</v>
      </c>
      <c r="H6" s="2">
        <v>3</v>
      </c>
      <c r="I6" s="4">
        <v>0.97031963470319638</v>
      </c>
      <c r="J6">
        <v>5</v>
      </c>
      <c r="K6">
        <v>35</v>
      </c>
      <c r="N6" s="4"/>
      <c r="R6">
        <v>20</v>
      </c>
      <c r="S6">
        <v>65</v>
      </c>
      <c r="T6">
        <v>0.1</v>
      </c>
      <c r="U6">
        <v>35000</v>
      </c>
      <c r="V6">
        <v>3</v>
      </c>
      <c r="W6">
        <v>20</v>
      </c>
      <c r="X6">
        <v>0.1</v>
      </c>
    </row>
    <row r="7" spans="1:24" x14ac:dyDescent="0.2">
      <c r="A7" t="s">
        <v>30</v>
      </c>
      <c r="B7" t="s">
        <v>34</v>
      </c>
      <c r="C7" t="s">
        <v>29</v>
      </c>
      <c r="D7">
        <v>6</v>
      </c>
      <c r="F7">
        <v>9</v>
      </c>
      <c r="H7" s="2"/>
      <c r="I7" s="4"/>
      <c r="N7" s="4"/>
      <c r="W7">
        <v>2.5</v>
      </c>
      <c r="X7">
        <v>0.14000000000000001</v>
      </c>
    </row>
    <row r="8" spans="1:24" x14ac:dyDescent="0.2">
      <c r="A8" t="s">
        <v>35</v>
      </c>
      <c r="B8" t="s">
        <v>36</v>
      </c>
      <c r="C8" t="s">
        <v>29</v>
      </c>
      <c r="D8">
        <v>1</v>
      </c>
      <c r="E8">
        <v>10</v>
      </c>
      <c r="F8">
        <v>10</v>
      </c>
      <c r="G8">
        <v>400</v>
      </c>
      <c r="H8" s="2">
        <v>1</v>
      </c>
      <c r="I8" s="4">
        <v>0.99315068493150682</v>
      </c>
      <c r="J8">
        <v>5</v>
      </c>
      <c r="K8">
        <v>40</v>
      </c>
      <c r="L8" s="3">
        <v>53.787539220080681</v>
      </c>
      <c r="M8" s="3"/>
      <c r="N8" s="4">
        <v>0.2</v>
      </c>
      <c r="P8">
        <v>62.5</v>
      </c>
      <c r="Q8">
        <v>92.5</v>
      </c>
      <c r="R8">
        <v>20</v>
      </c>
      <c r="S8">
        <v>55</v>
      </c>
      <c r="T8">
        <v>2</v>
      </c>
      <c r="U8">
        <v>35000</v>
      </c>
      <c r="V8">
        <v>3</v>
      </c>
      <c r="W8">
        <v>35</v>
      </c>
      <c r="X8">
        <v>0.18</v>
      </c>
    </row>
    <row r="9" spans="1:24" x14ac:dyDescent="0.2">
      <c r="A9" t="s">
        <v>35</v>
      </c>
      <c r="B9" t="s">
        <v>37</v>
      </c>
      <c r="C9" t="s">
        <v>29</v>
      </c>
      <c r="D9">
        <v>1</v>
      </c>
      <c r="E9">
        <v>10</v>
      </c>
      <c r="F9">
        <v>10</v>
      </c>
      <c r="G9">
        <v>400</v>
      </c>
      <c r="H9" s="2">
        <v>1</v>
      </c>
      <c r="I9" s="4">
        <v>0.99315068493150682</v>
      </c>
      <c r="J9">
        <v>-25</v>
      </c>
      <c r="K9">
        <v>40</v>
      </c>
      <c r="L9" s="3">
        <v>53.787539220080681</v>
      </c>
      <c r="M9" s="3"/>
      <c r="N9" s="4">
        <v>0.2</v>
      </c>
      <c r="P9">
        <v>62.5</v>
      </c>
      <c r="Q9">
        <v>92.5</v>
      </c>
      <c r="R9">
        <v>20</v>
      </c>
      <c r="S9">
        <v>55</v>
      </c>
      <c r="T9">
        <v>2</v>
      </c>
      <c r="U9">
        <v>35000</v>
      </c>
      <c r="V9">
        <v>3</v>
      </c>
      <c r="W9">
        <v>35</v>
      </c>
      <c r="X9">
        <v>0.18</v>
      </c>
    </row>
    <row r="10" spans="1:24" x14ac:dyDescent="0.2">
      <c r="A10" t="s">
        <v>25</v>
      </c>
      <c r="B10" t="s">
        <v>38</v>
      </c>
      <c r="C10" t="s">
        <v>24</v>
      </c>
      <c r="F10">
        <v>13</v>
      </c>
      <c r="H10" s="2"/>
      <c r="I10" s="4"/>
      <c r="L10" s="3">
        <v>56.028686687584042</v>
      </c>
      <c r="M10" s="3"/>
      <c r="N10" s="4"/>
      <c r="P10">
        <v>60</v>
      </c>
      <c r="R10">
        <v>20</v>
      </c>
      <c r="S10">
        <v>80</v>
      </c>
      <c r="T10">
        <v>0.1</v>
      </c>
      <c r="U10">
        <v>40000</v>
      </c>
      <c r="W10">
        <v>40</v>
      </c>
      <c r="X10">
        <v>0.23</v>
      </c>
    </row>
    <row r="11" spans="1:24" x14ac:dyDescent="0.2">
      <c r="A11" t="s">
        <v>32</v>
      </c>
      <c r="B11" t="s">
        <v>39</v>
      </c>
      <c r="C11" t="s">
        <v>24</v>
      </c>
      <c r="D11">
        <v>1</v>
      </c>
      <c r="E11">
        <v>11</v>
      </c>
      <c r="F11">
        <v>14</v>
      </c>
      <c r="G11">
        <v>400</v>
      </c>
      <c r="H11" s="2">
        <v>3</v>
      </c>
      <c r="I11" s="4">
        <v>0.97031963470319638</v>
      </c>
      <c r="J11">
        <v>5</v>
      </c>
      <c r="K11">
        <v>35</v>
      </c>
      <c r="N11" s="4"/>
      <c r="R11">
        <v>20</v>
      </c>
      <c r="S11">
        <v>65</v>
      </c>
      <c r="T11">
        <v>0.1</v>
      </c>
      <c r="U11">
        <v>35000</v>
      </c>
      <c r="V11">
        <v>3</v>
      </c>
      <c r="W11">
        <v>20</v>
      </c>
      <c r="X11">
        <v>0.2</v>
      </c>
    </row>
    <row r="12" spans="1:24" x14ac:dyDescent="0.2">
      <c r="A12" t="s">
        <v>32</v>
      </c>
      <c r="B12" t="s">
        <v>40</v>
      </c>
      <c r="C12" t="s">
        <v>24</v>
      </c>
      <c r="D12">
        <v>1</v>
      </c>
      <c r="E12">
        <v>17</v>
      </c>
      <c r="F12">
        <v>20</v>
      </c>
      <c r="G12">
        <v>400</v>
      </c>
      <c r="H12" s="2">
        <v>3</v>
      </c>
      <c r="I12" s="4">
        <v>0.97031963470319638</v>
      </c>
      <c r="J12">
        <v>5</v>
      </c>
      <c r="K12">
        <v>35</v>
      </c>
      <c r="N12" s="4"/>
      <c r="R12">
        <v>20</v>
      </c>
      <c r="S12">
        <v>65</v>
      </c>
      <c r="T12">
        <v>0.1</v>
      </c>
      <c r="U12">
        <v>35000</v>
      </c>
      <c r="V12">
        <v>3</v>
      </c>
      <c r="W12">
        <v>20</v>
      </c>
      <c r="X12">
        <v>0.3</v>
      </c>
    </row>
    <row r="13" spans="1:24" x14ac:dyDescent="0.2">
      <c r="A13" t="s">
        <v>35</v>
      </c>
      <c r="B13" t="s">
        <v>41</v>
      </c>
      <c r="C13" t="s">
        <v>29</v>
      </c>
      <c r="D13">
        <v>1</v>
      </c>
      <c r="E13">
        <v>22</v>
      </c>
      <c r="F13">
        <v>22</v>
      </c>
      <c r="G13">
        <v>400</v>
      </c>
      <c r="H13" s="2">
        <v>2</v>
      </c>
      <c r="I13" s="4">
        <v>0.99315068493150682</v>
      </c>
      <c r="J13">
        <v>5</v>
      </c>
      <c r="K13">
        <v>45</v>
      </c>
      <c r="L13" s="3">
        <v>53.787539220080681</v>
      </c>
      <c r="M13" s="3"/>
      <c r="N13" s="4">
        <v>0.22727272727272727</v>
      </c>
      <c r="P13">
        <v>62.5</v>
      </c>
      <c r="Q13">
        <v>92.5</v>
      </c>
      <c r="R13">
        <v>20</v>
      </c>
      <c r="S13">
        <v>55</v>
      </c>
      <c r="T13">
        <v>2</v>
      </c>
      <c r="U13">
        <v>35000</v>
      </c>
      <c r="V13">
        <v>3</v>
      </c>
      <c r="W13">
        <v>35</v>
      </c>
      <c r="X13">
        <v>0.4</v>
      </c>
    </row>
    <row r="14" spans="1:24" x14ac:dyDescent="0.2">
      <c r="A14" t="s">
        <v>35</v>
      </c>
      <c r="B14" t="s">
        <v>42</v>
      </c>
      <c r="C14" t="s">
        <v>29</v>
      </c>
      <c r="D14">
        <v>1</v>
      </c>
      <c r="E14">
        <v>22</v>
      </c>
      <c r="F14">
        <v>22</v>
      </c>
      <c r="G14">
        <v>400</v>
      </c>
      <c r="H14" s="2">
        <v>2</v>
      </c>
      <c r="I14" s="4">
        <v>0.99315068493150682</v>
      </c>
      <c r="J14">
        <v>-25</v>
      </c>
      <c r="K14">
        <v>40</v>
      </c>
      <c r="L14" s="3">
        <v>53.787539220080681</v>
      </c>
      <c r="M14" s="3"/>
      <c r="N14" s="4">
        <v>0.22727272727272727</v>
      </c>
      <c r="P14">
        <v>62.5</v>
      </c>
      <c r="Q14">
        <v>92.5</v>
      </c>
      <c r="R14">
        <v>20</v>
      </c>
      <c r="S14">
        <v>55</v>
      </c>
      <c r="T14">
        <v>2</v>
      </c>
      <c r="U14">
        <v>35000</v>
      </c>
      <c r="V14">
        <v>3</v>
      </c>
      <c r="W14">
        <v>35</v>
      </c>
      <c r="X14">
        <v>0.4</v>
      </c>
    </row>
    <row r="15" spans="1:24" x14ac:dyDescent="0.2">
      <c r="A15" t="s">
        <v>30</v>
      </c>
      <c r="B15" t="s">
        <v>43</v>
      </c>
      <c r="C15" t="s">
        <v>29</v>
      </c>
      <c r="D15">
        <v>14</v>
      </c>
      <c r="F15">
        <v>26</v>
      </c>
      <c r="H15" s="2"/>
      <c r="I15" s="4"/>
      <c r="N15" s="4"/>
      <c r="W15">
        <v>2.5</v>
      </c>
      <c r="X15">
        <v>0.4</v>
      </c>
    </row>
    <row r="16" spans="1:24" x14ac:dyDescent="0.2">
      <c r="A16" t="s">
        <v>32</v>
      </c>
      <c r="B16" t="s">
        <v>44</v>
      </c>
      <c r="C16" t="s">
        <v>24</v>
      </c>
      <c r="D16">
        <v>1</v>
      </c>
      <c r="E16">
        <v>22</v>
      </c>
      <c r="F16">
        <v>27</v>
      </c>
      <c r="G16">
        <v>400</v>
      </c>
      <c r="H16" s="2">
        <v>3</v>
      </c>
      <c r="I16" s="4">
        <v>0.97031963470319638</v>
      </c>
      <c r="J16">
        <v>5</v>
      </c>
      <c r="K16">
        <v>35</v>
      </c>
      <c r="N16" s="4"/>
      <c r="R16">
        <v>20</v>
      </c>
      <c r="S16">
        <v>65</v>
      </c>
      <c r="T16">
        <v>0.1</v>
      </c>
      <c r="U16">
        <v>35000</v>
      </c>
      <c r="V16">
        <v>3</v>
      </c>
      <c r="W16">
        <v>20</v>
      </c>
      <c r="X16">
        <v>0.4</v>
      </c>
    </row>
    <row r="17" spans="1:24" x14ac:dyDescent="0.2">
      <c r="A17" t="s">
        <v>45</v>
      </c>
      <c r="B17" t="s">
        <v>46</v>
      </c>
      <c r="C17" t="s">
        <v>24</v>
      </c>
      <c r="D17">
        <v>3</v>
      </c>
      <c r="E17">
        <v>25</v>
      </c>
      <c r="F17">
        <v>28</v>
      </c>
      <c r="G17">
        <v>400</v>
      </c>
      <c r="H17" s="2">
        <v>15</v>
      </c>
      <c r="I17" s="4">
        <v>0.96004566210045661</v>
      </c>
      <c r="J17">
        <v>-20</v>
      </c>
      <c r="K17">
        <v>40</v>
      </c>
      <c r="L17" s="3">
        <v>54.908112953832365</v>
      </c>
      <c r="M17" s="3"/>
      <c r="N17" s="4"/>
      <c r="P17">
        <v>61.2</v>
      </c>
      <c r="R17">
        <v>20</v>
      </c>
      <c r="S17">
        <v>80</v>
      </c>
      <c r="T17">
        <v>1</v>
      </c>
      <c r="U17">
        <v>50000</v>
      </c>
      <c r="V17">
        <v>3.5</v>
      </c>
      <c r="W17">
        <v>100</v>
      </c>
      <c r="X17">
        <v>0.45</v>
      </c>
    </row>
    <row r="18" spans="1:24" x14ac:dyDescent="0.2">
      <c r="A18" t="s">
        <v>32</v>
      </c>
      <c r="B18" t="s">
        <v>47</v>
      </c>
      <c r="C18" t="s">
        <v>24</v>
      </c>
      <c r="D18">
        <v>1</v>
      </c>
      <c r="E18">
        <v>27</v>
      </c>
      <c r="F18">
        <v>33</v>
      </c>
      <c r="G18">
        <v>400</v>
      </c>
      <c r="H18" s="2">
        <v>3</v>
      </c>
      <c r="I18" s="4">
        <v>0.97031963470319638</v>
      </c>
      <c r="J18">
        <v>5</v>
      </c>
      <c r="K18">
        <v>35</v>
      </c>
      <c r="N18" s="4"/>
      <c r="R18">
        <v>20</v>
      </c>
      <c r="S18">
        <v>65</v>
      </c>
      <c r="T18">
        <v>0.1</v>
      </c>
      <c r="U18">
        <v>35000</v>
      </c>
      <c r="V18">
        <v>3</v>
      </c>
      <c r="W18">
        <v>20</v>
      </c>
      <c r="X18">
        <v>0.5</v>
      </c>
    </row>
    <row r="19" spans="1:24" x14ac:dyDescent="0.2">
      <c r="A19" t="s">
        <v>25</v>
      </c>
      <c r="B19" t="s">
        <v>48</v>
      </c>
      <c r="C19" t="s">
        <v>24</v>
      </c>
      <c r="F19">
        <v>35</v>
      </c>
      <c r="H19" s="2"/>
      <c r="I19" s="4"/>
      <c r="L19" s="3">
        <v>56.028686687584042</v>
      </c>
      <c r="M19" s="3"/>
      <c r="N19" s="4"/>
      <c r="P19">
        <v>60</v>
      </c>
      <c r="R19">
        <v>20</v>
      </c>
      <c r="S19">
        <v>80</v>
      </c>
      <c r="T19">
        <v>0.1</v>
      </c>
      <c r="U19">
        <v>40000</v>
      </c>
      <c r="W19">
        <v>40</v>
      </c>
      <c r="X19">
        <v>0.63</v>
      </c>
    </row>
    <row r="20" spans="1:24" x14ac:dyDescent="0.2">
      <c r="A20" t="s">
        <v>35</v>
      </c>
      <c r="B20" t="s">
        <v>49</v>
      </c>
      <c r="C20" t="s">
        <v>29</v>
      </c>
      <c r="D20">
        <v>1</v>
      </c>
      <c r="E20">
        <v>43</v>
      </c>
      <c r="F20">
        <v>43</v>
      </c>
      <c r="G20">
        <v>400</v>
      </c>
      <c r="H20" s="2">
        <v>4</v>
      </c>
      <c r="I20" s="4">
        <v>0.99315068493150682</v>
      </c>
      <c r="J20">
        <v>5</v>
      </c>
      <c r="K20">
        <v>45</v>
      </c>
      <c r="L20" s="3">
        <v>53.787539220080681</v>
      </c>
      <c r="M20" s="3"/>
      <c r="N20" s="4">
        <v>0.2558139534883721</v>
      </c>
      <c r="P20">
        <v>62.5</v>
      </c>
      <c r="Q20">
        <v>92.5</v>
      </c>
      <c r="R20">
        <v>20</v>
      </c>
      <c r="S20">
        <v>55</v>
      </c>
      <c r="T20">
        <v>2</v>
      </c>
      <c r="U20">
        <v>35000</v>
      </c>
      <c r="V20">
        <v>3</v>
      </c>
      <c r="W20">
        <v>35</v>
      </c>
      <c r="X20">
        <v>0.8</v>
      </c>
    </row>
    <row r="21" spans="1:24" x14ac:dyDescent="0.2">
      <c r="A21" t="s">
        <v>35</v>
      </c>
      <c r="B21" t="s">
        <v>50</v>
      </c>
      <c r="C21" t="s">
        <v>29</v>
      </c>
      <c r="D21">
        <v>1</v>
      </c>
      <c r="E21">
        <v>43</v>
      </c>
      <c r="F21">
        <v>43</v>
      </c>
      <c r="G21">
        <v>400</v>
      </c>
      <c r="H21" s="2">
        <v>4</v>
      </c>
      <c r="I21" s="4">
        <v>0.99315068493150682</v>
      </c>
      <c r="J21">
        <v>-25</v>
      </c>
      <c r="K21">
        <v>40</v>
      </c>
      <c r="L21" s="3">
        <v>53.787539220080681</v>
      </c>
      <c r="M21" s="3"/>
      <c r="N21" s="4">
        <v>0.2558139534883721</v>
      </c>
      <c r="P21">
        <v>62.5</v>
      </c>
      <c r="Q21">
        <v>92.5</v>
      </c>
      <c r="R21">
        <v>20</v>
      </c>
      <c r="S21">
        <v>55</v>
      </c>
      <c r="T21">
        <v>2</v>
      </c>
      <c r="U21">
        <v>35000</v>
      </c>
      <c r="V21">
        <v>3</v>
      </c>
      <c r="W21">
        <v>35</v>
      </c>
      <c r="X21">
        <v>0.8</v>
      </c>
    </row>
    <row r="22" spans="1:24" x14ac:dyDescent="0.2">
      <c r="A22" t="s">
        <v>30</v>
      </c>
      <c r="B22" t="s">
        <v>51</v>
      </c>
      <c r="C22" t="s">
        <v>29</v>
      </c>
      <c r="F22">
        <v>50</v>
      </c>
      <c r="H22" s="2"/>
      <c r="I22" s="4"/>
      <c r="L22" s="3">
        <v>50.425818018825638</v>
      </c>
      <c r="M22" s="3"/>
      <c r="N22" s="4"/>
      <c r="P22">
        <v>66.7</v>
      </c>
      <c r="W22">
        <v>30</v>
      </c>
      <c r="X22">
        <v>0.9</v>
      </c>
    </row>
    <row r="23" spans="1:24" x14ac:dyDescent="0.2">
      <c r="A23" t="s">
        <v>52</v>
      </c>
      <c r="B23" t="s">
        <v>53</v>
      </c>
      <c r="C23" t="s">
        <v>24</v>
      </c>
      <c r="D23">
        <v>10</v>
      </c>
      <c r="E23">
        <v>50</v>
      </c>
      <c r="F23">
        <v>60</v>
      </c>
      <c r="G23">
        <v>400</v>
      </c>
      <c r="H23" s="2">
        <v>7</v>
      </c>
      <c r="I23" s="4">
        <v>0.98744292237442921</v>
      </c>
      <c r="J23">
        <v>-40</v>
      </c>
      <c r="K23">
        <v>35</v>
      </c>
      <c r="L23" s="3">
        <v>53.787539220080681</v>
      </c>
      <c r="M23" s="3"/>
      <c r="N23" s="4">
        <v>0.16666666666666666</v>
      </c>
      <c r="O23">
        <v>62</v>
      </c>
      <c r="P23">
        <v>62.5</v>
      </c>
      <c r="R23">
        <v>25</v>
      </c>
      <c r="S23">
        <v>75</v>
      </c>
      <c r="T23">
        <v>0.1</v>
      </c>
      <c r="U23">
        <v>80000</v>
      </c>
      <c r="V23">
        <v>3.8</v>
      </c>
      <c r="W23">
        <v>40</v>
      </c>
      <c r="X23">
        <v>0.89</v>
      </c>
    </row>
    <row r="24" spans="1:24" x14ac:dyDescent="0.2">
      <c r="A24" t="s">
        <v>30</v>
      </c>
      <c r="B24" t="s">
        <v>54</v>
      </c>
      <c r="C24" t="s">
        <v>29</v>
      </c>
      <c r="D24">
        <v>18</v>
      </c>
      <c r="F24">
        <v>60</v>
      </c>
      <c r="H24" s="2"/>
      <c r="I24" s="4"/>
      <c r="N24" s="4"/>
      <c r="W24">
        <v>8</v>
      </c>
      <c r="X24">
        <v>0.9</v>
      </c>
    </row>
    <row r="25" spans="1:24" x14ac:dyDescent="0.2">
      <c r="A25" t="s">
        <v>35</v>
      </c>
      <c r="B25" t="s">
        <v>55</v>
      </c>
      <c r="C25" t="s">
        <v>29</v>
      </c>
      <c r="D25">
        <v>1</v>
      </c>
      <c r="E25">
        <v>86</v>
      </c>
      <c r="F25">
        <v>86</v>
      </c>
      <c r="G25">
        <v>400</v>
      </c>
      <c r="H25" s="2">
        <v>8</v>
      </c>
      <c r="I25" s="4">
        <v>0.99315068493150682</v>
      </c>
      <c r="J25">
        <v>5</v>
      </c>
      <c r="K25">
        <v>45</v>
      </c>
      <c r="L25" s="3">
        <v>53.787539220080681</v>
      </c>
      <c r="M25" s="3"/>
      <c r="N25" s="4">
        <v>0.2558139534883721</v>
      </c>
      <c r="P25">
        <v>62.5</v>
      </c>
      <c r="Q25">
        <v>92.5</v>
      </c>
      <c r="R25">
        <v>20</v>
      </c>
      <c r="S25">
        <v>55</v>
      </c>
      <c r="T25">
        <v>2</v>
      </c>
      <c r="U25">
        <v>35000</v>
      </c>
      <c r="V25">
        <v>3</v>
      </c>
      <c r="W25">
        <v>35</v>
      </c>
      <c r="X25">
        <v>1.6</v>
      </c>
    </row>
    <row r="26" spans="1:24" x14ac:dyDescent="0.2">
      <c r="A26" t="s">
        <v>35</v>
      </c>
      <c r="B26" t="s">
        <v>56</v>
      </c>
      <c r="C26" t="s">
        <v>29</v>
      </c>
      <c r="D26">
        <v>1</v>
      </c>
      <c r="E26">
        <v>86</v>
      </c>
      <c r="F26">
        <v>86</v>
      </c>
      <c r="G26">
        <v>400</v>
      </c>
      <c r="H26" s="2">
        <v>8</v>
      </c>
      <c r="I26" s="4">
        <v>0.99315068493150682</v>
      </c>
      <c r="J26">
        <v>-25</v>
      </c>
      <c r="K26">
        <v>40</v>
      </c>
      <c r="L26" s="3">
        <v>53.787539220080681</v>
      </c>
      <c r="M26" s="3"/>
      <c r="N26" s="4">
        <v>0.2558139534883721</v>
      </c>
      <c r="P26">
        <v>62.5</v>
      </c>
      <c r="Q26">
        <v>92.5</v>
      </c>
      <c r="R26">
        <v>20</v>
      </c>
      <c r="S26">
        <v>55</v>
      </c>
      <c r="T26">
        <v>2</v>
      </c>
      <c r="U26">
        <v>35000</v>
      </c>
      <c r="V26">
        <v>3</v>
      </c>
      <c r="W26">
        <v>35</v>
      </c>
      <c r="X26">
        <v>1.6</v>
      </c>
    </row>
    <row r="27" spans="1:24" x14ac:dyDescent="0.2">
      <c r="A27" t="s">
        <v>30</v>
      </c>
      <c r="B27" t="s">
        <v>57</v>
      </c>
      <c r="C27" t="s">
        <v>29</v>
      </c>
      <c r="F27">
        <v>100</v>
      </c>
      <c r="H27" s="2"/>
      <c r="I27" s="4"/>
      <c r="L27" s="3">
        <v>50.425818018825638</v>
      </c>
      <c r="M27" s="3"/>
      <c r="N27" s="4"/>
      <c r="P27">
        <v>66.7</v>
      </c>
      <c r="W27">
        <v>30</v>
      </c>
      <c r="X27">
        <v>1.8</v>
      </c>
    </row>
    <row r="28" spans="1:24" x14ac:dyDescent="0.2">
      <c r="A28" t="s">
        <v>25</v>
      </c>
      <c r="B28" t="s">
        <v>58</v>
      </c>
      <c r="C28" t="s">
        <v>24</v>
      </c>
      <c r="F28">
        <v>100</v>
      </c>
      <c r="H28" s="2"/>
      <c r="I28" s="4"/>
      <c r="L28" s="3">
        <v>56.028686687584042</v>
      </c>
      <c r="M28" s="3"/>
      <c r="N28" s="4"/>
      <c r="P28">
        <v>60</v>
      </c>
      <c r="R28">
        <v>20</v>
      </c>
      <c r="S28">
        <v>80</v>
      </c>
      <c r="T28">
        <v>0.1</v>
      </c>
      <c r="U28">
        <v>40000</v>
      </c>
      <c r="W28">
        <v>40</v>
      </c>
      <c r="X28">
        <v>1.79</v>
      </c>
    </row>
    <row r="29" spans="1:24" x14ac:dyDescent="0.2">
      <c r="A29" t="s">
        <v>59</v>
      </c>
      <c r="B29" t="s">
        <v>60</v>
      </c>
      <c r="C29" t="s">
        <v>24</v>
      </c>
      <c r="D29">
        <v>12</v>
      </c>
      <c r="E29">
        <v>100</v>
      </c>
      <c r="F29">
        <v>105</v>
      </c>
      <c r="G29">
        <v>400</v>
      </c>
      <c r="H29" s="2">
        <v>7</v>
      </c>
      <c r="I29" s="4">
        <v>0.9817351598173516</v>
      </c>
      <c r="J29">
        <v>5</v>
      </c>
      <c r="K29">
        <v>45</v>
      </c>
      <c r="N29" s="4"/>
      <c r="W29">
        <v>30</v>
      </c>
      <c r="X29">
        <v>1.75</v>
      </c>
    </row>
    <row r="30" spans="1:24" x14ac:dyDescent="0.2">
      <c r="A30" t="s">
        <v>45</v>
      </c>
      <c r="B30" t="s">
        <v>61</v>
      </c>
      <c r="C30" t="s">
        <v>24</v>
      </c>
      <c r="D30">
        <v>10</v>
      </c>
      <c r="E30">
        <v>100</v>
      </c>
      <c r="F30">
        <v>110</v>
      </c>
      <c r="G30">
        <v>400</v>
      </c>
      <c r="H30" s="2">
        <v>14.999999999999998</v>
      </c>
      <c r="I30" s="4">
        <v>0.96004566210045661</v>
      </c>
      <c r="J30">
        <v>-20</v>
      </c>
      <c r="K30">
        <v>40</v>
      </c>
      <c r="L30" s="3">
        <v>52.330793366203501</v>
      </c>
      <c r="M30" s="3"/>
      <c r="N30" s="4"/>
      <c r="P30">
        <v>64.2</v>
      </c>
      <c r="R30">
        <v>5</v>
      </c>
      <c r="S30">
        <v>70</v>
      </c>
      <c r="T30">
        <v>1</v>
      </c>
      <c r="U30">
        <v>80000</v>
      </c>
      <c r="V30">
        <v>3.5</v>
      </c>
      <c r="W30">
        <v>40</v>
      </c>
      <c r="X30">
        <v>1.8</v>
      </c>
    </row>
    <row r="31" spans="1:24" x14ac:dyDescent="0.2">
      <c r="A31" t="s">
        <v>62</v>
      </c>
      <c r="B31" t="s">
        <v>63</v>
      </c>
      <c r="C31" t="s">
        <v>29</v>
      </c>
      <c r="D31">
        <v>46</v>
      </c>
      <c r="F31">
        <v>115</v>
      </c>
      <c r="H31" s="2">
        <v>54</v>
      </c>
      <c r="I31" s="4"/>
      <c r="J31">
        <v>-20</v>
      </c>
      <c r="K31">
        <v>40</v>
      </c>
      <c r="L31" s="3">
        <v>54.908112953832365</v>
      </c>
      <c r="M31" s="3"/>
      <c r="N31" s="4"/>
      <c r="V31">
        <v>4.8</v>
      </c>
      <c r="W31">
        <v>10</v>
      </c>
      <c r="X31">
        <v>0.88</v>
      </c>
    </row>
    <row r="32" spans="1:24" x14ac:dyDescent="0.2">
      <c r="A32" t="s">
        <v>52</v>
      </c>
      <c r="B32" t="s">
        <v>64</v>
      </c>
      <c r="C32" t="s">
        <v>24</v>
      </c>
      <c r="D32">
        <v>20</v>
      </c>
      <c r="E32">
        <v>100</v>
      </c>
      <c r="F32">
        <v>120</v>
      </c>
      <c r="G32">
        <v>400</v>
      </c>
      <c r="H32" s="2">
        <v>7</v>
      </c>
      <c r="I32" s="4">
        <v>0.98744292237442921</v>
      </c>
      <c r="J32">
        <v>-40</v>
      </c>
      <c r="K32">
        <v>35</v>
      </c>
      <c r="L32" s="3">
        <v>53.787539220080681</v>
      </c>
      <c r="M32" s="3"/>
      <c r="N32" s="4">
        <v>0.16666666666666666</v>
      </c>
      <c r="O32">
        <v>62</v>
      </c>
      <c r="P32">
        <v>62.5</v>
      </c>
      <c r="R32">
        <v>25</v>
      </c>
      <c r="S32">
        <v>75</v>
      </c>
      <c r="T32">
        <v>0.1</v>
      </c>
      <c r="U32">
        <v>80000</v>
      </c>
      <c r="V32">
        <v>3.8</v>
      </c>
      <c r="W32">
        <v>40</v>
      </c>
      <c r="X32">
        <v>1.78</v>
      </c>
    </row>
    <row r="33" spans="1:24" x14ac:dyDescent="0.2">
      <c r="A33" t="s">
        <v>22</v>
      </c>
      <c r="B33" t="s">
        <v>65</v>
      </c>
      <c r="C33" t="s">
        <v>24</v>
      </c>
      <c r="D33">
        <v>21</v>
      </c>
      <c r="E33">
        <v>100</v>
      </c>
      <c r="F33">
        <v>120</v>
      </c>
      <c r="G33">
        <v>300</v>
      </c>
      <c r="H33" s="2"/>
      <c r="I33" s="4"/>
      <c r="L33" s="3">
        <v>54.123711340206185</v>
      </c>
      <c r="M33" s="3"/>
      <c r="N33" s="4"/>
      <c r="P33">
        <v>62.1</v>
      </c>
      <c r="R33">
        <v>5</v>
      </c>
      <c r="S33">
        <v>80</v>
      </c>
      <c r="T33">
        <v>0.1</v>
      </c>
      <c r="U33">
        <v>80000</v>
      </c>
      <c r="V33">
        <v>5.5</v>
      </c>
      <c r="W33">
        <v>40</v>
      </c>
      <c r="X33">
        <v>1.9</v>
      </c>
    </row>
    <row r="34" spans="1:24" x14ac:dyDescent="0.2">
      <c r="A34" t="s">
        <v>62</v>
      </c>
      <c r="B34" t="s">
        <v>66</v>
      </c>
      <c r="C34" t="s">
        <v>29</v>
      </c>
      <c r="D34">
        <v>62</v>
      </c>
      <c r="F34">
        <v>155</v>
      </c>
      <c r="H34" s="2">
        <v>54</v>
      </c>
      <c r="I34" s="4"/>
      <c r="J34">
        <v>-20</v>
      </c>
      <c r="K34">
        <v>40</v>
      </c>
      <c r="L34" s="3">
        <v>54.908112953832365</v>
      </c>
      <c r="M34" s="3"/>
      <c r="N34" s="4"/>
      <c r="V34">
        <v>4.8</v>
      </c>
      <c r="W34">
        <v>10</v>
      </c>
      <c r="X34">
        <v>1.33</v>
      </c>
    </row>
    <row r="35" spans="1:24" x14ac:dyDescent="0.2">
      <c r="A35" t="s">
        <v>35</v>
      </c>
      <c r="B35" t="s">
        <v>67</v>
      </c>
      <c r="C35" t="s">
        <v>29</v>
      </c>
      <c r="D35">
        <v>1</v>
      </c>
      <c r="E35">
        <v>173</v>
      </c>
      <c r="F35">
        <v>173</v>
      </c>
      <c r="G35">
        <v>400</v>
      </c>
      <c r="H35" s="2">
        <v>16</v>
      </c>
      <c r="I35" s="4">
        <v>0.99315068493150682</v>
      </c>
      <c r="J35">
        <v>5</v>
      </c>
      <c r="K35">
        <v>45</v>
      </c>
      <c r="L35" s="3">
        <v>53.787539220080681</v>
      </c>
      <c r="M35" s="3"/>
      <c r="N35" s="4">
        <v>0.24855491329479767</v>
      </c>
      <c r="P35">
        <v>62.5</v>
      </c>
      <c r="Q35">
        <v>92.5</v>
      </c>
      <c r="R35">
        <v>20</v>
      </c>
      <c r="S35">
        <v>55</v>
      </c>
      <c r="T35">
        <v>2</v>
      </c>
      <c r="U35">
        <v>35000</v>
      </c>
      <c r="V35">
        <v>3</v>
      </c>
      <c r="W35">
        <v>35</v>
      </c>
      <c r="X35">
        <v>3.2</v>
      </c>
    </row>
    <row r="36" spans="1:24" x14ac:dyDescent="0.2">
      <c r="A36" t="s">
        <v>35</v>
      </c>
      <c r="B36" t="s">
        <v>68</v>
      </c>
      <c r="C36" t="s">
        <v>29</v>
      </c>
      <c r="D36">
        <v>1</v>
      </c>
      <c r="E36">
        <v>173</v>
      </c>
      <c r="F36">
        <v>173</v>
      </c>
      <c r="G36">
        <v>400</v>
      </c>
      <c r="H36" s="2">
        <v>16</v>
      </c>
      <c r="I36" s="4">
        <v>0.99315068493150682</v>
      </c>
      <c r="J36">
        <v>-25</v>
      </c>
      <c r="K36">
        <v>40</v>
      </c>
      <c r="L36" s="3">
        <v>53.787539220080681</v>
      </c>
      <c r="M36" s="3"/>
      <c r="N36" s="4">
        <v>0.24855491329479767</v>
      </c>
      <c r="P36">
        <v>62.5</v>
      </c>
      <c r="Q36">
        <v>92.5</v>
      </c>
      <c r="R36">
        <v>20</v>
      </c>
      <c r="S36">
        <v>55</v>
      </c>
      <c r="T36">
        <v>2</v>
      </c>
      <c r="U36">
        <v>35000</v>
      </c>
      <c r="V36">
        <v>3</v>
      </c>
      <c r="W36">
        <v>35</v>
      </c>
      <c r="X36">
        <v>3.2</v>
      </c>
    </row>
    <row r="37" spans="1:24" x14ac:dyDescent="0.2">
      <c r="A37" t="s">
        <v>52</v>
      </c>
      <c r="B37" t="s">
        <v>69</v>
      </c>
      <c r="C37" t="s">
        <v>24</v>
      </c>
      <c r="D37">
        <v>30</v>
      </c>
      <c r="E37">
        <v>150</v>
      </c>
      <c r="F37">
        <v>180</v>
      </c>
      <c r="G37">
        <v>400</v>
      </c>
      <c r="H37" s="2">
        <v>28</v>
      </c>
      <c r="I37" s="4">
        <v>0.98744292237442921</v>
      </c>
      <c r="J37">
        <v>-40</v>
      </c>
      <c r="K37">
        <v>35</v>
      </c>
      <c r="L37" s="3">
        <v>53.787539220080681</v>
      </c>
      <c r="M37" s="3"/>
      <c r="N37" s="4">
        <v>0.16666666666666666</v>
      </c>
      <c r="O37">
        <v>62</v>
      </c>
      <c r="P37">
        <v>62.5</v>
      </c>
      <c r="R37">
        <v>25</v>
      </c>
      <c r="S37">
        <v>75</v>
      </c>
      <c r="T37">
        <v>0.1</v>
      </c>
      <c r="U37">
        <v>80000</v>
      </c>
      <c r="V37">
        <v>3.8</v>
      </c>
      <c r="W37">
        <v>40</v>
      </c>
      <c r="X37">
        <v>2.67</v>
      </c>
    </row>
    <row r="38" spans="1:24" x14ac:dyDescent="0.2">
      <c r="A38" t="s">
        <v>59</v>
      </c>
      <c r="B38" t="s">
        <v>70</v>
      </c>
      <c r="C38" t="s">
        <v>24</v>
      </c>
      <c r="D38">
        <v>24</v>
      </c>
      <c r="E38">
        <v>200</v>
      </c>
      <c r="F38">
        <v>210</v>
      </c>
      <c r="G38">
        <v>400</v>
      </c>
      <c r="H38" s="2">
        <v>14</v>
      </c>
      <c r="I38" s="4">
        <v>0.9817351598173516</v>
      </c>
      <c r="J38">
        <v>5</v>
      </c>
      <c r="K38">
        <v>45</v>
      </c>
      <c r="N38" s="4"/>
      <c r="W38">
        <v>30</v>
      </c>
      <c r="X38">
        <v>3.5</v>
      </c>
    </row>
    <row r="39" spans="1:24" x14ac:dyDescent="0.2">
      <c r="A39" t="s">
        <v>52</v>
      </c>
      <c r="B39" t="s">
        <v>71</v>
      </c>
      <c r="C39" t="s">
        <v>24</v>
      </c>
      <c r="D39">
        <v>20</v>
      </c>
      <c r="E39">
        <v>200</v>
      </c>
      <c r="F39">
        <v>240</v>
      </c>
      <c r="G39">
        <v>400</v>
      </c>
      <c r="H39" s="2">
        <v>14</v>
      </c>
      <c r="I39" s="4">
        <v>0.98744292237442921</v>
      </c>
      <c r="J39">
        <v>-40</v>
      </c>
      <c r="K39">
        <v>35</v>
      </c>
      <c r="L39" s="3">
        <v>53.787539220080681</v>
      </c>
      <c r="M39" s="3"/>
      <c r="N39" s="4">
        <v>0.16666666666666666</v>
      </c>
      <c r="O39">
        <v>62</v>
      </c>
      <c r="P39">
        <v>62.5</v>
      </c>
      <c r="R39">
        <v>25</v>
      </c>
      <c r="S39">
        <v>75</v>
      </c>
      <c r="T39">
        <v>0.1</v>
      </c>
      <c r="U39">
        <v>80000</v>
      </c>
      <c r="V39">
        <v>3.8</v>
      </c>
      <c r="W39">
        <v>40</v>
      </c>
      <c r="X39">
        <v>3.56</v>
      </c>
    </row>
    <row r="40" spans="1:24" x14ac:dyDescent="0.2">
      <c r="A40" t="s">
        <v>72</v>
      </c>
      <c r="B40" t="s">
        <v>73</v>
      </c>
      <c r="C40" t="s">
        <v>29</v>
      </c>
      <c r="D40">
        <v>110</v>
      </c>
      <c r="F40">
        <v>275</v>
      </c>
      <c r="H40" s="2">
        <v>54</v>
      </c>
      <c r="I40" s="4"/>
      <c r="J40">
        <v>-20</v>
      </c>
      <c r="K40">
        <v>40</v>
      </c>
      <c r="N40" s="4"/>
      <c r="V40">
        <v>4.8</v>
      </c>
      <c r="W40">
        <v>10</v>
      </c>
      <c r="X40">
        <v>2.67</v>
      </c>
    </row>
    <row r="41" spans="1:24" x14ac:dyDescent="0.2">
      <c r="A41" t="s">
        <v>74</v>
      </c>
      <c r="B41" t="s">
        <v>75</v>
      </c>
      <c r="C41" t="s">
        <v>24</v>
      </c>
      <c r="D41">
        <v>40</v>
      </c>
      <c r="E41">
        <v>225</v>
      </c>
      <c r="F41">
        <v>330</v>
      </c>
      <c r="G41">
        <v>400</v>
      </c>
      <c r="H41" s="2">
        <v>14</v>
      </c>
      <c r="I41" s="4">
        <v>0.95</v>
      </c>
      <c r="J41">
        <v>-15</v>
      </c>
      <c r="K41">
        <v>30</v>
      </c>
      <c r="N41" s="4"/>
      <c r="T41">
        <v>0.1</v>
      </c>
      <c r="V41">
        <v>5</v>
      </c>
      <c r="W41">
        <v>30</v>
      </c>
      <c r="X41">
        <v>4.2300000000000004</v>
      </c>
    </row>
    <row r="42" spans="1:24" x14ac:dyDescent="0.2">
      <c r="A42" t="s">
        <v>52</v>
      </c>
      <c r="B42" t="s">
        <v>76</v>
      </c>
      <c r="C42" t="s">
        <v>24</v>
      </c>
      <c r="D42">
        <v>30</v>
      </c>
      <c r="E42">
        <v>300</v>
      </c>
      <c r="F42">
        <v>360</v>
      </c>
      <c r="G42">
        <v>400</v>
      </c>
      <c r="H42" s="2">
        <v>14</v>
      </c>
      <c r="I42" s="4">
        <v>0.98744292237442921</v>
      </c>
      <c r="J42">
        <v>-40</v>
      </c>
      <c r="K42">
        <v>35</v>
      </c>
      <c r="L42" s="3">
        <v>53.787539220080681</v>
      </c>
      <c r="M42" s="3"/>
      <c r="N42" s="4">
        <v>0.16666666666666666</v>
      </c>
      <c r="O42">
        <v>62</v>
      </c>
      <c r="P42">
        <v>62.5</v>
      </c>
      <c r="R42">
        <v>25</v>
      </c>
      <c r="S42">
        <v>75</v>
      </c>
      <c r="T42">
        <v>0.1</v>
      </c>
      <c r="U42">
        <v>80000</v>
      </c>
      <c r="V42">
        <v>3.8</v>
      </c>
      <c r="W42">
        <v>40</v>
      </c>
      <c r="X42">
        <v>5.34</v>
      </c>
    </row>
    <row r="43" spans="1:24" x14ac:dyDescent="0.2">
      <c r="A43" t="s">
        <v>59</v>
      </c>
      <c r="B43" t="s">
        <v>77</v>
      </c>
      <c r="C43" t="s">
        <v>24</v>
      </c>
      <c r="D43">
        <v>48</v>
      </c>
      <c r="E43">
        <v>400</v>
      </c>
      <c r="F43">
        <v>420</v>
      </c>
      <c r="G43">
        <v>400</v>
      </c>
      <c r="H43" s="2">
        <v>26.999999999999996</v>
      </c>
      <c r="I43" s="4">
        <v>0.9817351598173516</v>
      </c>
      <c r="J43">
        <v>5</v>
      </c>
      <c r="K43">
        <v>45</v>
      </c>
      <c r="N43" s="4"/>
      <c r="W43">
        <v>30</v>
      </c>
      <c r="X43">
        <v>7</v>
      </c>
    </row>
    <row r="44" spans="1:24" x14ac:dyDescent="0.2">
      <c r="A44" t="s">
        <v>30</v>
      </c>
      <c r="B44" t="s">
        <v>78</v>
      </c>
      <c r="C44" t="s">
        <v>29</v>
      </c>
      <c r="F44">
        <v>500</v>
      </c>
      <c r="H44" s="2"/>
      <c r="I44" s="4"/>
      <c r="L44" s="3">
        <v>50.425818018825638</v>
      </c>
      <c r="M44" s="3"/>
      <c r="N44" s="4"/>
      <c r="P44">
        <v>66.7</v>
      </c>
      <c r="W44">
        <v>30</v>
      </c>
      <c r="X44">
        <v>9</v>
      </c>
    </row>
    <row r="45" spans="1:24" x14ac:dyDescent="0.2">
      <c r="A45" t="s">
        <v>35</v>
      </c>
      <c r="B45" t="s">
        <v>79</v>
      </c>
      <c r="C45" t="s">
        <v>29</v>
      </c>
      <c r="D45">
        <v>15</v>
      </c>
      <c r="E45">
        <v>504</v>
      </c>
      <c r="F45">
        <v>504</v>
      </c>
      <c r="G45">
        <v>400</v>
      </c>
      <c r="H45" s="2"/>
      <c r="I45" s="4"/>
      <c r="J45">
        <v>-15</v>
      </c>
      <c r="K45">
        <v>45</v>
      </c>
      <c r="L45" s="3">
        <v>53.787539220080681</v>
      </c>
      <c r="M45" s="3"/>
      <c r="N45" s="4">
        <v>0.32738095238095238</v>
      </c>
      <c r="P45">
        <v>62.5</v>
      </c>
      <c r="R45">
        <v>20</v>
      </c>
      <c r="S45">
        <v>55</v>
      </c>
      <c r="T45">
        <v>5</v>
      </c>
      <c r="U45">
        <v>35000</v>
      </c>
      <c r="V45">
        <v>3</v>
      </c>
      <c r="W45">
        <v>35</v>
      </c>
      <c r="X45">
        <v>9.3000000000000007</v>
      </c>
    </row>
    <row r="46" spans="1:24" x14ac:dyDescent="0.2">
      <c r="A46" t="s">
        <v>52</v>
      </c>
      <c r="B46" t="s">
        <v>80</v>
      </c>
      <c r="C46" t="s">
        <v>24</v>
      </c>
      <c r="D46">
        <v>45</v>
      </c>
      <c r="E46">
        <v>450</v>
      </c>
      <c r="F46">
        <v>540</v>
      </c>
      <c r="G46">
        <v>400</v>
      </c>
      <c r="H46" s="2">
        <v>14</v>
      </c>
      <c r="I46" s="4">
        <v>0.98744292237442921</v>
      </c>
      <c r="J46">
        <v>-40</v>
      </c>
      <c r="K46">
        <v>35</v>
      </c>
      <c r="L46" s="3">
        <v>53.787539220080681</v>
      </c>
      <c r="M46" s="3"/>
      <c r="N46" s="4">
        <v>0.16666666666666666</v>
      </c>
      <c r="O46">
        <v>62</v>
      </c>
      <c r="P46">
        <v>62.5</v>
      </c>
      <c r="R46">
        <v>25</v>
      </c>
      <c r="S46">
        <v>75</v>
      </c>
      <c r="T46">
        <v>0.1</v>
      </c>
      <c r="U46">
        <v>80000</v>
      </c>
      <c r="V46">
        <v>3.8</v>
      </c>
      <c r="W46">
        <v>40</v>
      </c>
      <c r="X46">
        <v>8.01</v>
      </c>
    </row>
    <row r="47" spans="1:24" x14ac:dyDescent="0.2">
      <c r="A47" t="s">
        <v>62</v>
      </c>
      <c r="B47" t="s">
        <v>81</v>
      </c>
      <c r="C47" t="s">
        <v>29</v>
      </c>
      <c r="D47">
        <v>220</v>
      </c>
      <c r="F47">
        <v>550</v>
      </c>
      <c r="H47" s="2">
        <v>89</v>
      </c>
      <c r="I47" s="4"/>
      <c r="J47">
        <v>-20</v>
      </c>
      <c r="K47">
        <v>40</v>
      </c>
      <c r="L47" s="3">
        <v>58.269834155087402</v>
      </c>
      <c r="M47" s="3"/>
      <c r="N47" s="4"/>
      <c r="V47">
        <v>4.8</v>
      </c>
      <c r="W47">
        <v>10</v>
      </c>
      <c r="X47">
        <v>5.42</v>
      </c>
    </row>
    <row r="48" spans="1:24" x14ac:dyDescent="0.2">
      <c r="A48" t="s">
        <v>72</v>
      </c>
      <c r="B48" t="s">
        <v>82</v>
      </c>
      <c r="C48" t="s">
        <v>29</v>
      </c>
      <c r="D48">
        <v>270</v>
      </c>
      <c r="F48">
        <v>675</v>
      </c>
      <c r="H48" s="2">
        <v>89</v>
      </c>
      <c r="I48" s="4"/>
      <c r="J48">
        <v>-20</v>
      </c>
      <c r="K48">
        <v>40</v>
      </c>
      <c r="N48" s="4"/>
      <c r="V48">
        <v>4.8</v>
      </c>
      <c r="W48">
        <v>10</v>
      </c>
      <c r="X48">
        <v>6.67</v>
      </c>
    </row>
    <row r="49" spans="1:24" x14ac:dyDescent="0.2">
      <c r="A49" t="s">
        <v>83</v>
      </c>
      <c r="B49" t="s">
        <v>84</v>
      </c>
      <c r="C49" t="s">
        <v>24</v>
      </c>
      <c r="F49">
        <v>700</v>
      </c>
      <c r="G49">
        <v>400</v>
      </c>
      <c r="H49" s="2"/>
      <c r="I49" s="4"/>
      <c r="N49" s="4"/>
      <c r="V49">
        <v>5</v>
      </c>
      <c r="W49">
        <v>20</v>
      </c>
      <c r="X49">
        <v>11</v>
      </c>
    </row>
    <row r="50" spans="1:24" x14ac:dyDescent="0.2">
      <c r="A50" t="s">
        <v>52</v>
      </c>
      <c r="B50" t="s">
        <v>85</v>
      </c>
      <c r="C50" t="s">
        <v>24</v>
      </c>
      <c r="D50">
        <v>60</v>
      </c>
      <c r="E50">
        <v>600</v>
      </c>
      <c r="F50">
        <v>720</v>
      </c>
      <c r="G50">
        <v>400</v>
      </c>
      <c r="H50" s="2">
        <v>14</v>
      </c>
      <c r="I50" s="4">
        <v>0.98744292237442921</v>
      </c>
      <c r="J50">
        <v>-40</v>
      </c>
      <c r="K50">
        <v>35</v>
      </c>
      <c r="L50" s="3">
        <v>53.787539220080681</v>
      </c>
      <c r="M50" s="3"/>
      <c r="N50" s="4">
        <v>0.16666666666666666</v>
      </c>
      <c r="O50">
        <v>62</v>
      </c>
      <c r="P50">
        <v>62.5</v>
      </c>
      <c r="R50">
        <v>25</v>
      </c>
      <c r="S50">
        <v>75</v>
      </c>
      <c r="T50">
        <v>0.1</v>
      </c>
      <c r="U50">
        <v>80000</v>
      </c>
      <c r="V50">
        <v>3.8</v>
      </c>
      <c r="W50">
        <v>40</v>
      </c>
      <c r="X50">
        <v>10.68</v>
      </c>
    </row>
    <row r="51" spans="1:24" x14ac:dyDescent="0.2">
      <c r="A51" t="s">
        <v>62</v>
      </c>
      <c r="B51" t="s">
        <v>86</v>
      </c>
      <c r="C51" t="s">
        <v>24</v>
      </c>
      <c r="D51">
        <v>40</v>
      </c>
      <c r="F51">
        <v>788</v>
      </c>
      <c r="H51" s="2">
        <v>197.99999999999997</v>
      </c>
      <c r="I51" s="4"/>
      <c r="J51">
        <v>-20</v>
      </c>
      <c r="K51">
        <v>40</v>
      </c>
      <c r="L51" s="3">
        <v>44.262662483191392</v>
      </c>
      <c r="M51" s="3"/>
      <c r="N51" s="4"/>
      <c r="P51">
        <v>75.900000000000006</v>
      </c>
      <c r="V51">
        <v>4.8</v>
      </c>
      <c r="W51">
        <v>30</v>
      </c>
      <c r="X51">
        <v>17.96</v>
      </c>
    </row>
    <row r="52" spans="1:24" x14ac:dyDescent="0.2">
      <c r="A52" t="s">
        <v>72</v>
      </c>
      <c r="B52" t="s">
        <v>87</v>
      </c>
      <c r="C52" t="s">
        <v>29</v>
      </c>
      <c r="D52">
        <v>320</v>
      </c>
      <c r="F52">
        <v>800</v>
      </c>
      <c r="H52" s="2">
        <v>89</v>
      </c>
      <c r="I52" s="4"/>
      <c r="J52">
        <v>-20</v>
      </c>
      <c r="K52">
        <v>40</v>
      </c>
      <c r="N52" s="4"/>
      <c r="V52">
        <v>4.8</v>
      </c>
      <c r="W52">
        <v>10</v>
      </c>
      <c r="X52">
        <v>8.9600000000000009</v>
      </c>
    </row>
    <row r="53" spans="1:24" x14ac:dyDescent="0.2">
      <c r="A53" t="s">
        <v>52</v>
      </c>
      <c r="B53" t="s">
        <v>88</v>
      </c>
      <c r="C53" t="s">
        <v>24</v>
      </c>
      <c r="D53">
        <v>200</v>
      </c>
      <c r="E53">
        <v>750</v>
      </c>
      <c r="F53">
        <v>900</v>
      </c>
      <c r="G53">
        <v>400</v>
      </c>
      <c r="H53" s="2">
        <v>28</v>
      </c>
      <c r="I53" s="4">
        <v>0.98744292237442921</v>
      </c>
      <c r="J53">
        <v>-40</v>
      </c>
      <c r="K53">
        <v>35</v>
      </c>
      <c r="L53" s="3">
        <v>53.787539220080681</v>
      </c>
      <c r="M53" s="3"/>
      <c r="N53" s="4">
        <v>0.16666666666666666</v>
      </c>
      <c r="O53">
        <v>62</v>
      </c>
      <c r="P53">
        <v>62.5</v>
      </c>
      <c r="R53">
        <v>25</v>
      </c>
      <c r="S53">
        <v>75</v>
      </c>
      <c r="T53">
        <v>0.1</v>
      </c>
      <c r="U53">
        <v>80000</v>
      </c>
      <c r="V53">
        <v>3.8</v>
      </c>
      <c r="W53">
        <v>40</v>
      </c>
      <c r="X53">
        <v>13.35</v>
      </c>
    </row>
    <row r="54" spans="1:24" x14ac:dyDescent="0.2">
      <c r="A54" t="s">
        <v>30</v>
      </c>
      <c r="B54" t="s">
        <v>89</v>
      </c>
      <c r="C54" t="s">
        <v>29</v>
      </c>
      <c r="F54">
        <v>1000</v>
      </c>
      <c r="H54" s="2"/>
      <c r="I54" s="4"/>
      <c r="L54" s="3">
        <v>50.425818018825638</v>
      </c>
      <c r="M54" s="3"/>
      <c r="N54" s="4"/>
      <c r="P54">
        <v>66.7</v>
      </c>
      <c r="W54">
        <v>30</v>
      </c>
      <c r="X54">
        <v>18</v>
      </c>
    </row>
    <row r="55" spans="1:24" x14ac:dyDescent="0.2">
      <c r="A55" t="s">
        <v>90</v>
      </c>
      <c r="B55" t="s">
        <v>91</v>
      </c>
      <c r="C55" t="s">
        <v>29</v>
      </c>
      <c r="D55">
        <v>300</v>
      </c>
      <c r="E55">
        <v>800</v>
      </c>
      <c r="F55">
        <v>1000</v>
      </c>
      <c r="G55">
        <v>10</v>
      </c>
      <c r="H55" s="2">
        <v>70</v>
      </c>
      <c r="I55" s="4">
        <v>0.9780821917808219</v>
      </c>
      <c r="J55">
        <v>-20</v>
      </c>
      <c r="K55">
        <v>45</v>
      </c>
      <c r="L55" s="3">
        <v>53.787539220080681</v>
      </c>
      <c r="M55" s="3"/>
      <c r="N55" s="4">
        <v>0.33</v>
      </c>
      <c r="O55">
        <v>80</v>
      </c>
      <c r="P55">
        <v>62.5</v>
      </c>
      <c r="Q55">
        <v>95.5</v>
      </c>
      <c r="R55">
        <v>40</v>
      </c>
      <c r="S55">
        <v>90</v>
      </c>
      <c r="T55">
        <v>5</v>
      </c>
      <c r="U55">
        <v>70000</v>
      </c>
      <c r="V55">
        <v>2.7</v>
      </c>
      <c r="W55">
        <v>1</v>
      </c>
      <c r="X55">
        <v>16.82</v>
      </c>
    </row>
    <row r="56" spans="1:24" x14ac:dyDescent="0.2">
      <c r="A56" t="s">
        <v>35</v>
      </c>
      <c r="B56" t="s">
        <v>92</v>
      </c>
      <c r="C56" t="s">
        <v>29</v>
      </c>
      <c r="D56">
        <v>30</v>
      </c>
      <c r="E56">
        <v>1008</v>
      </c>
      <c r="F56">
        <v>1008</v>
      </c>
      <c r="G56">
        <v>400</v>
      </c>
      <c r="H56" s="2"/>
      <c r="I56" s="4"/>
      <c r="J56">
        <v>-15</v>
      </c>
      <c r="K56">
        <v>45</v>
      </c>
      <c r="L56" s="3">
        <v>53.787539220080681</v>
      </c>
      <c r="M56" s="3"/>
      <c r="N56" s="4">
        <v>0.32738095238095238</v>
      </c>
      <c r="P56">
        <v>62.5</v>
      </c>
      <c r="R56">
        <v>20</v>
      </c>
      <c r="S56">
        <v>55</v>
      </c>
      <c r="T56">
        <v>5</v>
      </c>
      <c r="U56">
        <v>35000</v>
      </c>
      <c r="V56">
        <v>3</v>
      </c>
      <c r="W56">
        <v>35</v>
      </c>
      <c r="X56">
        <v>18.7</v>
      </c>
    </row>
    <row r="57" spans="1:24" x14ac:dyDescent="0.2">
      <c r="A57" t="s">
        <v>62</v>
      </c>
      <c r="B57" t="s">
        <v>93</v>
      </c>
      <c r="C57" t="s">
        <v>24</v>
      </c>
      <c r="D57">
        <v>49</v>
      </c>
      <c r="F57">
        <v>988</v>
      </c>
      <c r="H57" s="2">
        <v>198</v>
      </c>
      <c r="I57" s="4"/>
      <c r="J57">
        <v>-20</v>
      </c>
      <c r="K57">
        <v>40</v>
      </c>
      <c r="L57" s="3">
        <v>44.262662483191392</v>
      </c>
      <c r="M57" s="3"/>
      <c r="N57" s="4"/>
      <c r="P57">
        <v>75.900000000000006</v>
      </c>
      <c r="V57">
        <v>4.8</v>
      </c>
      <c r="W57">
        <v>30</v>
      </c>
      <c r="X57">
        <v>22.46</v>
      </c>
    </row>
    <row r="58" spans="1:24" x14ac:dyDescent="0.2">
      <c r="A58" t="s">
        <v>94</v>
      </c>
      <c r="B58" t="s">
        <v>95</v>
      </c>
      <c r="C58" t="s">
        <v>24</v>
      </c>
      <c r="F58">
        <v>1000</v>
      </c>
      <c r="G58">
        <v>400</v>
      </c>
      <c r="H58" s="2"/>
      <c r="I58" s="4"/>
      <c r="J58">
        <v>-20</v>
      </c>
      <c r="K58">
        <v>40</v>
      </c>
      <c r="L58" s="3">
        <v>50.313760645450472</v>
      </c>
      <c r="M58" s="3"/>
      <c r="N58" s="4"/>
      <c r="P58">
        <v>66.8</v>
      </c>
      <c r="U58">
        <v>80000</v>
      </c>
      <c r="V58">
        <v>5</v>
      </c>
      <c r="W58">
        <v>40</v>
      </c>
      <c r="X58">
        <v>18</v>
      </c>
    </row>
    <row r="59" spans="1:24" x14ac:dyDescent="0.2">
      <c r="A59" t="s">
        <v>74</v>
      </c>
      <c r="B59" t="s">
        <v>96</v>
      </c>
      <c r="C59" t="s">
        <v>24</v>
      </c>
      <c r="F59">
        <v>1000</v>
      </c>
      <c r="G59">
        <v>400</v>
      </c>
      <c r="H59" s="2">
        <v>52.8</v>
      </c>
      <c r="I59" s="4"/>
      <c r="J59">
        <v>-20</v>
      </c>
      <c r="K59">
        <v>40</v>
      </c>
      <c r="L59">
        <v>53</v>
      </c>
      <c r="N59" s="4">
        <v>0.17</v>
      </c>
      <c r="O59">
        <v>57</v>
      </c>
      <c r="P59">
        <v>62.9</v>
      </c>
      <c r="Q59">
        <v>90</v>
      </c>
      <c r="V59">
        <v>5</v>
      </c>
      <c r="W59">
        <v>30</v>
      </c>
      <c r="X59">
        <v>18</v>
      </c>
    </row>
    <row r="60" spans="1:24" x14ac:dyDescent="0.2">
      <c r="A60" t="s">
        <v>97</v>
      </c>
      <c r="B60" t="s">
        <v>98</v>
      </c>
      <c r="C60" t="s">
        <v>24</v>
      </c>
      <c r="D60">
        <v>50</v>
      </c>
      <c r="E60">
        <v>1000</v>
      </c>
      <c r="F60">
        <v>1000</v>
      </c>
      <c r="G60">
        <v>400</v>
      </c>
      <c r="H60" s="2">
        <v>45</v>
      </c>
      <c r="I60" s="4">
        <v>0.95</v>
      </c>
      <c r="J60">
        <v>-20</v>
      </c>
      <c r="K60">
        <v>40</v>
      </c>
      <c r="L60" s="3">
        <v>49.305244285073961</v>
      </c>
      <c r="M60" s="3"/>
      <c r="N60" s="4"/>
      <c r="O60">
        <v>60</v>
      </c>
      <c r="T60">
        <v>0.1</v>
      </c>
      <c r="V60">
        <v>3.5</v>
      </c>
      <c r="X60">
        <v>18</v>
      </c>
    </row>
    <row r="61" spans="1:24" x14ac:dyDescent="0.2">
      <c r="A61" t="s">
        <v>27</v>
      </c>
      <c r="B61" t="s">
        <v>99</v>
      </c>
      <c r="C61" t="s">
        <v>29</v>
      </c>
      <c r="D61">
        <v>30</v>
      </c>
      <c r="E61">
        <v>1008</v>
      </c>
      <c r="F61">
        <v>1058</v>
      </c>
      <c r="G61">
        <v>400</v>
      </c>
      <c r="H61" s="2">
        <v>29.7</v>
      </c>
      <c r="I61" s="4"/>
      <c r="J61">
        <v>5</v>
      </c>
      <c r="K61">
        <v>45</v>
      </c>
      <c r="L61" s="3">
        <v>53.787539220080681</v>
      </c>
      <c r="M61" s="3"/>
      <c r="N61" s="4"/>
      <c r="P61">
        <v>62.5</v>
      </c>
      <c r="R61">
        <v>20</v>
      </c>
      <c r="S61">
        <v>55</v>
      </c>
      <c r="T61">
        <v>20</v>
      </c>
      <c r="U61">
        <v>35000</v>
      </c>
      <c r="V61">
        <v>3</v>
      </c>
      <c r="W61">
        <v>35</v>
      </c>
      <c r="X61">
        <v>18.75</v>
      </c>
    </row>
    <row r="62" spans="1:24" x14ac:dyDescent="0.2">
      <c r="A62" t="s">
        <v>100</v>
      </c>
      <c r="B62" t="s">
        <v>101</v>
      </c>
      <c r="C62" t="s">
        <v>102</v>
      </c>
      <c r="F62">
        <v>1100</v>
      </c>
      <c r="G62">
        <v>480</v>
      </c>
      <c r="H62" s="2">
        <v>46.461600000000004</v>
      </c>
      <c r="I62" s="4"/>
      <c r="L62">
        <v>39.4</v>
      </c>
      <c r="M62" t="e">
        <f>(#REF!-L62)*3.6</f>
        <v>#REF!</v>
      </c>
      <c r="N62" s="4"/>
      <c r="P62" s="5">
        <f>(120/(L62*3.6))*100</f>
        <v>84.602368866328263</v>
      </c>
      <c r="W62">
        <v>1.4</v>
      </c>
      <c r="X62">
        <f>600/24</f>
        <v>25</v>
      </c>
    </row>
    <row r="63" spans="1:24" x14ac:dyDescent="0.2">
      <c r="A63" t="s">
        <v>45</v>
      </c>
      <c r="B63" t="s">
        <v>103</v>
      </c>
      <c r="C63" t="s">
        <v>24</v>
      </c>
      <c r="D63">
        <v>100</v>
      </c>
      <c r="E63">
        <v>1000</v>
      </c>
      <c r="F63">
        <v>1100</v>
      </c>
      <c r="G63">
        <v>400</v>
      </c>
      <c r="H63" s="2">
        <v>30</v>
      </c>
      <c r="I63" s="4">
        <v>0.96004566210045661</v>
      </c>
      <c r="J63">
        <v>-15</v>
      </c>
      <c r="K63">
        <v>40</v>
      </c>
      <c r="L63" s="3">
        <v>54.571940833706861</v>
      </c>
      <c r="M63" s="3"/>
      <c r="N63" s="4"/>
      <c r="P63">
        <v>61.6</v>
      </c>
      <c r="R63">
        <v>5</v>
      </c>
      <c r="S63">
        <v>70</v>
      </c>
      <c r="T63">
        <v>1</v>
      </c>
      <c r="U63">
        <v>80000</v>
      </c>
      <c r="V63">
        <v>3.5</v>
      </c>
      <c r="W63">
        <v>40</v>
      </c>
      <c r="X63">
        <v>18</v>
      </c>
    </row>
    <row r="64" spans="1:24" x14ac:dyDescent="0.2">
      <c r="A64" t="s">
        <v>59</v>
      </c>
      <c r="B64" t="s">
        <v>104</v>
      </c>
      <c r="C64" t="s">
        <v>24</v>
      </c>
      <c r="D64">
        <v>131</v>
      </c>
      <c r="E64">
        <v>1100</v>
      </c>
      <c r="F64">
        <v>1155</v>
      </c>
      <c r="G64">
        <v>400</v>
      </c>
      <c r="H64" s="2">
        <v>55</v>
      </c>
      <c r="I64" s="4">
        <v>0.9817351598173516</v>
      </c>
      <c r="J64">
        <v>-20</v>
      </c>
      <c r="K64">
        <v>40</v>
      </c>
      <c r="N64" s="4"/>
      <c r="W64">
        <v>30</v>
      </c>
      <c r="X64">
        <v>20</v>
      </c>
    </row>
    <row r="65" spans="1:24" x14ac:dyDescent="0.2">
      <c r="A65" t="s">
        <v>52</v>
      </c>
      <c r="B65" t="s">
        <v>105</v>
      </c>
      <c r="C65" t="s">
        <v>24</v>
      </c>
      <c r="D65">
        <v>200</v>
      </c>
      <c r="E65">
        <v>1000</v>
      </c>
      <c r="F65">
        <v>1200</v>
      </c>
      <c r="G65">
        <v>400</v>
      </c>
      <c r="H65" s="2">
        <v>28</v>
      </c>
      <c r="I65" s="4">
        <v>0.98744292237442921</v>
      </c>
      <c r="J65">
        <v>-40</v>
      </c>
      <c r="K65">
        <v>35</v>
      </c>
      <c r="L65" s="3">
        <v>53.787539220080681</v>
      </c>
      <c r="M65" s="3"/>
      <c r="N65" s="4">
        <v>0.16666666666666666</v>
      </c>
      <c r="O65">
        <v>62</v>
      </c>
      <c r="P65">
        <v>62.5</v>
      </c>
      <c r="R65">
        <v>25</v>
      </c>
      <c r="S65">
        <v>75</v>
      </c>
      <c r="T65">
        <v>0.1</v>
      </c>
      <c r="U65">
        <v>80000</v>
      </c>
      <c r="V65">
        <v>3.8</v>
      </c>
      <c r="W65">
        <v>40</v>
      </c>
      <c r="X65">
        <v>17.8</v>
      </c>
    </row>
    <row r="66" spans="1:24" x14ac:dyDescent="0.2">
      <c r="A66" t="s">
        <v>83</v>
      </c>
      <c r="B66" t="s">
        <v>106</v>
      </c>
      <c r="C66" t="s">
        <v>24</v>
      </c>
      <c r="F66">
        <v>1390</v>
      </c>
      <c r="G66">
        <v>11000</v>
      </c>
      <c r="H66" s="2"/>
      <c r="I66" s="4"/>
      <c r="N66" s="4"/>
      <c r="V66">
        <v>5</v>
      </c>
      <c r="W66">
        <v>20</v>
      </c>
      <c r="X66">
        <v>22</v>
      </c>
    </row>
    <row r="67" spans="1:24" x14ac:dyDescent="0.2">
      <c r="A67" t="s">
        <v>74</v>
      </c>
      <c r="B67" t="s">
        <v>107</v>
      </c>
      <c r="C67" t="s">
        <v>24</v>
      </c>
      <c r="D67">
        <v>200</v>
      </c>
      <c r="E67">
        <v>1000</v>
      </c>
      <c r="F67">
        <v>1400</v>
      </c>
      <c r="G67">
        <v>568</v>
      </c>
      <c r="H67" s="2">
        <v>28</v>
      </c>
      <c r="I67" s="4">
        <v>0.95</v>
      </c>
      <c r="J67">
        <v>-20</v>
      </c>
      <c r="K67">
        <v>40</v>
      </c>
      <c r="N67" s="4"/>
      <c r="T67">
        <v>0.1</v>
      </c>
      <c r="V67">
        <v>5</v>
      </c>
      <c r="W67">
        <v>30</v>
      </c>
      <c r="X67">
        <v>18.899999999999999</v>
      </c>
    </row>
    <row r="68" spans="1:24" x14ac:dyDescent="0.2">
      <c r="A68" t="s">
        <v>45</v>
      </c>
      <c r="B68" t="s">
        <v>108</v>
      </c>
      <c r="C68" t="s">
        <v>29</v>
      </c>
      <c r="D68">
        <v>300</v>
      </c>
      <c r="E68">
        <v>1200</v>
      </c>
      <c r="F68">
        <v>1500</v>
      </c>
      <c r="G68">
        <v>10</v>
      </c>
      <c r="H68" s="2">
        <v>105.00000000000001</v>
      </c>
      <c r="I68" s="4">
        <v>0.96004566210045661</v>
      </c>
      <c r="J68">
        <v>-20</v>
      </c>
      <c r="K68">
        <v>45</v>
      </c>
      <c r="L68" s="3">
        <v>50.425818018825638</v>
      </c>
      <c r="M68" s="3"/>
      <c r="N68" s="4">
        <v>0.33</v>
      </c>
      <c r="O68">
        <v>80</v>
      </c>
      <c r="P68">
        <v>66.7</v>
      </c>
      <c r="Q68">
        <v>99.7</v>
      </c>
      <c r="R68">
        <v>40</v>
      </c>
      <c r="S68">
        <v>90</v>
      </c>
      <c r="T68">
        <v>5</v>
      </c>
      <c r="U68">
        <v>80000</v>
      </c>
      <c r="V68">
        <v>3</v>
      </c>
      <c r="W68">
        <v>30</v>
      </c>
      <c r="X68">
        <v>25.23</v>
      </c>
    </row>
    <row r="69" spans="1:24" x14ac:dyDescent="0.2">
      <c r="A69" t="s">
        <v>62</v>
      </c>
      <c r="B69" t="s">
        <v>109</v>
      </c>
      <c r="C69" t="s">
        <v>24</v>
      </c>
      <c r="D69">
        <v>79</v>
      </c>
      <c r="F69">
        <v>1580</v>
      </c>
      <c r="H69" s="2">
        <v>198</v>
      </c>
      <c r="I69" s="4"/>
      <c r="J69">
        <v>-20</v>
      </c>
      <c r="K69">
        <v>40</v>
      </c>
      <c r="L69" s="3">
        <v>44.262662483191392</v>
      </c>
      <c r="M69" s="3"/>
      <c r="N69" s="4"/>
      <c r="P69">
        <v>75.900000000000006</v>
      </c>
      <c r="V69">
        <v>4.8</v>
      </c>
      <c r="W69">
        <v>30</v>
      </c>
      <c r="X69">
        <v>35.92</v>
      </c>
    </row>
    <row r="70" spans="1:24" x14ac:dyDescent="0.2">
      <c r="A70" t="s">
        <v>52</v>
      </c>
      <c r="B70" t="s">
        <v>110</v>
      </c>
      <c r="C70" t="s">
        <v>24</v>
      </c>
      <c r="D70">
        <v>200</v>
      </c>
      <c r="E70">
        <v>1500</v>
      </c>
      <c r="F70">
        <v>1800</v>
      </c>
      <c r="G70">
        <v>400</v>
      </c>
      <c r="H70" s="2">
        <v>28</v>
      </c>
      <c r="I70" s="4">
        <v>0.98744292237442921</v>
      </c>
      <c r="J70">
        <v>-40</v>
      </c>
      <c r="K70">
        <v>35</v>
      </c>
      <c r="L70" s="3">
        <v>53.787539220080681</v>
      </c>
      <c r="M70" s="3"/>
      <c r="N70" s="4">
        <v>0.16666666666666666</v>
      </c>
      <c r="O70">
        <v>62</v>
      </c>
      <c r="P70">
        <v>62.5</v>
      </c>
      <c r="R70">
        <v>25</v>
      </c>
      <c r="S70">
        <v>75</v>
      </c>
      <c r="T70">
        <v>0.1</v>
      </c>
      <c r="U70">
        <v>80000</v>
      </c>
      <c r="V70">
        <v>3.8</v>
      </c>
      <c r="W70">
        <v>40</v>
      </c>
      <c r="X70">
        <v>26.7</v>
      </c>
    </row>
    <row r="71" spans="1:24" x14ac:dyDescent="0.2">
      <c r="A71" t="s">
        <v>62</v>
      </c>
      <c r="B71" t="s">
        <v>111</v>
      </c>
      <c r="C71" t="s">
        <v>24</v>
      </c>
      <c r="D71">
        <v>99</v>
      </c>
      <c r="F71">
        <v>1975</v>
      </c>
      <c r="H71" s="2">
        <v>198</v>
      </c>
      <c r="I71" s="4"/>
      <c r="J71">
        <v>-20</v>
      </c>
      <c r="K71">
        <v>40</v>
      </c>
      <c r="L71" s="3">
        <v>44.262662483191392</v>
      </c>
      <c r="M71" s="3"/>
      <c r="N71" s="4"/>
      <c r="P71">
        <v>75.900000000000006</v>
      </c>
      <c r="V71">
        <v>4.8</v>
      </c>
      <c r="W71">
        <v>30</v>
      </c>
      <c r="X71">
        <v>45</v>
      </c>
    </row>
    <row r="72" spans="1:24" x14ac:dyDescent="0.2">
      <c r="A72" t="s">
        <v>112</v>
      </c>
      <c r="B72" t="s">
        <v>113</v>
      </c>
      <c r="C72" t="s">
        <v>24</v>
      </c>
      <c r="D72">
        <v>200</v>
      </c>
      <c r="E72">
        <v>2000</v>
      </c>
      <c r="F72">
        <v>2000</v>
      </c>
      <c r="G72">
        <v>400</v>
      </c>
      <c r="H72" s="2">
        <v>300</v>
      </c>
      <c r="I72" s="4">
        <v>0.9817351598173516</v>
      </c>
      <c r="J72">
        <v>-20</v>
      </c>
      <c r="K72">
        <v>35</v>
      </c>
      <c r="L72" s="3">
        <v>50.425818018825638</v>
      </c>
      <c r="M72" s="3"/>
      <c r="N72" s="4"/>
      <c r="P72">
        <v>66.7</v>
      </c>
      <c r="U72">
        <v>80000</v>
      </c>
      <c r="V72">
        <v>5</v>
      </c>
      <c r="W72">
        <v>35</v>
      </c>
      <c r="X72">
        <v>36</v>
      </c>
    </row>
    <row r="73" spans="1:24" x14ac:dyDescent="0.2">
      <c r="A73" t="s">
        <v>30</v>
      </c>
      <c r="B73" t="s">
        <v>114</v>
      </c>
      <c r="C73" t="s">
        <v>29</v>
      </c>
      <c r="F73">
        <v>2000</v>
      </c>
      <c r="H73" s="2"/>
      <c r="I73" s="4"/>
      <c r="L73" s="3">
        <v>50.425818018825638</v>
      </c>
      <c r="M73" s="3"/>
      <c r="N73" s="4"/>
      <c r="P73">
        <v>66.7</v>
      </c>
      <c r="W73">
        <v>30</v>
      </c>
      <c r="X73">
        <v>36</v>
      </c>
    </row>
    <row r="74" spans="1:24" x14ac:dyDescent="0.2">
      <c r="A74" t="s">
        <v>90</v>
      </c>
      <c r="B74" t="s">
        <v>115</v>
      </c>
      <c r="C74" t="s">
        <v>29</v>
      </c>
      <c r="D74">
        <v>300</v>
      </c>
      <c r="E74">
        <v>1600</v>
      </c>
      <c r="F74">
        <v>2000</v>
      </c>
      <c r="G74">
        <v>10</v>
      </c>
      <c r="H74" s="2">
        <v>105</v>
      </c>
      <c r="I74" s="4">
        <v>0.9780821917808219</v>
      </c>
      <c r="J74">
        <v>-20</v>
      </c>
      <c r="K74">
        <v>45</v>
      </c>
      <c r="L74" s="3">
        <v>53.787539220080681</v>
      </c>
      <c r="M74" s="3"/>
      <c r="N74" s="4">
        <v>0.33</v>
      </c>
      <c r="O74">
        <v>80</v>
      </c>
      <c r="P74">
        <v>62.5</v>
      </c>
      <c r="Q74">
        <v>95.5</v>
      </c>
      <c r="R74">
        <v>40</v>
      </c>
      <c r="S74">
        <v>90</v>
      </c>
      <c r="T74">
        <v>5</v>
      </c>
      <c r="U74">
        <v>70000</v>
      </c>
      <c r="V74">
        <v>2.7</v>
      </c>
      <c r="W74">
        <v>1</v>
      </c>
      <c r="X74">
        <v>33.64</v>
      </c>
    </row>
    <row r="75" spans="1:24" x14ac:dyDescent="0.2">
      <c r="A75" t="s">
        <v>83</v>
      </c>
      <c r="B75" t="s">
        <v>116</v>
      </c>
      <c r="C75" t="s">
        <v>24</v>
      </c>
      <c r="F75">
        <v>2350</v>
      </c>
      <c r="G75">
        <v>11000</v>
      </c>
      <c r="H75" s="2"/>
      <c r="I75" s="4"/>
      <c r="N75" s="4"/>
      <c r="V75">
        <v>5</v>
      </c>
      <c r="W75">
        <v>20</v>
      </c>
      <c r="X75">
        <v>36</v>
      </c>
    </row>
    <row r="76" spans="1:24" x14ac:dyDescent="0.2">
      <c r="A76" t="s">
        <v>52</v>
      </c>
      <c r="B76" t="s">
        <v>117</v>
      </c>
      <c r="C76" t="s">
        <v>24</v>
      </c>
      <c r="D76">
        <v>200</v>
      </c>
      <c r="E76">
        <v>2000</v>
      </c>
      <c r="F76">
        <v>2400</v>
      </c>
      <c r="G76">
        <v>400</v>
      </c>
      <c r="H76" s="2">
        <v>28</v>
      </c>
      <c r="I76" s="4">
        <v>0.98744292237442921</v>
      </c>
      <c r="J76">
        <v>-40</v>
      </c>
      <c r="K76">
        <v>35</v>
      </c>
      <c r="L76" s="3">
        <v>53.787539220080681</v>
      </c>
      <c r="M76" s="3"/>
      <c r="N76" s="4">
        <v>0.16666666666666666</v>
      </c>
      <c r="O76">
        <v>62</v>
      </c>
      <c r="P76">
        <v>62.5</v>
      </c>
      <c r="R76">
        <v>25</v>
      </c>
      <c r="S76">
        <v>75</v>
      </c>
      <c r="T76">
        <v>0.1</v>
      </c>
      <c r="U76">
        <v>80000</v>
      </c>
      <c r="V76">
        <v>3.8</v>
      </c>
      <c r="W76">
        <v>40</v>
      </c>
      <c r="X76">
        <v>35.6</v>
      </c>
    </row>
    <row r="77" spans="1:24" x14ac:dyDescent="0.2">
      <c r="A77" t="s">
        <v>118</v>
      </c>
      <c r="B77" t="s">
        <v>119</v>
      </c>
      <c r="C77" t="s">
        <v>102</v>
      </c>
      <c r="D77">
        <v>135</v>
      </c>
      <c r="F77">
        <v>2475</v>
      </c>
      <c r="H77" s="2">
        <v>300</v>
      </c>
      <c r="I77" s="4"/>
      <c r="J77">
        <v>-20</v>
      </c>
      <c r="K77">
        <v>40</v>
      </c>
      <c r="L77" s="3">
        <v>40.340654415060513</v>
      </c>
      <c r="M77" s="3">
        <v>16</v>
      </c>
      <c r="N77" s="4"/>
      <c r="P77" s="5">
        <f>(120/(L77*3.6))*100</f>
        <v>82.629629629629633</v>
      </c>
      <c r="W77">
        <v>4.5</v>
      </c>
      <c r="X77">
        <v>67.5</v>
      </c>
    </row>
    <row r="78" spans="1:24" x14ac:dyDescent="0.2">
      <c r="A78" t="s">
        <v>97</v>
      </c>
      <c r="B78" t="s">
        <v>120</v>
      </c>
      <c r="C78" t="s">
        <v>24</v>
      </c>
      <c r="D78">
        <v>125</v>
      </c>
      <c r="E78">
        <v>2500</v>
      </c>
      <c r="F78">
        <v>2500</v>
      </c>
      <c r="G78">
        <v>400</v>
      </c>
      <c r="H78" s="2">
        <v>60</v>
      </c>
      <c r="I78" s="4">
        <v>0.95</v>
      </c>
      <c r="J78">
        <v>-20</v>
      </c>
      <c r="K78">
        <v>40</v>
      </c>
      <c r="N78" s="4"/>
      <c r="O78">
        <v>60</v>
      </c>
      <c r="T78">
        <v>0.1</v>
      </c>
      <c r="V78">
        <v>3.5</v>
      </c>
      <c r="X78">
        <v>45</v>
      </c>
    </row>
    <row r="79" spans="1:24" x14ac:dyDescent="0.2">
      <c r="A79" t="s">
        <v>90</v>
      </c>
      <c r="B79" t="s">
        <v>121</v>
      </c>
      <c r="C79" t="s">
        <v>29</v>
      </c>
      <c r="D79">
        <v>300</v>
      </c>
      <c r="E79">
        <v>2400</v>
      </c>
      <c r="F79">
        <v>3000</v>
      </c>
      <c r="G79">
        <v>10</v>
      </c>
      <c r="H79" s="2">
        <v>105.00000000000001</v>
      </c>
      <c r="I79" s="4">
        <v>0.9780821917808219</v>
      </c>
      <c r="J79">
        <v>-20</v>
      </c>
      <c r="K79">
        <v>45</v>
      </c>
      <c r="L79" s="3">
        <v>50.425818018825638</v>
      </c>
      <c r="M79" s="3"/>
      <c r="N79" s="4">
        <v>0.33</v>
      </c>
      <c r="O79">
        <v>80</v>
      </c>
      <c r="P79">
        <v>66.7</v>
      </c>
      <c r="Q79">
        <v>99.7</v>
      </c>
      <c r="R79">
        <v>40</v>
      </c>
      <c r="S79">
        <v>90</v>
      </c>
      <c r="T79">
        <v>5</v>
      </c>
      <c r="U79">
        <v>80000</v>
      </c>
      <c r="V79">
        <v>3</v>
      </c>
      <c r="W79">
        <v>30</v>
      </c>
      <c r="X79">
        <v>50.46</v>
      </c>
    </row>
    <row r="80" spans="1:24" x14ac:dyDescent="0.2">
      <c r="A80" t="s">
        <v>112</v>
      </c>
      <c r="B80" t="s">
        <v>122</v>
      </c>
      <c r="C80" t="s">
        <v>24</v>
      </c>
      <c r="D80">
        <v>300</v>
      </c>
      <c r="E80">
        <v>3000</v>
      </c>
      <c r="F80">
        <v>3000</v>
      </c>
      <c r="G80">
        <v>400</v>
      </c>
      <c r="H80" s="2">
        <v>300</v>
      </c>
      <c r="I80" s="4">
        <v>0.9817351598173516</v>
      </c>
      <c r="J80">
        <v>-20</v>
      </c>
      <c r="K80">
        <v>35</v>
      </c>
      <c r="L80" s="3">
        <v>50.425818018825638</v>
      </c>
      <c r="M80" s="3"/>
      <c r="N80" s="4"/>
      <c r="P80">
        <v>66.7</v>
      </c>
      <c r="U80">
        <v>80000</v>
      </c>
      <c r="V80">
        <v>5</v>
      </c>
      <c r="W80">
        <v>35</v>
      </c>
      <c r="X80">
        <v>54</v>
      </c>
    </row>
    <row r="81" spans="1:24" x14ac:dyDescent="0.2">
      <c r="A81" t="s">
        <v>112</v>
      </c>
      <c r="B81" t="s">
        <v>123</v>
      </c>
      <c r="C81" t="s">
        <v>24</v>
      </c>
      <c r="D81">
        <v>400</v>
      </c>
      <c r="E81">
        <v>4000</v>
      </c>
      <c r="F81">
        <v>4000</v>
      </c>
      <c r="G81">
        <v>400</v>
      </c>
      <c r="H81" s="2">
        <v>400</v>
      </c>
      <c r="I81" s="4">
        <v>0.9817351598173516</v>
      </c>
      <c r="J81">
        <v>-20</v>
      </c>
      <c r="K81">
        <v>35</v>
      </c>
      <c r="L81" s="3">
        <v>50.425818018825638</v>
      </c>
      <c r="M81" s="3"/>
      <c r="N81" s="4"/>
      <c r="P81">
        <v>66.7</v>
      </c>
      <c r="U81">
        <v>80000</v>
      </c>
      <c r="V81">
        <v>5</v>
      </c>
      <c r="W81">
        <v>35</v>
      </c>
      <c r="X81">
        <v>72</v>
      </c>
    </row>
    <row r="82" spans="1:24" x14ac:dyDescent="0.2">
      <c r="A82" t="s">
        <v>30</v>
      </c>
      <c r="B82" t="s">
        <v>124</v>
      </c>
      <c r="C82" t="s">
        <v>29</v>
      </c>
      <c r="F82">
        <v>4000</v>
      </c>
      <c r="H82" s="2"/>
      <c r="I82" s="4"/>
      <c r="L82" s="3">
        <v>50.425818018825638</v>
      </c>
      <c r="M82" s="3"/>
      <c r="N82" s="4"/>
      <c r="P82">
        <v>66.7</v>
      </c>
      <c r="W82">
        <v>30</v>
      </c>
      <c r="X82">
        <v>72</v>
      </c>
    </row>
    <row r="83" spans="1:24" x14ac:dyDescent="0.2">
      <c r="A83" t="s">
        <v>112</v>
      </c>
      <c r="B83" t="s">
        <v>125</v>
      </c>
      <c r="C83" t="s">
        <v>24</v>
      </c>
      <c r="D83">
        <v>500</v>
      </c>
      <c r="E83">
        <v>5000</v>
      </c>
      <c r="F83">
        <v>5000</v>
      </c>
      <c r="G83">
        <v>400</v>
      </c>
      <c r="H83" s="2">
        <v>400</v>
      </c>
      <c r="I83" s="4">
        <v>0.9817351598173516</v>
      </c>
      <c r="J83">
        <v>-20</v>
      </c>
      <c r="K83">
        <v>35</v>
      </c>
      <c r="L83" s="3">
        <v>50.425818018825638</v>
      </c>
      <c r="M83" s="3"/>
      <c r="N83" s="4"/>
      <c r="P83">
        <v>66.7</v>
      </c>
      <c r="U83">
        <v>80000</v>
      </c>
      <c r="V83">
        <v>5</v>
      </c>
      <c r="W83">
        <v>35</v>
      </c>
      <c r="X83">
        <v>90</v>
      </c>
    </row>
    <row r="84" spans="1:24" x14ac:dyDescent="0.2">
      <c r="A84" t="s">
        <v>97</v>
      </c>
      <c r="B84" t="s">
        <v>126</v>
      </c>
      <c r="C84" t="s">
        <v>24</v>
      </c>
      <c r="D84">
        <v>250</v>
      </c>
      <c r="E84">
        <v>5000</v>
      </c>
      <c r="F84">
        <v>5000</v>
      </c>
      <c r="G84">
        <v>400</v>
      </c>
      <c r="H84" s="2">
        <v>90</v>
      </c>
      <c r="I84" s="4">
        <v>0.95</v>
      </c>
      <c r="J84">
        <v>-20</v>
      </c>
      <c r="K84">
        <v>40</v>
      </c>
      <c r="L84" s="3">
        <v>49.305244285073961</v>
      </c>
      <c r="M84" s="3"/>
      <c r="N84" s="4"/>
      <c r="O84">
        <v>60</v>
      </c>
      <c r="T84">
        <v>0.1</v>
      </c>
      <c r="V84">
        <v>3.5</v>
      </c>
      <c r="X84">
        <v>90</v>
      </c>
    </row>
    <row r="85" spans="1:24" x14ac:dyDescent="0.2">
      <c r="A85" t="s">
        <v>94</v>
      </c>
      <c r="B85" t="s">
        <v>127</v>
      </c>
      <c r="C85" t="s">
        <v>24</v>
      </c>
      <c r="F85">
        <v>5000</v>
      </c>
      <c r="H85" s="2">
        <v>120</v>
      </c>
      <c r="I85" s="4"/>
      <c r="J85">
        <v>-20</v>
      </c>
      <c r="K85">
        <v>40</v>
      </c>
      <c r="N85" s="4"/>
      <c r="V85">
        <v>5</v>
      </c>
      <c r="W85">
        <v>40</v>
      </c>
      <c r="X85">
        <v>90</v>
      </c>
    </row>
    <row r="86" spans="1:24" x14ac:dyDescent="0.2">
      <c r="A86" t="s">
        <v>62</v>
      </c>
      <c r="B86" t="s">
        <v>128</v>
      </c>
      <c r="C86" t="s">
        <v>24</v>
      </c>
      <c r="D86">
        <v>215</v>
      </c>
      <c r="E86">
        <v>4300</v>
      </c>
      <c r="F86">
        <v>5375</v>
      </c>
      <c r="H86" s="2"/>
      <c r="I86" s="4"/>
      <c r="J86">
        <v>5</v>
      </c>
      <c r="K86">
        <v>40</v>
      </c>
      <c r="L86" s="3">
        <v>48.184670551322277</v>
      </c>
      <c r="M86" s="3"/>
      <c r="N86" s="4"/>
      <c r="P86">
        <v>69.8</v>
      </c>
      <c r="V86">
        <v>4</v>
      </c>
      <c r="W86">
        <v>30</v>
      </c>
      <c r="X86">
        <v>90</v>
      </c>
    </row>
    <row r="87" spans="1:24" x14ac:dyDescent="0.2">
      <c r="A87" t="s">
        <v>129</v>
      </c>
      <c r="B87" t="s">
        <v>130</v>
      </c>
      <c r="C87" t="s">
        <v>102</v>
      </c>
      <c r="F87">
        <v>10000</v>
      </c>
      <c r="G87">
        <v>800</v>
      </c>
      <c r="H87" s="2"/>
      <c r="I87" s="4"/>
      <c r="J87">
        <v>-20</v>
      </c>
      <c r="K87">
        <v>45</v>
      </c>
      <c r="L87">
        <v>38.700000000000003</v>
      </c>
      <c r="M87">
        <f>4.7*3.6</f>
        <v>16.920000000000002</v>
      </c>
      <c r="N87" s="4"/>
      <c r="P87" s="5">
        <f>(120/(L87*3.6))*100</f>
        <v>86.132644272179135</v>
      </c>
      <c r="U87">
        <f>8760*5</f>
        <v>43800</v>
      </c>
      <c r="W87">
        <v>1.004</v>
      </c>
      <c r="X87">
        <v>259</v>
      </c>
    </row>
    <row r="88" spans="1:24" x14ac:dyDescent="0.2">
      <c r="A88" t="s">
        <v>97</v>
      </c>
      <c r="B88" t="s">
        <v>131</v>
      </c>
      <c r="C88" t="s">
        <v>24</v>
      </c>
      <c r="D88">
        <v>500</v>
      </c>
      <c r="E88">
        <v>10000</v>
      </c>
      <c r="F88">
        <v>10000</v>
      </c>
      <c r="G88">
        <v>400</v>
      </c>
      <c r="H88" s="2">
        <v>180</v>
      </c>
      <c r="I88" s="4">
        <v>0.95</v>
      </c>
      <c r="J88">
        <v>-20</v>
      </c>
      <c r="K88">
        <v>40</v>
      </c>
      <c r="L88" s="3">
        <v>53.787539220080681</v>
      </c>
      <c r="M88" s="3"/>
      <c r="N88" s="4"/>
      <c r="O88">
        <v>60</v>
      </c>
      <c r="T88">
        <v>0.1</v>
      </c>
      <c r="V88">
        <v>3.5</v>
      </c>
      <c r="X88">
        <v>180</v>
      </c>
    </row>
    <row r="89" spans="1:24" x14ac:dyDescent="0.2">
      <c r="A89" t="s">
        <v>83</v>
      </c>
      <c r="B89" t="s">
        <v>132</v>
      </c>
      <c r="C89" t="s">
        <v>24</v>
      </c>
      <c r="F89">
        <v>10070</v>
      </c>
      <c r="G89">
        <v>11000</v>
      </c>
      <c r="H89" s="2"/>
      <c r="I89" s="4"/>
      <c r="N89" s="4"/>
      <c r="V89">
        <v>5</v>
      </c>
      <c r="W89">
        <v>20</v>
      </c>
      <c r="X89">
        <v>168.75</v>
      </c>
    </row>
    <row r="90" spans="1:24" x14ac:dyDescent="0.2">
      <c r="A90" t="s">
        <v>133</v>
      </c>
      <c r="B90" t="s">
        <v>134</v>
      </c>
      <c r="C90" t="s">
        <v>29</v>
      </c>
      <c r="D90">
        <v>4192</v>
      </c>
      <c r="F90">
        <v>10481</v>
      </c>
      <c r="H90" s="2">
        <v>450</v>
      </c>
      <c r="I90" s="4"/>
      <c r="J90">
        <v>5</v>
      </c>
      <c r="K90">
        <v>40</v>
      </c>
      <c r="L90" s="3">
        <v>52.666965486328998</v>
      </c>
      <c r="M90" s="3"/>
      <c r="N90" s="4"/>
      <c r="P90">
        <v>63.8</v>
      </c>
      <c r="S90">
        <v>85</v>
      </c>
      <c r="U90">
        <v>90000</v>
      </c>
      <c r="V90">
        <v>2.6</v>
      </c>
      <c r="W90">
        <v>30</v>
      </c>
      <c r="X90">
        <v>200.7</v>
      </c>
    </row>
    <row r="91" spans="1:24" x14ac:dyDescent="0.2">
      <c r="A91" t="s">
        <v>97</v>
      </c>
      <c r="B91" t="s">
        <v>135</v>
      </c>
      <c r="C91" t="s">
        <v>24</v>
      </c>
      <c r="D91">
        <v>750</v>
      </c>
      <c r="E91">
        <v>15000</v>
      </c>
      <c r="F91">
        <v>15000</v>
      </c>
      <c r="G91">
        <v>400</v>
      </c>
      <c r="H91" s="2">
        <v>270</v>
      </c>
      <c r="I91" s="4">
        <v>0.95</v>
      </c>
      <c r="J91">
        <v>-20</v>
      </c>
      <c r="K91">
        <v>40</v>
      </c>
      <c r="L91" s="3">
        <v>53.787539220080681</v>
      </c>
      <c r="M91" s="3"/>
      <c r="N91" s="4"/>
      <c r="O91">
        <v>60</v>
      </c>
      <c r="T91">
        <v>0.1</v>
      </c>
      <c r="V91">
        <v>3.5</v>
      </c>
      <c r="X91">
        <v>270</v>
      </c>
    </row>
    <row r="92" spans="1:24" x14ac:dyDescent="0.2">
      <c r="A92" t="s">
        <v>136</v>
      </c>
      <c r="B92" t="s">
        <v>137</v>
      </c>
      <c r="C92" t="s">
        <v>29</v>
      </c>
      <c r="D92">
        <v>1800</v>
      </c>
      <c r="F92">
        <v>18000</v>
      </c>
      <c r="H92" s="2"/>
      <c r="I92" s="4"/>
      <c r="L92" s="3">
        <v>50.425818018825638</v>
      </c>
      <c r="M92" s="3"/>
      <c r="N92" s="4"/>
      <c r="P92">
        <v>66.7</v>
      </c>
      <c r="S92">
        <v>90</v>
      </c>
      <c r="V92">
        <v>3</v>
      </c>
      <c r="W92">
        <v>0</v>
      </c>
      <c r="X92">
        <v>360</v>
      </c>
    </row>
    <row r="93" spans="1:24" x14ac:dyDescent="0.2">
      <c r="A93" t="s">
        <v>97</v>
      </c>
      <c r="B93" t="s">
        <v>138</v>
      </c>
      <c r="C93" t="s">
        <v>24</v>
      </c>
      <c r="D93">
        <v>1000</v>
      </c>
      <c r="E93">
        <v>20000</v>
      </c>
      <c r="F93">
        <v>20000</v>
      </c>
      <c r="G93">
        <v>400</v>
      </c>
      <c r="H93" s="2">
        <v>360</v>
      </c>
      <c r="I93" s="4">
        <v>0.95</v>
      </c>
      <c r="J93">
        <v>-20</v>
      </c>
      <c r="K93">
        <v>40</v>
      </c>
      <c r="L93" s="3">
        <v>53.787539220080681</v>
      </c>
      <c r="M93" s="3"/>
      <c r="N93" s="4"/>
      <c r="O93">
        <v>60</v>
      </c>
      <c r="T93">
        <v>0.1</v>
      </c>
      <c r="V93">
        <v>3.5</v>
      </c>
      <c r="X93">
        <v>360</v>
      </c>
    </row>
    <row r="94" spans="1:24" x14ac:dyDescent="0.2">
      <c r="A94" t="s">
        <v>97</v>
      </c>
      <c r="B94" t="s">
        <v>139</v>
      </c>
      <c r="C94" t="s">
        <v>24</v>
      </c>
      <c r="G94">
        <v>400</v>
      </c>
      <c r="H94" s="2"/>
      <c r="I94" s="4">
        <v>0.95</v>
      </c>
      <c r="J94">
        <v>-20</v>
      </c>
      <c r="K94">
        <v>40</v>
      </c>
      <c r="N94" s="4"/>
      <c r="O94">
        <v>60</v>
      </c>
      <c r="T94">
        <v>0.1</v>
      </c>
      <c r="V94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Mutel</dc:creator>
  <cp:lastModifiedBy>Chris Mutel</cp:lastModifiedBy>
  <dcterms:created xsi:type="dcterms:W3CDTF">2024-10-07T14:25:46Z</dcterms:created>
  <dcterms:modified xsi:type="dcterms:W3CDTF">2024-10-08T05:41:27Z</dcterms:modified>
</cp:coreProperties>
</file>