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2ECB92-19AB-4CF9-A98D-C3788BBF24C8}" xr6:coauthVersionLast="45" xr6:coauthVersionMax="45" xr10:uidLastSave="{00000000-0000-0000-0000-000000000000}"/>
  <bookViews>
    <workbookView xWindow="0" yWindow="12" windowWidth="13992" windowHeight="8964" activeTab="1" xr2:uid="{284F01C0-4E05-4CE9-8315-6FDB75455A11}"/>
  </bookViews>
  <sheets>
    <sheet name="Синтезировнная таблица" sheetId="3" r:id="rId1"/>
    <sheet name="Лист1" sheetId="6" r:id="rId2"/>
    <sheet name="Города с численностью населения" sheetId="1" r:id="rId3"/>
    <sheet name="Разновидность трасс" sheetId="4" r:id="rId4"/>
    <sheet name="Общая оценк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2" i="6"/>
  <c r="G32" i="3" l="1"/>
  <c r="Q37" i="3" l="1"/>
  <c r="O37" i="3"/>
  <c r="M37" i="3"/>
  <c r="K37" i="3"/>
  <c r="I37" i="3"/>
  <c r="G37" i="3"/>
  <c r="E37" i="3"/>
  <c r="D30" i="3"/>
  <c r="D31" i="3"/>
  <c r="D32" i="3"/>
  <c r="D33" i="3"/>
  <c r="D34" i="3"/>
  <c r="D35" i="3"/>
  <c r="D36" i="3"/>
  <c r="D37" i="3"/>
  <c r="D2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B3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R37" i="3" l="1"/>
  <c r="G2" i="3"/>
  <c r="S37" i="3" l="1"/>
  <c r="T37" i="3" s="1"/>
  <c r="E16" i="3"/>
  <c r="E14" i="3"/>
  <c r="E31" i="3"/>
  <c r="E32" i="3"/>
  <c r="E33" i="3"/>
  <c r="E26" i="3"/>
  <c r="E22" i="3"/>
  <c r="E23" i="3"/>
  <c r="E24" i="3"/>
  <c r="E15" i="3"/>
  <c r="E20" i="3"/>
  <c r="E2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3" i="3"/>
  <c r="G34" i="3"/>
  <c r="G35" i="3"/>
  <c r="G36" i="3"/>
  <c r="E19" i="3" l="1"/>
  <c r="E21" i="3"/>
  <c r="E28" i="3"/>
  <c r="E34" i="3"/>
  <c r="E36" i="3"/>
  <c r="E18" i="3"/>
  <c r="E35" i="3"/>
  <c r="E27" i="3"/>
  <c r="E17" i="3"/>
  <c r="E30" i="3"/>
  <c r="E2" i="3"/>
  <c r="E5" i="3"/>
  <c r="E13" i="3"/>
  <c r="E6" i="3"/>
  <c r="E8" i="3"/>
  <c r="E9" i="3"/>
  <c r="E10" i="3"/>
  <c r="E11" i="3"/>
  <c r="E7" i="3"/>
  <c r="E12" i="3"/>
  <c r="E4" i="3"/>
  <c r="R30" i="3"/>
  <c r="S30" i="3" s="1"/>
  <c r="R23" i="3"/>
  <c r="S23" i="3" s="1"/>
  <c r="R15" i="3"/>
  <c r="S15" i="3" s="1"/>
  <c r="R36" i="3"/>
  <c r="S36" i="3" s="1"/>
  <c r="R21" i="3"/>
  <c r="S21" i="3" s="1"/>
  <c r="R13" i="3"/>
  <c r="S13" i="3" s="1"/>
  <c r="R5" i="3"/>
  <c r="S5" i="3" s="1"/>
  <c r="R29" i="3"/>
  <c r="S29" i="3" s="1"/>
  <c r="R22" i="3"/>
  <c r="S22" i="3" s="1"/>
  <c r="R14" i="3"/>
  <c r="S14" i="3" s="1"/>
  <c r="R6" i="3"/>
  <c r="S6" i="3" s="1"/>
  <c r="R32" i="3"/>
  <c r="S32" i="3" s="1"/>
  <c r="R25" i="3"/>
  <c r="R17" i="3"/>
  <c r="S17" i="3" s="1"/>
  <c r="R9" i="3"/>
  <c r="R7" i="3"/>
  <c r="S7" i="3" s="1"/>
  <c r="R35" i="3"/>
  <c r="S35" i="3" s="1"/>
  <c r="R28" i="3"/>
  <c r="S28" i="3" s="1"/>
  <c r="R20" i="3"/>
  <c r="S20" i="3" s="1"/>
  <c r="R12" i="3"/>
  <c r="S12" i="3" s="1"/>
  <c r="R4" i="3"/>
  <c r="S4" i="3" s="1"/>
  <c r="R34" i="3"/>
  <c r="S34" i="3" s="1"/>
  <c r="R27" i="3"/>
  <c r="R19" i="3"/>
  <c r="S19" i="3" s="1"/>
  <c r="R11" i="3"/>
  <c r="S11" i="3" s="1"/>
  <c r="R3" i="3"/>
  <c r="R31" i="3"/>
  <c r="S31" i="3" s="1"/>
  <c r="R24" i="3"/>
  <c r="S24" i="3" s="1"/>
  <c r="R16" i="3"/>
  <c r="S16" i="3" s="1"/>
  <c r="R8" i="3"/>
  <c r="S8" i="3" s="1"/>
  <c r="R33" i="3"/>
  <c r="S33" i="3" s="1"/>
  <c r="R26" i="3"/>
  <c r="S26" i="3" s="1"/>
  <c r="R18" i="3"/>
  <c r="S18" i="3" s="1"/>
  <c r="R10" i="3"/>
  <c r="S10" i="3" s="1"/>
  <c r="R2" i="3"/>
  <c r="S2" i="3" s="1"/>
  <c r="E25" i="3"/>
  <c r="S27" i="3" l="1"/>
  <c r="S9" i="3"/>
  <c r="T9" i="3" s="1"/>
  <c r="S25" i="3"/>
  <c r="T36" i="3"/>
  <c r="T7" i="3"/>
  <c r="T8" i="3"/>
  <c r="T6" i="3"/>
  <c r="E3" i="3"/>
  <c r="S3" i="3" s="1"/>
  <c r="T11" i="3"/>
  <c r="T2" i="3"/>
  <c r="T21" i="3"/>
  <c r="T15" i="3"/>
  <c r="T20" i="3"/>
  <c r="T31" i="3"/>
  <c r="T19" i="3"/>
  <c r="T26" i="3"/>
  <c r="T18" i="3"/>
  <c r="T33" i="3" l="1"/>
  <c r="T14" i="3"/>
  <c r="T12" i="3"/>
  <c r="T5" i="3"/>
  <c r="T3" i="3"/>
  <c r="T30" i="3"/>
  <c r="T27" i="3"/>
  <c r="T25" i="3"/>
  <c r="T29" i="3"/>
  <c r="T23" i="3"/>
  <c r="T4" i="3"/>
  <c r="T35" i="3"/>
  <c r="T17" i="3"/>
  <c r="T10" i="3"/>
  <c r="T22" i="3"/>
  <c r="T24" i="3"/>
  <c r="T13" i="3"/>
  <c r="T34" i="3"/>
  <c r="T32" i="3"/>
  <c r="T28" i="3"/>
  <c r="T16" i="3"/>
</calcChain>
</file>

<file path=xl/sharedStrings.xml><?xml version="1.0" encoding="utf-8"?>
<sst xmlns="http://schemas.openxmlformats.org/spreadsheetml/2006/main" count="269" uniqueCount="172">
  <si>
    <t>Город</t>
  </si>
  <si>
    <t>Население</t>
  </si>
  <si>
    <t>Город 1</t>
  </si>
  <si>
    <t>Город 2</t>
  </si>
  <si>
    <t>Тип связанности</t>
  </si>
  <si>
    <t>Тип города 1</t>
  </si>
  <si>
    <t>Тип города 2</t>
  </si>
  <si>
    <t>Оценка</t>
  </si>
  <si>
    <t>Балл дороги</t>
  </si>
  <si>
    <t>Наихудший участок дороги по классу</t>
  </si>
  <si>
    <t>Количество рейсов автобусов</t>
  </si>
  <si>
    <t>Наихудший тип аэродрома</t>
  </si>
  <si>
    <t>Балл за рейсы ЖД</t>
  </si>
  <si>
    <t>Балл за рейсы авто</t>
  </si>
  <si>
    <t>Балл за рейсы авиа</t>
  </si>
  <si>
    <t>Классификация</t>
  </si>
  <si>
    <t>Количество рейсов авиа</t>
  </si>
  <si>
    <t>Количество рейсов ЖД</t>
  </si>
  <si>
    <t>Балл за аэродром</t>
  </si>
  <si>
    <t>Количество водных рейсов</t>
  </si>
  <si>
    <t>Балл за рейсы вода</t>
  </si>
  <si>
    <t>Сумма баллов</t>
  </si>
  <si>
    <t>Номер</t>
  </si>
  <si>
    <t>Название трассы</t>
  </si>
  <si>
    <t>Прочая грунтовая дорога</t>
  </si>
  <si>
    <t>Прочая дорога с бетонным покрытием</t>
  </si>
  <si>
    <t>Прочая дорога с асфальтовым покрытием</t>
  </si>
  <si>
    <t>Местного значения</t>
  </si>
  <si>
    <t>Регионального значения</t>
  </si>
  <si>
    <t>Федерального значения</t>
  </si>
  <si>
    <t>Тип связи</t>
  </si>
  <si>
    <t>Критерий</t>
  </si>
  <si>
    <t>Минимальное количество баллов</t>
  </si>
  <si>
    <t>Отлично</t>
  </si>
  <si>
    <t>Хорошо</t>
  </si>
  <si>
    <t>Уд-но</t>
  </si>
  <si>
    <t>Неуд-но</t>
  </si>
  <si>
    <t>малый-малый</t>
  </si>
  <si>
    <t>- наличие прочей дороги с бетонным полотном</t>
  </si>
  <si>
    <t>1,75</t>
  </si>
  <si>
    <t>[1,75;+∞)</t>
  </si>
  <si>
    <t>[1,5;1,75)</t>
  </si>
  <si>
    <t>[1;1,5)</t>
  </si>
  <si>
    <t>(-∞;1)</t>
  </si>
  <si>
    <t>- регулярность рейсов: не менее 1 раза в день</t>
  </si>
  <si>
    <t>малый-средний</t>
  </si>
  <si>
    <t>- наличие автомобильной трассы местного значения или прочей дороги с асфальтовым полотном</t>
  </si>
  <si>
    <t>2</t>
  </si>
  <si>
    <t>[2;+∞)</t>
  </si>
  <si>
    <t>[1,5;2)</t>
  </si>
  <si>
    <t>- регулярность рейсов: не менее 1 раз в день</t>
  </si>
  <si>
    <t>малый-большой</t>
  </si>
  <si>
    <t>2,5</t>
  </si>
  <si>
    <t>[2,5;+∞)</t>
  </si>
  <si>
    <t>[2;2,5)</t>
  </si>
  <si>
    <t>(-∞;1,5)</t>
  </si>
  <si>
    <t xml:space="preserve">- регулярность рейсов: не менее 2 раз в день на автобусе </t>
  </si>
  <si>
    <t>малый-крупный</t>
  </si>
  <si>
    <t>3</t>
  </si>
  <si>
    <t>[3;+∞)</t>
  </si>
  <si>
    <t>[2,5;3)</t>
  </si>
  <si>
    <t>[1,75;2,5)</t>
  </si>
  <si>
    <t>(-∞;1,75)</t>
  </si>
  <si>
    <t>- регулярность рейсов: не менее 3 раз в день на автобусе</t>
  </si>
  <si>
    <t>малый-крупнейший</t>
  </si>
  <si>
    <t>- наличие автомобильной трассы местного значения или прочей дороги с асфальтовым полотном и железнодорожного сообщения</t>
  </si>
  <si>
    <t>3,5</t>
  </si>
  <si>
    <t>[3,5;+∞)</t>
  </si>
  <si>
    <t>[3;3,5)</t>
  </si>
  <si>
    <t>[2;3)</t>
  </si>
  <si>
    <t>(-∞;2)</t>
  </si>
  <si>
    <t>- регулярность рейсов: не менее 3 раз в день на автобусе и от 2 до 6 раз в неделю на поезде</t>
  </si>
  <si>
    <t>средний-средний</t>
  </si>
  <si>
    <t>- регулярность рейсов: не менее 2 раз в день на автобусе</t>
  </si>
  <si>
    <t>средний-большой</t>
  </si>
  <si>
    <t>средний-крупный</t>
  </si>
  <si>
    <t>- наличие автомобильной трассы регионального значения и наличие железнодорожного сообщения</t>
  </si>
  <si>
    <t>4</t>
  </si>
  <si>
    <t>[4;+∞)</t>
  </si>
  <si>
    <t>[4;3,25)</t>
  </si>
  <si>
    <t>[3,25;2,5)</t>
  </si>
  <si>
    <t>(-∞;2,5)</t>
  </si>
  <si>
    <t>средний-крупнейший</t>
  </si>
  <si>
    <t>4,5</t>
  </si>
  <si>
    <t>[4,5;+∞)</t>
  </si>
  <si>
    <t>[3,75;4,5)</t>
  </si>
  <si>
    <t>[2,75;3,75)</t>
  </si>
  <si>
    <t>(-∞;2,75)</t>
  </si>
  <si>
    <t>- регулярность рейсов: не менее 3 раз в день на автобусе 1 раз в день на поезде</t>
  </si>
  <si>
    <t>большой-большой</t>
  </si>
  <si>
    <t>- наличие автомобильной трассы регионального значения и железнодорожного сообщения</t>
  </si>
  <si>
    <t>5</t>
  </si>
  <si>
    <t>[5;+∞)</t>
  </si>
  <si>
    <t>[4;5)</t>
  </si>
  <si>
    <t>[3;4)</t>
  </si>
  <si>
    <t>(-∞;3)</t>
  </si>
  <si>
    <t>- регулярность рейсов: не менее 3 раз в день на автобусе и 2 раза в день на поезде</t>
  </si>
  <si>
    <t>большой-крупный</t>
  </si>
  <si>
    <t>5,5</t>
  </si>
  <si>
    <t>[5,5;+∞)</t>
  </si>
  <si>
    <t>[4,5;5,5)</t>
  </si>
  <si>
    <t>[3,5;4,5)</t>
  </si>
  <si>
    <t>(-∞;3,5)</t>
  </si>
  <si>
    <t>- регулярность рейсов: не менее 3 раз в день</t>
  </si>
  <si>
    <t>большой-крупнейший</t>
  </si>
  <si>
    <t>- наличие автомобильной трассы федерального значения и железнодорожного сообщения</t>
  </si>
  <si>
    <t>6</t>
  </si>
  <si>
    <t>[6;+∞)</t>
  </si>
  <si>
    <t>[5;6)</t>
  </si>
  <si>
    <t>[3,5;5)</t>
  </si>
  <si>
    <t>- регулярность рейсов: не менее 3 раз в день (для всех типов транспорта)</t>
  </si>
  <si>
    <t>крупный-крупный</t>
  </si>
  <si>
    <t>- наличие автомобильной трассы федерального значения, железнодорожного сообщения и класс аэропорта не ниже Г</t>
  </si>
  <si>
    <t>8</t>
  </si>
  <si>
    <t>[8;+∞)</t>
  </si>
  <si>
    <t>[6,5;8)</t>
  </si>
  <si>
    <t>[5;6,5)</t>
  </si>
  <si>
    <t>(-∞;5)</t>
  </si>
  <si>
    <t>- регулярность рейсов: не менее 3 раз в день на автобусе, не менее 2 раз в день на поезде, и от 2 до 7 раз в неделю на самолёте</t>
  </si>
  <si>
    <t>крупный-крупнейший</t>
  </si>
  <si>
    <t>- наличие автомобильной трассы федерального значения, железнодорожного сообщения и класс аэропорта не ниже В</t>
  </si>
  <si>
    <t>9,5</t>
  </si>
  <si>
    <t>[9,5;+∞)</t>
  </si>
  <si>
    <t>[7,75;9,5)</t>
  </si>
  <si>
    <t>[5,75;7,75)</t>
  </si>
  <si>
    <t>(-∞;5,75)</t>
  </si>
  <si>
    <t>- регулярность рейсов: не менее 3 раз в день (для автобусов и поездов) и не менее 1 раза в день на самолёте</t>
  </si>
  <si>
    <t>крупнейший-крупнейший</t>
  </si>
  <si>
    <t>10</t>
  </si>
  <si>
    <t>[10;+∞)</t>
  </si>
  <si>
    <t>[8;10)</t>
  </si>
  <si>
    <t>[6;8)</t>
  </si>
  <si>
    <t>(-∞;6)</t>
  </si>
  <si>
    <t>- регулярность рейсов: не менее 3 раз в день (для автобусов и поездов) и не менее 2 раз в день на самолёте</t>
  </si>
  <si>
    <t>Бокситогорск</t>
  </si>
  <si>
    <t>Бугры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</si>
  <si>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</si>
  <si>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</si>
  <si>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</si>
  <si>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</si>
  <si>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</si>
  <si>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</si>
  <si>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</si>
  <si>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</si>
  <si>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</si>
  <si>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</si>
  <si>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</si>
  <si>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Колтуши</t>
  </si>
  <si>
    <t>Коммунар</t>
  </si>
  <si>
    <t>Кудрово</t>
  </si>
  <si>
    <t>Лодейное Поле</t>
  </si>
  <si>
    <t>Луга</t>
  </si>
  <si>
    <t>Любань</t>
  </si>
  <si>
    <t>Мурино</t>
  </si>
  <si>
    <t>Никольское</t>
  </si>
  <si>
    <t>Новая Ладога</t>
  </si>
  <si>
    <t>Отрадное</t>
  </si>
  <si>
    <t>Пикалёво</t>
  </si>
  <si>
    <t>Подпорожье</t>
  </si>
  <si>
    <t>Приморск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</si>
  <si>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</si>
  <si>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</si>
  <si>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</si>
  <si>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</si>
  <si>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</si>
  <si>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</si>
  <si>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Тельмана</t>
  </si>
  <si>
    <t>Тихвин</t>
  </si>
  <si>
    <t>Тосно</t>
  </si>
  <si>
    <t>Шлиссельбург</t>
  </si>
  <si>
    <t>Санкт-Петербург</t>
  </si>
  <si>
    <t>Тельмана (Колпино)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</si>
</sst>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Golos Text"/>
      <family val="2"/>
      <charset val="204"/>
    </font>
    <font>
      <b/>
      <sz val="11"/>
      <color theme="1"/>
      <name val="Golos Text"/>
      <family val="2"/>
      <charset val="204"/>
    </font>
    <font>
      <sz val="12"/>
      <color rgb="FF000000"/>
      <name val="Golos Text"/>
      <family val="2"/>
      <charset val="204"/>
    </font>
    <font>
      <sz val="11"/>
      <color theme="1"/>
      <name val="Golos Tex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justify" vertical="center" wrapText="1"/>
    </xf>
    <xf numFmtId="49" fontId="3" fillId="2" borderId="7" xfId="0" applyNumberFormat="1" applyFont="1" applyFill="1" applyBorder="1" applyAlignment="1">
      <alignment horizontal="justify" vertical="center" wrapText="1"/>
    </xf>
    <xf numFmtId="49" fontId="3" fillId="2" borderId="13" xfId="0" applyNumberFormat="1" applyFont="1" applyFill="1" applyBorder="1" applyAlignment="1">
      <alignment horizontal="justify" vertical="center" wrapText="1"/>
    </xf>
    <xf numFmtId="49" fontId="3" fillId="2" borderId="15" xfId="0" applyNumberFormat="1" applyFont="1" applyFill="1" applyBorder="1" applyAlignment="1">
      <alignment horizontal="justify" vertical="center" wrapText="1"/>
    </xf>
    <xf numFmtId="0" fontId="0" fillId="0" borderId="0" xfId="0" applyFill="1"/>
    <xf numFmtId="0" fontId="0" fillId="0" borderId="0" xfId="0" applyFill="1" applyAlignment="1"/>
    <xf numFmtId="0" fontId="0" fillId="3" borderId="0" xfId="0" applyFill="1"/>
    <xf numFmtId="0" fontId="0" fillId="0" borderId="11" xfId="0" applyBorder="1"/>
    <xf numFmtId="0" fontId="0" fillId="0" borderId="19" xfId="0" applyBorder="1"/>
    <xf numFmtId="0" fontId="0" fillId="0" borderId="12" xfId="0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C8C5-1FE3-4463-A192-AD64763D1275}">
  <dimension ref="A1:T37"/>
  <sheetViews>
    <sheetView topLeftCell="K1" workbookViewId="0">
      <selection activeCell="U11" sqref="U11"/>
    </sheetView>
  </sheetViews>
  <sheetFormatPr defaultRowHeight="14.4" x14ac:dyDescent="0.3"/>
  <cols>
    <col min="1" max="1" width="15.33203125" bestFit="1" customWidth="1"/>
    <col min="2" max="2" width="12" bestFit="1" customWidth="1"/>
    <col min="3" max="3" width="18.6640625" bestFit="1" customWidth="1"/>
    <col min="4" max="4" width="12" bestFit="1" customWidth="1"/>
    <col min="5" max="5" width="23.77734375" bestFit="1" customWidth="1"/>
    <col min="6" max="6" width="33.44140625" bestFit="1" customWidth="1"/>
    <col min="7" max="7" width="11.6640625" bestFit="1" customWidth="1"/>
    <col min="8" max="8" width="27.33203125" bestFit="1" customWidth="1"/>
    <col min="9" max="9" width="17.77734375" bestFit="1" customWidth="1"/>
    <col min="10" max="10" width="25.6640625" bestFit="1" customWidth="1"/>
    <col min="11" max="11" width="16.6640625" bestFit="1" customWidth="1"/>
    <col min="12" max="12" width="24.5546875" bestFit="1" customWidth="1"/>
    <col min="13" max="13" width="18" bestFit="1" customWidth="1"/>
    <col min="14" max="14" width="22.44140625" bestFit="1" customWidth="1"/>
    <col min="15" max="15" width="18" bestFit="1" customWidth="1"/>
    <col min="16" max="16" width="24.88671875" bestFit="1" customWidth="1"/>
    <col min="17" max="17" width="18.109375" bestFit="1" customWidth="1"/>
    <col min="18" max="18" width="13.44140625" bestFit="1" customWidth="1"/>
    <col min="19" max="19" width="7.44140625" bestFit="1" customWidth="1"/>
    <col min="20" max="20" width="23" customWidth="1"/>
  </cols>
  <sheetData>
    <row r="1" spans="1:20" x14ac:dyDescent="0.3">
      <c r="A1" t="s">
        <v>2</v>
      </c>
      <c r="B1" t="s">
        <v>5</v>
      </c>
      <c r="C1" t="s">
        <v>3</v>
      </c>
      <c r="D1" t="s">
        <v>6</v>
      </c>
      <c r="E1" t="s">
        <v>4</v>
      </c>
      <c r="F1" t="s">
        <v>9</v>
      </c>
      <c r="G1" t="s">
        <v>8</v>
      </c>
      <c r="H1" t="s">
        <v>10</v>
      </c>
      <c r="I1" t="s">
        <v>13</v>
      </c>
      <c r="J1" t="s">
        <v>17</v>
      </c>
      <c r="K1" t="s">
        <v>12</v>
      </c>
      <c r="L1" t="s">
        <v>11</v>
      </c>
      <c r="M1" t="s">
        <v>18</v>
      </c>
      <c r="N1" t="s">
        <v>16</v>
      </c>
      <c r="O1" t="s">
        <v>14</v>
      </c>
      <c r="P1" t="s">
        <v>19</v>
      </c>
      <c r="Q1" t="s">
        <v>20</v>
      </c>
      <c r="R1" t="s">
        <v>21</v>
      </c>
      <c r="S1" t="s">
        <v>7</v>
      </c>
    </row>
    <row r="2" spans="1:20" x14ac:dyDescent="0.3">
      <c r="A2" t="s">
        <v>170</v>
      </c>
      <c r="B2" t="str">
        <f>'Города с численностью населения'!$C$29</f>
        <v>Крупнейший</v>
      </c>
      <c r="C2" s="10" t="s">
        <v>134</v>
      </c>
      <c r="D2" t="str">
        <f>'Города с численностью населения'!$C2</f>
        <v>Малый</v>
      </c>
      <c r="E2" t="str">
        <f>_xlfn.CONCAT(B2,"-",D2)</f>
        <v>Крупнейший-Малый</v>
      </c>
      <c r="F2" s="12">
        <v>5</v>
      </c>
      <c r="G2">
        <f>IF(F2=5,2,IF(F2=4,1.5,IF(F2=3,1,IF(F2=2,0.5,IF(F2=1,0.25,0)))))</f>
        <v>2</v>
      </c>
      <c r="H2" s="12">
        <v>49</v>
      </c>
      <c r="I2">
        <f>IF(H2&gt;=21,2,IF(H2&gt;=14,1.5,IF(H2&gt;=7,1,IF(H2&gt;=2,0.5,IF(H2=1,0.25,0)))))</f>
        <v>2</v>
      </c>
      <c r="J2" s="12">
        <v>0</v>
      </c>
      <c r="K2">
        <f>IF(J2&gt;=21,2,IF(J2&gt;=14,1.5,IF(J2&gt;=7,1,IF(J2&gt;=2,0.5,IF(J2=1,0.25,0)))))</f>
        <v>0</v>
      </c>
      <c r="L2" s="12">
        <v>0</v>
      </c>
      <c r="M2">
        <f>IF(L2=4,3,IF(L2=3,2.5,IF(L2=2,2,IF(L2=1,1.5,0))))</f>
        <v>0</v>
      </c>
      <c r="N2" s="12">
        <v>0</v>
      </c>
      <c r="O2">
        <f>IF(N2&gt;=21,2,IF(N2&gt;=14,1.5,IF(N2&gt;=7,1,IF(N2&gt;=2,0.5,IF(N2=1,0.25,0)))))</f>
        <v>0</v>
      </c>
      <c r="P2" s="12">
        <v>0</v>
      </c>
      <c r="Q2">
        <f>IF(P2&gt;=21,2,IF(P2&gt;=14,1.5,IF(P2&gt;=7,1,IF(P2&gt;=2,0.5,IF(P2=1,0.25,0)))))</f>
        <v>0</v>
      </c>
      <c r="R2">
        <f>G2+I2+K2+M2+O2+Q2</f>
        <v>4</v>
      </c>
      <c r="S2">
        <f>IF(AND(E2="Крупнейший-Малый", R2&gt;=3.5),5,IF(AND(E2="Крупнейший-Малый", R2&gt;=3),4,IF(AND(E2="Крупнейший-Малый", R2&gt;=2),3,IF(AND(E2="Крупнейший-Малый", R2&lt;=2),2,IF(AND(E2="Крупнейший-Средний", R2&gt;=4.5),5,IF(AND(E2="Крупнейший-Средний", R2&gt;=3.75),4,IF(AND(E2="Крупнейший-Средний", R2&gt;=2.75),3,IF(AND(E2="Крупнейший-Средний", R2&lt;=2.75),2,IF(AND(E2="Крупнейший-Большой", R2&gt;=6),5,IF(AND(E2="Крупнейший-Большой", R2&gt;=5),4,IF(AND(E2="Крупнейший-Большой", R2&gt;=3.5),3,IF(AND(E2="Крупнейший-Большой", R2&lt;=3.5),2,IF(AND(E2="Крупнейший-Крупный", R2&gt;=9.5),5,IF(AND(E2="Крупнейший-Крупный", R2&gt;=7.75),4,IF(AND(E2="Крупнейший-Крупный", R2&gt;=5.75),3,IF(AND(E2="Крупнейший-Крупный", R2&gt;=5.75),2,IF(AND(E2="Крупнейший-Крупнейший", R2&gt;=10),5,IF(AND(E2="Крупнейший-Крупнейший", R2&gt;=8),4,IF(AND(E2="Крупнейший-Крупнейший", R2&gt;=6),3,2)))))))))))))))))))</f>
        <v>5</v>
      </c>
      <c r="T2" t="str">
        <f>IF(S2=5,"Отлично",IF(S2=4,"Хорошо",IF(S2=3,"Удовлетворительно","Неудовлетворительно")))</f>
        <v>Отлично</v>
      </c>
    </row>
    <row r="3" spans="1:20" x14ac:dyDescent="0.3">
      <c r="A3" t="s">
        <v>170</v>
      </c>
      <c r="B3" t="str">
        <f>'Города с численностью населения'!$C$29</f>
        <v>Крупнейший</v>
      </c>
      <c r="C3" s="10" t="s">
        <v>135</v>
      </c>
      <c r="D3" t="str">
        <f>'Города с численностью населения'!$C3</f>
        <v>Малый</v>
      </c>
      <c r="E3" t="str">
        <f t="shared" ref="E3:E37" si="0">_xlfn.CONCAT(B3,"-",D3)</f>
        <v>Крупнейший-Малый</v>
      </c>
      <c r="F3" s="12">
        <v>4</v>
      </c>
      <c r="G3">
        <f t="shared" ref="G3:G37" si="1">IF(F3=5,2,IF(F3=4,1.5,IF(F3=3,1,IF(F3=2,0.5,IF(F3=1,0.25,0)))))</f>
        <v>1.5</v>
      </c>
      <c r="H3" s="12">
        <v>917</v>
      </c>
      <c r="I3">
        <f t="shared" ref="I3:I37" si="2">IF(H3&gt;=21,2,IF(H3&gt;=14,1.5,IF(H3&gt;=7,1,IF(H3&gt;=2,0.5,IF(H3=1,0.25,0)))))</f>
        <v>2</v>
      </c>
      <c r="J3" s="12">
        <v>0</v>
      </c>
      <c r="K3">
        <f t="shared" ref="K3:K37" si="3">IF(J3&gt;=21,2,IF(J3&gt;=14,1.5,IF(J3&gt;=7,1,IF(J3&gt;=2,0.5,IF(J3=1,0.25,0)))))</f>
        <v>0</v>
      </c>
      <c r="L3" s="12">
        <v>0</v>
      </c>
      <c r="M3">
        <f t="shared" ref="M3:M37" si="4">IF(L3=4,3,IF(L3=3,2.5,IF(L3=2,2,IF(L3=1,1.5,0))))</f>
        <v>0</v>
      </c>
      <c r="N3" s="12">
        <v>0</v>
      </c>
      <c r="O3">
        <f t="shared" ref="O3:O37" si="5">IF(N3&gt;=21,2,IF(N3&gt;=14,1.5,IF(N3&gt;=7,1,IF(N3&gt;=2,0.5,IF(N3=1,0.25,0)))))</f>
        <v>0</v>
      </c>
      <c r="P3" s="12">
        <v>0</v>
      </c>
      <c r="Q3">
        <f t="shared" ref="Q3:Q37" si="6">IF(P3&gt;=21,2,IF(P3&gt;=14,1.5,IF(P3&gt;=7,1,IF(P3&gt;=2,0.5,IF(P3=1,0.25,0)))))</f>
        <v>0</v>
      </c>
      <c r="R3">
        <f t="shared" ref="R3:R37" si="7">G3+I3+K3+M3+O3+Q3</f>
        <v>3.5</v>
      </c>
      <c r="S3">
        <f t="shared" ref="S3:S37" si="8">IF(AND(E3="Крупнейший-Малый", R3&gt;=3.5),5,IF(AND(E3="Крупнейший-Малый", R3&gt;=3),4,IF(AND(E3="Крупнейший-Малый", R3&gt;=2),3,IF(AND(E3="Крупнейший-Малый", R3&lt;=2),2,IF(AND(E3="Крупнейший-Средний", R3&gt;=4.5),5,IF(AND(E3="Крупнейший-Средний", R3&gt;=3.75),4,IF(AND(E3="Крупнейший-Средний", R3&gt;=2.75),3,IF(AND(E3="Крупнейший-Средний", R3&lt;=2.75),2,IF(AND(E3="Крупнейший-Большой", R3&gt;=6),5,IF(AND(E3="Крупнейший-Большой", R3&gt;=5),4,IF(AND(E3="Крупнейший-Большой", R3&gt;=3.5),3,IF(AND(E3="Крупнейший-Большой", R3&lt;=3.5),2,IF(AND(E3="Крупнейший-Крупный", R3&gt;=9.5),5,IF(AND(E3="Крупнейший-Крупный", R3&gt;=7.75),4,IF(AND(E3="Крупнейший-Крупный", R3&gt;=5.75),3,IF(AND(E3="Крупнейший-Крупный", R3&gt;=5.75),2,IF(AND(E3="Крупнейший-Крупнейший", R3&gt;=10),5,IF(AND(E3="Крупнейший-Крупнейший", R3&gt;=8),4,IF(AND(E3="Крупнейший-Крупнейший", R3&gt;=6),3,2)))))))))))))))))))</f>
        <v>5</v>
      </c>
      <c r="T3" t="str">
        <f t="shared" ref="T3:T37" si="9">IF(S3=5,"Отлично",IF(S3=4,"Хорошо",IF(S3=3,"Удовлетворительно","Неудовлетворительно")))</f>
        <v>Отлично</v>
      </c>
    </row>
    <row r="4" spans="1:20" x14ac:dyDescent="0.3">
      <c r="A4" t="s">
        <v>170</v>
      </c>
      <c r="B4" t="str">
        <f>'Города с численностью населения'!$C$29</f>
        <v>Крупнейший</v>
      </c>
      <c r="C4" s="10" t="s">
        <v>136</v>
      </c>
      <c r="D4" t="str">
        <f>'Города с численностью населения'!$C4</f>
        <v>Малый</v>
      </c>
      <c r="E4" t="str">
        <f t="shared" si="0"/>
        <v>Крупнейший-Малый</v>
      </c>
      <c r="F4" s="12">
        <v>4</v>
      </c>
      <c r="G4">
        <f t="shared" si="1"/>
        <v>1.5</v>
      </c>
      <c r="H4" s="12">
        <v>189</v>
      </c>
      <c r="I4">
        <f t="shared" si="2"/>
        <v>2</v>
      </c>
      <c r="J4" s="12">
        <v>16</v>
      </c>
      <c r="K4">
        <f t="shared" si="3"/>
        <v>1.5</v>
      </c>
      <c r="L4" s="12">
        <v>0</v>
      </c>
      <c r="M4">
        <f t="shared" si="4"/>
        <v>0</v>
      </c>
      <c r="N4" s="12">
        <v>0</v>
      </c>
      <c r="O4">
        <f t="shared" si="5"/>
        <v>0</v>
      </c>
      <c r="P4" s="12">
        <v>0</v>
      </c>
      <c r="Q4">
        <f t="shared" si="6"/>
        <v>0</v>
      </c>
      <c r="R4">
        <f t="shared" si="7"/>
        <v>5</v>
      </c>
      <c r="S4">
        <f t="shared" si="8"/>
        <v>5</v>
      </c>
      <c r="T4" t="str">
        <f t="shared" si="9"/>
        <v>Отлично</v>
      </c>
    </row>
    <row r="5" spans="1:20" x14ac:dyDescent="0.3">
      <c r="A5" t="s">
        <v>170</v>
      </c>
      <c r="B5" t="str">
        <f>'Города с численностью населения'!$C$29</f>
        <v>Крупнейший</v>
      </c>
      <c r="C5" s="11" t="s">
        <v>137</v>
      </c>
      <c r="D5" t="str">
        <f>'Города с численностью населения'!$C5</f>
        <v>Малый</v>
      </c>
      <c r="E5" t="str">
        <f t="shared" si="0"/>
        <v>Крупнейший-Малый</v>
      </c>
      <c r="F5" s="12">
        <v>4</v>
      </c>
      <c r="G5">
        <f t="shared" si="1"/>
        <v>1.5</v>
      </c>
      <c r="H5" s="12">
        <v>42</v>
      </c>
      <c r="I5">
        <f t="shared" si="2"/>
        <v>2</v>
      </c>
      <c r="J5" s="12">
        <v>129</v>
      </c>
      <c r="K5">
        <f t="shared" si="3"/>
        <v>2</v>
      </c>
      <c r="L5" s="12">
        <v>0</v>
      </c>
      <c r="M5">
        <f t="shared" si="4"/>
        <v>0</v>
      </c>
      <c r="N5" s="12">
        <v>0</v>
      </c>
      <c r="O5">
        <f t="shared" si="5"/>
        <v>0</v>
      </c>
      <c r="P5" s="12">
        <v>0</v>
      </c>
      <c r="Q5">
        <f t="shared" si="6"/>
        <v>0</v>
      </c>
      <c r="R5">
        <f t="shared" si="7"/>
        <v>5.5</v>
      </c>
      <c r="S5">
        <f t="shared" si="8"/>
        <v>5</v>
      </c>
      <c r="T5" t="str">
        <f t="shared" si="9"/>
        <v>Отлично</v>
      </c>
    </row>
    <row r="6" spans="1:20" x14ac:dyDescent="0.3">
      <c r="A6" t="s">
        <v>170</v>
      </c>
      <c r="B6" t="str">
        <f>'Города с численностью населения'!$C$29</f>
        <v>Крупнейший</v>
      </c>
      <c r="C6" s="10" t="s">
        <v>138</v>
      </c>
      <c r="D6" t="str">
        <f>'Города с численностью населения'!$C6</f>
        <v>Средний</v>
      </c>
      <c r="E6" t="str">
        <f t="shared" si="0"/>
        <v>Крупнейший-Средний</v>
      </c>
      <c r="F6" s="12">
        <v>4</v>
      </c>
      <c r="G6">
        <f t="shared" si="1"/>
        <v>1.5</v>
      </c>
      <c r="H6" s="12">
        <v>651</v>
      </c>
      <c r="I6">
        <f t="shared" si="2"/>
        <v>2</v>
      </c>
      <c r="J6" s="12">
        <v>247</v>
      </c>
      <c r="K6">
        <f t="shared" si="3"/>
        <v>2</v>
      </c>
      <c r="L6" s="12">
        <v>0</v>
      </c>
      <c r="M6">
        <f t="shared" si="4"/>
        <v>0</v>
      </c>
      <c r="N6" s="12">
        <v>0</v>
      </c>
      <c r="O6">
        <f t="shared" si="5"/>
        <v>0</v>
      </c>
      <c r="P6" s="12">
        <v>0</v>
      </c>
      <c r="Q6">
        <f t="shared" si="6"/>
        <v>0</v>
      </c>
      <c r="R6">
        <f t="shared" si="7"/>
        <v>5.5</v>
      </c>
      <c r="S6">
        <f t="shared" si="8"/>
        <v>5</v>
      </c>
      <c r="T6" t="str">
        <f t="shared" si="9"/>
        <v>Отлично</v>
      </c>
    </row>
    <row r="7" spans="1:20" x14ac:dyDescent="0.3">
      <c r="A7" t="s">
        <v>170</v>
      </c>
      <c r="B7" t="str">
        <f>'Города с численностью населения'!$C$29</f>
        <v>Крупнейший</v>
      </c>
      <c r="C7" s="10" t="s">
        <v>139</v>
      </c>
      <c r="D7" t="str">
        <f>'Города с численностью населения'!$C7</f>
        <v>Средний</v>
      </c>
      <c r="E7" t="str">
        <f t="shared" si="0"/>
        <v>Крупнейший-Средний</v>
      </c>
      <c r="F7" s="12">
        <v>5</v>
      </c>
      <c r="G7">
        <f t="shared" si="1"/>
        <v>2</v>
      </c>
      <c r="H7" s="12">
        <v>0</v>
      </c>
      <c r="I7">
        <f t="shared" si="2"/>
        <v>0</v>
      </c>
      <c r="J7" s="12">
        <v>176</v>
      </c>
      <c r="K7">
        <f t="shared" si="3"/>
        <v>2</v>
      </c>
      <c r="L7" s="12">
        <v>0</v>
      </c>
      <c r="M7">
        <f t="shared" si="4"/>
        <v>0</v>
      </c>
      <c r="N7" s="12">
        <v>0</v>
      </c>
      <c r="O7">
        <f t="shared" si="5"/>
        <v>0</v>
      </c>
      <c r="P7" s="12">
        <v>0</v>
      </c>
      <c r="Q7">
        <f t="shared" si="6"/>
        <v>0</v>
      </c>
      <c r="R7">
        <f t="shared" si="7"/>
        <v>4</v>
      </c>
      <c r="S7">
        <f t="shared" si="8"/>
        <v>4</v>
      </c>
      <c r="T7" t="str">
        <f t="shared" si="9"/>
        <v>Хорошо</v>
      </c>
    </row>
    <row r="8" spans="1:20" x14ac:dyDescent="0.3">
      <c r="A8" t="s">
        <v>170</v>
      </c>
      <c r="B8" t="str">
        <f>'Города с численностью населения'!$C$29</f>
        <v>Крупнейший</v>
      </c>
      <c r="C8" s="11" t="s">
        <v>140</v>
      </c>
      <c r="D8" t="str">
        <f>'Города с численностью населения'!$C8</f>
        <v>Малый</v>
      </c>
      <c r="E8" t="str">
        <f t="shared" si="0"/>
        <v>Крупнейший-Малый</v>
      </c>
      <c r="F8" s="12">
        <v>4</v>
      </c>
      <c r="G8">
        <f t="shared" si="1"/>
        <v>1.5</v>
      </c>
      <c r="H8" s="12">
        <v>0</v>
      </c>
      <c r="I8">
        <f t="shared" si="2"/>
        <v>0</v>
      </c>
      <c r="J8" s="12">
        <v>0</v>
      </c>
      <c r="K8">
        <f t="shared" si="3"/>
        <v>0</v>
      </c>
      <c r="L8" s="12">
        <v>0</v>
      </c>
      <c r="M8">
        <f t="shared" si="4"/>
        <v>0</v>
      </c>
      <c r="N8" s="12">
        <v>0</v>
      </c>
      <c r="O8">
        <f t="shared" si="5"/>
        <v>0</v>
      </c>
      <c r="P8" s="12">
        <v>0</v>
      </c>
      <c r="Q8">
        <f t="shared" si="6"/>
        <v>0</v>
      </c>
      <c r="R8">
        <f t="shared" si="7"/>
        <v>1.5</v>
      </c>
      <c r="S8">
        <f t="shared" si="8"/>
        <v>2</v>
      </c>
      <c r="T8" t="str">
        <f t="shared" si="9"/>
        <v>Неудовлетворительно</v>
      </c>
    </row>
    <row r="9" spans="1:20" x14ac:dyDescent="0.3">
      <c r="A9" t="s">
        <v>170</v>
      </c>
      <c r="B9" t="str">
        <f>'Города с численностью населения'!$C$29</f>
        <v>Крупнейший</v>
      </c>
      <c r="C9" s="11" t="s">
        <v>141</v>
      </c>
      <c r="D9" t="str">
        <f>'Города с численностью населения'!$C9</f>
        <v>Средний</v>
      </c>
      <c r="E9" t="str">
        <f t="shared" si="0"/>
        <v>Крупнейший-Средний</v>
      </c>
      <c r="F9" s="12">
        <v>5</v>
      </c>
      <c r="G9">
        <f t="shared" si="1"/>
        <v>2</v>
      </c>
      <c r="H9" s="12">
        <v>380</v>
      </c>
      <c r="I9">
        <f t="shared" si="2"/>
        <v>2</v>
      </c>
      <c r="J9" s="12">
        <v>174</v>
      </c>
      <c r="K9">
        <f t="shared" si="3"/>
        <v>2</v>
      </c>
      <c r="L9" s="12">
        <v>0</v>
      </c>
      <c r="M9">
        <f t="shared" si="4"/>
        <v>0</v>
      </c>
      <c r="N9" s="12">
        <v>0</v>
      </c>
      <c r="O9">
        <f t="shared" si="5"/>
        <v>0</v>
      </c>
      <c r="P9" s="12">
        <v>0</v>
      </c>
      <c r="Q9">
        <f t="shared" si="6"/>
        <v>0</v>
      </c>
      <c r="R9">
        <f t="shared" si="7"/>
        <v>6</v>
      </c>
      <c r="S9">
        <f t="shared" si="8"/>
        <v>5</v>
      </c>
      <c r="T9" t="str">
        <f t="shared" si="9"/>
        <v>Отлично</v>
      </c>
    </row>
    <row r="10" spans="1:20" x14ac:dyDescent="0.3">
      <c r="A10" t="s">
        <v>170</v>
      </c>
      <c r="B10" t="str">
        <f>'Города с численностью населения'!$C$29</f>
        <v>Крупнейший</v>
      </c>
      <c r="C10" s="10" t="s">
        <v>142</v>
      </c>
      <c r="D10" t="str">
        <f>'Города с численностью населения'!$C10</f>
        <v>Малый</v>
      </c>
      <c r="E10" t="str">
        <f t="shared" si="0"/>
        <v>Крупнейший-Малый</v>
      </c>
      <c r="F10" s="12">
        <v>5</v>
      </c>
      <c r="G10">
        <f t="shared" si="1"/>
        <v>2</v>
      </c>
      <c r="H10" s="12">
        <v>7</v>
      </c>
      <c r="I10">
        <f t="shared" si="2"/>
        <v>1</v>
      </c>
      <c r="J10" s="12">
        <v>7</v>
      </c>
      <c r="K10">
        <f t="shared" si="3"/>
        <v>1</v>
      </c>
      <c r="L10" s="12">
        <v>0</v>
      </c>
      <c r="M10">
        <f t="shared" si="4"/>
        <v>0</v>
      </c>
      <c r="N10" s="12">
        <v>0</v>
      </c>
      <c r="O10">
        <f t="shared" si="5"/>
        <v>0</v>
      </c>
      <c r="P10" s="12">
        <v>0</v>
      </c>
      <c r="Q10">
        <f t="shared" si="6"/>
        <v>0</v>
      </c>
      <c r="R10">
        <f t="shared" si="7"/>
        <v>4</v>
      </c>
      <c r="S10">
        <f t="shared" si="8"/>
        <v>5</v>
      </c>
      <c r="T10" t="str">
        <f t="shared" si="9"/>
        <v>Отлично</v>
      </c>
    </row>
    <row r="11" spans="1:20" x14ac:dyDescent="0.3">
      <c r="A11" t="s">
        <v>170</v>
      </c>
      <c r="B11" t="str">
        <f>'Города с численностью населения'!$C$29</f>
        <v>Крупнейший</v>
      </c>
      <c r="C11" s="10" t="s">
        <v>143</v>
      </c>
      <c r="D11" t="str">
        <f>'Города с численностью населения'!$C11</f>
        <v>Малый</v>
      </c>
      <c r="E11" t="str">
        <f t="shared" si="0"/>
        <v>Крупнейший-Малый</v>
      </c>
      <c r="F11" s="12">
        <v>4</v>
      </c>
      <c r="G11">
        <f t="shared" si="1"/>
        <v>1.5</v>
      </c>
      <c r="H11" s="12">
        <v>0</v>
      </c>
      <c r="I11">
        <f t="shared" si="2"/>
        <v>0</v>
      </c>
      <c r="J11" s="12">
        <v>21</v>
      </c>
      <c r="K11">
        <f t="shared" si="3"/>
        <v>2</v>
      </c>
      <c r="L11" s="12">
        <v>0</v>
      </c>
      <c r="M11">
        <f t="shared" si="4"/>
        <v>0</v>
      </c>
      <c r="N11" s="12">
        <v>0</v>
      </c>
      <c r="O11">
        <f t="shared" si="5"/>
        <v>0</v>
      </c>
      <c r="P11" s="12">
        <v>0</v>
      </c>
      <c r="Q11">
        <f t="shared" si="6"/>
        <v>0</v>
      </c>
      <c r="R11">
        <f t="shared" si="7"/>
        <v>3.5</v>
      </c>
      <c r="S11">
        <f t="shared" si="8"/>
        <v>5</v>
      </c>
      <c r="T11" t="str">
        <f t="shared" si="9"/>
        <v>Отлично</v>
      </c>
    </row>
    <row r="12" spans="1:20" x14ac:dyDescent="0.3">
      <c r="A12" t="s">
        <v>170</v>
      </c>
      <c r="B12" t="str">
        <f>'Города с численностью населения'!$C$29</f>
        <v>Крупнейший</v>
      </c>
      <c r="C12" s="10" t="s">
        <v>144</v>
      </c>
      <c r="D12" t="str">
        <f>'Города с численностью населения'!$C12</f>
        <v>Малый</v>
      </c>
      <c r="E12" t="str">
        <f t="shared" si="0"/>
        <v>Крупнейший-Малый</v>
      </c>
      <c r="F12" s="12">
        <v>5</v>
      </c>
      <c r="G12">
        <f t="shared" si="1"/>
        <v>2</v>
      </c>
      <c r="H12" s="12">
        <v>133</v>
      </c>
      <c r="I12">
        <f t="shared" si="2"/>
        <v>2</v>
      </c>
      <c r="J12" s="12">
        <v>7</v>
      </c>
      <c r="K12">
        <f t="shared" si="3"/>
        <v>1</v>
      </c>
      <c r="L12" s="12">
        <v>0</v>
      </c>
      <c r="M12">
        <f t="shared" si="4"/>
        <v>0</v>
      </c>
      <c r="N12" s="12">
        <v>0</v>
      </c>
      <c r="O12">
        <f t="shared" si="5"/>
        <v>0</v>
      </c>
      <c r="P12" s="12">
        <v>0</v>
      </c>
      <c r="Q12">
        <f t="shared" si="6"/>
        <v>0</v>
      </c>
      <c r="R12">
        <f t="shared" si="7"/>
        <v>5</v>
      </c>
      <c r="S12">
        <f t="shared" si="8"/>
        <v>5</v>
      </c>
      <c r="T12" t="str">
        <f t="shared" si="9"/>
        <v>Отлично</v>
      </c>
    </row>
    <row r="13" spans="1:20" x14ac:dyDescent="0.3">
      <c r="A13" t="s">
        <v>170</v>
      </c>
      <c r="B13" t="str">
        <f>'Города с численностью населения'!$C$29</f>
        <v>Крупнейший</v>
      </c>
      <c r="C13" s="10" t="s">
        <v>145</v>
      </c>
      <c r="D13" t="str">
        <f>'Города с численностью населения'!$C13</f>
        <v>Малый</v>
      </c>
      <c r="E13" t="str">
        <f t="shared" si="0"/>
        <v>Крупнейший-Малый</v>
      </c>
      <c r="F13" s="12">
        <v>3</v>
      </c>
      <c r="G13">
        <f t="shared" si="1"/>
        <v>1</v>
      </c>
      <c r="H13" s="12">
        <v>21</v>
      </c>
      <c r="I13">
        <f t="shared" si="2"/>
        <v>2</v>
      </c>
      <c r="J13" s="12">
        <v>56</v>
      </c>
      <c r="K13">
        <f t="shared" si="3"/>
        <v>2</v>
      </c>
      <c r="L13" s="12">
        <v>0</v>
      </c>
      <c r="M13">
        <f t="shared" si="4"/>
        <v>0</v>
      </c>
      <c r="N13" s="12">
        <v>0</v>
      </c>
      <c r="O13">
        <f t="shared" si="5"/>
        <v>0</v>
      </c>
      <c r="P13" s="12">
        <v>0</v>
      </c>
      <c r="Q13">
        <f t="shared" si="6"/>
        <v>0</v>
      </c>
      <c r="R13">
        <f t="shared" si="7"/>
        <v>5</v>
      </c>
      <c r="S13">
        <f t="shared" si="8"/>
        <v>5</v>
      </c>
      <c r="T13" t="str">
        <f t="shared" si="9"/>
        <v>Отлично</v>
      </c>
    </row>
    <row r="14" spans="1:20" x14ac:dyDescent="0.3">
      <c r="A14" t="s">
        <v>170</v>
      </c>
      <c r="B14" t="str">
        <f>'Города с численностью населения'!$C$29</f>
        <v>Крупнейший</v>
      </c>
      <c r="C14" s="10" t="s">
        <v>146</v>
      </c>
      <c r="D14" t="str">
        <f>'Города с численностью населения'!$C14</f>
        <v>Малый</v>
      </c>
      <c r="E14" t="str">
        <f t="shared" si="0"/>
        <v>Крупнейший-Малый</v>
      </c>
      <c r="F14" s="12">
        <v>5</v>
      </c>
      <c r="G14">
        <f t="shared" si="1"/>
        <v>2</v>
      </c>
      <c r="H14" s="12">
        <v>714</v>
      </c>
      <c r="I14">
        <f t="shared" si="2"/>
        <v>2</v>
      </c>
      <c r="J14" s="12">
        <v>26</v>
      </c>
      <c r="K14">
        <f t="shared" si="3"/>
        <v>2</v>
      </c>
      <c r="L14" s="12">
        <v>0</v>
      </c>
      <c r="M14">
        <f t="shared" si="4"/>
        <v>0</v>
      </c>
      <c r="N14" s="12">
        <v>0</v>
      </c>
      <c r="O14">
        <f t="shared" si="5"/>
        <v>0</v>
      </c>
      <c r="P14" s="12">
        <v>0</v>
      </c>
      <c r="Q14">
        <f t="shared" si="6"/>
        <v>0</v>
      </c>
      <c r="R14">
        <f t="shared" si="7"/>
        <v>6</v>
      </c>
      <c r="S14">
        <f t="shared" si="8"/>
        <v>5</v>
      </c>
      <c r="T14" t="str">
        <f t="shared" si="9"/>
        <v>Отлично</v>
      </c>
    </row>
    <row r="15" spans="1:20" x14ac:dyDescent="0.3">
      <c r="A15" t="s">
        <v>170</v>
      </c>
      <c r="B15" t="str">
        <f>'Города с численностью населения'!$C$29</f>
        <v>Крупнейший</v>
      </c>
      <c r="C15" s="10" t="s">
        <v>147</v>
      </c>
      <c r="D15" t="str">
        <f>'Города с численностью населения'!$C15</f>
        <v>Малый</v>
      </c>
      <c r="E15" t="str">
        <f t="shared" si="0"/>
        <v>Крупнейший-Малый</v>
      </c>
      <c r="F15" s="12">
        <v>4</v>
      </c>
      <c r="G15">
        <f t="shared" si="1"/>
        <v>1.5</v>
      </c>
      <c r="H15" s="12">
        <v>227</v>
      </c>
      <c r="I15">
        <f t="shared" si="2"/>
        <v>2</v>
      </c>
      <c r="J15" s="12">
        <v>0</v>
      </c>
      <c r="K15">
        <f t="shared" si="3"/>
        <v>0</v>
      </c>
      <c r="L15" s="12">
        <v>0</v>
      </c>
      <c r="M15">
        <f t="shared" si="4"/>
        <v>0</v>
      </c>
      <c r="N15" s="12">
        <v>0</v>
      </c>
      <c r="O15">
        <f t="shared" si="5"/>
        <v>0</v>
      </c>
      <c r="P15" s="12">
        <v>0</v>
      </c>
      <c r="Q15">
        <f t="shared" si="6"/>
        <v>0</v>
      </c>
      <c r="R15">
        <f t="shared" si="7"/>
        <v>3.5</v>
      </c>
      <c r="S15">
        <f t="shared" si="8"/>
        <v>5</v>
      </c>
      <c r="T15" t="str">
        <f t="shared" si="9"/>
        <v>Отлично</v>
      </c>
    </row>
    <row r="16" spans="1:20" x14ac:dyDescent="0.3">
      <c r="A16" t="s">
        <v>170</v>
      </c>
      <c r="B16" t="str">
        <f>'Города с численностью населения'!$C$29</f>
        <v>Крупнейший</v>
      </c>
      <c r="C16" s="11" t="s">
        <v>148</v>
      </c>
      <c r="D16" t="str">
        <f>'Города с численностью населения'!$C16</f>
        <v>Малый</v>
      </c>
      <c r="E16" t="str">
        <f t="shared" si="0"/>
        <v>Крупнейший-Малый</v>
      </c>
      <c r="F16" s="12">
        <v>4</v>
      </c>
      <c r="G16">
        <f t="shared" si="1"/>
        <v>1.5</v>
      </c>
      <c r="H16" s="12">
        <v>99</v>
      </c>
      <c r="I16">
        <f t="shared" si="2"/>
        <v>2</v>
      </c>
      <c r="J16" s="12">
        <v>187</v>
      </c>
      <c r="K16">
        <f t="shared" si="3"/>
        <v>2</v>
      </c>
      <c r="L16" s="12">
        <v>0</v>
      </c>
      <c r="M16">
        <f t="shared" si="4"/>
        <v>0</v>
      </c>
      <c r="N16" s="12">
        <v>0</v>
      </c>
      <c r="O16">
        <f t="shared" si="5"/>
        <v>0</v>
      </c>
      <c r="P16" s="12">
        <v>0</v>
      </c>
      <c r="Q16">
        <f t="shared" si="6"/>
        <v>0</v>
      </c>
      <c r="R16">
        <f t="shared" si="7"/>
        <v>5.5</v>
      </c>
      <c r="S16">
        <f t="shared" si="8"/>
        <v>5</v>
      </c>
      <c r="T16" t="str">
        <f t="shared" si="9"/>
        <v>Отлично</v>
      </c>
    </row>
    <row r="17" spans="1:20" s="10" customFormat="1" x14ac:dyDescent="0.3">
      <c r="A17" s="10" t="s">
        <v>170</v>
      </c>
      <c r="B17" s="10" t="str">
        <f>'Города с численностью населения'!$C$29</f>
        <v>Крупнейший</v>
      </c>
      <c r="C17" s="10" t="s">
        <v>149</v>
      </c>
      <c r="D17" s="10" t="str">
        <f>'Города с численностью населения'!$C17</f>
        <v>Средний</v>
      </c>
      <c r="E17" s="10" t="str">
        <f t="shared" si="0"/>
        <v>Крупнейший-Средний</v>
      </c>
      <c r="F17" s="12">
        <v>4</v>
      </c>
      <c r="G17" s="10">
        <f t="shared" si="1"/>
        <v>1.5</v>
      </c>
      <c r="H17" s="12">
        <v>1589</v>
      </c>
      <c r="I17" s="10">
        <f t="shared" si="2"/>
        <v>2</v>
      </c>
      <c r="J17" s="12">
        <v>0</v>
      </c>
      <c r="K17" s="10">
        <f t="shared" si="3"/>
        <v>0</v>
      </c>
      <c r="L17" s="12">
        <v>0</v>
      </c>
      <c r="M17" s="10">
        <f t="shared" si="4"/>
        <v>0</v>
      </c>
      <c r="N17" s="12">
        <v>0</v>
      </c>
      <c r="O17" s="10">
        <f t="shared" si="5"/>
        <v>0</v>
      </c>
      <c r="P17" s="12">
        <v>0</v>
      </c>
      <c r="Q17" s="10">
        <f t="shared" si="6"/>
        <v>0</v>
      </c>
      <c r="R17" s="10">
        <f t="shared" si="7"/>
        <v>3.5</v>
      </c>
      <c r="S17">
        <f t="shared" si="8"/>
        <v>3</v>
      </c>
      <c r="T17" s="10" t="str">
        <f t="shared" si="9"/>
        <v>Удовлетворительно</v>
      </c>
    </row>
    <row r="18" spans="1:20" x14ac:dyDescent="0.3">
      <c r="A18" t="s">
        <v>170</v>
      </c>
      <c r="B18" t="str">
        <f>'Города с численностью населения'!$C$29</f>
        <v>Крупнейший</v>
      </c>
      <c r="C18" s="10" t="s">
        <v>150</v>
      </c>
      <c r="D18" t="str">
        <f>'Города с численностью населения'!$C18</f>
        <v>Малый</v>
      </c>
      <c r="E18" t="str">
        <f t="shared" si="0"/>
        <v>Крупнейший-Малый</v>
      </c>
      <c r="F18" s="12">
        <v>5</v>
      </c>
      <c r="G18">
        <f t="shared" si="1"/>
        <v>2</v>
      </c>
      <c r="H18" s="12">
        <v>76</v>
      </c>
      <c r="I18">
        <f t="shared" si="2"/>
        <v>2</v>
      </c>
      <c r="J18" s="12">
        <v>44</v>
      </c>
      <c r="K18">
        <f t="shared" si="3"/>
        <v>2</v>
      </c>
      <c r="L18" s="12">
        <v>0</v>
      </c>
      <c r="M18">
        <f t="shared" si="4"/>
        <v>0</v>
      </c>
      <c r="N18" s="12">
        <v>0</v>
      </c>
      <c r="O18">
        <f t="shared" si="5"/>
        <v>0</v>
      </c>
      <c r="P18" s="12">
        <v>0</v>
      </c>
      <c r="Q18">
        <f t="shared" si="6"/>
        <v>0</v>
      </c>
      <c r="R18">
        <f t="shared" si="7"/>
        <v>6</v>
      </c>
      <c r="S18">
        <f t="shared" si="8"/>
        <v>5</v>
      </c>
      <c r="T18" t="str">
        <f t="shared" si="9"/>
        <v>Отлично</v>
      </c>
    </row>
    <row r="19" spans="1:20" x14ac:dyDescent="0.3">
      <c r="A19" t="s">
        <v>170</v>
      </c>
      <c r="B19" t="str">
        <f>'Города с численностью населения'!$C$29</f>
        <v>Крупнейший</v>
      </c>
      <c r="C19" s="10" t="s">
        <v>151</v>
      </c>
      <c r="D19" t="str">
        <f>'Города с численностью населения'!$C19</f>
        <v>Малый</v>
      </c>
      <c r="E19" t="str">
        <f t="shared" si="0"/>
        <v>Крупнейший-Малый</v>
      </c>
      <c r="F19" s="12">
        <v>5</v>
      </c>
      <c r="G19">
        <f t="shared" si="1"/>
        <v>2</v>
      </c>
      <c r="H19" s="12">
        <v>49</v>
      </c>
      <c r="I19">
        <f t="shared" si="2"/>
        <v>2</v>
      </c>
      <c r="J19" s="12">
        <v>103</v>
      </c>
      <c r="K19">
        <f t="shared" si="3"/>
        <v>2</v>
      </c>
      <c r="L19" s="12">
        <v>0</v>
      </c>
      <c r="M19">
        <f t="shared" si="4"/>
        <v>0</v>
      </c>
      <c r="N19" s="12">
        <v>0</v>
      </c>
      <c r="O19">
        <f t="shared" si="5"/>
        <v>0</v>
      </c>
      <c r="P19" s="12">
        <v>0</v>
      </c>
      <c r="Q19">
        <f t="shared" si="6"/>
        <v>0</v>
      </c>
      <c r="R19">
        <f t="shared" si="7"/>
        <v>6</v>
      </c>
      <c r="S19">
        <f t="shared" si="8"/>
        <v>5</v>
      </c>
      <c r="T19" t="str">
        <f t="shared" si="9"/>
        <v>Отлично</v>
      </c>
    </row>
    <row r="20" spans="1:20" x14ac:dyDescent="0.3">
      <c r="A20" t="s">
        <v>170</v>
      </c>
      <c r="B20" t="str">
        <f>'Города с численностью населения'!$C$29</f>
        <v>Крупнейший</v>
      </c>
      <c r="C20" s="10" t="s">
        <v>152</v>
      </c>
      <c r="D20" t="str">
        <f>'Города с численностью населения'!$C20</f>
        <v>Малый</v>
      </c>
      <c r="E20" t="str">
        <f t="shared" si="0"/>
        <v>Крупнейший-Малый</v>
      </c>
      <c r="F20" s="12">
        <v>5</v>
      </c>
      <c r="G20">
        <f t="shared" si="1"/>
        <v>2</v>
      </c>
      <c r="H20" s="12">
        <v>0</v>
      </c>
      <c r="I20">
        <f t="shared" si="2"/>
        <v>0</v>
      </c>
      <c r="J20" s="12">
        <v>134</v>
      </c>
      <c r="K20">
        <f t="shared" si="3"/>
        <v>2</v>
      </c>
      <c r="L20" s="12">
        <v>0</v>
      </c>
      <c r="M20">
        <f t="shared" si="4"/>
        <v>0</v>
      </c>
      <c r="N20" s="12">
        <v>0</v>
      </c>
      <c r="O20">
        <f t="shared" si="5"/>
        <v>0</v>
      </c>
      <c r="P20" s="12">
        <v>0</v>
      </c>
      <c r="Q20">
        <f t="shared" si="6"/>
        <v>0</v>
      </c>
      <c r="R20">
        <f t="shared" si="7"/>
        <v>4</v>
      </c>
      <c r="S20">
        <f t="shared" si="8"/>
        <v>5</v>
      </c>
      <c r="T20" t="str">
        <f t="shared" si="9"/>
        <v>Отлично</v>
      </c>
    </row>
    <row r="21" spans="1:20" s="10" customFormat="1" x14ac:dyDescent="0.3">
      <c r="A21" s="10" t="s">
        <v>170</v>
      </c>
      <c r="B21" s="10" t="str">
        <f>'Города с численностью населения'!$C$29</f>
        <v>Крупнейший</v>
      </c>
      <c r="C21" s="10" t="s">
        <v>153</v>
      </c>
      <c r="D21" s="10" t="str">
        <f>'Города с численностью населения'!$C21</f>
        <v>Большой</v>
      </c>
      <c r="E21" s="10" t="str">
        <f t="shared" si="0"/>
        <v>Крупнейший-Большой</v>
      </c>
      <c r="F21" s="12">
        <v>4</v>
      </c>
      <c r="G21" s="10">
        <f>IF(F21=5,2,IF(F21=4,1.5,IF(F21=3,1,IF(F21=2,0.5,IF(F21=1,0.25,0)))))</f>
        <v>1.5</v>
      </c>
      <c r="H21" s="12">
        <v>1942</v>
      </c>
      <c r="I21" s="10">
        <f>IF(H21&gt;=21,2,IF(H21&gt;=14,1.5,IF(H21&gt;=7,1,IF(H21&gt;=2,0.5,IF(H21=1,0.25,0)))))</f>
        <v>2</v>
      </c>
      <c r="J21" s="12">
        <v>206</v>
      </c>
      <c r="K21" s="10">
        <f t="shared" si="3"/>
        <v>2</v>
      </c>
      <c r="L21" s="12">
        <v>0</v>
      </c>
      <c r="M21" s="10">
        <f t="shared" si="4"/>
        <v>0</v>
      </c>
      <c r="N21" s="12">
        <v>0</v>
      </c>
      <c r="O21" s="10">
        <f t="shared" si="5"/>
        <v>0</v>
      </c>
      <c r="P21" s="12">
        <v>0</v>
      </c>
      <c r="Q21" s="10">
        <f t="shared" si="6"/>
        <v>0</v>
      </c>
      <c r="R21" s="10">
        <f t="shared" si="7"/>
        <v>5.5</v>
      </c>
      <c r="S21">
        <f t="shared" si="8"/>
        <v>4</v>
      </c>
      <c r="T21" s="10" t="str">
        <f t="shared" si="9"/>
        <v>Хорошо</v>
      </c>
    </row>
    <row r="22" spans="1:20" x14ac:dyDescent="0.3">
      <c r="A22" t="s">
        <v>170</v>
      </c>
      <c r="B22" t="str">
        <f>'Города с численностью населения'!$C$29</f>
        <v>Крупнейший</v>
      </c>
      <c r="C22" s="10" t="s">
        <v>154</v>
      </c>
      <c r="D22" t="str">
        <f>'Города с численностью населения'!$C22</f>
        <v>Малый</v>
      </c>
      <c r="E22" t="str">
        <f t="shared" si="0"/>
        <v>Крупнейший-Малый</v>
      </c>
      <c r="F22" s="12">
        <v>4</v>
      </c>
      <c r="G22">
        <f t="shared" si="1"/>
        <v>1.5</v>
      </c>
      <c r="H22" s="12">
        <v>102</v>
      </c>
      <c r="I22">
        <f t="shared" si="2"/>
        <v>2</v>
      </c>
      <c r="J22" s="12">
        <v>0</v>
      </c>
      <c r="K22">
        <f t="shared" si="3"/>
        <v>0</v>
      </c>
      <c r="L22" s="12">
        <v>0</v>
      </c>
      <c r="M22">
        <f t="shared" si="4"/>
        <v>0</v>
      </c>
      <c r="N22" s="12">
        <v>0</v>
      </c>
      <c r="O22">
        <f t="shared" si="5"/>
        <v>0</v>
      </c>
      <c r="P22" s="12">
        <v>0</v>
      </c>
      <c r="Q22">
        <f t="shared" si="6"/>
        <v>0</v>
      </c>
      <c r="R22">
        <f t="shared" si="7"/>
        <v>3.5</v>
      </c>
      <c r="S22">
        <f t="shared" si="8"/>
        <v>5</v>
      </c>
      <c r="T22" t="str">
        <f t="shared" si="9"/>
        <v>Отлично</v>
      </c>
    </row>
    <row r="23" spans="1:20" x14ac:dyDescent="0.3">
      <c r="A23" t="s">
        <v>170</v>
      </c>
      <c r="B23" t="str">
        <f>'Города с численностью населения'!$C$29</f>
        <v>Крупнейший</v>
      </c>
      <c r="C23" s="10" t="s">
        <v>155</v>
      </c>
      <c r="D23" t="str">
        <f>'Города с численностью населения'!$C23</f>
        <v>Малый</v>
      </c>
      <c r="E23" t="str">
        <f t="shared" si="0"/>
        <v>Крупнейший-Малый</v>
      </c>
      <c r="F23" s="12">
        <v>5</v>
      </c>
      <c r="G23">
        <f t="shared" si="1"/>
        <v>2</v>
      </c>
      <c r="H23" s="12">
        <v>14</v>
      </c>
      <c r="I23">
        <f t="shared" si="2"/>
        <v>1.5</v>
      </c>
      <c r="J23" s="12">
        <v>0</v>
      </c>
      <c r="K23">
        <f t="shared" si="3"/>
        <v>0</v>
      </c>
      <c r="L23" s="12">
        <v>0</v>
      </c>
      <c r="M23">
        <f t="shared" si="4"/>
        <v>0</v>
      </c>
      <c r="N23" s="12">
        <v>0</v>
      </c>
      <c r="O23">
        <f t="shared" si="5"/>
        <v>0</v>
      </c>
      <c r="P23" s="12">
        <v>0</v>
      </c>
      <c r="Q23">
        <f t="shared" si="6"/>
        <v>0</v>
      </c>
      <c r="R23">
        <f t="shared" si="7"/>
        <v>3.5</v>
      </c>
      <c r="S23">
        <f t="shared" si="8"/>
        <v>5</v>
      </c>
      <c r="T23" t="str">
        <f t="shared" si="9"/>
        <v>Отлично</v>
      </c>
    </row>
    <row r="24" spans="1:20" s="10" customFormat="1" x14ac:dyDescent="0.3">
      <c r="A24" s="10" t="s">
        <v>170</v>
      </c>
      <c r="B24" s="10" t="str">
        <f>'Города с численностью населения'!$C$29</f>
        <v>Крупнейший</v>
      </c>
      <c r="C24" s="10" t="s">
        <v>156</v>
      </c>
      <c r="D24" s="10" t="str">
        <f>'Города с численностью населения'!$C24</f>
        <v>Малый</v>
      </c>
      <c r="E24" s="10" t="str">
        <f t="shared" si="0"/>
        <v>Крупнейший-Малый</v>
      </c>
      <c r="F24" s="12">
        <v>4</v>
      </c>
      <c r="G24" s="10">
        <f t="shared" si="1"/>
        <v>1.5</v>
      </c>
      <c r="H24" s="12">
        <v>1274</v>
      </c>
      <c r="I24" s="10">
        <f t="shared" si="2"/>
        <v>2</v>
      </c>
      <c r="J24" s="12">
        <v>114</v>
      </c>
      <c r="K24" s="10">
        <f t="shared" si="3"/>
        <v>2</v>
      </c>
      <c r="L24" s="12">
        <v>0</v>
      </c>
      <c r="M24" s="10">
        <f t="shared" si="4"/>
        <v>0</v>
      </c>
      <c r="N24" s="12">
        <v>0</v>
      </c>
      <c r="O24" s="10">
        <f t="shared" si="5"/>
        <v>0</v>
      </c>
      <c r="P24" s="12">
        <v>0</v>
      </c>
      <c r="Q24" s="10">
        <f t="shared" si="6"/>
        <v>0</v>
      </c>
      <c r="R24" s="10">
        <f t="shared" si="7"/>
        <v>5.5</v>
      </c>
      <c r="S24">
        <f t="shared" si="8"/>
        <v>5</v>
      </c>
      <c r="T24" s="10" t="str">
        <f t="shared" si="9"/>
        <v>Отлично</v>
      </c>
    </row>
    <row r="25" spans="1:20" x14ac:dyDescent="0.3">
      <c r="A25" t="s">
        <v>170</v>
      </c>
      <c r="B25" t="str">
        <f>'Города с численностью населения'!$C$29</f>
        <v>Крупнейший</v>
      </c>
      <c r="C25" s="10" t="s">
        <v>157</v>
      </c>
      <c r="D25" t="str">
        <f>'Города с численностью населения'!$C25</f>
        <v>Малый</v>
      </c>
      <c r="E25" t="str">
        <f t="shared" si="0"/>
        <v>Крупнейший-Малый</v>
      </c>
      <c r="F25" s="12">
        <v>5</v>
      </c>
      <c r="G25">
        <f t="shared" si="1"/>
        <v>2</v>
      </c>
      <c r="H25" s="12">
        <v>35</v>
      </c>
      <c r="I25">
        <f t="shared" si="2"/>
        <v>2</v>
      </c>
      <c r="J25" s="12">
        <v>19</v>
      </c>
      <c r="K25">
        <f t="shared" si="3"/>
        <v>1.5</v>
      </c>
      <c r="L25" s="12">
        <v>0</v>
      </c>
      <c r="M25">
        <f t="shared" si="4"/>
        <v>0</v>
      </c>
      <c r="N25" s="12">
        <v>0</v>
      </c>
      <c r="O25">
        <f t="shared" si="5"/>
        <v>0</v>
      </c>
      <c r="P25" s="12">
        <v>0</v>
      </c>
      <c r="Q25">
        <f t="shared" si="6"/>
        <v>0</v>
      </c>
      <c r="R25">
        <f t="shared" si="7"/>
        <v>5.5</v>
      </c>
      <c r="S25">
        <f t="shared" si="8"/>
        <v>5</v>
      </c>
      <c r="T25" t="str">
        <f t="shared" si="9"/>
        <v>Отлично</v>
      </c>
    </row>
    <row r="26" spans="1:20" x14ac:dyDescent="0.3">
      <c r="A26" t="s">
        <v>170</v>
      </c>
      <c r="B26" t="str">
        <f>'Города с численностью населения'!$C$29</f>
        <v>Крупнейший</v>
      </c>
      <c r="C26" s="10" t="s">
        <v>158</v>
      </c>
      <c r="D26" t="str">
        <f>'Города с численностью населения'!$C26</f>
        <v>Малый</v>
      </c>
      <c r="E26" t="str">
        <f t="shared" si="0"/>
        <v>Крупнейший-Малый</v>
      </c>
      <c r="F26" s="12">
        <v>5</v>
      </c>
      <c r="G26">
        <f t="shared" si="1"/>
        <v>2</v>
      </c>
      <c r="H26" s="12">
        <v>53</v>
      </c>
      <c r="I26">
        <f t="shared" si="2"/>
        <v>2</v>
      </c>
      <c r="J26" s="12">
        <v>30</v>
      </c>
      <c r="K26">
        <f t="shared" si="3"/>
        <v>2</v>
      </c>
      <c r="L26" s="12">
        <v>0</v>
      </c>
      <c r="M26">
        <f t="shared" si="4"/>
        <v>0</v>
      </c>
      <c r="N26" s="12">
        <v>0</v>
      </c>
      <c r="O26">
        <f t="shared" si="5"/>
        <v>0</v>
      </c>
      <c r="P26" s="12">
        <v>0</v>
      </c>
      <c r="Q26">
        <f t="shared" si="6"/>
        <v>0</v>
      </c>
      <c r="R26">
        <f t="shared" si="7"/>
        <v>6</v>
      </c>
      <c r="S26">
        <f t="shared" si="8"/>
        <v>5</v>
      </c>
      <c r="T26" t="str">
        <f t="shared" si="9"/>
        <v>Отлично</v>
      </c>
    </row>
    <row r="27" spans="1:20" x14ac:dyDescent="0.3">
      <c r="A27" t="s">
        <v>170</v>
      </c>
      <c r="B27" t="str">
        <f>'Города с численностью населения'!$C$29</f>
        <v>Крупнейший</v>
      </c>
      <c r="C27" s="10" t="s">
        <v>159</v>
      </c>
      <c r="D27" t="str">
        <f>'Города с численностью населения'!$C27</f>
        <v>Малый</v>
      </c>
      <c r="E27" t="str">
        <f t="shared" si="0"/>
        <v>Крупнейший-Малый</v>
      </c>
      <c r="F27" s="12">
        <v>4</v>
      </c>
      <c r="G27">
        <f t="shared" si="1"/>
        <v>1.5</v>
      </c>
      <c r="H27" s="12">
        <v>28</v>
      </c>
      <c r="I27">
        <f t="shared" si="2"/>
        <v>2</v>
      </c>
      <c r="J27" s="12">
        <v>9</v>
      </c>
      <c r="K27">
        <f t="shared" si="3"/>
        <v>1</v>
      </c>
      <c r="L27" s="12">
        <v>0</v>
      </c>
      <c r="M27">
        <f t="shared" si="4"/>
        <v>0</v>
      </c>
      <c r="N27" s="12">
        <v>0</v>
      </c>
      <c r="O27">
        <f t="shared" si="5"/>
        <v>0</v>
      </c>
      <c r="P27" s="12">
        <v>0</v>
      </c>
      <c r="Q27">
        <f t="shared" si="6"/>
        <v>0</v>
      </c>
      <c r="R27">
        <f t="shared" si="7"/>
        <v>4.5</v>
      </c>
      <c r="S27">
        <f t="shared" si="8"/>
        <v>5</v>
      </c>
      <c r="T27" t="str">
        <f t="shared" si="9"/>
        <v>Отлично</v>
      </c>
    </row>
    <row r="28" spans="1:20" x14ac:dyDescent="0.3">
      <c r="A28" t="s">
        <v>170</v>
      </c>
      <c r="B28" t="str">
        <f>'Города с численностью населения'!$C$29</f>
        <v>Крупнейший</v>
      </c>
      <c r="C28" s="11" t="s">
        <v>160</v>
      </c>
      <c r="D28" t="str">
        <f>'Города с численностью населения'!$C28</f>
        <v>Малый</v>
      </c>
      <c r="E28" t="str">
        <f t="shared" si="0"/>
        <v>Крупнейший-Малый</v>
      </c>
      <c r="F28" s="12">
        <v>5</v>
      </c>
      <c r="G28">
        <f t="shared" si="1"/>
        <v>2</v>
      </c>
      <c r="H28" s="12">
        <v>172</v>
      </c>
      <c r="I28">
        <f t="shared" si="2"/>
        <v>2</v>
      </c>
      <c r="J28" s="12">
        <v>57</v>
      </c>
      <c r="K28">
        <f t="shared" si="3"/>
        <v>2</v>
      </c>
      <c r="L28" s="12">
        <v>0</v>
      </c>
      <c r="M28">
        <f t="shared" si="4"/>
        <v>0</v>
      </c>
      <c r="N28" s="12">
        <v>0</v>
      </c>
      <c r="O28">
        <f t="shared" si="5"/>
        <v>0</v>
      </c>
      <c r="P28" s="12">
        <v>0</v>
      </c>
      <c r="Q28">
        <f t="shared" si="6"/>
        <v>0</v>
      </c>
      <c r="R28">
        <f t="shared" si="7"/>
        <v>6</v>
      </c>
      <c r="S28">
        <f t="shared" si="8"/>
        <v>5</v>
      </c>
      <c r="T28" t="str">
        <f t="shared" si="9"/>
        <v>Отлично</v>
      </c>
    </row>
    <row r="29" spans="1:20" x14ac:dyDescent="0.3">
      <c r="A29" t="s">
        <v>170</v>
      </c>
      <c r="B29" t="str">
        <f>'Города с численностью населения'!$C$29</f>
        <v>Крупнейший</v>
      </c>
      <c r="C29" s="10" t="s">
        <v>161</v>
      </c>
      <c r="D29" t="str">
        <f>'Города с численностью населения'!$C30</f>
        <v>Малый</v>
      </c>
      <c r="E29" t="str">
        <f t="shared" si="0"/>
        <v>Крупнейший-Малый</v>
      </c>
      <c r="F29" s="12">
        <v>4</v>
      </c>
      <c r="G29">
        <f t="shared" si="1"/>
        <v>1.5</v>
      </c>
      <c r="H29" s="12">
        <v>0</v>
      </c>
      <c r="I29">
        <f t="shared" si="2"/>
        <v>0</v>
      </c>
      <c r="J29" s="12">
        <v>0</v>
      </c>
      <c r="K29">
        <f t="shared" si="3"/>
        <v>0</v>
      </c>
      <c r="L29" s="12">
        <v>0</v>
      </c>
      <c r="M29">
        <f t="shared" si="4"/>
        <v>0</v>
      </c>
      <c r="N29" s="12">
        <v>0</v>
      </c>
      <c r="O29">
        <f t="shared" si="5"/>
        <v>0</v>
      </c>
      <c r="P29" s="12">
        <v>0</v>
      </c>
      <c r="Q29">
        <f t="shared" si="6"/>
        <v>0</v>
      </c>
      <c r="R29">
        <f t="shared" si="7"/>
        <v>1.5</v>
      </c>
      <c r="S29">
        <f t="shared" si="8"/>
        <v>2</v>
      </c>
      <c r="T29" t="str">
        <f t="shared" si="9"/>
        <v>Неудовлетворительно</v>
      </c>
    </row>
    <row r="30" spans="1:20" x14ac:dyDescent="0.3">
      <c r="A30" t="s">
        <v>170</v>
      </c>
      <c r="B30" t="str">
        <f>'Города с численностью населения'!$C$29</f>
        <v>Крупнейший</v>
      </c>
      <c r="C30" s="10" t="s">
        <v>162</v>
      </c>
      <c r="D30" t="str">
        <f>'Города с численностью населения'!$C31</f>
        <v>Средний</v>
      </c>
      <c r="E30" t="str">
        <f t="shared" si="0"/>
        <v>Крупнейший-Средний</v>
      </c>
      <c r="F30" s="12">
        <v>4</v>
      </c>
      <c r="G30">
        <f t="shared" si="1"/>
        <v>1.5</v>
      </c>
      <c r="H30" s="12">
        <v>2756</v>
      </c>
      <c r="I30">
        <f t="shared" si="2"/>
        <v>2</v>
      </c>
      <c r="J30" s="12">
        <v>0</v>
      </c>
      <c r="K30">
        <f t="shared" si="3"/>
        <v>0</v>
      </c>
      <c r="L30" s="12">
        <v>0</v>
      </c>
      <c r="M30">
        <f t="shared" si="4"/>
        <v>0</v>
      </c>
      <c r="N30" s="12">
        <v>0</v>
      </c>
      <c r="O30">
        <f t="shared" si="5"/>
        <v>0</v>
      </c>
      <c r="P30" s="12">
        <v>0</v>
      </c>
      <c r="Q30">
        <f t="shared" si="6"/>
        <v>0</v>
      </c>
      <c r="R30">
        <f t="shared" si="7"/>
        <v>3.5</v>
      </c>
      <c r="S30">
        <f t="shared" si="8"/>
        <v>3</v>
      </c>
      <c r="T30" t="str">
        <f t="shared" si="9"/>
        <v>Удовлетворительно</v>
      </c>
    </row>
    <row r="31" spans="1:20" x14ac:dyDescent="0.3">
      <c r="A31" t="s">
        <v>170</v>
      </c>
      <c r="B31" t="str">
        <f>'Города с численностью населения'!$C$29</f>
        <v>Крупнейший</v>
      </c>
      <c r="C31" s="10" t="s">
        <v>163</v>
      </c>
      <c r="D31" t="str">
        <f>'Города с численностью населения'!$C32</f>
        <v>Малый</v>
      </c>
      <c r="E31" t="str">
        <f t="shared" si="0"/>
        <v>Крупнейший-Малый</v>
      </c>
      <c r="F31" s="12">
        <v>4</v>
      </c>
      <c r="G31">
        <f t="shared" si="1"/>
        <v>1.5</v>
      </c>
      <c r="H31" s="12">
        <v>89</v>
      </c>
      <c r="I31">
        <f t="shared" si="2"/>
        <v>2</v>
      </c>
      <c r="J31" s="12">
        <v>4</v>
      </c>
      <c r="K31">
        <f t="shared" si="3"/>
        <v>0.5</v>
      </c>
      <c r="L31" s="12">
        <v>0</v>
      </c>
      <c r="M31">
        <f t="shared" si="4"/>
        <v>0</v>
      </c>
      <c r="N31" s="12">
        <v>0</v>
      </c>
      <c r="O31">
        <f t="shared" si="5"/>
        <v>0</v>
      </c>
      <c r="P31" s="12">
        <v>0</v>
      </c>
      <c r="Q31">
        <f t="shared" si="6"/>
        <v>0</v>
      </c>
      <c r="R31">
        <f t="shared" si="7"/>
        <v>4</v>
      </c>
      <c r="S31">
        <f t="shared" si="8"/>
        <v>5</v>
      </c>
      <c r="T31" t="str">
        <f t="shared" si="9"/>
        <v>Отлично</v>
      </c>
    </row>
    <row r="32" spans="1:20" x14ac:dyDescent="0.3">
      <c r="A32" t="s">
        <v>170</v>
      </c>
      <c r="B32" t="str">
        <f>'Города с численностью населения'!$C$29</f>
        <v>Крупнейший</v>
      </c>
      <c r="C32" s="10" t="s">
        <v>164</v>
      </c>
      <c r="D32" t="str">
        <f>'Города с численностью населения'!$C33</f>
        <v>Средний</v>
      </c>
      <c r="E32" t="str">
        <f t="shared" si="0"/>
        <v>Крупнейший-Средний</v>
      </c>
      <c r="F32" s="12">
        <v>4</v>
      </c>
      <c r="G32">
        <f t="shared" si="1"/>
        <v>1.5</v>
      </c>
      <c r="H32" s="12">
        <v>630</v>
      </c>
      <c r="I32">
        <f t="shared" si="2"/>
        <v>2</v>
      </c>
      <c r="J32" s="12">
        <v>70</v>
      </c>
      <c r="K32">
        <f t="shared" si="3"/>
        <v>2</v>
      </c>
      <c r="L32" s="12">
        <v>0</v>
      </c>
      <c r="M32">
        <f t="shared" si="4"/>
        <v>0</v>
      </c>
      <c r="N32" s="12">
        <v>0</v>
      </c>
      <c r="O32">
        <f t="shared" si="5"/>
        <v>0</v>
      </c>
      <c r="P32" s="12">
        <v>0</v>
      </c>
      <c r="Q32">
        <f t="shared" si="6"/>
        <v>0</v>
      </c>
      <c r="R32">
        <f t="shared" si="7"/>
        <v>5.5</v>
      </c>
      <c r="S32">
        <f t="shared" si="8"/>
        <v>5</v>
      </c>
      <c r="T32" t="str">
        <f t="shared" si="9"/>
        <v>Отлично</v>
      </c>
    </row>
    <row r="33" spans="1:20" x14ac:dyDescent="0.3">
      <c r="A33" t="s">
        <v>170</v>
      </c>
      <c r="B33" t="str">
        <f>'Города с численностью населения'!$C$29</f>
        <v>Крупнейший</v>
      </c>
      <c r="C33" s="10" t="s">
        <v>165</v>
      </c>
      <c r="D33" t="str">
        <f>'Города с численностью населения'!$C34</f>
        <v>Малый</v>
      </c>
      <c r="E33" t="str">
        <f t="shared" si="0"/>
        <v>Крупнейший-Малый</v>
      </c>
      <c r="F33" s="12">
        <v>5</v>
      </c>
      <c r="G33">
        <f t="shared" si="1"/>
        <v>2</v>
      </c>
      <c r="H33" s="12">
        <v>72</v>
      </c>
      <c r="I33">
        <f t="shared" si="2"/>
        <v>2</v>
      </c>
      <c r="J33" s="12">
        <v>0</v>
      </c>
      <c r="K33">
        <f t="shared" si="3"/>
        <v>0</v>
      </c>
      <c r="L33" s="12">
        <v>0</v>
      </c>
      <c r="M33">
        <f t="shared" si="4"/>
        <v>0</v>
      </c>
      <c r="N33" s="12">
        <v>0</v>
      </c>
      <c r="O33">
        <f t="shared" si="5"/>
        <v>0</v>
      </c>
      <c r="P33" s="12">
        <v>0</v>
      </c>
      <c r="Q33">
        <f t="shared" si="6"/>
        <v>0</v>
      </c>
      <c r="R33">
        <f t="shared" si="7"/>
        <v>4</v>
      </c>
      <c r="S33">
        <f t="shared" si="8"/>
        <v>5</v>
      </c>
      <c r="T33" t="str">
        <f t="shared" si="9"/>
        <v>Отлично</v>
      </c>
    </row>
    <row r="34" spans="1:20" s="10" customFormat="1" x14ac:dyDescent="0.3">
      <c r="A34" s="10" t="s">
        <v>170</v>
      </c>
      <c r="B34" s="10" t="str">
        <f>'Города с численностью населения'!$C$29</f>
        <v>Крупнейший</v>
      </c>
      <c r="C34" s="11" t="s">
        <v>171</v>
      </c>
      <c r="D34" s="10" t="str">
        <f>'Города с численностью населения'!$C35</f>
        <v>Малый</v>
      </c>
      <c r="E34" s="10" t="str">
        <f t="shared" si="0"/>
        <v>Крупнейший-Малый</v>
      </c>
      <c r="F34" s="12">
        <v>4</v>
      </c>
      <c r="G34" s="10">
        <f t="shared" si="1"/>
        <v>1.5</v>
      </c>
      <c r="H34" s="12">
        <v>3024</v>
      </c>
      <c r="I34" s="10">
        <f t="shared" si="2"/>
        <v>2</v>
      </c>
      <c r="J34" s="12">
        <v>200</v>
      </c>
      <c r="K34" s="10">
        <f t="shared" si="3"/>
        <v>2</v>
      </c>
      <c r="L34" s="12">
        <v>0</v>
      </c>
      <c r="M34" s="10">
        <f t="shared" si="4"/>
        <v>0</v>
      </c>
      <c r="N34" s="12">
        <v>0</v>
      </c>
      <c r="O34" s="10">
        <f t="shared" si="5"/>
        <v>0</v>
      </c>
      <c r="P34" s="12">
        <v>0</v>
      </c>
      <c r="Q34" s="10">
        <f t="shared" si="6"/>
        <v>0</v>
      </c>
      <c r="R34" s="10">
        <f t="shared" si="7"/>
        <v>5.5</v>
      </c>
      <c r="S34">
        <f t="shared" si="8"/>
        <v>5</v>
      </c>
      <c r="T34" s="10" t="str">
        <f t="shared" si="9"/>
        <v>Отлично</v>
      </c>
    </row>
    <row r="35" spans="1:20" x14ac:dyDescent="0.3">
      <c r="A35" t="s">
        <v>170</v>
      </c>
      <c r="B35" t="str">
        <f>'Города с численностью населения'!$C$29</f>
        <v>Крупнейший</v>
      </c>
      <c r="C35" s="10" t="s">
        <v>167</v>
      </c>
      <c r="D35" t="str">
        <f>'Города с численностью населения'!$C36</f>
        <v>Средний</v>
      </c>
      <c r="E35" t="str">
        <f t="shared" si="0"/>
        <v>Крупнейший-Средний</v>
      </c>
      <c r="F35" s="12">
        <v>5</v>
      </c>
      <c r="G35">
        <f t="shared" si="1"/>
        <v>2</v>
      </c>
      <c r="H35" s="12">
        <v>77</v>
      </c>
      <c r="I35">
        <f t="shared" si="2"/>
        <v>2</v>
      </c>
      <c r="J35" s="12">
        <v>39</v>
      </c>
      <c r="K35">
        <f t="shared" si="3"/>
        <v>2</v>
      </c>
      <c r="L35" s="12">
        <v>0</v>
      </c>
      <c r="M35">
        <f t="shared" si="4"/>
        <v>0</v>
      </c>
      <c r="N35" s="12">
        <v>0</v>
      </c>
      <c r="O35">
        <f t="shared" si="5"/>
        <v>0</v>
      </c>
      <c r="P35" s="12">
        <v>0</v>
      </c>
      <c r="Q35">
        <f t="shared" si="6"/>
        <v>0</v>
      </c>
      <c r="R35">
        <f t="shared" si="7"/>
        <v>6</v>
      </c>
      <c r="S35">
        <f t="shared" si="8"/>
        <v>5</v>
      </c>
      <c r="T35" t="str">
        <f t="shared" si="9"/>
        <v>Отлично</v>
      </c>
    </row>
    <row r="36" spans="1:20" x14ac:dyDescent="0.3">
      <c r="A36" t="s">
        <v>170</v>
      </c>
      <c r="B36" t="str">
        <f>'Города с численностью населения'!$C$29</f>
        <v>Крупнейший</v>
      </c>
      <c r="C36" s="10" t="s">
        <v>168</v>
      </c>
      <c r="D36" t="str">
        <f>'Города с численностью населения'!$C37</f>
        <v>Малый</v>
      </c>
      <c r="E36" t="str">
        <f t="shared" si="0"/>
        <v>Крупнейший-Малый</v>
      </c>
      <c r="F36" s="12">
        <v>5</v>
      </c>
      <c r="G36">
        <f t="shared" si="1"/>
        <v>2</v>
      </c>
      <c r="H36" s="12">
        <v>315</v>
      </c>
      <c r="I36">
        <f t="shared" si="2"/>
        <v>2</v>
      </c>
      <c r="J36" s="12">
        <v>208</v>
      </c>
      <c r="K36">
        <f t="shared" si="3"/>
        <v>2</v>
      </c>
      <c r="L36" s="12">
        <v>0</v>
      </c>
      <c r="M36">
        <f t="shared" si="4"/>
        <v>0</v>
      </c>
      <c r="N36" s="12">
        <v>0</v>
      </c>
      <c r="O36">
        <f t="shared" si="5"/>
        <v>0</v>
      </c>
      <c r="P36" s="12">
        <v>0</v>
      </c>
      <c r="Q36">
        <f t="shared" si="6"/>
        <v>0</v>
      </c>
      <c r="R36">
        <f t="shared" si="7"/>
        <v>6</v>
      </c>
      <c r="S36">
        <f t="shared" si="8"/>
        <v>5</v>
      </c>
      <c r="T36" t="str">
        <f t="shared" si="9"/>
        <v>Отлично</v>
      </c>
    </row>
    <row r="37" spans="1:20" x14ac:dyDescent="0.3">
      <c r="A37" t="s">
        <v>170</v>
      </c>
      <c r="B37" t="str">
        <f>'Города с численностью населения'!$C$29</f>
        <v>Крупнейший</v>
      </c>
      <c r="C37" s="11" t="s">
        <v>169</v>
      </c>
      <c r="D37" t="str">
        <f>'Города с численностью населения'!$C38</f>
        <v>Малый</v>
      </c>
      <c r="E37" t="str">
        <f t="shared" si="0"/>
        <v>Крупнейший-Малый</v>
      </c>
      <c r="F37" s="12">
        <v>4</v>
      </c>
      <c r="G37">
        <f t="shared" si="1"/>
        <v>1.5</v>
      </c>
      <c r="H37" s="12">
        <v>469</v>
      </c>
      <c r="I37">
        <f t="shared" si="2"/>
        <v>2</v>
      </c>
      <c r="J37" s="12">
        <v>0</v>
      </c>
      <c r="K37">
        <f t="shared" si="3"/>
        <v>0</v>
      </c>
      <c r="L37" s="12">
        <v>0</v>
      </c>
      <c r="M37">
        <f t="shared" si="4"/>
        <v>0</v>
      </c>
      <c r="N37" s="12">
        <v>0</v>
      </c>
      <c r="O37">
        <f t="shared" si="5"/>
        <v>0</v>
      </c>
      <c r="P37" s="12">
        <v>0</v>
      </c>
      <c r="Q37">
        <f t="shared" si="6"/>
        <v>0</v>
      </c>
      <c r="R37">
        <f t="shared" si="7"/>
        <v>3.5</v>
      </c>
      <c r="S37">
        <f t="shared" si="8"/>
        <v>5</v>
      </c>
      <c r="T37" t="str">
        <f t="shared" si="9"/>
        <v>Отлично</v>
      </c>
    </row>
  </sheetData>
  <conditionalFormatting sqref="T2:T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A009-47CA-41DB-88AB-11C082C1A14C}">
  <dimension ref="A1:C37"/>
  <sheetViews>
    <sheetView tabSelected="1" workbookViewId="0">
      <selection sqref="A1:XFD1"/>
    </sheetView>
  </sheetViews>
  <sheetFormatPr defaultRowHeight="14.4" x14ac:dyDescent="0.3"/>
  <cols>
    <col min="1" max="1" width="15.33203125" bestFit="1" customWidth="1"/>
    <col min="2" max="2" width="18.6640625" bestFit="1" customWidth="1"/>
  </cols>
  <sheetData>
    <row r="1" spans="1:3" ht="15" thickBot="1" x14ac:dyDescent="0.35">
      <c r="A1" s="22" t="s">
        <v>2</v>
      </c>
      <c r="B1" s="23" t="s">
        <v>3</v>
      </c>
      <c r="C1" s="24" t="s">
        <v>7</v>
      </c>
    </row>
    <row r="2" spans="1:3" x14ac:dyDescent="0.3">
      <c r="A2" s="19" t="str">
        <f>'Синтезировнная таблица'!A2</f>
        <v>Санкт-Петербург</v>
      </c>
      <c r="B2" s="20" t="str">
        <f>'Синтезировнная таблица'!C2</f>
        <v>Бокситогорск</v>
      </c>
      <c r="C2" s="21">
        <f>'Синтезировнная таблица'!S2</f>
        <v>5</v>
      </c>
    </row>
    <row r="3" spans="1:3" x14ac:dyDescent="0.3">
      <c r="A3" s="14" t="str">
        <f>'Синтезировнная таблица'!A3</f>
        <v>Санкт-Петербург</v>
      </c>
      <c r="B3" s="13" t="str">
        <f>'Синтезировнная таблица'!C3</f>
        <v>Бугры</v>
      </c>
      <c r="C3" s="15">
        <f>'Синтезировнная таблица'!S3</f>
        <v>5</v>
      </c>
    </row>
    <row r="4" spans="1:3" x14ac:dyDescent="0.3">
      <c r="A4" s="14" t="str">
        <f>'Синтезировнная таблица'!A4</f>
        <v>Санкт-Петербург</v>
      </c>
      <c r="B4" s="13" t="str">
        <f>'Синтезировнная таблица'!C4</f>
        <v>Волосово</v>
      </c>
      <c r="C4" s="15">
        <f>'Синтезировнная таблица'!S4</f>
        <v>5</v>
      </c>
    </row>
    <row r="5" spans="1:3" x14ac:dyDescent="0.3">
      <c r="A5" s="14" t="str">
        <f>'Синтезировнная таблица'!A5</f>
        <v>Санкт-Петербург</v>
      </c>
      <c r="B5" s="13" t="str">
        <f>'Синтезировнная таблица'!C5</f>
        <v>Волхов</v>
      </c>
      <c r="C5" s="15">
        <f>'Синтезировнная таблица'!S5</f>
        <v>5</v>
      </c>
    </row>
    <row r="6" spans="1:3" x14ac:dyDescent="0.3">
      <c r="A6" s="14" t="str">
        <f>'Синтезировнная таблица'!A6</f>
        <v>Санкт-Петербург</v>
      </c>
      <c r="B6" s="13" t="str">
        <f>'Синтезировнная таблица'!C6</f>
        <v>Всеволожск</v>
      </c>
      <c r="C6" s="15">
        <f>'Синтезировнная таблица'!S6</f>
        <v>5</v>
      </c>
    </row>
    <row r="7" spans="1:3" x14ac:dyDescent="0.3">
      <c r="A7" s="14" t="str">
        <f>'Синтезировнная таблица'!A7</f>
        <v>Санкт-Петербург</v>
      </c>
      <c r="B7" s="13" t="str">
        <f>'Синтезировнная таблица'!C7</f>
        <v>Выборг</v>
      </c>
      <c r="C7" s="15">
        <f>'Синтезировнная таблица'!S7</f>
        <v>4</v>
      </c>
    </row>
    <row r="8" spans="1:3" x14ac:dyDescent="0.3">
      <c r="A8" s="14" t="str">
        <f>'Синтезировнная таблица'!A8</f>
        <v>Санкт-Петербург</v>
      </c>
      <c r="B8" s="13" t="str">
        <f>'Синтезировнная таблица'!C8</f>
        <v>Высоцк</v>
      </c>
      <c r="C8" s="15">
        <f>'Синтезировнная таблица'!S8</f>
        <v>2</v>
      </c>
    </row>
    <row r="9" spans="1:3" x14ac:dyDescent="0.3">
      <c r="A9" s="14" t="str">
        <f>'Синтезировнная таблица'!A9</f>
        <v>Санкт-Петербург</v>
      </c>
      <c r="B9" s="13" t="str">
        <f>'Синтезировнная таблица'!C9</f>
        <v>Гатчина</v>
      </c>
      <c r="C9" s="15">
        <f>'Синтезировнная таблица'!S9</f>
        <v>5</v>
      </c>
    </row>
    <row r="10" spans="1:3" x14ac:dyDescent="0.3">
      <c r="A10" s="14" t="str">
        <f>'Синтезировнная таблица'!A10</f>
        <v>Санкт-Петербург</v>
      </c>
      <c r="B10" s="13" t="str">
        <f>'Синтезировнная таблица'!C10</f>
        <v>Ивангород</v>
      </c>
      <c r="C10" s="15">
        <f>'Синтезировнная таблица'!S10</f>
        <v>5</v>
      </c>
    </row>
    <row r="11" spans="1:3" x14ac:dyDescent="0.3">
      <c r="A11" s="14" t="str">
        <f>'Синтезировнная таблица'!A11</f>
        <v>Санкт-Петербург</v>
      </c>
      <c r="B11" s="13" t="str">
        <f>'Синтезировнная таблица'!C11</f>
        <v>Каменногорск</v>
      </c>
      <c r="C11" s="15">
        <f>'Синтезировнная таблица'!S11</f>
        <v>5</v>
      </c>
    </row>
    <row r="12" spans="1:3" x14ac:dyDescent="0.3">
      <c r="A12" s="14" t="str">
        <f>'Синтезировнная таблица'!A12</f>
        <v>Санкт-Петербург</v>
      </c>
      <c r="B12" s="13" t="str">
        <f>'Синтезировнная таблица'!C12</f>
        <v>Кингисепп</v>
      </c>
      <c r="C12" s="15">
        <f>'Синтезировнная таблица'!S12</f>
        <v>5</v>
      </c>
    </row>
    <row r="13" spans="1:3" x14ac:dyDescent="0.3">
      <c r="A13" s="14" t="str">
        <f>'Синтезировнная таблица'!A13</f>
        <v>Санкт-Петербург</v>
      </c>
      <c r="B13" s="13" t="str">
        <f>'Синтезировнная таблица'!C13</f>
        <v>Кириши</v>
      </c>
      <c r="C13" s="15">
        <f>'Синтезировнная таблица'!S13</f>
        <v>5</v>
      </c>
    </row>
    <row r="14" spans="1:3" x14ac:dyDescent="0.3">
      <c r="A14" s="14" t="str">
        <f>'Синтезировнная таблица'!A14</f>
        <v>Санкт-Петербург</v>
      </c>
      <c r="B14" s="13" t="str">
        <f>'Синтезировнная таблица'!C14</f>
        <v>Кировск</v>
      </c>
      <c r="C14" s="15">
        <f>'Синтезировнная таблица'!S14</f>
        <v>5</v>
      </c>
    </row>
    <row r="15" spans="1:3" x14ac:dyDescent="0.3">
      <c r="A15" s="14" t="str">
        <f>'Синтезировнная таблица'!A15</f>
        <v>Санкт-Петербург</v>
      </c>
      <c r="B15" s="13" t="str">
        <f>'Синтезировнная таблица'!C15</f>
        <v>Колтуши</v>
      </c>
      <c r="C15" s="15">
        <f>'Синтезировнная таблица'!S15</f>
        <v>5</v>
      </c>
    </row>
    <row r="16" spans="1:3" x14ac:dyDescent="0.3">
      <c r="A16" s="14" t="str">
        <f>'Синтезировнная таблица'!A16</f>
        <v>Санкт-Петербург</v>
      </c>
      <c r="B16" s="13" t="str">
        <f>'Синтезировнная таблица'!C16</f>
        <v>Коммунар</v>
      </c>
      <c r="C16" s="15">
        <f>'Синтезировнная таблица'!S16</f>
        <v>5</v>
      </c>
    </row>
    <row r="17" spans="1:3" x14ac:dyDescent="0.3">
      <c r="A17" s="14" t="str">
        <f>'Синтезировнная таблица'!A17</f>
        <v>Санкт-Петербург</v>
      </c>
      <c r="B17" s="13" t="str">
        <f>'Синтезировнная таблица'!C17</f>
        <v>Кудрово</v>
      </c>
      <c r="C17" s="15">
        <f>'Синтезировнная таблица'!S17</f>
        <v>3</v>
      </c>
    </row>
    <row r="18" spans="1:3" x14ac:dyDescent="0.3">
      <c r="A18" s="14" t="str">
        <f>'Синтезировнная таблица'!A18</f>
        <v>Санкт-Петербург</v>
      </c>
      <c r="B18" s="13" t="str">
        <f>'Синтезировнная таблица'!C18</f>
        <v>Лодейное Поле</v>
      </c>
      <c r="C18" s="15">
        <f>'Синтезировнная таблица'!S18</f>
        <v>5</v>
      </c>
    </row>
    <row r="19" spans="1:3" x14ac:dyDescent="0.3">
      <c r="A19" s="14" t="str">
        <f>'Синтезировнная таблица'!A19</f>
        <v>Санкт-Петербург</v>
      </c>
      <c r="B19" s="13" t="str">
        <f>'Синтезировнная таблица'!C19</f>
        <v>Луга</v>
      </c>
      <c r="C19" s="15">
        <f>'Синтезировнная таблица'!S19</f>
        <v>5</v>
      </c>
    </row>
    <row r="20" spans="1:3" x14ac:dyDescent="0.3">
      <c r="A20" s="14" t="str">
        <f>'Синтезировнная таблица'!A20</f>
        <v>Санкт-Петербург</v>
      </c>
      <c r="B20" s="13" t="str">
        <f>'Синтезировнная таблица'!C20</f>
        <v>Любань</v>
      </c>
      <c r="C20" s="15">
        <f>'Синтезировнная таблица'!S20</f>
        <v>5</v>
      </c>
    </row>
    <row r="21" spans="1:3" x14ac:dyDescent="0.3">
      <c r="A21" s="14" t="str">
        <f>'Синтезировнная таблица'!A21</f>
        <v>Санкт-Петербург</v>
      </c>
      <c r="B21" s="13" t="str">
        <f>'Синтезировнная таблица'!C21</f>
        <v>Мурино</v>
      </c>
      <c r="C21" s="15">
        <f>'Синтезировнная таблица'!S21</f>
        <v>4</v>
      </c>
    </row>
    <row r="22" spans="1:3" x14ac:dyDescent="0.3">
      <c r="A22" s="14" t="str">
        <f>'Синтезировнная таблица'!A22</f>
        <v>Санкт-Петербург</v>
      </c>
      <c r="B22" s="13" t="str">
        <f>'Синтезировнная таблица'!C22</f>
        <v>Никольское</v>
      </c>
      <c r="C22" s="15">
        <f>'Синтезировнная таблица'!S22</f>
        <v>5</v>
      </c>
    </row>
    <row r="23" spans="1:3" x14ac:dyDescent="0.3">
      <c r="A23" s="14" t="str">
        <f>'Синтезировнная таблица'!A23</f>
        <v>Санкт-Петербург</v>
      </c>
      <c r="B23" s="13" t="str">
        <f>'Синтезировнная таблица'!C23</f>
        <v>Новая Ладога</v>
      </c>
      <c r="C23" s="15">
        <f>'Синтезировнная таблица'!S23</f>
        <v>5</v>
      </c>
    </row>
    <row r="24" spans="1:3" x14ac:dyDescent="0.3">
      <c r="A24" s="14" t="str">
        <f>'Синтезировнная таблица'!A24</f>
        <v>Санкт-Петербург</v>
      </c>
      <c r="B24" s="13" t="str">
        <f>'Синтезировнная таблица'!C24</f>
        <v>Отрадное</v>
      </c>
      <c r="C24" s="15">
        <f>'Синтезировнная таблица'!S24</f>
        <v>5</v>
      </c>
    </row>
    <row r="25" spans="1:3" x14ac:dyDescent="0.3">
      <c r="A25" s="14" t="str">
        <f>'Синтезировнная таблица'!A25</f>
        <v>Санкт-Петербург</v>
      </c>
      <c r="B25" s="13" t="str">
        <f>'Синтезировнная таблица'!C25</f>
        <v>Пикалёво</v>
      </c>
      <c r="C25" s="15">
        <f>'Синтезировнная таблица'!S25</f>
        <v>5</v>
      </c>
    </row>
    <row r="26" spans="1:3" x14ac:dyDescent="0.3">
      <c r="A26" s="14" t="str">
        <f>'Синтезировнная таблица'!A26</f>
        <v>Санкт-Петербург</v>
      </c>
      <c r="B26" s="13" t="str">
        <f>'Синтезировнная таблица'!C26</f>
        <v>Подпорожье</v>
      </c>
      <c r="C26" s="15">
        <f>'Синтезировнная таблица'!S26</f>
        <v>5</v>
      </c>
    </row>
    <row r="27" spans="1:3" x14ac:dyDescent="0.3">
      <c r="A27" s="14" t="str">
        <f>'Синтезировнная таблица'!A27</f>
        <v>Санкт-Петербург</v>
      </c>
      <c r="B27" s="13" t="str">
        <f>'Синтезировнная таблица'!C27</f>
        <v>Приморск</v>
      </c>
      <c r="C27" s="15">
        <f>'Синтезировнная таблица'!S27</f>
        <v>5</v>
      </c>
    </row>
    <row r="28" spans="1:3" x14ac:dyDescent="0.3">
      <c r="A28" s="14" t="str">
        <f>'Синтезировнная таблица'!A28</f>
        <v>Санкт-Петербург</v>
      </c>
      <c r="B28" s="13" t="str">
        <f>'Синтезировнная таблица'!C28</f>
        <v>Приозерск</v>
      </c>
      <c r="C28" s="15">
        <f>'Синтезировнная таблица'!S28</f>
        <v>5</v>
      </c>
    </row>
    <row r="29" spans="1:3" x14ac:dyDescent="0.3">
      <c r="A29" s="14" t="str">
        <f>'Синтезировнная таблица'!A29</f>
        <v>Санкт-Петербург</v>
      </c>
      <c r="B29" s="13" t="str">
        <f>'Синтезировнная таблица'!C29</f>
        <v>Светогорск</v>
      </c>
      <c r="C29" s="15">
        <f>'Синтезировнная таблица'!S29</f>
        <v>2</v>
      </c>
    </row>
    <row r="30" spans="1:3" x14ac:dyDescent="0.3">
      <c r="A30" s="14" t="str">
        <f>'Синтезировнная таблица'!A30</f>
        <v>Санкт-Петербург</v>
      </c>
      <c r="B30" s="13" t="str">
        <f>'Синтезировнная таблица'!C30</f>
        <v>Сертолово</v>
      </c>
      <c r="C30" s="15">
        <f>'Синтезировнная таблица'!S30</f>
        <v>3</v>
      </c>
    </row>
    <row r="31" spans="1:3" x14ac:dyDescent="0.3">
      <c r="A31" s="14" t="str">
        <f>'Синтезировнная таблица'!A31</f>
        <v>Санкт-Петербург</v>
      </c>
      <c r="B31" s="13" t="str">
        <f>'Синтезировнная таблица'!C31</f>
        <v>Сланцы</v>
      </c>
      <c r="C31" s="15">
        <f>'Синтезировнная таблица'!S31</f>
        <v>5</v>
      </c>
    </row>
    <row r="32" spans="1:3" x14ac:dyDescent="0.3">
      <c r="A32" s="14" t="str">
        <f>'Синтезировнная таблица'!A32</f>
        <v>Санкт-Петербург</v>
      </c>
      <c r="B32" s="13" t="str">
        <f>'Синтезировнная таблица'!C32</f>
        <v>Сосновый Бор</v>
      </c>
      <c r="C32" s="15">
        <f>'Синтезировнная таблица'!S32</f>
        <v>5</v>
      </c>
    </row>
    <row r="33" spans="1:3" x14ac:dyDescent="0.3">
      <c r="A33" s="14" t="str">
        <f>'Синтезировнная таблица'!A33</f>
        <v>Санкт-Петербург</v>
      </c>
      <c r="B33" s="13" t="str">
        <f>'Синтезировнная таблица'!C33</f>
        <v>Сясьстрой</v>
      </c>
      <c r="C33" s="15">
        <f>'Синтезировнная таблица'!S33</f>
        <v>5</v>
      </c>
    </row>
    <row r="34" spans="1:3" x14ac:dyDescent="0.3">
      <c r="A34" s="14" t="str">
        <f>'Синтезировнная таблица'!A34</f>
        <v>Санкт-Петербург</v>
      </c>
      <c r="B34" s="13" t="str">
        <f>'Синтезировнная таблица'!C34</f>
        <v>Тельмана (Колпино)</v>
      </c>
      <c r="C34" s="15">
        <f>'Синтезировнная таблица'!S34</f>
        <v>5</v>
      </c>
    </row>
    <row r="35" spans="1:3" x14ac:dyDescent="0.3">
      <c r="A35" s="14" t="str">
        <f>'Синтезировнная таблица'!A35</f>
        <v>Санкт-Петербург</v>
      </c>
      <c r="B35" s="13" t="str">
        <f>'Синтезировнная таблица'!C35</f>
        <v>Тихвин</v>
      </c>
      <c r="C35" s="15">
        <f>'Синтезировнная таблица'!S35</f>
        <v>5</v>
      </c>
    </row>
    <row r="36" spans="1:3" x14ac:dyDescent="0.3">
      <c r="A36" s="14" t="str">
        <f>'Синтезировнная таблица'!A36</f>
        <v>Санкт-Петербург</v>
      </c>
      <c r="B36" s="13" t="str">
        <f>'Синтезировнная таблица'!C36</f>
        <v>Тосно</v>
      </c>
      <c r="C36" s="15">
        <f>'Синтезировнная таблица'!S36</f>
        <v>5</v>
      </c>
    </row>
    <row r="37" spans="1:3" ht="15" thickBot="1" x14ac:dyDescent="0.35">
      <c r="A37" s="16" t="str">
        <f>'Синтезировнная таблица'!A37</f>
        <v>Санкт-Петербург</v>
      </c>
      <c r="B37" s="17" t="str">
        <f>'Синтезировнная таблица'!C37</f>
        <v>Шлиссельбург</v>
      </c>
      <c r="C37" s="18">
        <f>'Синтезировнная таблица'!S37</f>
        <v>5</v>
      </c>
    </row>
  </sheetData>
  <conditionalFormatting sqref="C2:C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DBCD-9E22-449C-A176-74CB97C98D40}">
  <dimension ref="A1:C38"/>
  <sheetViews>
    <sheetView workbookViewId="0">
      <selection activeCell="E35" sqref="E35"/>
    </sheetView>
  </sheetViews>
  <sheetFormatPr defaultRowHeight="14.4" x14ac:dyDescent="0.3"/>
  <cols>
    <col min="1" max="1" width="14.88671875" bestFit="1" customWidth="1"/>
    <col min="2" max="2" width="10.33203125" bestFit="1" customWidth="1"/>
    <col min="3" max="3" width="14.5546875" bestFit="1" customWidth="1"/>
  </cols>
  <sheetData>
    <row r="1" spans="1:3" x14ac:dyDescent="0.3">
      <c r="A1" t="s">
        <v>0</v>
      </c>
      <c r="B1" t="s">
        <v>1</v>
      </c>
      <c r="C1" t="s">
        <v>15</v>
      </c>
    </row>
    <row r="2" spans="1:3" x14ac:dyDescent="0.3">
      <c r="A2" s="10" t="s">
        <v>134</v>
      </c>
      <c r="B2" s="10">
        <v>15480</v>
      </c>
      <c r="C2" t="str">
        <f t="shared" ref="C2:C38" si="0">IF(B2&gt;=1000000,"Крупнейший",IF(B2&gt;=250000,"Крупный",IF(B2&gt;=100000,"Большой",IF(B2&gt;=50000,"Средний","Малый"))))</f>
        <v>Малый</v>
      </c>
    </row>
    <row r="3" spans="1:3" x14ac:dyDescent="0.3">
      <c r="A3" s="10" t="s">
        <v>135</v>
      </c>
      <c r="B3" s="10">
        <v>22428</v>
      </c>
      <c r="C3" t="str">
        <f t="shared" si="0"/>
        <v>Малый</v>
      </c>
    </row>
    <row r="4" spans="1:3" x14ac:dyDescent="0.3">
      <c r="A4" s="10" t="s">
        <v>136</v>
      </c>
      <c r="B4" s="10">
        <v>11433</v>
      </c>
      <c r="C4" t="str">
        <f t="shared" si="0"/>
        <v>Малый</v>
      </c>
    </row>
    <row r="5" spans="1:3" x14ac:dyDescent="0.3">
      <c r="A5" s="11" t="s">
        <v>137</v>
      </c>
      <c r="B5" s="11">
        <v>37539</v>
      </c>
      <c r="C5" t="str">
        <f t="shared" si="0"/>
        <v>Малый</v>
      </c>
    </row>
    <row r="6" spans="1:3" x14ac:dyDescent="0.3">
      <c r="A6" s="10" t="s">
        <v>138</v>
      </c>
      <c r="B6" s="10">
        <v>78011</v>
      </c>
      <c r="C6" t="str">
        <f t="shared" si="0"/>
        <v>Средний</v>
      </c>
    </row>
    <row r="7" spans="1:3" x14ac:dyDescent="0.3">
      <c r="A7" s="10" t="s">
        <v>139</v>
      </c>
      <c r="B7" s="10">
        <v>71279</v>
      </c>
      <c r="C7" t="str">
        <f t="shared" si="0"/>
        <v>Средний</v>
      </c>
    </row>
    <row r="8" spans="1:3" x14ac:dyDescent="0.3">
      <c r="A8" s="11" t="s">
        <v>140</v>
      </c>
      <c r="B8" s="11">
        <v>1121</v>
      </c>
      <c r="C8" t="str">
        <f t="shared" si="0"/>
        <v>Малый</v>
      </c>
    </row>
    <row r="9" spans="1:3" x14ac:dyDescent="0.3">
      <c r="A9" s="11" t="s">
        <v>141</v>
      </c>
      <c r="B9" s="11">
        <v>91719</v>
      </c>
      <c r="C9" t="str">
        <f t="shared" si="0"/>
        <v>Средний</v>
      </c>
    </row>
    <row r="10" spans="1:3" x14ac:dyDescent="0.3">
      <c r="A10" s="10" t="s">
        <v>142</v>
      </c>
      <c r="B10" s="10">
        <v>9552</v>
      </c>
      <c r="C10" t="str">
        <f t="shared" si="0"/>
        <v>Малый</v>
      </c>
    </row>
    <row r="11" spans="1:3" x14ac:dyDescent="0.3">
      <c r="A11" s="10" t="s">
        <v>143</v>
      </c>
      <c r="B11" s="10">
        <v>7009</v>
      </c>
      <c r="C11" t="str">
        <f t="shared" si="0"/>
        <v>Малый</v>
      </c>
    </row>
    <row r="12" spans="1:3" x14ac:dyDescent="0.3">
      <c r="A12" s="10" t="s">
        <v>144</v>
      </c>
      <c r="B12" s="10">
        <v>48807</v>
      </c>
      <c r="C12" t="str">
        <f t="shared" si="0"/>
        <v>Малый</v>
      </c>
    </row>
    <row r="13" spans="1:3" x14ac:dyDescent="0.3">
      <c r="A13" s="10" t="s">
        <v>145</v>
      </c>
      <c r="B13" s="10">
        <v>49631</v>
      </c>
      <c r="C13" t="str">
        <f t="shared" si="0"/>
        <v>Малый</v>
      </c>
    </row>
    <row r="14" spans="1:3" x14ac:dyDescent="0.3">
      <c r="A14" s="10" t="s">
        <v>146</v>
      </c>
      <c r="B14" s="10">
        <v>26986</v>
      </c>
      <c r="C14" t="str">
        <f t="shared" si="0"/>
        <v>Малый</v>
      </c>
    </row>
    <row r="15" spans="1:3" x14ac:dyDescent="0.3">
      <c r="A15" s="10" t="s">
        <v>147</v>
      </c>
      <c r="B15" s="10">
        <v>13836</v>
      </c>
      <c r="C15" t="str">
        <f t="shared" si="0"/>
        <v>Малый</v>
      </c>
    </row>
    <row r="16" spans="1:3" x14ac:dyDescent="0.3">
      <c r="A16" s="11" t="s">
        <v>148</v>
      </c>
      <c r="B16" s="11">
        <v>25706</v>
      </c>
      <c r="C16" t="str">
        <f t="shared" si="0"/>
        <v>Малый</v>
      </c>
    </row>
    <row r="17" spans="1:3" x14ac:dyDescent="0.3">
      <c r="A17" s="10" t="s">
        <v>149</v>
      </c>
      <c r="B17" s="10">
        <v>66310</v>
      </c>
      <c r="C17" t="str">
        <f t="shared" si="0"/>
        <v>Средний</v>
      </c>
    </row>
    <row r="18" spans="1:3" x14ac:dyDescent="0.3">
      <c r="A18" s="10" t="s">
        <v>150</v>
      </c>
      <c r="B18" s="10">
        <v>18444</v>
      </c>
      <c r="C18" t="str">
        <f t="shared" si="0"/>
        <v>Малый</v>
      </c>
    </row>
    <row r="19" spans="1:3" x14ac:dyDescent="0.3">
      <c r="A19" s="10" t="s">
        <v>151</v>
      </c>
      <c r="B19" s="10">
        <v>37015</v>
      </c>
      <c r="C19" t="str">
        <f t="shared" si="0"/>
        <v>Малый</v>
      </c>
    </row>
    <row r="20" spans="1:3" x14ac:dyDescent="0.3">
      <c r="A20" s="10" t="s">
        <v>152</v>
      </c>
      <c r="B20" s="10">
        <v>4321</v>
      </c>
      <c r="C20" t="str">
        <f t="shared" si="0"/>
        <v>Малый</v>
      </c>
    </row>
    <row r="21" spans="1:3" x14ac:dyDescent="0.3">
      <c r="A21" s="10" t="s">
        <v>153</v>
      </c>
      <c r="B21" s="10">
        <v>112536</v>
      </c>
      <c r="C21" t="str">
        <f t="shared" si="0"/>
        <v>Большой</v>
      </c>
    </row>
    <row r="22" spans="1:3" x14ac:dyDescent="0.3">
      <c r="A22" s="10" t="s">
        <v>154</v>
      </c>
      <c r="B22" s="10">
        <v>21382</v>
      </c>
      <c r="C22" t="str">
        <f t="shared" si="0"/>
        <v>Малый</v>
      </c>
    </row>
    <row r="23" spans="1:3" x14ac:dyDescent="0.3">
      <c r="A23" s="10" t="s">
        <v>155</v>
      </c>
      <c r="B23" s="10">
        <v>7147</v>
      </c>
      <c r="C23" t="str">
        <f t="shared" si="0"/>
        <v>Малый</v>
      </c>
    </row>
    <row r="24" spans="1:3" x14ac:dyDescent="0.3">
      <c r="A24" s="10" t="s">
        <v>156</v>
      </c>
      <c r="B24" s="10">
        <v>25258</v>
      </c>
      <c r="C24" t="str">
        <f t="shared" si="0"/>
        <v>Малый</v>
      </c>
    </row>
    <row r="25" spans="1:3" x14ac:dyDescent="0.3">
      <c r="A25" s="10" t="s">
        <v>157</v>
      </c>
      <c r="B25" s="10">
        <v>20161</v>
      </c>
      <c r="C25" t="str">
        <f t="shared" si="0"/>
        <v>Малый</v>
      </c>
    </row>
    <row r="26" spans="1:3" x14ac:dyDescent="0.3">
      <c r="A26" s="10" t="s">
        <v>158</v>
      </c>
      <c r="B26" s="10">
        <v>15512</v>
      </c>
      <c r="C26" t="str">
        <f t="shared" si="0"/>
        <v>Малый</v>
      </c>
    </row>
    <row r="27" spans="1:3" x14ac:dyDescent="0.3">
      <c r="A27" s="10" t="s">
        <v>159</v>
      </c>
      <c r="B27" s="10">
        <v>6334</v>
      </c>
      <c r="C27" t="str">
        <f t="shared" si="0"/>
        <v>Малый</v>
      </c>
    </row>
    <row r="28" spans="1:3" x14ac:dyDescent="0.3">
      <c r="A28" s="11" t="s">
        <v>160</v>
      </c>
      <c r="B28" s="11">
        <v>18235</v>
      </c>
      <c r="C28" t="str">
        <f t="shared" si="0"/>
        <v>Малый</v>
      </c>
    </row>
    <row r="29" spans="1:3" x14ac:dyDescent="0.3">
      <c r="A29" s="11" t="s">
        <v>170</v>
      </c>
      <c r="B29" s="10">
        <v>5597763</v>
      </c>
      <c r="C29" t="str">
        <f t="shared" si="0"/>
        <v>Крупнейший</v>
      </c>
    </row>
    <row r="30" spans="1:3" x14ac:dyDescent="0.3">
      <c r="A30" s="10" t="s">
        <v>161</v>
      </c>
      <c r="B30" s="10">
        <v>13419</v>
      </c>
      <c r="C30" t="str">
        <f t="shared" si="0"/>
        <v>Малый</v>
      </c>
    </row>
    <row r="31" spans="1:3" x14ac:dyDescent="0.3">
      <c r="A31" s="10" t="s">
        <v>162</v>
      </c>
      <c r="B31" s="10">
        <v>71614</v>
      </c>
      <c r="C31" t="str">
        <f t="shared" si="0"/>
        <v>Средний</v>
      </c>
    </row>
    <row r="32" spans="1:3" x14ac:dyDescent="0.3">
      <c r="A32" s="10" t="s">
        <v>163</v>
      </c>
      <c r="B32" s="10">
        <v>33514</v>
      </c>
      <c r="C32" t="str">
        <f t="shared" si="0"/>
        <v>Малый</v>
      </c>
    </row>
    <row r="33" spans="1:3" x14ac:dyDescent="0.3">
      <c r="A33" s="10" t="s">
        <v>164</v>
      </c>
      <c r="B33" s="10">
        <v>63462</v>
      </c>
      <c r="C33" t="str">
        <f t="shared" si="0"/>
        <v>Средний</v>
      </c>
    </row>
    <row r="34" spans="1:3" x14ac:dyDescent="0.3">
      <c r="A34" s="10" t="s">
        <v>165</v>
      </c>
      <c r="B34" s="10">
        <v>12283</v>
      </c>
      <c r="C34" t="str">
        <f t="shared" si="0"/>
        <v>Малый</v>
      </c>
    </row>
    <row r="35" spans="1:3" x14ac:dyDescent="0.3">
      <c r="A35" s="11" t="s">
        <v>166</v>
      </c>
      <c r="B35" s="11">
        <v>23986</v>
      </c>
      <c r="C35" t="str">
        <f t="shared" si="0"/>
        <v>Малый</v>
      </c>
    </row>
    <row r="36" spans="1:3" x14ac:dyDescent="0.3">
      <c r="A36" s="10" t="s">
        <v>167</v>
      </c>
      <c r="B36" s="10">
        <v>53932</v>
      </c>
      <c r="C36" t="str">
        <f t="shared" si="0"/>
        <v>Средний</v>
      </c>
    </row>
    <row r="37" spans="1:3" x14ac:dyDescent="0.3">
      <c r="A37" s="10" t="s">
        <v>168</v>
      </c>
      <c r="B37" s="10">
        <v>32074</v>
      </c>
      <c r="C37" t="str">
        <f t="shared" si="0"/>
        <v>Малый</v>
      </c>
    </row>
    <row r="38" spans="1:3" x14ac:dyDescent="0.3">
      <c r="A38" s="11" t="s">
        <v>169</v>
      </c>
      <c r="B38" s="11">
        <v>13850</v>
      </c>
      <c r="C38" t="str">
        <f t="shared" si="0"/>
        <v>Малый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F7C-2F68-4F0D-8661-9CF8DEB0EBC1}">
  <dimension ref="A1:B7"/>
  <sheetViews>
    <sheetView workbookViewId="0">
      <selection activeCell="B13" sqref="B13"/>
    </sheetView>
  </sheetViews>
  <sheetFormatPr defaultRowHeight="14.4" x14ac:dyDescent="0.3"/>
  <cols>
    <col min="2" max="2" width="37.77734375" bestFit="1" customWidth="1"/>
  </cols>
  <sheetData>
    <row r="1" spans="1:2" x14ac:dyDescent="0.3">
      <c r="A1" t="s">
        <v>22</v>
      </c>
      <c r="B1" t="s">
        <v>23</v>
      </c>
    </row>
    <row r="2" spans="1:2" x14ac:dyDescent="0.3">
      <c r="A2">
        <v>0</v>
      </c>
      <c r="B2" t="s">
        <v>24</v>
      </c>
    </row>
    <row r="3" spans="1:2" x14ac:dyDescent="0.3">
      <c r="A3">
        <v>1</v>
      </c>
      <c r="B3" t="s">
        <v>25</v>
      </c>
    </row>
    <row r="4" spans="1:2" x14ac:dyDescent="0.3">
      <c r="A4">
        <v>2</v>
      </c>
      <c r="B4" t="s">
        <v>26</v>
      </c>
    </row>
    <row r="5" spans="1:2" x14ac:dyDescent="0.3">
      <c r="A5">
        <v>3</v>
      </c>
      <c r="B5" t="s">
        <v>27</v>
      </c>
    </row>
    <row r="6" spans="1:2" x14ac:dyDescent="0.3">
      <c r="A6">
        <v>4</v>
      </c>
      <c r="B6" t="s">
        <v>28</v>
      </c>
    </row>
    <row r="7" spans="1:2" x14ac:dyDescent="0.3">
      <c r="A7">
        <v>5</v>
      </c>
      <c r="B7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361-D976-44A1-84C0-A567E2C5D83C}">
  <dimension ref="B1:H32"/>
  <sheetViews>
    <sheetView topLeftCell="A11" workbookViewId="0">
      <selection activeCell="J11" sqref="J11"/>
    </sheetView>
  </sheetViews>
  <sheetFormatPr defaultRowHeight="14.4" x14ac:dyDescent="0.3"/>
  <cols>
    <col min="2" max="2" width="22.88671875" bestFit="1" customWidth="1"/>
    <col min="3" max="3" width="24.5546875" customWidth="1"/>
    <col min="4" max="4" width="23.21875" bestFit="1" customWidth="1"/>
    <col min="5" max="5" width="9.5546875" bestFit="1" customWidth="1"/>
    <col min="6" max="6" width="10" bestFit="1" customWidth="1"/>
    <col min="7" max="7" width="11" bestFit="1" customWidth="1"/>
    <col min="8" max="8" width="9.44140625" bestFit="1" customWidth="1"/>
  </cols>
  <sheetData>
    <row r="1" spans="2:8" ht="15" thickBot="1" x14ac:dyDescent="0.35"/>
    <row r="2" spans="2:8" ht="30.6" thickBot="1" x14ac:dyDescent="0.35">
      <c r="B2" s="1" t="s">
        <v>30</v>
      </c>
      <c r="C2" s="2" t="s">
        <v>31</v>
      </c>
      <c r="D2" s="3" t="s">
        <v>32</v>
      </c>
      <c r="E2" s="4" t="s">
        <v>33</v>
      </c>
      <c r="F2" s="4" t="s">
        <v>34</v>
      </c>
      <c r="G2" s="4" t="s">
        <v>35</v>
      </c>
      <c r="H2" s="5" t="s">
        <v>36</v>
      </c>
    </row>
    <row r="3" spans="2:8" ht="45" x14ac:dyDescent="0.3">
      <c r="B3" s="27" t="s">
        <v>37</v>
      </c>
      <c r="C3" s="6" t="s">
        <v>38</v>
      </c>
      <c r="D3" s="29" t="s">
        <v>39</v>
      </c>
      <c r="E3" s="31" t="s">
        <v>40</v>
      </c>
      <c r="F3" s="31" t="s">
        <v>41</v>
      </c>
      <c r="G3" s="31" t="s">
        <v>42</v>
      </c>
      <c r="H3" s="25" t="s">
        <v>43</v>
      </c>
    </row>
    <row r="4" spans="2:8" ht="45" x14ac:dyDescent="0.3">
      <c r="B4" s="28"/>
      <c r="C4" s="7" t="s">
        <v>44</v>
      </c>
      <c r="D4" s="30"/>
      <c r="E4" s="32"/>
      <c r="F4" s="32"/>
      <c r="G4" s="32"/>
      <c r="H4" s="26"/>
    </row>
    <row r="5" spans="2:8" ht="105" x14ac:dyDescent="0.3">
      <c r="B5" s="28" t="s">
        <v>45</v>
      </c>
      <c r="C5" s="8" t="s">
        <v>46</v>
      </c>
      <c r="D5" s="30" t="s">
        <v>47</v>
      </c>
      <c r="E5" s="32" t="s">
        <v>48</v>
      </c>
      <c r="F5" s="32" t="s">
        <v>49</v>
      </c>
      <c r="G5" s="32" t="s">
        <v>42</v>
      </c>
      <c r="H5" s="26" t="s">
        <v>43</v>
      </c>
    </row>
    <row r="6" spans="2:8" ht="45" x14ac:dyDescent="0.3">
      <c r="B6" s="28"/>
      <c r="C6" s="7" t="s">
        <v>50</v>
      </c>
      <c r="D6" s="30"/>
      <c r="E6" s="32"/>
      <c r="F6" s="32"/>
      <c r="G6" s="32"/>
      <c r="H6" s="26"/>
    </row>
    <row r="7" spans="2:8" ht="105" x14ac:dyDescent="0.3">
      <c r="B7" s="28" t="s">
        <v>51</v>
      </c>
      <c r="C7" s="8" t="s">
        <v>46</v>
      </c>
      <c r="D7" s="30" t="s">
        <v>52</v>
      </c>
      <c r="E7" s="32" t="s">
        <v>53</v>
      </c>
      <c r="F7" s="32" t="s">
        <v>54</v>
      </c>
      <c r="G7" s="32" t="s">
        <v>49</v>
      </c>
      <c r="H7" s="26" t="s">
        <v>55</v>
      </c>
    </row>
    <row r="8" spans="2:8" ht="60" x14ac:dyDescent="0.3">
      <c r="B8" s="28"/>
      <c r="C8" s="7" t="s">
        <v>56</v>
      </c>
      <c r="D8" s="30"/>
      <c r="E8" s="32"/>
      <c r="F8" s="32"/>
      <c r="G8" s="32"/>
      <c r="H8" s="26"/>
    </row>
    <row r="9" spans="2:8" ht="105" x14ac:dyDescent="0.3">
      <c r="B9" s="28" t="s">
        <v>57</v>
      </c>
      <c r="C9" s="8" t="s">
        <v>46</v>
      </c>
      <c r="D9" s="30" t="s">
        <v>58</v>
      </c>
      <c r="E9" s="32" t="s">
        <v>59</v>
      </c>
      <c r="F9" s="32" t="s">
        <v>60</v>
      </c>
      <c r="G9" s="32" t="s">
        <v>61</v>
      </c>
      <c r="H9" s="26" t="s">
        <v>62</v>
      </c>
    </row>
    <row r="10" spans="2:8" ht="60" x14ac:dyDescent="0.3">
      <c r="B10" s="28"/>
      <c r="C10" s="7" t="s">
        <v>63</v>
      </c>
      <c r="D10" s="30"/>
      <c r="E10" s="32"/>
      <c r="F10" s="32"/>
      <c r="G10" s="32"/>
      <c r="H10" s="26"/>
    </row>
    <row r="11" spans="2:8" ht="135" x14ac:dyDescent="0.3">
      <c r="B11" s="28" t="s">
        <v>64</v>
      </c>
      <c r="C11" s="8" t="s">
        <v>65</v>
      </c>
      <c r="D11" s="30" t="s">
        <v>66</v>
      </c>
      <c r="E11" s="32" t="s">
        <v>67</v>
      </c>
      <c r="F11" s="32" t="s">
        <v>68</v>
      </c>
      <c r="G11" s="32" t="s">
        <v>69</v>
      </c>
      <c r="H11" s="26" t="s">
        <v>70</v>
      </c>
    </row>
    <row r="12" spans="2:8" ht="90" x14ac:dyDescent="0.3">
      <c r="B12" s="28"/>
      <c r="C12" s="7" t="s">
        <v>71</v>
      </c>
      <c r="D12" s="30"/>
      <c r="E12" s="32"/>
      <c r="F12" s="32"/>
      <c r="G12" s="32"/>
      <c r="H12" s="26"/>
    </row>
    <row r="13" spans="2:8" ht="105" x14ac:dyDescent="0.3">
      <c r="B13" s="28" t="s">
        <v>72</v>
      </c>
      <c r="C13" s="8" t="s">
        <v>46</v>
      </c>
      <c r="D13" s="30" t="s">
        <v>52</v>
      </c>
      <c r="E13" s="32" t="s">
        <v>53</v>
      </c>
      <c r="F13" s="32" t="s">
        <v>54</v>
      </c>
      <c r="G13" s="32" t="s">
        <v>49</v>
      </c>
      <c r="H13" s="26" t="s">
        <v>55</v>
      </c>
    </row>
    <row r="14" spans="2:8" ht="60" x14ac:dyDescent="0.3">
      <c r="B14" s="28"/>
      <c r="C14" s="7" t="s">
        <v>73</v>
      </c>
      <c r="D14" s="30"/>
      <c r="E14" s="32"/>
      <c r="F14" s="32"/>
      <c r="G14" s="32"/>
      <c r="H14" s="26"/>
    </row>
    <row r="15" spans="2:8" ht="105" x14ac:dyDescent="0.3">
      <c r="B15" s="28" t="s">
        <v>74</v>
      </c>
      <c r="C15" s="8" t="s">
        <v>46</v>
      </c>
      <c r="D15" s="30" t="s">
        <v>58</v>
      </c>
      <c r="E15" s="32" t="s">
        <v>59</v>
      </c>
      <c r="F15" s="32" t="s">
        <v>60</v>
      </c>
      <c r="G15" s="32" t="s">
        <v>61</v>
      </c>
      <c r="H15" s="26" t="s">
        <v>62</v>
      </c>
    </row>
    <row r="16" spans="2:8" ht="60" x14ac:dyDescent="0.3">
      <c r="B16" s="28"/>
      <c r="C16" s="7" t="s">
        <v>63</v>
      </c>
      <c r="D16" s="30"/>
      <c r="E16" s="32"/>
      <c r="F16" s="32"/>
      <c r="G16" s="32"/>
      <c r="H16" s="26"/>
    </row>
    <row r="17" spans="2:8" ht="105" x14ac:dyDescent="0.3">
      <c r="B17" s="28" t="s">
        <v>75</v>
      </c>
      <c r="C17" s="8" t="s">
        <v>76</v>
      </c>
      <c r="D17" s="30" t="s">
        <v>77</v>
      </c>
      <c r="E17" s="32" t="s">
        <v>78</v>
      </c>
      <c r="F17" s="32" t="s">
        <v>79</v>
      </c>
      <c r="G17" s="32" t="s">
        <v>80</v>
      </c>
      <c r="H17" s="26" t="s">
        <v>81</v>
      </c>
    </row>
    <row r="18" spans="2:8" ht="90" x14ac:dyDescent="0.3">
      <c r="B18" s="28"/>
      <c r="C18" s="7" t="s">
        <v>71</v>
      </c>
      <c r="D18" s="30"/>
      <c r="E18" s="32"/>
      <c r="F18" s="32"/>
      <c r="G18" s="32"/>
      <c r="H18" s="26"/>
    </row>
    <row r="19" spans="2:8" ht="105" x14ac:dyDescent="0.3">
      <c r="B19" s="28" t="s">
        <v>82</v>
      </c>
      <c r="C19" s="8" t="s">
        <v>76</v>
      </c>
      <c r="D19" s="30" t="s">
        <v>83</v>
      </c>
      <c r="E19" s="32" t="s">
        <v>84</v>
      </c>
      <c r="F19" s="32" t="s">
        <v>85</v>
      </c>
      <c r="G19" s="32" t="s">
        <v>86</v>
      </c>
      <c r="H19" s="26" t="s">
        <v>87</v>
      </c>
    </row>
    <row r="20" spans="2:8" ht="75" x14ac:dyDescent="0.3">
      <c r="B20" s="28"/>
      <c r="C20" s="7" t="s">
        <v>88</v>
      </c>
      <c r="D20" s="30"/>
      <c r="E20" s="32"/>
      <c r="F20" s="32"/>
      <c r="G20" s="32"/>
      <c r="H20" s="26"/>
    </row>
    <row r="21" spans="2:8" ht="105" x14ac:dyDescent="0.3">
      <c r="B21" s="28" t="s">
        <v>89</v>
      </c>
      <c r="C21" s="8" t="s">
        <v>90</v>
      </c>
      <c r="D21" s="30" t="s">
        <v>91</v>
      </c>
      <c r="E21" s="32" t="s">
        <v>92</v>
      </c>
      <c r="F21" s="32" t="s">
        <v>93</v>
      </c>
      <c r="G21" s="32" t="s">
        <v>94</v>
      </c>
      <c r="H21" s="26" t="s">
        <v>95</v>
      </c>
    </row>
    <row r="22" spans="2:8" ht="75" x14ac:dyDescent="0.3">
      <c r="B22" s="28"/>
      <c r="C22" s="7" t="s">
        <v>96</v>
      </c>
      <c r="D22" s="30"/>
      <c r="E22" s="32"/>
      <c r="F22" s="32"/>
      <c r="G22" s="32"/>
      <c r="H22" s="26"/>
    </row>
    <row r="23" spans="2:8" ht="105" x14ac:dyDescent="0.3">
      <c r="B23" s="28" t="s">
        <v>97</v>
      </c>
      <c r="C23" s="8" t="s">
        <v>90</v>
      </c>
      <c r="D23" s="30" t="s">
        <v>98</v>
      </c>
      <c r="E23" s="32" t="s">
        <v>99</v>
      </c>
      <c r="F23" s="32" t="s">
        <v>100</v>
      </c>
      <c r="G23" s="32" t="s">
        <v>101</v>
      </c>
      <c r="H23" s="26" t="s">
        <v>102</v>
      </c>
    </row>
    <row r="24" spans="2:8" ht="45" x14ac:dyDescent="0.3">
      <c r="B24" s="28"/>
      <c r="C24" s="7" t="s">
        <v>103</v>
      </c>
      <c r="D24" s="30"/>
      <c r="E24" s="32"/>
      <c r="F24" s="32"/>
      <c r="G24" s="32"/>
      <c r="H24" s="26"/>
    </row>
    <row r="25" spans="2:8" ht="105" x14ac:dyDescent="0.3">
      <c r="B25" s="28" t="s">
        <v>104</v>
      </c>
      <c r="C25" s="8" t="s">
        <v>105</v>
      </c>
      <c r="D25" s="30" t="s">
        <v>106</v>
      </c>
      <c r="E25" s="32" t="s">
        <v>107</v>
      </c>
      <c r="F25" s="32" t="s">
        <v>108</v>
      </c>
      <c r="G25" s="32" t="s">
        <v>109</v>
      </c>
      <c r="H25" s="26" t="s">
        <v>102</v>
      </c>
    </row>
    <row r="26" spans="2:8" ht="60" x14ac:dyDescent="0.3">
      <c r="B26" s="28"/>
      <c r="C26" s="7" t="s">
        <v>110</v>
      </c>
      <c r="D26" s="30"/>
      <c r="E26" s="32"/>
      <c r="F26" s="32"/>
      <c r="G26" s="32"/>
      <c r="H26" s="26"/>
    </row>
    <row r="27" spans="2:8" ht="120" x14ac:dyDescent="0.3">
      <c r="B27" s="28" t="s">
        <v>111</v>
      </c>
      <c r="C27" s="8" t="s">
        <v>112</v>
      </c>
      <c r="D27" s="30" t="s">
        <v>113</v>
      </c>
      <c r="E27" s="32" t="s">
        <v>114</v>
      </c>
      <c r="F27" s="32" t="s">
        <v>115</v>
      </c>
      <c r="G27" s="32" t="s">
        <v>116</v>
      </c>
      <c r="H27" s="26" t="s">
        <v>117</v>
      </c>
    </row>
    <row r="28" spans="2:8" ht="120" x14ac:dyDescent="0.3">
      <c r="B28" s="28"/>
      <c r="C28" s="7" t="s">
        <v>118</v>
      </c>
      <c r="D28" s="30"/>
      <c r="E28" s="32"/>
      <c r="F28" s="32"/>
      <c r="G28" s="32"/>
      <c r="H28" s="26"/>
    </row>
    <row r="29" spans="2:8" ht="120" x14ac:dyDescent="0.3">
      <c r="B29" s="28" t="s">
        <v>119</v>
      </c>
      <c r="C29" s="8" t="s">
        <v>120</v>
      </c>
      <c r="D29" s="30" t="s">
        <v>121</v>
      </c>
      <c r="E29" s="32" t="s">
        <v>122</v>
      </c>
      <c r="F29" s="32" t="s">
        <v>123</v>
      </c>
      <c r="G29" s="32" t="s">
        <v>124</v>
      </c>
      <c r="H29" s="26" t="s">
        <v>125</v>
      </c>
    </row>
    <row r="30" spans="2:8" ht="105" x14ac:dyDescent="0.3">
      <c r="B30" s="28"/>
      <c r="C30" s="7" t="s">
        <v>126</v>
      </c>
      <c r="D30" s="30"/>
      <c r="E30" s="32"/>
      <c r="F30" s="32"/>
      <c r="G30" s="32"/>
      <c r="H30" s="26"/>
    </row>
    <row r="31" spans="2:8" ht="120" x14ac:dyDescent="0.3">
      <c r="B31" s="28" t="s">
        <v>127</v>
      </c>
      <c r="C31" s="8" t="s">
        <v>120</v>
      </c>
      <c r="D31" s="30" t="s">
        <v>128</v>
      </c>
      <c r="E31" s="32" t="s">
        <v>129</v>
      </c>
      <c r="F31" s="32" t="s">
        <v>130</v>
      </c>
      <c r="G31" s="32" t="s">
        <v>131</v>
      </c>
      <c r="H31" s="26" t="s">
        <v>132</v>
      </c>
    </row>
    <row r="32" spans="2:8" ht="105.6" thickBot="1" x14ac:dyDescent="0.35">
      <c r="B32" s="34"/>
      <c r="C32" s="9" t="s">
        <v>133</v>
      </c>
      <c r="D32" s="35"/>
      <c r="E32" s="36"/>
      <c r="F32" s="36"/>
      <c r="G32" s="36"/>
      <c r="H32" s="33"/>
    </row>
  </sheetData>
  <mergeCells count="90">
    <mergeCell ref="H31:H32"/>
    <mergeCell ref="B29:B30"/>
    <mergeCell ref="D29:D30"/>
    <mergeCell ref="E29:E30"/>
    <mergeCell ref="F29:F30"/>
    <mergeCell ref="G29:G30"/>
    <mergeCell ref="H29:H30"/>
    <mergeCell ref="B31:B32"/>
    <mergeCell ref="D31:D32"/>
    <mergeCell ref="E31:E32"/>
    <mergeCell ref="F31:F32"/>
    <mergeCell ref="G31:G32"/>
    <mergeCell ref="H27:H28"/>
    <mergeCell ref="B25:B26"/>
    <mergeCell ref="D25:D26"/>
    <mergeCell ref="E25:E26"/>
    <mergeCell ref="F25:F26"/>
    <mergeCell ref="G25:G26"/>
    <mergeCell ref="H25:H26"/>
    <mergeCell ref="B27:B28"/>
    <mergeCell ref="D27:D28"/>
    <mergeCell ref="E27:E28"/>
    <mergeCell ref="F27:F28"/>
    <mergeCell ref="G27:G28"/>
    <mergeCell ref="H23:H24"/>
    <mergeCell ref="B21:B22"/>
    <mergeCell ref="D21:D22"/>
    <mergeCell ref="E21:E22"/>
    <mergeCell ref="F21:F22"/>
    <mergeCell ref="G21:G22"/>
    <mergeCell ref="H21:H22"/>
    <mergeCell ref="B23:B24"/>
    <mergeCell ref="D23:D24"/>
    <mergeCell ref="E23:E24"/>
    <mergeCell ref="F23:F24"/>
    <mergeCell ref="G23:G24"/>
    <mergeCell ref="H19:H20"/>
    <mergeCell ref="B17:B18"/>
    <mergeCell ref="D17:D18"/>
    <mergeCell ref="E17:E18"/>
    <mergeCell ref="F17:F18"/>
    <mergeCell ref="G17:G18"/>
    <mergeCell ref="H17:H18"/>
    <mergeCell ref="B19:B20"/>
    <mergeCell ref="D19:D20"/>
    <mergeCell ref="E19:E20"/>
    <mergeCell ref="F19:F20"/>
    <mergeCell ref="G19:G20"/>
    <mergeCell ref="H15:H16"/>
    <mergeCell ref="B13:B14"/>
    <mergeCell ref="D13:D14"/>
    <mergeCell ref="E13:E14"/>
    <mergeCell ref="F13:F14"/>
    <mergeCell ref="G13:G14"/>
    <mergeCell ref="H13:H14"/>
    <mergeCell ref="B15:B16"/>
    <mergeCell ref="D15:D16"/>
    <mergeCell ref="E15:E16"/>
    <mergeCell ref="F15:F16"/>
    <mergeCell ref="G15:G16"/>
    <mergeCell ref="H11:H12"/>
    <mergeCell ref="B9:B10"/>
    <mergeCell ref="D9:D10"/>
    <mergeCell ref="E9:E10"/>
    <mergeCell ref="F9:F10"/>
    <mergeCell ref="G9:G10"/>
    <mergeCell ref="H9:H10"/>
    <mergeCell ref="B11:B12"/>
    <mergeCell ref="D11:D12"/>
    <mergeCell ref="E11:E12"/>
    <mergeCell ref="F11:F12"/>
    <mergeCell ref="G11:G12"/>
    <mergeCell ref="H7:H8"/>
    <mergeCell ref="B5:B6"/>
    <mergeCell ref="D5:D6"/>
    <mergeCell ref="E5:E6"/>
    <mergeCell ref="F5:F6"/>
    <mergeCell ref="G5:G6"/>
    <mergeCell ref="H5:H6"/>
    <mergeCell ref="B7:B8"/>
    <mergeCell ref="D7:D8"/>
    <mergeCell ref="E7:E8"/>
    <mergeCell ref="F7:F8"/>
    <mergeCell ref="G7:G8"/>
    <mergeCell ref="H3:H4"/>
    <mergeCell ref="B3:B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Синтезировнная таблица</vt:lpstr>
      <vt:lpstr>Лист1</vt:lpstr>
      <vt:lpstr>Города с численностью населения</vt:lpstr>
      <vt:lpstr>Разновидность трасс</vt:lpstr>
      <vt:lpstr>Общая 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2024-09-16T09:04:53Z</dcterms:created>
  <dcterms:modified xsi:type="dcterms:W3CDTF">2024-10-29T09:31:26Z</dcterms:modified>
</cp:coreProperties>
</file>