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Списки ведущих операторов\Буфер\"/>
    </mc:Choice>
  </mc:AlternateContent>
  <xr:revisionPtr revIDLastSave="0" documentId="13_ncr:1_{1D31B38C-D859-44D1-86E5-973A5FEE0F92}" xr6:coauthVersionLast="36" xr6:coauthVersionMax="36" xr10:uidLastSave="{00000000-0000-0000-0000-000000000000}"/>
  <bookViews>
    <workbookView xWindow="-3165" yWindow="435" windowWidth="15480" windowHeight="6195" tabRatio="773" activeTab="11" xr2:uid="{00000000-000D-0000-FFFF-FFFF00000000}"/>
  </bookViews>
  <sheets>
    <sheet name="January" sheetId="317" r:id="rId1"/>
    <sheet name="February" sheetId="318" r:id="rId2"/>
    <sheet name="March" sheetId="319" r:id="rId3"/>
    <sheet name="April" sheetId="320" r:id="rId4"/>
    <sheet name="May" sheetId="321" r:id="rId5"/>
    <sheet name="June" sheetId="322" r:id="rId6"/>
    <sheet name="July" sheetId="323" r:id="rId7"/>
    <sheet name="August" sheetId="324" r:id="rId8"/>
    <sheet name="September" sheetId="325" r:id="rId9"/>
    <sheet name="October" sheetId="326" r:id="rId10"/>
    <sheet name="November" sheetId="327" r:id="rId11"/>
    <sheet name="December" sheetId="328" r:id="rId12"/>
  </sheets>
  <calcPr calcId="191029"/>
</workbook>
</file>

<file path=xl/calcChain.xml><?xml version="1.0" encoding="utf-8"?>
<calcChain xmlns="http://schemas.openxmlformats.org/spreadsheetml/2006/main">
  <c r="H83" i="328" l="1"/>
  <c r="G83" i="328" s="1"/>
  <c r="F83" i="328" s="1"/>
  <c r="E83" i="328" s="1"/>
  <c r="D83" i="328" s="1"/>
  <c r="C83" i="328" s="1"/>
  <c r="H88" i="328"/>
  <c r="G88" i="328"/>
  <c r="F88" i="328"/>
  <c r="E88" i="328"/>
  <c r="D88" i="328"/>
  <c r="C88" i="328"/>
  <c r="J54" i="328"/>
  <c r="I54" i="328"/>
  <c r="H54" i="328"/>
  <c r="G54" i="328"/>
  <c r="F54" i="328"/>
  <c r="E54" i="328"/>
  <c r="F40" i="328"/>
  <c r="H40" i="328" s="1"/>
  <c r="E40" i="328"/>
  <c r="H39" i="328"/>
  <c r="G39" i="328"/>
  <c r="H38" i="328"/>
  <c r="G38" i="328"/>
  <c r="H37" i="328"/>
  <c r="G37" i="328"/>
  <c r="H36" i="328"/>
  <c r="G36" i="328"/>
  <c r="H35" i="328"/>
  <c r="G35" i="328"/>
  <c r="H34" i="328"/>
  <c r="G34" i="328"/>
  <c r="F29" i="328"/>
  <c r="E29" i="328"/>
  <c r="H28" i="328"/>
  <c r="G28" i="328"/>
  <c r="H27" i="328"/>
  <c r="G27" i="328"/>
  <c r="H26" i="328"/>
  <c r="G26" i="328"/>
  <c r="H25" i="328"/>
  <c r="G25" i="328"/>
  <c r="H24" i="328"/>
  <c r="G24" i="328"/>
  <c r="H23" i="328"/>
  <c r="G23" i="328"/>
  <c r="F18" i="328"/>
  <c r="E18" i="328"/>
  <c r="H17" i="328"/>
  <c r="G17" i="328"/>
  <c r="H16" i="328"/>
  <c r="G16" i="328"/>
  <c r="H15" i="328"/>
  <c r="G15" i="328"/>
  <c r="H14" i="328"/>
  <c r="G14" i="328"/>
  <c r="H13" i="328"/>
  <c r="G13" i="328"/>
  <c r="H12" i="328"/>
  <c r="G12" i="328"/>
  <c r="G40" i="328" l="1"/>
  <c r="G29" i="328"/>
  <c r="H29" i="328"/>
  <c r="H18" i="328"/>
  <c r="G18" i="328"/>
  <c r="C6" i="328"/>
  <c r="F133" i="328" s="1"/>
  <c r="F11" i="328"/>
  <c r="C124" i="328"/>
  <c r="C124" i="327"/>
  <c r="H88" i="327"/>
  <c r="G88" i="327"/>
  <c r="F88" i="327"/>
  <c r="E88" i="327"/>
  <c r="D88" i="327"/>
  <c r="C88" i="327"/>
  <c r="J54" i="327"/>
  <c r="I54" i="327"/>
  <c r="H54" i="327"/>
  <c r="G54" i="327"/>
  <c r="F54" i="327"/>
  <c r="E54" i="327"/>
  <c r="F40" i="327"/>
  <c r="E40" i="327"/>
  <c r="H39" i="327"/>
  <c r="G39" i="327"/>
  <c r="H38" i="327"/>
  <c r="G38" i="327"/>
  <c r="H37" i="327"/>
  <c r="G37" i="327"/>
  <c r="H36" i="327"/>
  <c r="G36" i="327"/>
  <c r="H35" i="327"/>
  <c r="G35" i="327"/>
  <c r="H34" i="327"/>
  <c r="G34" i="327"/>
  <c r="F29" i="327"/>
  <c r="H29" i="327" s="1"/>
  <c r="E29" i="327"/>
  <c r="H28" i="327"/>
  <c r="G28" i="327"/>
  <c r="H27" i="327"/>
  <c r="G27" i="327"/>
  <c r="H26" i="327"/>
  <c r="G26" i="327"/>
  <c r="H25" i="327"/>
  <c r="G25" i="327"/>
  <c r="H24" i="327"/>
  <c r="G24" i="327"/>
  <c r="H23" i="327"/>
  <c r="G23" i="327"/>
  <c r="F18" i="327"/>
  <c r="E18" i="327"/>
  <c r="H17" i="327"/>
  <c r="G17" i="327"/>
  <c r="H16" i="327"/>
  <c r="G16" i="327"/>
  <c r="H15" i="327"/>
  <c r="G15" i="327"/>
  <c r="H14" i="327"/>
  <c r="G14" i="327"/>
  <c r="H13" i="327"/>
  <c r="G13" i="327"/>
  <c r="H12" i="327"/>
  <c r="G12" i="327"/>
  <c r="F22" i="328" l="1"/>
  <c r="E11" i="328"/>
  <c r="F33" i="328"/>
  <c r="G18" i="327"/>
  <c r="G40" i="327"/>
  <c r="H40" i="327"/>
  <c r="G29" i="327"/>
  <c r="H18" i="327"/>
  <c r="F11" i="327"/>
  <c r="F33" i="327" s="1"/>
  <c r="H83" i="327"/>
  <c r="G83" i="327" s="1"/>
  <c r="F83" i="327" s="1"/>
  <c r="E83" i="327" s="1"/>
  <c r="D83" i="327" s="1"/>
  <c r="C83" i="327" s="1"/>
  <c r="C6" i="327"/>
  <c r="F133" i="327" s="1"/>
  <c r="E11" i="327"/>
  <c r="F83" i="326"/>
  <c r="E83" i="326"/>
  <c r="D83" i="326"/>
  <c r="C83" i="326" s="1"/>
  <c r="G83" i="326"/>
  <c r="E33" i="326"/>
  <c r="E22" i="326"/>
  <c r="E11" i="326"/>
  <c r="E22" i="328" l="1"/>
  <c r="E33" i="328"/>
  <c r="F22" i="327"/>
  <c r="E33" i="327"/>
  <c r="E22" i="327"/>
  <c r="J54" i="326"/>
  <c r="I54" i="326"/>
  <c r="H54" i="326"/>
  <c r="G54" i="326"/>
  <c r="F54" i="326"/>
  <c r="E54" i="326"/>
  <c r="H88" i="317"/>
  <c r="G88" i="317"/>
  <c r="F88" i="317"/>
  <c r="E88" i="317"/>
  <c r="D88" i="317"/>
  <c r="C88" i="317"/>
  <c r="H88" i="318"/>
  <c r="G88" i="318"/>
  <c r="F88" i="318"/>
  <c r="E88" i="318"/>
  <c r="D88" i="318"/>
  <c r="C88" i="318"/>
  <c r="H88" i="319"/>
  <c r="G88" i="319"/>
  <c r="F88" i="319"/>
  <c r="E88" i="319"/>
  <c r="D88" i="319"/>
  <c r="C88" i="319"/>
  <c r="H88" i="320"/>
  <c r="G88" i="320"/>
  <c r="F88" i="320"/>
  <c r="E88" i="320"/>
  <c r="D88" i="320"/>
  <c r="C88" i="320"/>
  <c r="H88" i="321"/>
  <c r="G88" i="321"/>
  <c r="F88" i="321"/>
  <c r="E88" i="321"/>
  <c r="D88" i="321"/>
  <c r="C88" i="321"/>
  <c r="H88" i="322"/>
  <c r="G88" i="322"/>
  <c r="F88" i="322"/>
  <c r="E88" i="322"/>
  <c r="D88" i="322"/>
  <c r="C88" i="322"/>
  <c r="H88" i="323"/>
  <c r="G88" i="323"/>
  <c r="F88" i="323"/>
  <c r="E88" i="323"/>
  <c r="D88" i="323"/>
  <c r="C88" i="323"/>
  <c r="H88" i="324"/>
  <c r="G88" i="324"/>
  <c r="F88" i="324"/>
  <c r="E88" i="324"/>
  <c r="D88" i="324"/>
  <c r="C88" i="324"/>
  <c r="H88" i="325"/>
  <c r="G88" i="325"/>
  <c r="F88" i="325"/>
  <c r="E88" i="325"/>
  <c r="D88" i="325"/>
  <c r="C88" i="325"/>
  <c r="H88" i="326"/>
  <c r="G88" i="326"/>
  <c r="F88" i="326"/>
  <c r="E88" i="326"/>
  <c r="D88" i="326"/>
  <c r="C88" i="326"/>
  <c r="J54" i="322" l="1"/>
  <c r="I54" i="322"/>
  <c r="H54" i="322"/>
  <c r="G54" i="322"/>
  <c r="F54" i="322"/>
  <c r="E54" i="322"/>
  <c r="C124" i="326" l="1"/>
  <c r="F40" i="326"/>
  <c r="E40" i="326"/>
  <c r="H39" i="326"/>
  <c r="G39" i="326"/>
  <c r="H38" i="326"/>
  <c r="G38" i="326"/>
  <c r="H37" i="326"/>
  <c r="G37" i="326"/>
  <c r="H36" i="326"/>
  <c r="G36" i="326"/>
  <c r="H35" i="326"/>
  <c r="G35" i="326"/>
  <c r="H34" i="326"/>
  <c r="G34" i="326"/>
  <c r="F29" i="326"/>
  <c r="E29" i="326"/>
  <c r="H28" i="326"/>
  <c r="G28" i="326"/>
  <c r="H27" i="326"/>
  <c r="G27" i="326"/>
  <c r="H26" i="326"/>
  <c r="G26" i="326"/>
  <c r="H25" i="326"/>
  <c r="G25" i="326"/>
  <c r="H24" i="326"/>
  <c r="G24" i="326"/>
  <c r="H23" i="326"/>
  <c r="G23" i="326"/>
  <c r="F18" i="326"/>
  <c r="E18" i="326"/>
  <c r="H17" i="326"/>
  <c r="G17" i="326"/>
  <c r="H16" i="326"/>
  <c r="G16" i="326"/>
  <c r="H15" i="326"/>
  <c r="G15" i="326"/>
  <c r="H14" i="326"/>
  <c r="G14" i="326"/>
  <c r="H13" i="326"/>
  <c r="G13" i="326"/>
  <c r="H12" i="326"/>
  <c r="G12" i="326"/>
  <c r="G40" i="326" l="1"/>
  <c r="H40" i="326"/>
  <c r="H29" i="326"/>
  <c r="G29" i="326"/>
  <c r="G18" i="326"/>
  <c r="H18" i="326"/>
  <c r="H83" i="326"/>
  <c r="C6" i="326"/>
  <c r="F133" i="326" s="1"/>
  <c r="F11" i="326"/>
  <c r="F22" i="326" l="1"/>
  <c r="F33" i="326"/>
  <c r="H83" i="325"/>
  <c r="F11" i="325" l="1"/>
  <c r="F33" i="325" s="1"/>
  <c r="F40" i="325"/>
  <c r="E40" i="325"/>
  <c r="H39" i="325"/>
  <c r="G39" i="325"/>
  <c r="H38" i="325"/>
  <c r="G38" i="325"/>
  <c r="H37" i="325"/>
  <c r="G37" i="325"/>
  <c r="H36" i="325"/>
  <c r="G36" i="325"/>
  <c r="H35" i="325"/>
  <c r="G35" i="325"/>
  <c r="H34" i="325"/>
  <c r="G34" i="325"/>
  <c r="E33" i="325"/>
  <c r="F29" i="325"/>
  <c r="E29" i="325"/>
  <c r="H28" i="325"/>
  <c r="G28" i="325"/>
  <c r="H27" i="325"/>
  <c r="G27" i="325"/>
  <c r="H26" i="325"/>
  <c r="G26" i="325"/>
  <c r="H25" i="325"/>
  <c r="G25" i="325"/>
  <c r="H24" i="325"/>
  <c r="G24" i="325"/>
  <c r="H23" i="325"/>
  <c r="G23" i="325"/>
  <c r="F18" i="325"/>
  <c r="E18" i="325"/>
  <c r="H17" i="325"/>
  <c r="G17" i="325"/>
  <c r="H16" i="325"/>
  <c r="G16" i="325"/>
  <c r="H15" i="325"/>
  <c r="G15" i="325"/>
  <c r="H14" i="325"/>
  <c r="G14" i="325"/>
  <c r="H13" i="325"/>
  <c r="G13" i="325"/>
  <c r="H12" i="325"/>
  <c r="G12" i="325"/>
  <c r="H40" i="325" l="1"/>
  <c r="G40" i="325"/>
  <c r="H29" i="325"/>
  <c r="G29" i="325"/>
  <c r="G18" i="325"/>
  <c r="H18" i="325"/>
  <c r="C124" i="325"/>
  <c r="C6" i="325"/>
  <c r="F133" i="325" s="1"/>
  <c r="F22" i="325"/>
  <c r="F40" i="324" l="1"/>
  <c r="E40" i="324"/>
  <c r="H39" i="324"/>
  <c r="G39" i="324"/>
  <c r="H38" i="324"/>
  <c r="G38" i="324"/>
  <c r="H37" i="324"/>
  <c r="G37" i="324"/>
  <c r="H36" i="324"/>
  <c r="G36" i="324"/>
  <c r="H35" i="324"/>
  <c r="G35" i="324"/>
  <c r="H34" i="324"/>
  <c r="G34" i="324"/>
  <c r="F29" i="324"/>
  <c r="E29" i="324"/>
  <c r="H28" i="324"/>
  <c r="G28" i="324"/>
  <c r="H27" i="324"/>
  <c r="G27" i="324"/>
  <c r="H26" i="324"/>
  <c r="G26" i="324"/>
  <c r="H25" i="324"/>
  <c r="G25" i="324"/>
  <c r="H24" i="324"/>
  <c r="G24" i="324"/>
  <c r="H23" i="324"/>
  <c r="G23" i="324"/>
  <c r="F18" i="324"/>
  <c r="E18" i="324"/>
  <c r="H17" i="324"/>
  <c r="G17" i="324"/>
  <c r="H16" i="324"/>
  <c r="G16" i="324"/>
  <c r="H15" i="324"/>
  <c r="G15" i="324"/>
  <c r="H14" i="324"/>
  <c r="G14" i="324"/>
  <c r="H13" i="324"/>
  <c r="G13" i="324"/>
  <c r="H12" i="324"/>
  <c r="G12" i="324"/>
  <c r="G29" i="324" l="1"/>
  <c r="H40" i="324"/>
  <c r="H29" i="324"/>
  <c r="G18" i="324"/>
  <c r="G40" i="324"/>
  <c r="H18" i="324"/>
  <c r="E33" i="324" s="1"/>
  <c r="C124" i="324"/>
  <c r="C6" i="324"/>
  <c r="F133" i="324" s="1"/>
  <c r="F11" i="324"/>
  <c r="F22" i="324" s="1"/>
  <c r="F33" i="324"/>
  <c r="C124" i="323"/>
  <c r="F40" i="323"/>
  <c r="H40" i="323" s="1"/>
  <c r="E40" i="323"/>
  <c r="H39" i="323"/>
  <c r="G39" i="323"/>
  <c r="H38" i="323"/>
  <c r="G38" i="323"/>
  <c r="H37" i="323"/>
  <c r="G37" i="323"/>
  <c r="H36" i="323"/>
  <c r="G36" i="323"/>
  <c r="G40" i="323" s="1"/>
  <c r="H35" i="323"/>
  <c r="G35" i="323"/>
  <c r="H34" i="323"/>
  <c r="G34" i="323"/>
  <c r="F29" i="323"/>
  <c r="E29" i="323"/>
  <c r="H28" i="323"/>
  <c r="G28" i="323"/>
  <c r="H27" i="323"/>
  <c r="G27" i="323"/>
  <c r="H26" i="323"/>
  <c r="G26" i="323"/>
  <c r="H25" i="323"/>
  <c r="G25" i="323"/>
  <c r="H24" i="323"/>
  <c r="G24" i="323"/>
  <c r="H23" i="323"/>
  <c r="G23" i="323"/>
  <c r="F18" i="323"/>
  <c r="E18" i="323"/>
  <c r="H18" i="323" s="1"/>
  <c r="H17" i="323"/>
  <c r="G17" i="323"/>
  <c r="H16" i="323"/>
  <c r="G16" i="323"/>
  <c r="H15" i="323"/>
  <c r="G15" i="323"/>
  <c r="H14" i="323"/>
  <c r="G14" i="323"/>
  <c r="H13" i="323"/>
  <c r="G13" i="323"/>
  <c r="H12" i="323"/>
  <c r="G12" i="323"/>
  <c r="F11" i="323"/>
  <c r="F33" i="323" s="1"/>
  <c r="E33" i="323" s="1"/>
  <c r="C6" i="323"/>
  <c r="F133" i="323" s="1"/>
  <c r="H29" i="323"/>
  <c r="F22" i="323"/>
  <c r="C124" i="322"/>
  <c r="F40" i="322"/>
  <c r="E40" i="322"/>
  <c r="H39" i="322"/>
  <c r="G39" i="322"/>
  <c r="H38" i="322"/>
  <c r="G38" i="322"/>
  <c r="H37" i="322"/>
  <c r="G37" i="322"/>
  <c r="H36" i="322"/>
  <c r="G36" i="322"/>
  <c r="H35" i="322"/>
  <c r="G35" i="322"/>
  <c r="H34" i="322"/>
  <c r="G34" i="322"/>
  <c r="F29" i="322"/>
  <c r="E29" i="322"/>
  <c r="H28" i="322"/>
  <c r="G28" i="322"/>
  <c r="H27" i="322"/>
  <c r="G27" i="322"/>
  <c r="H26" i="322"/>
  <c r="G26" i="322"/>
  <c r="H25" i="322"/>
  <c r="G25" i="322"/>
  <c r="H24" i="322"/>
  <c r="G24" i="322"/>
  <c r="H23" i="322"/>
  <c r="G23" i="322"/>
  <c r="F18" i="322"/>
  <c r="E18" i="322"/>
  <c r="H17" i="322"/>
  <c r="G17" i="322"/>
  <c r="H16" i="322"/>
  <c r="G16" i="322"/>
  <c r="H15" i="322"/>
  <c r="G15" i="322"/>
  <c r="H14" i="322"/>
  <c r="G14" i="322"/>
  <c r="H13" i="322"/>
  <c r="G13" i="322"/>
  <c r="H12" i="322"/>
  <c r="G12" i="322"/>
  <c r="F11" i="322"/>
  <c r="F33" i="322" s="1"/>
  <c r="C6" i="322"/>
  <c r="F133" i="322" s="1"/>
  <c r="G18" i="323" l="1"/>
  <c r="G29" i="323"/>
  <c r="G40" i="322"/>
  <c r="H40" i="322"/>
  <c r="G29" i="322"/>
  <c r="H29" i="322"/>
  <c r="H18" i="322"/>
  <c r="G18" i="322"/>
  <c r="E33" i="322"/>
  <c r="F22" i="322"/>
  <c r="C124" i="321"/>
  <c r="F40" i="321"/>
  <c r="E40" i="321"/>
  <c r="H39" i="321"/>
  <c r="G39" i="321"/>
  <c r="H38" i="321"/>
  <c r="G38" i="321"/>
  <c r="H37" i="321"/>
  <c r="G37" i="321"/>
  <c r="H36" i="321"/>
  <c r="G36" i="321"/>
  <c r="H35" i="321"/>
  <c r="G35" i="321"/>
  <c r="G40" i="321" s="1"/>
  <c r="H34" i="321"/>
  <c r="G34" i="321"/>
  <c r="F29" i="321"/>
  <c r="E29" i="321"/>
  <c r="H28" i="321"/>
  <c r="G28" i="321"/>
  <c r="H27" i="321"/>
  <c r="G27" i="321"/>
  <c r="H26" i="321"/>
  <c r="G26" i="321"/>
  <c r="H25" i="321"/>
  <c r="G25" i="321"/>
  <c r="H24" i="321"/>
  <c r="G24" i="321"/>
  <c r="H23" i="321"/>
  <c r="G23" i="321"/>
  <c r="F18" i="321"/>
  <c r="E18" i="321"/>
  <c r="H17" i="321"/>
  <c r="G17" i="321"/>
  <c r="H16" i="321"/>
  <c r="G16" i="321"/>
  <c r="H15" i="321"/>
  <c r="G15" i="321"/>
  <c r="H14" i="321"/>
  <c r="G14" i="321"/>
  <c r="H13" i="321"/>
  <c r="G13" i="321"/>
  <c r="H12" i="321"/>
  <c r="G12" i="321"/>
  <c r="F11" i="321"/>
  <c r="F33" i="321" s="1"/>
  <c r="C6" i="321"/>
  <c r="F133" i="321" s="1"/>
  <c r="H40" i="321" l="1"/>
  <c r="H29" i="321"/>
  <c r="G29" i="321"/>
  <c r="H18" i="321"/>
  <c r="F22" i="321"/>
  <c r="E33" i="321"/>
  <c r="G18" i="321"/>
  <c r="E33" i="320" s="1"/>
  <c r="C124" i="320"/>
  <c r="F40" i="320"/>
  <c r="E40" i="320"/>
  <c r="H39" i="320"/>
  <c r="G39" i="320"/>
  <c r="H38" i="320"/>
  <c r="G38" i="320"/>
  <c r="H37" i="320"/>
  <c r="G37" i="320"/>
  <c r="H36" i="320"/>
  <c r="G36" i="320"/>
  <c r="H35" i="320"/>
  <c r="G35" i="320"/>
  <c r="H34" i="320"/>
  <c r="G34" i="320"/>
  <c r="F33" i="320"/>
  <c r="F29" i="320"/>
  <c r="E29" i="320"/>
  <c r="H28" i="320"/>
  <c r="G28" i="320"/>
  <c r="H27" i="320"/>
  <c r="G27" i="320"/>
  <c r="H26" i="320"/>
  <c r="G26" i="320"/>
  <c r="H25" i="320"/>
  <c r="G25" i="320"/>
  <c r="H24" i="320"/>
  <c r="G24" i="320"/>
  <c r="H23" i="320"/>
  <c r="G23" i="320"/>
  <c r="F18" i="320"/>
  <c r="E18" i="320"/>
  <c r="H17" i="320"/>
  <c r="G17" i="320"/>
  <c r="H16" i="320"/>
  <c r="G16" i="320"/>
  <c r="H15" i="320"/>
  <c r="G15" i="320"/>
  <c r="H14" i="320"/>
  <c r="G14" i="320"/>
  <c r="H13" i="320"/>
  <c r="G13" i="320"/>
  <c r="H12" i="320"/>
  <c r="G12" i="320"/>
  <c r="F11" i="320"/>
  <c r="F22" i="320" s="1"/>
  <c r="C6" i="320"/>
  <c r="F133" i="320" s="1"/>
  <c r="H18" i="320" l="1"/>
  <c r="G29" i="320"/>
  <c r="H40" i="320"/>
  <c r="G40" i="320"/>
  <c r="H29" i="320"/>
  <c r="G18" i="320"/>
  <c r="C124" i="319"/>
  <c r="F40" i="319"/>
  <c r="E40" i="319"/>
  <c r="H39" i="319"/>
  <c r="G39" i="319"/>
  <c r="H38" i="319"/>
  <c r="G38" i="319"/>
  <c r="H37" i="319"/>
  <c r="G37" i="319"/>
  <c r="H36" i="319"/>
  <c r="G36" i="319"/>
  <c r="H35" i="319"/>
  <c r="G35" i="319"/>
  <c r="H34" i="319"/>
  <c r="G34" i="319"/>
  <c r="F29" i="319"/>
  <c r="E29" i="319"/>
  <c r="H28" i="319"/>
  <c r="G28" i="319"/>
  <c r="H27" i="319"/>
  <c r="G27" i="319"/>
  <c r="H26" i="319"/>
  <c r="G26" i="319"/>
  <c r="H25" i="319"/>
  <c r="G25" i="319"/>
  <c r="H24" i="319"/>
  <c r="G24" i="319"/>
  <c r="H23" i="319"/>
  <c r="G23" i="319"/>
  <c r="F18" i="319"/>
  <c r="E18" i="319"/>
  <c r="H17" i="319"/>
  <c r="G17" i="319"/>
  <c r="H16" i="319"/>
  <c r="G16" i="319"/>
  <c r="H15" i="319"/>
  <c r="G15" i="319"/>
  <c r="H14" i="319"/>
  <c r="G14" i="319"/>
  <c r="H13" i="319"/>
  <c r="G13" i="319"/>
  <c r="H12" i="319"/>
  <c r="G12" i="319"/>
  <c r="F11" i="319"/>
  <c r="F22" i="319" s="1"/>
  <c r="C6" i="319"/>
  <c r="F133" i="319" s="1"/>
  <c r="F33" i="319" l="1"/>
  <c r="H40" i="319"/>
  <c r="G29" i="319"/>
  <c r="G40" i="319"/>
  <c r="H29" i="319"/>
  <c r="H18" i="319"/>
  <c r="G18" i="319"/>
  <c r="E33" i="319"/>
  <c r="C124" i="318"/>
  <c r="F40" i="318"/>
  <c r="E40" i="318"/>
  <c r="H39" i="318"/>
  <c r="G39" i="318"/>
  <c r="H38" i="318"/>
  <c r="G38" i="318"/>
  <c r="H37" i="318"/>
  <c r="G37" i="318"/>
  <c r="H36" i="318"/>
  <c r="G36" i="318"/>
  <c r="H35" i="318"/>
  <c r="G35" i="318"/>
  <c r="H34" i="318"/>
  <c r="G34" i="318"/>
  <c r="F29" i="318"/>
  <c r="E29" i="318"/>
  <c r="H28" i="318"/>
  <c r="G28" i="318"/>
  <c r="H27" i="318"/>
  <c r="G27" i="318"/>
  <c r="H26" i="318"/>
  <c r="G26" i="318"/>
  <c r="H25" i="318"/>
  <c r="G25" i="318"/>
  <c r="H24" i="318"/>
  <c r="G24" i="318"/>
  <c r="H23" i="318"/>
  <c r="G23" i="318"/>
  <c r="F18" i="318"/>
  <c r="E18" i="318"/>
  <c r="H17" i="318"/>
  <c r="G17" i="318"/>
  <c r="H16" i="318"/>
  <c r="G16" i="318"/>
  <c r="H15" i="318"/>
  <c r="G15" i="318"/>
  <c r="H14" i="318"/>
  <c r="G14" i="318"/>
  <c r="H13" i="318"/>
  <c r="G13" i="318"/>
  <c r="H12" i="318"/>
  <c r="G12" i="318"/>
  <c r="F11" i="318"/>
  <c r="F33" i="318" s="1"/>
  <c r="C6" i="318"/>
  <c r="F133" i="318" s="1"/>
  <c r="H40" i="318" l="1"/>
  <c r="H18" i="318"/>
  <c r="G18" i="318"/>
  <c r="G40" i="318"/>
  <c r="G29" i="318"/>
  <c r="H29" i="318"/>
  <c r="F22" i="318"/>
  <c r="E33" i="318"/>
  <c r="C124" i="317"/>
  <c r="F40" i="317"/>
  <c r="E40" i="317"/>
  <c r="H39" i="317"/>
  <c r="G39" i="317"/>
  <c r="H38" i="317"/>
  <c r="G38" i="317"/>
  <c r="H37" i="317"/>
  <c r="G37" i="317"/>
  <c r="H36" i="317"/>
  <c r="G36" i="317"/>
  <c r="H35" i="317"/>
  <c r="G35" i="317"/>
  <c r="H34" i="317"/>
  <c r="G34" i="317"/>
  <c r="F29" i="317"/>
  <c r="E29" i="317"/>
  <c r="H28" i="317"/>
  <c r="G28" i="317"/>
  <c r="H27" i="317"/>
  <c r="G27" i="317"/>
  <c r="H26" i="317"/>
  <c r="G26" i="317"/>
  <c r="H25" i="317"/>
  <c r="G25" i="317"/>
  <c r="H24" i="317"/>
  <c r="G24" i="317"/>
  <c r="H23" i="317"/>
  <c r="G23" i="317"/>
  <c r="F18" i="317"/>
  <c r="E18" i="317"/>
  <c r="H17" i="317"/>
  <c r="G17" i="317"/>
  <c r="H16" i="317"/>
  <c r="G16" i="317"/>
  <c r="H15" i="317"/>
  <c r="G15" i="317"/>
  <c r="H14" i="317"/>
  <c r="G14" i="317"/>
  <c r="H13" i="317"/>
  <c r="G13" i="317"/>
  <c r="H12" i="317"/>
  <c r="G12" i="317"/>
  <c r="F11" i="317"/>
  <c r="F22" i="317" s="1"/>
  <c r="E33" i="317" s="1"/>
  <c r="C6" i="317"/>
  <c r="F133" i="317" s="1"/>
  <c r="G18" i="317" l="1"/>
  <c r="H40" i="317"/>
  <c r="G40" i="317"/>
  <c r="G29" i="317"/>
  <c r="H29" i="317"/>
  <c r="H18" i="317"/>
  <c r="F33" i="3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  <connection id="2" xr16:uid="{00000000-0015-0000-FFFF-FFFF01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1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</connections>
</file>

<file path=xl/sharedStrings.xml><?xml version="1.0" encoding="utf-8"?>
<sst xmlns="http://schemas.openxmlformats.org/spreadsheetml/2006/main" count="1272" uniqueCount="57">
  <si>
    <t>Физические лица</t>
  </si>
  <si>
    <t>Юридические лица</t>
  </si>
  <si>
    <t>Клиенты, передавшие свои средства в ДУ</t>
  </si>
  <si>
    <t>Всего</t>
  </si>
  <si>
    <t>Абсолютные показатели</t>
  </si>
  <si>
    <t>Количество клиентов</t>
  </si>
  <si>
    <t>Ведущие операторы рынка – число активных клиентов</t>
  </si>
  <si>
    <t>Ведущие операторы рынка – объем клиентских операций</t>
  </si>
  <si>
    <t>Торговый оборот, руб.</t>
  </si>
  <si>
    <t>Изменение (ед.)</t>
  </si>
  <si>
    <t>Изменение (%)</t>
  </si>
  <si>
    <t>Таблица 2</t>
  </si>
  <si>
    <t>Таблица 1</t>
  </si>
  <si>
    <t>Таблица 3</t>
  </si>
  <si>
    <t>Количество активных клиентов в Системе торгов (совершивших в течение месяца хотя бы одну сделку):</t>
  </si>
  <si>
    <t>Изменение количества уникальных клиентов - ретроспективные данные</t>
  </si>
  <si>
    <t>Группы клиентов</t>
  </si>
  <si>
    <t>Наименование Участника торгов</t>
  </si>
  <si>
    <t xml:space="preserve">Динамика количества клиентов за </t>
  </si>
  <si>
    <t xml:space="preserve">Списки ведущих операторов фондового рынка - клиенты Участников торгов за </t>
  </si>
  <si>
    <t>Количество Участников торгов, имеющих активных клиентов</t>
  </si>
  <si>
    <t>Дополнительные показатели за</t>
  </si>
  <si>
    <t>Участники торгов</t>
  </si>
  <si>
    <t>Ведущие операторы рынка – число зарегистрированных клиентов</t>
  </si>
  <si>
    <t xml:space="preserve">(по общему количеству уникальных клиентов всех типов, зарегистрированных в системе торгов биржи, в том числе  в течение месяца) </t>
  </si>
  <si>
    <t>(по количеству уникальных клиентов, совершивших хотя бы одну сделку за месяц)</t>
  </si>
  <si>
    <t xml:space="preserve">(по стоимостному объему сделок, заключенных в интересах клиентов за месяц) </t>
  </si>
  <si>
    <t>Сбербанк</t>
  </si>
  <si>
    <t>ФГ БКС</t>
  </si>
  <si>
    <t>ООО "АТОН"</t>
  </si>
  <si>
    <t>Количество зарегистрированных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</si>
  <si>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</si>
  <si>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 (ежегодная статистика):</t>
  </si>
  <si>
    <t>Количество уникальных клиентов в Системе торгов (по состоянию на последний день месяца) (за последние 6 месяцев):</t>
  </si>
  <si>
    <t>АО "ФИНАМ"</t>
  </si>
  <si>
    <t>АО "АЛЬФА-БАНК"</t>
  </si>
  <si>
    <t>Банк ГПБ (АО)</t>
  </si>
  <si>
    <t>ПАО "Промсвязьбанк"</t>
  </si>
  <si>
    <t>Иностранные лица</t>
  </si>
  <si>
    <t xml:space="preserve">Иностранные физические лица </t>
  </si>
  <si>
    <t xml:space="preserve">Иностранные юридические лица </t>
  </si>
  <si>
    <t>ООО УК "Альфа-Капитал"</t>
  </si>
  <si>
    <t>ООО "УНИВЕР Капитал"</t>
  </si>
  <si>
    <t>Клиенты Участников торгов фондового рынка Московской Биржи</t>
  </si>
  <si>
    <t>ВТБ</t>
  </si>
  <si>
    <t>Группа Банка "ФК Открытие"</t>
  </si>
  <si>
    <t>ООО "ИК ВЕЛЕС Капитал"</t>
  </si>
  <si>
    <t>Группа компаний "РЕГИОН"</t>
  </si>
  <si>
    <t>ООО "АЛОР +"</t>
  </si>
  <si>
    <t>АО "Тинькофф Банк"</t>
  </si>
  <si>
    <t>ООО "Ренессанс Брокер"</t>
  </si>
  <si>
    <t>ООО ИК "Фридом Финанс"</t>
  </si>
  <si>
    <t>АО "Банк Кредит Свисс (Москва)"</t>
  </si>
  <si>
    <t>ООО "Меррилл Линч Секьюритиз"</t>
  </si>
  <si>
    <t>ВЭБ.РФ</t>
  </si>
  <si>
    <t>АО "Райффайзенбанк"</t>
  </si>
  <si>
    <t>ФИНАМ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</si>
</sst>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р_._-;\-* #,##0_р_._-;_-* &quot;-&quot;??_р_._-;_-@_-"/>
    <numFmt numFmtId="166" formatCode="[$-419]mmmm\ yyyy;@"/>
  </numFmts>
  <fonts count="5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11"/>
      <name val="Century Gothic"/>
      <family val="2"/>
      <charset val="204"/>
    </font>
    <font>
      <sz val="11"/>
      <color indexed="9"/>
      <name val="Century Gothic"/>
      <family val="2"/>
      <charset val="204"/>
    </font>
    <font>
      <b/>
      <sz val="11"/>
      <name val="Century Gothic"/>
      <family val="2"/>
      <charset val="204"/>
    </font>
    <font>
      <b/>
      <i/>
      <sz val="12"/>
      <name val="Century Gothic"/>
      <family val="2"/>
      <charset val="204"/>
    </font>
    <font>
      <sz val="10"/>
      <name val="Century Gothic"/>
      <family val="2"/>
      <charset val="204"/>
    </font>
    <font>
      <b/>
      <i/>
      <sz val="10"/>
      <name val="Century Gothic"/>
      <family val="2"/>
      <charset val="204"/>
    </font>
    <font>
      <b/>
      <sz val="10"/>
      <name val="Century Gothic"/>
      <family val="2"/>
      <charset val="204"/>
    </font>
    <font>
      <b/>
      <sz val="12"/>
      <name val="Century Gothic"/>
      <family val="2"/>
      <charset val="204"/>
    </font>
    <font>
      <sz val="12"/>
      <name val="Century Gothic"/>
      <family val="2"/>
      <charset val="204"/>
    </font>
    <font>
      <sz val="12"/>
      <color indexed="9"/>
      <name val="Century Gothic"/>
      <family val="2"/>
      <charset val="204"/>
    </font>
    <font>
      <b/>
      <i/>
      <sz val="16"/>
      <name val="Century Gothic"/>
      <family val="2"/>
      <charset val="204"/>
    </font>
    <font>
      <sz val="8"/>
      <color indexed="8"/>
      <name val="Arial Unicode MS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MS Sans Serif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scheme val="minor"/>
    </font>
    <font>
      <b/>
      <i/>
      <sz val="8"/>
      <name val="Tahoma"/>
      <family val="2"/>
      <charset val="204"/>
    </font>
    <font>
      <sz val="9"/>
      <color theme="1"/>
      <name val="Arial_Cyr"/>
      <charset val="204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75">
    <xf numFmtId="0" fontId="0" fillId="0" borderId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3" fillId="34" borderId="21" applyNumberFormat="0" applyAlignment="0" applyProtection="0"/>
    <xf numFmtId="0" fontId="34" fillId="35" borderId="22" applyNumberFormat="0" applyAlignment="0" applyProtection="0"/>
    <xf numFmtId="0" fontId="35" fillId="35" borderId="21" applyNumberFormat="0" applyAlignment="0" applyProtection="0"/>
    <xf numFmtId="0" fontId="36" fillId="0" borderId="23" applyNumberFormat="0" applyFill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36" borderId="27" applyNumberFormat="0" applyAlignment="0" applyProtection="0"/>
    <xf numFmtId="0" fontId="41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31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16" fillId="0" borderId="0"/>
    <xf numFmtId="0" fontId="43" fillId="38" borderId="0" applyNumberFormat="0" applyBorder="0" applyAlignment="0" applyProtection="0"/>
    <xf numFmtId="0" fontId="44" fillId="0" borderId="0" applyNumberFormat="0" applyFill="0" applyBorder="0" applyAlignment="0" applyProtection="0"/>
    <xf numFmtId="0" fontId="31" fillId="39" borderId="28" applyNumberFormat="0" applyFont="0" applyAlignment="0" applyProtection="0"/>
    <xf numFmtId="9" fontId="15" fillId="0" borderId="0" applyFont="0" applyFill="0" applyBorder="0" applyAlignment="0" applyProtection="0"/>
    <xf numFmtId="0" fontId="45" fillId="0" borderId="29" applyNumberFormat="0" applyFill="0" applyAlignment="0" applyProtection="0"/>
    <xf numFmtId="0" fontId="46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47" fillId="40" borderId="0" applyNumberFormat="0" applyBorder="0" applyAlignment="0" applyProtection="0"/>
    <xf numFmtId="0" fontId="14" fillId="0" borderId="0"/>
    <xf numFmtId="0" fontId="14" fillId="39" borderId="28" applyNumberFormat="0" applyFont="0" applyAlignment="0" applyProtection="0"/>
    <xf numFmtId="0" fontId="14" fillId="10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39" borderId="28" applyNumberFormat="0" applyFont="0" applyAlignment="0" applyProtection="0"/>
    <xf numFmtId="0" fontId="9" fillId="10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39" borderId="28" applyNumberFormat="0" applyFont="0" applyAlignment="0" applyProtection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5" fillId="0" borderId="0"/>
    <xf numFmtId="0" fontId="5" fillId="39" borderId="28" applyNumberFormat="0" applyFont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3" fillId="0" borderId="0"/>
    <xf numFmtId="0" fontId="3" fillId="39" borderId="28" applyNumberFormat="0" applyFont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9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2" fillId="0" borderId="0"/>
    <xf numFmtId="0" fontId="2" fillId="39" borderId="28" applyNumberFormat="0" applyFont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20" borderId="0" applyNumberFormat="0" applyBorder="0" applyAlignment="0" applyProtection="0"/>
    <xf numFmtId="0" fontId="2" fillId="15" borderId="0" applyNumberFormat="0" applyBorder="0" applyAlignment="0" applyProtection="0"/>
    <xf numFmtId="0" fontId="2" fillId="21" borderId="0" applyNumberFormat="0" applyBorder="0" applyAlignment="0" applyProtection="0"/>
    <xf numFmtId="0" fontId="48" fillId="0" borderId="0"/>
    <xf numFmtId="0" fontId="49" fillId="0" borderId="0"/>
    <xf numFmtId="0" fontId="1" fillId="0" borderId="0"/>
  </cellStyleXfs>
  <cellXfs count="14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3" fontId="23" fillId="0" borderId="0" xfId="0" applyNumberFormat="1" applyFont="1" applyBorder="1"/>
    <xf numFmtId="165" fontId="23" fillId="0" borderId="0" xfId="48" applyNumberFormat="1" applyFont="1" applyBorder="1"/>
    <xf numFmtId="0" fontId="24" fillId="0" borderId="0" xfId="0" applyFont="1" applyBorder="1" applyAlignment="1">
      <alignment horizontal="justify" vertical="center"/>
    </xf>
    <xf numFmtId="0" fontId="24" fillId="0" borderId="0" xfId="0" applyFont="1" applyBorder="1" applyAlignment="1">
      <alignment horizontal="center" vertical="center"/>
    </xf>
    <xf numFmtId="3" fontId="21" fillId="0" borderId="4" xfId="0" applyNumberFormat="1" applyFont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21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right" vertical="center"/>
    </xf>
    <xf numFmtId="0" fontId="21" fillId="0" borderId="3" xfId="0" applyFont="1" applyBorder="1" applyAlignment="1">
      <alignment horizontal="right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/>
    </xf>
    <xf numFmtId="0" fontId="17" fillId="7" borderId="9" xfId="0" applyFont="1" applyFill="1" applyBorder="1" applyAlignment="1">
      <alignment vertical="center"/>
    </xf>
    <xf numFmtId="0" fontId="18" fillId="8" borderId="10" xfId="0" applyFont="1" applyFill="1" applyBorder="1" applyAlignment="1">
      <alignment vertical="center"/>
    </xf>
    <xf numFmtId="0" fontId="17" fillId="5" borderId="11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/>
    </xf>
    <xf numFmtId="0" fontId="20" fillId="3" borderId="0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19" fillId="0" borderId="6" xfId="0" applyFont="1" applyBorder="1" applyAlignment="1">
      <alignment vertical="center" wrapText="1"/>
    </xf>
    <xf numFmtId="0" fontId="20" fillId="9" borderId="0" xfId="0" applyFont="1" applyFill="1" applyAlignment="1">
      <alignment vertical="center"/>
    </xf>
    <xf numFmtId="0" fontId="20" fillId="9" borderId="0" xfId="0" applyFont="1" applyFill="1" applyBorder="1" applyAlignment="1">
      <alignment vertical="center"/>
    </xf>
    <xf numFmtId="0" fontId="20" fillId="9" borderId="5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20" fillId="3" borderId="5" xfId="0" applyFont="1" applyFill="1" applyBorder="1" applyAlignment="1">
      <alignment horizontal="right" vertical="center"/>
    </xf>
    <xf numFmtId="0" fontId="21" fillId="9" borderId="0" xfId="0" applyFont="1" applyFill="1" applyBorder="1" applyAlignment="1">
      <alignment vertical="center"/>
    </xf>
    <xf numFmtId="0" fontId="20" fillId="9" borderId="0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left" vertical="center" wrapText="1"/>
    </xf>
    <xf numFmtId="3" fontId="25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Border="1" applyAlignment="1">
      <alignment vertical="center" wrapText="1"/>
    </xf>
    <xf numFmtId="3" fontId="23" fillId="0" borderId="0" xfId="0" applyNumberFormat="1" applyFont="1" applyBorder="1" applyAlignment="1">
      <alignment vertical="center"/>
    </xf>
    <xf numFmtId="10" fontId="23" fillId="0" borderId="0" xfId="45" applyNumberFormat="1" applyFont="1" applyBorder="1" applyAlignment="1">
      <alignment vertical="center"/>
    </xf>
    <xf numFmtId="0" fontId="21" fillId="0" borderId="3" xfId="0" applyFont="1" applyFill="1" applyBorder="1" applyAlignment="1">
      <alignment horizontal="right" vertical="center" wrapText="1"/>
    </xf>
    <xf numFmtId="0" fontId="21" fillId="0" borderId="0" xfId="0" applyFont="1" applyFill="1" applyAlignment="1">
      <alignment vertical="center" wrapText="1"/>
    </xf>
    <xf numFmtId="0" fontId="28" fillId="0" borderId="0" xfId="38" applyFont="1" applyFill="1" applyBorder="1" applyAlignment="1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3" fontId="16" fillId="0" borderId="0" xfId="41" applyNumberFormat="1" applyBorder="1"/>
    <xf numFmtId="0" fontId="0" fillId="0" borderId="0" xfId="0" applyBorder="1"/>
    <xf numFmtId="0" fontId="28" fillId="0" borderId="0" xfId="37" applyFont="1" applyFill="1" applyBorder="1" applyAlignment="1"/>
    <xf numFmtId="0" fontId="16" fillId="0" borderId="0" xfId="41" applyBorder="1"/>
    <xf numFmtId="0" fontId="28" fillId="0" borderId="0" xfId="39" applyFont="1" applyFill="1" applyBorder="1" applyAlignment="1"/>
    <xf numFmtId="3" fontId="28" fillId="0" borderId="0" xfId="39" applyNumberFormat="1" applyFont="1" applyFill="1" applyBorder="1" applyAlignment="1">
      <alignment horizontal="right"/>
    </xf>
    <xf numFmtId="3" fontId="28" fillId="0" borderId="0" xfId="39" applyNumberFormat="1" applyFont="1" applyFill="1" applyBorder="1" applyAlignment="1">
      <alignment horizontal="left"/>
    </xf>
    <xf numFmtId="3" fontId="21" fillId="0" borderId="0" xfId="0" applyNumberFormat="1" applyFont="1" applyAlignment="1">
      <alignment vertical="center"/>
    </xf>
    <xf numFmtId="10" fontId="21" fillId="0" borderId="4" xfId="45" applyNumberFormat="1" applyFont="1" applyBorder="1" applyAlignment="1">
      <alignment vertical="center"/>
    </xf>
    <xf numFmtId="0" fontId="24" fillId="0" borderId="3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right" vertical="center"/>
    </xf>
    <xf numFmtId="14" fontId="24" fillId="3" borderId="5" xfId="0" applyNumberFormat="1" applyFont="1" applyFill="1" applyBorder="1" applyAlignment="1">
      <alignment vertical="center"/>
    </xf>
    <xf numFmtId="166" fontId="20" fillId="4" borderId="0" xfId="0" applyNumberFormat="1" applyFont="1" applyFill="1" applyAlignment="1">
      <alignment vertical="center"/>
    </xf>
    <xf numFmtId="10" fontId="24" fillId="0" borderId="3" xfId="45" applyNumberFormat="1" applyFont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3" fontId="24" fillId="0" borderId="3" xfId="0" applyNumberFormat="1" applyFont="1" applyFill="1" applyBorder="1" applyAlignment="1">
      <alignment horizontal="right" vertical="center"/>
    </xf>
    <xf numFmtId="166" fontId="24" fillId="0" borderId="3" xfId="0" applyNumberFormat="1" applyFont="1" applyFill="1" applyBorder="1" applyAlignment="1">
      <alignment vertical="center" wrapText="1"/>
    </xf>
    <xf numFmtId="166" fontId="24" fillId="3" borderId="5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1" fontId="0" fillId="0" borderId="0" xfId="0" applyNumberFormat="1"/>
    <xf numFmtId="3" fontId="25" fillId="0" borderId="4" xfId="0" applyNumberFormat="1" applyFont="1" applyBorder="1" applyAlignment="1">
      <alignment vertical="center" wrapText="1"/>
    </xf>
    <xf numFmtId="3" fontId="25" fillId="5" borderId="5" xfId="0" applyNumberFormat="1" applyFont="1" applyFill="1" applyBorder="1"/>
    <xf numFmtId="3" fontId="25" fillId="6" borderId="7" xfId="0" applyNumberFormat="1" applyFont="1" applyFill="1" applyBorder="1"/>
    <xf numFmtId="3" fontId="25" fillId="7" borderId="1" xfId="0" applyNumberFormat="1" applyFont="1" applyFill="1" applyBorder="1"/>
    <xf numFmtId="3" fontId="24" fillId="0" borderId="3" xfId="0" applyNumberFormat="1" applyFont="1" applyBorder="1" applyAlignment="1">
      <alignment horizontal="right"/>
    </xf>
    <xf numFmtId="3" fontId="26" fillId="8" borderId="1" xfId="0" applyNumberFormat="1" applyFont="1" applyFill="1" applyBorder="1"/>
    <xf numFmtId="3" fontId="25" fillId="0" borderId="4" xfId="0" applyNumberFormat="1" applyFont="1" applyFill="1" applyBorder="1" applyAlignment="1">
      <alignment vertical="center" wrapText="1"/>
    </xf>
    <xf numFmtId="4" fontId="21" fillId="0" borderId="0" xfId="0" applyNumberFormat="1" applyFont="1" applyFill="1" applyAlignment="1">
      <alignment vertical="center"/>
    </xf>
    <xf numFmtId="2" fontId="0" fillId="0" borderId="0" xfId="0" applyNumberFormat="1"/>
    <xf numFmtId="0" fontId="24" fillId="9" borderId="0" xfId="0" applyFont="1" applyFill="1" applyBorder="1" applyAlignment="1">
      <alignment vertical="center"/>
    </xf>
    <xf numFmtId="0" fontId="50" fillId="9" borderId="5" xfId="0" applyFont="1" applyFill="1" applyBorder="1" applyAlignment="1">
      <alignment vertical="center"/>
    </xf>
    <xf numFmtId="166" fontId="20" fillId="3" borderId="0" xfId="0" applyNumberFormat="1" applyFont="1" applyFill="1" applyAlignment="1">
      <alignment vertical="center"/>
    </xf>
    <xf numFmtId="3" fontId="51" fillId="0" borderId="0" xfId="0" applyNumberFormat="1" applyFont="1"/>
    <xf numFmtId="166" fontId="20" fillId="9" borderId="0" xfId="0" applyNumberFormat="1" applyFont="1" applyFill="1" applyAlignment="1">
      <alignment horizontal="left" vertical="center"/>
    </xf>
    <xf numFmtId="0" fontId="28" fillId="0" borderId="0" xfId="40" applyFont="1" applyFill="1" applyBorder="1" applyAlignment="1">
      <alignment horizontal="left"/>
    </xf>
    <xf numFmtId="0" fontId="20" fillId="2" borderId="5" xfId="0" applyFont="1" applyFill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7" fillId="0" borderId="0" xfId="0" applyFont="1" applyAlignment="1">
      <alignment horizontal="center" vertical="center"/>
    </xf>
    <xf numFmtId="166" fontId="27" fillId="0" borderId="15" xfId="0" applyNumberFormat="1" applyFont="1" applyBorder="1" applyAlignment="1">
      <alignment horizontal="center" vertical="center"/>
    </xf>
    <xf numFmtId="0" fontId="24" fillId="0" borderId="3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 indent="1"/>
    </xf>
    <xf numFmtId="0" fontId="25" fillId="0" borderId="9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 indent="1"/>
    </xf>
    <xf numFmtId="0" fontId="25" fillId="0" borderId="16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0" fillId="2" borderId="0" xfId="0" applyFont="1" applyFill="1" applyBorder="1" applyAlignment="1">
      <alignment horizontal="right" vertical="center"/>
    </xf>
    <xf numFmtId="0" fontId="25" fillId="6" borderId="7" xfId="0" applyFont="1" applyFill="1" applyBorder="1" applyAlignment="1">
      <alignment horizontal="left" vertical="center"/>
    </xf>
    <xf numFmtId="0" fontId="25" fillId="6" borderId="8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9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0" fontId="26" fillId="8" borderId="9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center" wrapText="1"/>
    </xf>
    <xf numFmtId="0" fontId="25" fillId="5" borderId="11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3" fontId="25" fillId="0" borderId="18" xfId="0" applyNumberFormat="1" applyFont="1" applyBorder="1" applyAlignment="1">
      <alignment horizontal="right" vertical="center"/>
    </xf>
    <xf numFmtId="3" fontId="25" fillId="0" borderId="7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3" fontId="25" fillId="0" borderId="19" xfId="0" applyNumberFormat="1" applyFont="1" applyBorder="1" applyAlignment="1">
      <alignment horizontal="right" vertical="center"/>
    </xf>
    <xf numFmtId="3" fontId="25" fillId="0" borderId="1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30" xfId="0" applyFont="1" applyBorder="1" applyAlignment="1">
      <alignment horizontal="left" vertical="center" wrapText="1"/>
    </xf>
    <xf numFmtId="14" fontId="24" fillId="0" borderId="30" xfId="0" applyNumberFormat="1" applyFont="1" applyBorder="1" applyAlignment="1">
      <alignment horizontal="center" vertical="center" wrapText="1"/>
    </xf>
    <xf numFmtId="14" fontId="24" fillId="0" borderId="13" xfId="0" applyNumberFormat="1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1" fontId="25" fillId="0" borderId="20" xfId="45" applyNumberFormat="1" applyFont="1" applyBorder="1" applyAlignment="1">
      <alignment horizontal="center" vertical="center"/>
    </xf>
    <xf numFmtId="1" fontId="25" fillId="0" borderId="12" xfId="45" applyNumberFormat="1" applyFont="1" applyBorder="1" applyAlignment="1">
      <alignment horizontal="center" vertical="center"/>
    </xf>
    <xf numFmtId="0" fontId="24" fillId="0" borderId="3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14" fontId="24" fillId="0" borderId="13" xfId="0" applyNumberFormat="1" applyFont="1" applyFill="1" applyBorder="1" applyAlignment="1">
      <alignment horizontal="right" vertical="center" wrapText="1"/>
    </xf>
    <xf numFmtId="14" fontId="24" fillId="0" borderId="3" xfId="0" applyNumberFormat="1" applyFont="1" applyFill="1" applyBorder="1" applyAlignment="1">
      <alignment horizontal="right" vertical="center" wrapText="1"/>
    </xf>
    <xf numFmtId="0" fontId="25" fillId="0" borderId="12" xfId="0" applyFont="1" applyBorder="1" applyAlignment="1">
      <alignment horizontal="left" vertical="center" wrapText="1"/>
    </xf>
    <xf numFmtId="3" fontId="25" fillId="0" borderId="20" xfId="0" applyNumberFormat="1" applyFont="1" applyBorder="1" applyAlignment="1">
      <alignment horizontal="right" vertical="center"/>
    </xf>
    <xf numFmtId="3" fontId="25" fillId="0" borderId="12" xfId="0" applyNumberFormat="1" applyFont="1" applyBorder="1" applyAlignment="1">
      <alignment horizontal="right" vertical="center"/>
    </xf>
  </cellXfs>
  <cellStyles count="675">
    <cellStyle name="20% — акцент1" xfId="1" builtinId="30" customBuiltin="1"/>
    <cellStyle name="20% - Акцент1 10" xfId="646" xr:uid="{00000000-0005-0000-0000-000001000000}"/>
    <cellStyle name="20% - Акцент1 11" xfId="660" xr:uid="{00000000-0005-0000-0000-000002000000}"/>
    <cellStyle name="20% - Акцент1 2" xfId="52" xr:uid="{00000000-0005-0000-0000-000003000000}"/>
    <cellStyle name="20% - Акцент1 2 2" xfId="98" xr:uid="{00000000-0005-0000-0000-000004000000}"/>
    <cellStyle name="20% - Акцент1 2 2 2" xfId="190" xr:uid="{00000000-0005-0000-0000-000005000000}"/>
    <cellStyle name="20% - Акцент1 2 2 2 2" xfId="540" xr:uid="{00000000-0005-0000-0000-000006000000}"/>
    <cellStyle name="20% - Акцент1 2 2 3" xfId="448" xr:uid="{00000000-0005-0000-0000-000007000000}"/>
    <cellStyle name="20% - Акцент1 2 2 4" xfId="356" xr:uid="{00000000-0005-0000-0000-000008000000}"/>
    <cellStyle name="20% - Акцент1 2 3" xfId="144" xr:uid="{00000000-0005-0000-0000-000009000000}"/>
    <cellStyle name="20% - Акцент1 2 3 2" xfId="494" xr:uid="{00000000-0005-0000-0000-00000A000000}"/>
    <cellStyle name="20% - Акцент1 2 4" xfId="236" xr:uid="{00000000-0005-0000-0000-00000B000000}"/>
    <cellStyle name="20% - Акцент1 2 4 2" xfId="586" xr:uid="{00000000-0005-0000-0000-00000C000000}"/>
    <cellStyle name="20% - Акцент1 2 5" xfId="402" xr:uid="{00000000-0005-0000-0000-00000D000000}"/>
    <cellStyle name="20% - Акцент1 2 6" xfId="310" xr:uid="{00000000-0005-0000-0000-00000E000000}"/>
    <cellStyle name="20% - Акцент1 3" xfId="70" xr:uid="{00000000-0005-0000-0000-00000F000000}"/>
    <cellStyle name="20% - Акцент1 3 2" xfId="116" xr:uid="{00000000-0005-0000-0000-000010000000}"/>
    <cellStyle name="20% - Акцент1 3 2 2" xfId="208" xr:uid="{00000000-0005-0000-0000-000011000000}"/>
    <cellStyle name="20% - Акцент1 3 2 2 2" xfId="558" xr:uid="{00000000-0005-0000-0000-000012000000}"/>
    <cellStyle name="20% - Акцент1 3 2 3" xfId="466" xr:uid="{00000000-0005-0000-0000-000013000000}"/>
    <cellStyle name="20% - Акцент1 3 2 4" xfId="374" xr:uid="{00000000-0005-0000-0000-000014000000}"/>
    <cellStyle name="20% - Акцент1 3 3" xfId="162" xr:uid="{00000000-0005-0000-0000-000015000000}"/>
    <cellStyle name="20% - Акцент1 3 3 2" xfId="512" xr:uid="{00000000-0005-0000-0000-000016000000}"/>
    <cellStyle name="20% - Акцент1 3 4" xfId="254" xr:uid="{00000000-0005-0000-0000-000017000000}"/>
    <cellStyle name="20% - Акцент1 3 4 2" xfId="604" xr:uid="{00000000-0005-0000-0000-000018000000}"/>
    <cellStyle name="20% - Акцент1 3 5" xfId="420" xr:uid="{00000000-0005-0000-0000-000019000000}"/>
    <cellStyle name="20% - Акцент1 3 6" xfId="328" xr:uid="{00000000-0005-0000-0000-00001A000000}"/>
    <cellStyle name="20% - Акцент1 4" xfId="82" xr:uid="{00000000-0005-0000-0000-00001B000000}"/>
    <cellStyle name="20% - Акцент1 4 2" xfId="174" xr:uid="{00000000-0005-0000-0000-00001C000000}"/>
    <cellStyle name="20% - Акцент1 4 2 2" xfId="524" xr:uid="{00000000-0005-0000-0000-00001D000000}"/>
    <cellStyle name="20% - Акцент1 4 3" xfId="268" xr:uid="{00000000-0005-0000-0000-00001E000000}"/>
    <cellStyle name="20% - Акцент1 4 3 2" xfId="618" xr:uid="{00000000-0005-0000-0000-00001F000000}"/>
    <cellStyle name="20% - Акцент1 4 4" xfId="432" xr:uid="{00000000-0005-0000-0000-000020000000}"/>
    <cellStyle name="20% - Акцент1 4 5" xfId="340" xr:uid="{00000000-0005-0000-0000-000021000000}"/>
    <cellStyle name="20% - Акцент1 5" xfId="128" xr:uid="{00000000-0005-0000-0000-000022000000}"/>
    <cellStyle name="20% - Акцент1 5 2" xfId="478" xr:uid="{00000000-0005-0000-0000-000023000000}"/>
    <cellStyle name="20% - Акцент1 6" xfId="220" xr:uid="{00000000-0005-0000-0000-000024000000}"/>
    <cellStyle name="20% - Акцент1 6 2" xfId="570" xr:uid="{00000000-0005-0000-0000-000025000000}"/>
    <cellStyle name="20% - Акцент1 7" xfId="282" xr:uid="{00000000-0005-0000-0000-000026000000}"/>
    <cellStyle name="20% - Акцент1 7 2" xfId="632" xr:uid="{00000000-0005-0000-0000-000027000000}"/>
    <cellStyle name="20% - Акцент1 8" xfId="386" xr:uid="{00000000-0005-0000-0000-000028000000}"/>
    <cellStyle name="20% - Акцент1 9" xfId="294" xr:uid="{00000000-0005-0000-0000-000029000000}"/>
    <cellStyle name="20% — акцент2" xfId="2" builtinId="34" customBuiltin="1"/>
    <cellStyle name="20% - Акцент2 10" xfId="648" xr:uid="{00000000-0005-0000-0000-00002B000000}"/>
    <cellStyle name="20% - Акцент2 11" xfId="662" xr:uid="{00000000-0005-0000-0000-00002C000000}"/>
    <cellStyle name="20% - Акцент2 2" xfId="54" xr:uid="{00000000-0005-0000-0000-00002D000000}"/>
    <cellStyle name="20% - Акцент2 2 2" xfId="100" xr:uid="{00000000-0005-0000-0000-00002E000000}"/>
    <cellStyle name="20% - Акцент2 2 2 2" xfId="192" xr:uid="{00000000-0005-0000-0000-00002F000000}"/>
    <cellStyle name="20% - Акцент2 2 2 2 2" xfId="542" xr:uid="{00000000-0005-0000-0000-000030000000}"/>
    <cellStyle name="20% - Акцент2 2 2 3" xfId="450" xr:uid="{00000000-0005-0000-0000-000031000000}"/>
    <cellStyle name="20% - Акцент2 2 2 4" xfId="358" xr:uid="{00000000-0005-0000-0000-000032000000}"/>
    <cellStyle name="20% - Акцент2 2 3" xfId="146" xr:uid="{00000000-0005-0000-0000-000033000000}"/>
    <cellStyle name="20% - Акцент2 2 3 2" xfId="496" xr:uid="{00000000-0005-0000-0000-000034000000}"/>
    <cellStyle name="20% - Акцент2 2 4" xfId="238" xr:uid="{00000000-0005-0000-0000-000035000000}"/>
    <cellStyle name="20% - Акцент2 2 4 2" xfId="588" xr:uid="{00000000-0005-0000-0000-000036000000}"/>
    <cellStyle name="20% - Акцент2 2 5" xfId="404" xr:uid="{00000000-0005-0000-0000-000037000000}"/>
    <cellStyle name="20% - Акцент2 2 6" xfId="312" xr:uid="{00000000-0005-0000-0000-000038000000}"/>
    <cellStyle name="20% - Акцент2 3" xfId="72" xr:uid="{00000000-0005-0000-0000-000039000000}"/>
    <cellStyle name="20% - Акцент2 3 2" xfId="118" xr:uid="{00000000-0005-0000-0000-00003A000000}"/>
    <cellStyle name="20% - Акцент2 3 2 2" xfId="210" xr:uid="{00000000-0005-0000-0000-00003B000000}"/>
    <cellStyle name="20% - Акцент2 3 2 2 2" xfId="560" xr:uid="{00000000-0005-0000-0000-00003C000000}"/>
    <cellStyle name="20% - Акцент2 3 2 3" xfId="468" xr:uid="{00000000-0005-0000-0000-00003D000000}"/>
    <cellStyle name="20% - Акцент2 3 2 4" xfId="376" xr:uid="{00000000-0005-0000-0000-00003E000000}"/>
    <cellStyle name="20% - Акцент2 3 3" xfId="164" xr:uid="{00000000-0005-0000-0000-00003F000000}"/>
    <cellStyle name="20% - Акцент2 3 3 2" xfId="514" xr:uid="{00000000-0005-0000-0000-000040000000}"/>
    <cellStyle name="20% - Акцент2 3 4" xfId="256" xr:uid="{00000000-0005-0000-0000-000041000000}"/>
    <cellStyle name="20% - Акцент2 3 4 2" xfId="606" xr:uid="{00000000-0005-0000-0000-000042000000}"/>
    <cellStyle name="20% - Акцент2 3 5" xfId="422" xr:uid="{00000000-0005-0000-0000-000043000000}"/>
    <cellStyle name="20% - Акцент2 3 6" xfId="330" xr:uid="{00000000-0005-0000-0000-000044000000}"/>
    <cellStyle name="20% - Акцент2 4" xfId="83" xr:uid="{00000000-0005-0000-0000-000045000000}"/>
    <cellStyle name="20% - Акцент2 4 2" xfId="175" xr:uid="{00000000-0005-0000-0000-000046000000}"/>
    <cellStyle name="20% - Акцент2 4 2 2" xfId="525" xr:uid="{00000000-0005-0000-0000-000047000000}"/>
    <cellStyle name="20% - Акцент2 4 3" xfId="270" xr:uid="{00000000-0005-0000-0000-000048000000}"/>
    <cellStyle name="20% - Акцент2 4 3 2" xfId="620" xr:uid="{00000000-0005-0000-0000-000049000000}"/>
    <cellStyle name="20% - Акцент2 4 4" xfId="433" xr:uid="{00000000-0005-0000-0000-00004A000000}"/>
    <cellStyle name="20% - Акцент2 4 5" xfId="341" xr:uid="{00000000-0005-0000-0000-00004B000000}"/>
    <cellStyle name="20% - Акцент2 5" xfId="129" xr:uid="{00000000-0005-0000-0000-00004C000000}"/>
    <cellStyle name="20% - Акцент2 5 2" xfId="479" xr:uid="{00000000-0005-0000-0000-00004D000000}"/>
    <cellStyle name="20% - Акцент2 6" xfId="221" xr:uid="{00000000-0005-0000-0000-00004E000000}"/>
    <cellStyle name="20% - Акцент2 6 2" xfId="571" xr:uid="{00000000-0005-0000-0000-00004F000000}"/>
    <cellStyle name="20% - Акцент2 7" xfId="284" xr:uid="{00000000-0005-0000-0000-000050000000}"/>
    <cellStyle name="20% - Акцент2 7 2" xfId="634" xr:uid="{00000000-0005-0000-0000-000051000000}"/>
    <cellStyle name="20% - Акцент2 8" xfId="387" xr:uid="{00000000-0005-0000-0000-000052000000}"/>
    <cellStyle name="20% - Акцент2 9" xfId="295" xr:uid="{00000000-0005-0000-0000-000053000000}"/>
    <cellStyle name="20% — акцент3" xfId="3" builtinId="38" customBuiltin="1"/>
    <cellStyle name="20% - Акцент3 10" xfId="650" xr:uid="{00000000-0005-0000-0000-000055000000}"/>
    <cellStyle name="20% - Акцент3 11" xfId="664" xr:uid="{00000000-0005-0000-0000-000056000000}"/>
    <cellStyle name="20% - Акцент3 2" xfId="56" xr:uid="{00000000-0005-0000-0000-000057000000}"/>
    <cellStyle name="20% - Акцент3 2 2" xfId="102" xr:uid="{00000000-0005-0000-0000-000058000000}"/>
    <cellStyle name="20% - Акцент3 2 2 2" xfId="194" xr:uid="{00000000-0005-0000-0000-000059000000}"/>
    <cellStyle name="20% - Акцент3 2 2 2 2" xfId="544" xr:uid="{00000000-0005-0000-0000-00005A000000}"/>
    <cellStyle name="20% - Акцент3 2 2 3" xfId="452" xr:uid="{00000000-0005-0000-0000-00005B000000}"/>
    <cellStyle name="20% - Акцент3 2 2 4" xfId="360" xr:uid="{00000000-0005-0000-0000-00005C000000}"/>
    <cellStyle name="20% - Акцент3 2 3" xfId="148" xr:uid="{00000000-0005-0000-0000-00005D000000}"/>
    <cellStyle name="20% - Акцент3 2 3 2" xfId="498" xr:uid="{00000000-0005-0000-0000-00005E000000}"/>
    <cellStyle name="20% - Акцент3 2 4" xfId="240" xr:uid="{00000000-0005-0000-0000-00005F000000}"/>
    <cellStyle name="20% - Акцент3 2 4 2" xfId="590" xr:uid="{00000000-0005-0000-0000-000060000000}"/>
    <cellStyle name="20% - Акцент3 2 5" xfId="406" xr:uid="{00000000-0005-0000-0000-000061000000}"/>
    <cellStyle name="20% - Акцент3 2 6" xfId="314" xr:uid="{00000000-0005-0000-0000-000062000000}"/>
    <cellStyle name="20% - Акцент3 3" xfId="74" xr:uid="{00000000-0005-0000-0000-000063000000}"/>
    <cellStyle name="20% - Акцент3 3 2" xfId="120" xr:uid="{00000000-0005-0000-0000-000064000000}"/>
    <cellStyle name="20% - Акцент3 3 2 2" xfId="212" xr:uid="{00000000-0005-0000-0000-000065000000}"/>
    <cellStyle name="20% - Акцент3 3 2 2 2" xfId="562" xr:uid="{00000000-0005-0000-0000-000066000000}"/>
    <cellStyle name="20% - Акцент3 3 2 3" xfId="470" xr:uid="{00000000-0005-0000-0000-000067000000}"/>
    <cellStyle name="20% - Акцент3 3 2 4" xfId="378" xr:uid="{00000000-0005-0000-0000-000068000000}"/>
    <cellStyle name="20% - Акцент3 3 3" xfId="166" xr:uid="{00000000-0005-0000-0000-000069000000}"/>
    <cellStyle name="20% - Акцент3 3 3 2" xfId="516" xr:uid="{00000000-0005-0000-0000-00006A000000}"/>
    <cellStyle name="20% - Акцент3 3 4" xfId="258" xr:uid="{00000000-0005-0000-0000-00006B000000}"/>
    <cellStyle name="20% - Акцент3 3 4 2" xfId="608" xr:uid="{00000000-0005-0000-0000-00006C000000}"/>
    <cellStyle name="20% - Акцент3 3 5" xfId="424" xr:uid="{00000000-0005-0000-0000-00006D000000}"/>
    <cellStyle name="20% - Акцент3 3 6" xfId="332" xr:uid="{00000000-0005-0000-0000-00006E000000}"/>
    <cellStyle name="20% - Акцент3 4" xfId="84" xr:uid="{00000000-0005-0000-0000-00006F000000}"/>
    <cellStyle name="20% - Акцент3 4 2" xfId="176" xr:uid="{00000000-0005-0000-0000-000070000000}"/>
    <cellStyle name="20% - Акцент3 4 2 2" xfId="526" xr:uid="{00000000-0005-0000-0000-000071000000}"/>
    <cellStyle name="20% - Акцент3 4 3" xfId="272" xr:uid="{00000000-0005-0000-0000-000072000000}"/>
    <cellStyle name="20% - Акцент3 4 3 2" xfId="622" xr:uid="{00000000-0005-0000-0000-000073000000}"/>
    <cellStyle name="20% - Акцент3 4 4" xfId="434" xr:uid="{00000000-0005-0000-0000-000074000000}"/>
    <cellStyle name="20% - Акцент3 4 5" xfId="342" xr:uid="{00000000-0005-0000-0000-000075000000}"/>
    <cellStyle name="20% - Акцент3 5" xfId="130" xr:uid="{00000000-0005-0000-0000-000076000000}"/>
    <cellStyle name="20% - Акцент3 5 2" xfId="480" xr:uid="{00000000-0005-0000-0000-000077000000}"/>
    <cellStyle name="20% - Акцент3 6" xfId="222" xr:uid="{00000000-0005-0000-0000-000078000000}"/>
    <cellStyle name="20% - Акцент3 6 2" xfId="572" xr:uid="{00000000-0005-0000-0000-000079000000}"/>
    <cellStyle name="20% - Акцент3 7" xfId="286" xr:uid="{00000000-0005-0000-0000-00007A000000}"/>
    <cellStyle name="20% - Акцент3 7 2" xfId="636" xr:uid="{00000000-0005-0000-0000-00007B000000}"/>
    <cellStyle name="20% - Акцент3 8" xfId="388" xr:uid="{00000000-0005-0000-0000-00007C000000}"/>
    <cellStyle name="20% - Акцент3 9" xfId="296" xr:uid="{00000000-0005-0000-0000-00007D000000}"/>
    <cellStyle name="20% — акцент4" xfId="4" builtinId="42" customBuiltin="1"/>
    <cellStyle name="20% - Акцент4 10" xfId="652" xr:uid="{00000000-0005-0000-0000-00007F000000}"/>
    <cellStyle name="20% - Акцент4 11" xfId="666" xr:uid="{00000000-0005-0000-0000-000080000000}"/>
    <cellStyle name="20% - Акцент4 2" xfId="58" xr:uid="{00000000-0005-0000-0000-000081000000}"/>
    <cellStyle name="20% - Акцент4 2 2" xfId="104" xr:uid="{00000000-0005-0000-0000-000082000000}"/>
    <cellStyle name="20% - Акцент4 2 2 2" xfId="196" xr:uid="{00000000-0005-0000-0000-000083000000}"/>
    <cellStyle name="20% - Акцент4 2 2 2 2" xfId="546" xr:uid="{00000000-0005-0000-0000-000084000000}"/>
    <cellStyle name="20% - Акцент4 2 2 3" xfId="454" xr:uid="{00000000-0005-0000-0000-000085000000}"/>
    <cellStyle name="20% - Акцент4 2 2 4" xfId="362" xr:uid="{00000000-0005-0000-0000-000086000000}"/>
    <cellStyle name="20% - Акцент4 2 3" xfId="150" xr:uid="{00000000-0005-0000-0000-000087000000}"/>
    <cellStyle name="20% - Акцент4 2 3 2" xfId="500" xr:uid="{00000000-0005-0000-0000-000088000000}"/>
    <cellStyle name="20% - Акцент4 2 4" xfId="242" xr:uid="{00000000-0005-0000-0000-000089000000}"/>
    <cellStyle name="20% - Акцент4 2 4 2" xfId="592" xr:uid="{00000000-0005-0000-0000-00008A000000}"/>
    <cellStyle name="20% - Акцент4 2 5" xfId="408" xr:uid="{00000000-0005-0000-0000-00008B000000}"/>
    <cellStyle name="20% - Акцент4 2 6" xfId="316" xr:uid="{00000000-0005-0000-0000-00008C000000}"/>
    <cellStyle name="20% - Акцент4 3" xfId="76" xr:uid="{00000000-0005-0000-0000-00008D000000}"/>
    <cellStyle name="20% - Акцент4 3 2" xfId="122" xr:uid="{00000000-0005-0000-0000-00008E000000}"/>
    <cellStyle name="20% - Акцент4 3 2 2" xfId="214" xr:uid="{00000000-0005-0000-0000-00008F000000}"/>
    <cellStyle name="20% - Акцент4 3 2 2 2" xfId="564" xr:uid="{00000000-0005-0000-0000-000090000000}"/>
    <cellStyle name="20% - Акцент4 3 2 3" xfId="472" xr:uid="{00000000-0005-0000-0000-000091000000}"/>
    <cellStyle name="20% - Акцент4 3 2 4" xfId="380" xr:uid="{00000000-0005-0000-0000-000092000000}"/>
    <cellStyle name="20% - Акцент4 3 3" xfId="168" xr:uid="{00000000-0005-0000-0000-000093000000}"/>
    <cellStyle name="20% - Акцент4 3 3 2" xfId="518" xr:uid="{00000000-0005-0000-0000-000094000000}"/>
    <cellStyle name="20% - Акцент4 3 4" xfId="260" xr:uid="{00000000-0005-0000-0000-000095000000}"/>
    <cellStyle name="20% - Акцент4 3 4 2" xfId="610" xr:uid="{00000000-0005-0000-0000-000096000000}"/>
    <cellStyle name="20% - Акцент4 3 5" xfId="426" xr:uid="{00000000-0005-0000-0000-000097000000}"/>
    <cellStyle name="20% - Акцент4 3 6" xfId="334" xr:uid="{00000000-0005-0000-0000-000098000000}"/>
    <cellStyle name="20% - Акцент4 4" xfId="85" xr:uid="{00000000-0005-0000-0000-000099000000}"/>
    <cellStyle name="20% - Акцент4 4 2" xfId="177" xr:uid="{00000000-0005-0000-0000-00009A000000}"/>
    <cellStyle name="20% - Акцент4 4 2 2" xfId="527" xr:uid="{00000000-0005-0000-0000-00009B000000}"/>
    <cellStyle name="20% - Акцент4 4 3" xfId="274" xr:uid="{00000000-0005-0000-0000-00009C000000}"/>
    <cellStyle name="20% - Акцент4 4 3 2" xfId="624" xr:uid="{00000000-0005-0000-0000-00009D000000}"/>
    <cellStyle name="20% - Акцент4 4 4" xfId="435" xr:uid="{00000000-0005-0000-0000-00009E000000}"/>
    <cellStyle name="20% - Акцент4 4 5" xfId="343" xr:uid="{00000000-0005-0000-0000-00009F000000}"/>
    <cellStyle name="20% - Акцент4 5" xfId="131" xr:uid="{00000000-0005-0000-0000-0000A0000000}"/>
    <cellStyle name="20% - Акцент4 5 2" xfId="481" xr:uid="{00000000-0005-0000-0000-0000A1000000}"/>
    <cellStyle name="20% - Акцент4 6" xfId="223" xr:uid="{00000000-0005-0000-0000-0000A2000000}"/>
    <cellStyle name="20% - Акцент4 6 2" xfId="573" xr:uid="{00000000-0005-0000-0000-0000A3000000}"/>
    <cellStyle name="20% - Акцент4 7" xfId="288" xr:uid="{00000000-0005-0000-0000-0000A4000000}"/>
    <cellStyle name="20% - Акцент4 7 2" xfId="638" xr:uid="{00000000-0005-0000-0000-0000A5000000}"/>
    <cellStyle name="20% - Акцент4 8" xfId="389" xr:uid="{00000000-0005-0000-0000-0000A6000000}"/>
    <cellStyle name="20% - Акцент4 9" xfId="297" xr:uid="{00000000-0005-0000-0000-0000A7000000}"/>
    <cellStyle name="20% — акцент5" xfId="5" builtinId="46" customBuiltin="1"/>
    <cellStyle name="20% - Акцент5 10" xfId="654" xr:uid="{00000000-0005-0000-0000-0000A9000000}"/>
    <cellStyle name="20% - Акцент5 11" xfId="668" xr:uid="{00000000-0005-0000-0000-0000AA000000}"/>
    <cellStyle name="20% - Акцент5 2" xfId="60" xr:uid="{00000000-0005-0000-0000-0000AB000000}"/>
    <cellStyle name="20% - Акцент5 2 2" xfId="106" xr:uid="{00000000-0005-0000-0000-0000AC000000}"/>
    <cellStyle name="20% - Акцент5 2 2 2" xfId="198" xr:uid="{00000000-0005-0000-0000-0000AD000000}"/>
    <cellStyle name="20% - Акцент5 2 2 2 2" xfId="548" xr:uid="{00000000-0005-0000-0000-0000AE000000}"/>
    <cellStyle name="20% - Акцент5 2 2 3" xfId="456" xr:uid="{00000000-0005-0000-0000-0000AF000000}"/>
    <cellStyle name="20% - Акцент5 2 2 4" xfId="364" xr:uid="{00000000-0005-0000-0000-0000B0000000}"/>
    <cellStyle name="20% - Акцент5 2 3" xfId="152" xr:uid="{00000000-0005-0000-0000-0000B1000000}"/>
    <cellStyle name="20% - Акцент5 2 3 2" xfId="502" xr:uid="{00000000-0005-0000-0000-0000B2000000}"/>
    <cellStyle name="20% - Акцент5 2 4" xfId="244" xr:uid="{00000000-0005-0000-0000-0000B3000000}"/>
    <cellStyle name="20% - Акцент5 2 4 2" xfId="594" xr:uid="{00000000-0005-0000-0000-0000B4000000}"/>
    <cellStyle name="20% - Акцент5 2 5" xfId="410" xr:uid="{00000000-0005-0000-0000-0000B5000000}"/>
    <cellStyle name="20% - Акцент5 2 6" xfId="318" xr:uid="{00000000-0005-0000-0000-0000B6000000}"/>
    <cellStyle name="20% - Акцент5 3" xfId="78" xr:uid="{00000000-0005-0000-0000-0000B7000000}"/>
    <cellStyle name="20% - Акцент5 3 2" xfId="124" xr:uid="{00000000-0005-0000-0000-0000B8000000}"/>
    <cellStyle name="20% - Акцент5 3 2 2" xfId="216" xr:uid="{00000000-0005-0000-0000-0000B9000000}"/>
    <cellStyle name="20% - Акцент5 3 2 2 2" xfId="566" xr:uid="{00000000-0005-0000-0000-0000BA000000}"/>
    <cellStyle name="20% - Акцент5 3 2 3" xfId="474" xr:uid="{00000000-0005-0000-0000-0000BB000000}"/>
    <cellStyle name="20% - Акцент5 3 2 4" xfId="382" xr:uid="{00000000-0005-0000-0000-0000BC000000}"/>
    <cellStyle name="20% - Акцент5 3 3" xfId="170" xr:uid="{00000000-0005-0000-0000-0000BD000000}"/>
    <cellStyle name="20% - Акцент5 3 3 2" xfId="520" xr:uid="{00000000-0005-0000-0000-0000BE000000}"/>
    <cellStyle name="20% - Акцент5 3 4" xfId="262" xr:uid="{00000000-0005-0000-0000-0000BF000000}"/>
    <cellStyle name="20% - Акцент5 3 4 2" xfId="612" xr:uid="{00000000-0005-0000-0000-0000C0000000}"/>
    <cellStyle name="20% - Акцент5 3 5" xfId="428" xr:uid="{00000000-0005-0000-0000-0000C1000000}"/>
    <cellStyle name="20% - Акцент5 3 6" xfId="336" xr:uid="{00000000-0005-0000-0000-0000C2000000}"/>
    <cellStyle name="20% - Акцент5 4" xfId="86" xr:uid="{00000000-0005-0000-0000-0000C3000000}"/>
    <cellStyle name="20% - Акцент5 4 2" xfId="178" xr:uid="{00000000-0005-0000-0000-0000C4000000}"/>
    <cellStyle name="20% - Акцент5 4 2 2" xfId="528" xr:uid="{00000000-0005-0000-0000-0000C5000000}"/>
    <cellStyle name="20% - Акцент5 4 3" xfId="276" xr:uid="{00000000-0005-0000-0000-0000C6000000}"/>
    <cellStyle name="20% - Акцент5 4 3 2" xfId="626" xr:uid="{00000000-0005-0000-0000-0000C7000000}"/>
    <cellStyle name="20% - Акцент5 4 4" xfId="436" xr:uid="{00000000-0005-0000-0000-0000C8000000}"/>
    <cellStyle name="20% - Акцент5 4 5" xfId="344" xr:uid="{00000000-0005-0000-0000-0000C9000000}"/>
    <cellStyle name="20% - Акцент5 5" xfId="132" xr:uid="{00000000-0005-0000-0000-0000CA000000}"/>
    <cellStyle name="20% - Акцент5 5 2" xfId="482" xr:uid="{00000000-0005-0000-0000-0000CB000000}"/>
    <cellStyle name="20% - Акцент5 6" xfId="224" xr:uid="{00000000-0005-0000-0000-0000CC000000}"/>
    <cellStyle name="20% - Акцент5 6 2" xfId="574" xr:uid="{00000000-0005-0000-0000-0000CD000000}"/>
    <cellStyle name="20% - Акцент5 7" xfId="290" xr:uid="{00000000-0005-0000-0000-0000CE000000}"/>
    <cellStyle name="20% - Акцент5 7 2" xfId="640" xr:uid="{00000000-0005-0000-0000-0000CF000000}"/>
    <cellStyle name="20% - Акцент5 8" xfId="390" xr:uid="{00000000-0005-0000-0000-0000D0000000}"/>
    <cellStyle name="20% - Акцент5 9" xfId="298" xr:uid="{00000000-0005-0000-0000-0000D1000000}"/>
    <cellStyle name="20% — акцент6" xfId="6" builtinId="50" customBuiltin="1"/>
    <cellStyle name="20% - Акцент6 10" xfId="656" xr:uid="{00000000-0005-0000-0000-0000D3000000}"/>
    <cellStyle name="20% - Акцент6 11" xfId="670" xr:uid="{00000000-0005-0000-0000-0000D4000000}"/>
    <cellStyle name="20% - Акцент6 2" xfId="62" xr:uid="{00000000-0005-0000-0000-0000D5000000}"/>
    <cellStyle name="20% - Акцент6 2 2" xfId="108" xr:uid="{00000000-0005-0000-0000-0000D6000000}"/>
    <cellStyle name="20% - Акцент6 2 2 2" xfId="200" xr:uid="{00000000-0005-0000-0000-0000D7000000}"/>
    <cellStyle name="20% - Акцент6 2 2 2 2" xfId="550" xr:uid="{00000000-0005-0000-0000-0000D8000000}"/>
    <cellStyle name="20% - Акцент6 2 2 3" xfId="458" xr:uid="{00000000-0005-0000-0000-0000D9000000}"/>
    <cellStyle name="20% - Акцент6 2 2 4" xfId="366" xr:uid="{00000000-0005-0000-0000-0000DA000000}"/>
    <cellStyle name="20% - Акцент6 2 3" xfId="154" xr:uid="{00000000-0005-0000-0000-0000DB000000}"/>
    <cellStyle name="20% - Акцент6 2 3 2" xfId="504" xr:uid="{00000000-0005-0000-0000-0000DC000000}"/>
    <cellStyle name="20% - Акцент6 2 4" xfId="246" xr:uid="{00000000-0005-0000-0000-0000DD000000}"/>
    <cellStyle name="20% - Акцент6 2 4 2" xfId="596" xr:uid="{00000000-0005-0000-0000-0000DE000000}"/>
    <cellStyle name="20% - Акцент6 2 5" xfId="412" xr:uid="{00000000-0005-0000-0000-0000DF000000}"/>
    <cellStyle name="20% - Акцент6 2 6" xfId="320" xr:uid="{00000000-0005-0000-0000-0000E0000000}"/>
    <cellStyle name="20% - Акцент6 3" xfId="80" xr:uid="{00000000-0005-0000-0000-0000E1000000}"/>
    <cellStyle name="20% - Акцент6 3 2" xfId="126" xr:uid="{00000000-0005-0000-0000-0000E2000000}"/>
    <cellStyle name="20% - Акцент6 3 2 2" xfId="218" xr:uid="{00000000-0005-0000-0000-0000E3000000}"/>
    <cellStyle name="20% - Акцент6 3 2 2 2" xfId="568" xr:uid="{00000000-0005-0000-0000-0000E4000000}"/>
    <cellStyle name="20% - Акцент6 3 2 3" xfId="476" xr:uid="{00000000-0005-0000-0000-0000E5000000}"/>
    <cellStyle name="20% - Акцент6 3 2 4" xfId="384" xr:uid="{00000000-0005-0000-0000-0000E6000000}"/>
    <cellStyle name="20% - Акцент6 3 3" xfId="172" xr:uid="{00000000-0005-0000-0000-0000E7000000}"/>
    <cellStyle name="20% - Акцент6 3 3 2" xfId="522" xr:uid="{00000000-0005-0000-0000-0000E8000000}"/>
    <cellStyle name="20% - Акцент6 3 4" xfId="264" xr:uid="{00000000-0005-0000-0000-0000E9000000}"/>
    <cellStyle name="20% - Акцент6 3 4 2" xfId="614" xr:uid="{00000000-0005-0000-0000-0000EA000000}"/>
    <cellStyle name="20% - Акцент6 3 5" xfId="430" xr:uid="{00000000-0005-0000-0000-0000EB000000}"/>
    <cellStyle name="20% - Акцент6 3 6" xfId="338" xr:uid="{00000000-0005-0000-0000-0000EC000000}"/>
    <cellStyle name="20% - Акцент6 4" xfId="87" xr:uid="{00000000-0005-0000-0000-0000ED000000}"/>
    <cellStyle name="20% - Акцент6 4 2" xfId="179" xr:uid="{00000000-0005-0000-0000-0000EE000000}"/>
    <cellStyle name="20% - Акцент6 4 2 2" xfId="529" xr:uid="{00000000-0005-0000-0000-0000EF000000}"/>
    <cellStyle name="20% - Акцент6 4 3" xfId="278" xr:uid="{00000000-0005-0000-0000-0000F0000000}"/>
    <cellStyle name="20% - Акцент6 4 3 2" xfId="628" xr:uid="{00000000-0005-0000-0000-0000F1000000}"/>
    <cellStyle name="20% - Акцент6 4 4" xfId="437" xr:uid="{00000000-0005-0000-0000-0000F2000000}"/>
    <cellStyle name="20% - Акцент6 4 5" xfId="345" xr:uid="{00000000-0005-0000-0000-0000F3000000}"/>
    <cellStyle name="20% - Акцент6 5" xfId="133" xr:uid="{00000000-0005-0000-0000-0000F4000000}"/>
    <cellStyle name="20% - Акцент6 5 2" xfId="483" xr:uid="{00000000-0005-0000-0000-0000F5000000}"/>
    <cellStyle name="20% - Акцент6 6" xfId="225" xr:uid="{00000000-0005-0000-0000-0000F6000000}"/>
    <cellStyle name="20% - Акцент6 6 2" xfId="575" xr:uid="{00000000-0005-0000-0000-0000F7000000}"/>
    <cellStyle name="20% - Акцент6 7" xfId="292" xr:uid="{00000000-0005-0000-0000-0000F8000000}"/>
    <cellStyle name="20% - Акцент6 7 2" xfId="642" xr:uid="{00000000-0005-0000-0000-0000F9000000}"/>
    <cellStyle name="20% - Акцент6 8" xfId="391" xr:uid="{00000000-0005-0000-0000-0000FA000000}"/>
    <cellStyle name="20% - Акцент6 9" xfId="299" xr:uid="{00000000-0005-0000-0000-0000FB000000}"/>
    <cellStyle name="40% — акцент1" xfId="7" builtinId="31" customBuiltin="1"/>
    <cellStyle name="40% - Акцент1 10" xfId="647" xr:uid="{00000000-0005-0000-0000-0000FD000000}"/>
    <cellStyle name="40% - Акцент1 11" xfId="661" xr:uid="{00000000-0005-0000-0000-0000FE000000}"/>
    <cellStyle name="40% - Акцент1 2" xfId="53" xr:uid="{00000000-0005-0000-0000-0000FF000000}"/>
    <cellStyle name="40% - Акцент1 2 2" xfId="99" xr:uid="{00000000-0005-0000-0000-000000010000}"/>
    <cellStyle name="40% - Акцент1 2 2 2" xfId="191" xr:uid="{00000000-0005-0000-0000-000001010000}"/>
    <cellStyle name="40% - Акцент1 2 2 2 2" xfId="541" xr:uid="{00000000-0005-0000-0000-000002010000}"/>
    <cellStyle name="40% - Акцент1 2 2 3" xfId="449" xr:uid="{00000000-0005-0000-0000-000003010000}"/>
    <cellStyle name="40% - Акцент1 2 2 4" xfId="357" xr:uid="{00000000-0005-0000-0000-000004010000}"/>
    <cellStyle name="40% - Акцент1 2 3" xfId="145" xr:uid="{00000000-0005-0000-0000-000005010000}"/>
    <cellStyle name="40% - Акцент1 2 3 2" xfId="495" xr:uid="{00000000-0005-0000-0000-000006010000}"/>
    <cellStyle name="40% - Акцент1 2 4" xfId="237" xr:uid="{00000000-0005-0000-0000-000007010000}"/>
    <cellStyle name="40% - Акцент1 2 4 2" xfId="587" xr:uid="{00000000-0005-0000-0000-000008010000}"/>
    <cellStyle name="40% - Акцент1 2 5" xfId="403" xr:uid="{00000000-0005-0000-0000-000009010000}"/>
    <cellStyle name="40% - Акцент1 2 6" xfId="311" xr:uid="{00000000-0005-0000-0000-00000A010000}"/>
    <cellStyle name="40% - Акцент1 3" xfId="71" xr:uid="{00000000-0005-0000-0000-00000B010000}"/>
    <cellStyle name="40% - Акцент1 3 2" xfId="117" xr:uid="{00000000-0005-0000-0000-00000C010000}"/>
    <cellStyle name="40% - Акцент1 3 2 2" xfId="209" xr:uid="{00000000-0005-0000-0000-00000D010000}"/>
    <cellStyle name="40% - Акцент1 3 2 2 2" xfId="559" xr:uid="{00000000-0005-0000-0000-00000E010000}"/>
    <cellStyle name="40% - Акцент1 3 2 3" xfId="467" xr:uid="{00000000-0005-0000-0000-00000F010000}"/>
    <cellStyle name="40% - Акцент1 3 2 4" xfId="375" xr:uid="{00000000-0005-0000-0000-000010010000}"/>
    <cellStyle name="40% - Акцент1 3 3" xfId="163" xr:uid="{00000000-0005-0000-0000-000011010000}"/>
    <cellStyle name="40% - Акцент1 3 3 2" xfId="513" xr:uid="{00000000-0005-0000-0000-000012010000}"/>
    <cellStyle name="40% - Акцент1 3 4" xfId="255" xr:uid="{00000000-0005-0000-0000-000013010000}"/>
    <cellStyle name="40% - Акцент1 3 4 2" xfId="605" xr:uid="{00000000-0005-0000-0000-000014010000}"/>
    <cellStyle name="40% - Акцент1 3 5" xfId="421" xr:uid="{00000000-0005-0000-0000-000015010000}"/>
    <cellStyle name="40% - Акцент1 3 6" xfId="329" xr:uid="{00000000-0005-0000-0000-000016010000}"/>
    <cellStyle name="40% - Акцент1 4" xfId="88" xr:uid="{00000000-0005-0000-0000-000017010000}"/>
    <cellStyle name="40% - Акцент1 4 2" xfId="180" xr:uid="{00000000-0005-0000-0000-000018010000}"/>
    <cellStyle name="40% - Акцент1 4 2 2" xfId="530" xr:uid="{00000000-0005-0000-0000-000019010000}"/>
    <cellStyle name="40% - Акцент1 4 3" xfId="269" xr:uid="{00000000-0005-0000-0000-00001A010000}"/>
    <cellStyle name="40% - Акцент1 4 3 2" xfId="619" xr:uid="{00000000-0005-0000-0000-00001B010000}"/>
    <cellStyle name="40% - Акцент1 4 4" xfId="438" xr:uid="{00000000-0005-0000-0000-00001C010000}"/>
    <cellStyle name="40% - Акцент1 4 5" xfId="346" xr:uid="{00000000-0005-0000-0000-00001D010000}"/>
    <cellStyle name="40% - Акцент1 5" xfId="134" xr:uid="{00000000-0005-0000-0000-00001E010000}"/>
    <cellStyle name="40% - Акцент1 5 2" xfId="484" xr:uid="{00000000-0005-0000-0000-00001F010000}"/>
    <cellStyle name="40% - Акцент1 6" xfId="226" xr:uid="{00000000-0005-0000-0000-000020010000}"/>
    <cellStyle name="40% - Акцент1 6 2" xfId="576" xr:uid="{00000000-0005-0000-0000-000021010000}"/>
    <cellStyle name="40% - Акцент1 7" xfId="283" xr:uid="{00000000-0005-0000-0000-000022010000}"/>
    <cellStyle name="40% - Акцент1 7 2" xfId="633" xr:uid="{00000000-0005-0000-0000-000023010000}"/>
    <cellStyle name="40% - Акцент1 8" xfId="392" xr:uid="{00000000-0005-0000-0000-000024010000}"/>
    <cellStyle name="40% - Акцент1 9" xfId="300" xr:uid="{00000000-0005-0000-0000-000025010000}"/>
    <cellStyle name="40% — акцент2" xfId="8" builtinId="35" customBuiltin="1"/>
    <cellStyle name="40% - Акцент2 10" xfId="649" xr:uid="{00000000-0005-0000-0000-000027010000}"/>
    <cellStyle name="40% - Акцент2 11" xfId="663" xr:uid="{00000000-0005-0000-0000-000028010000}"/>
    <cellStyle name="40% - Акцент2 2" xfId="55" xr:uid="{00000000-0005-0000-0000-000029010000}"/>
    <cellStyle name="40% - Акцент2 2 2" xfId="101" xr:uid="{00000000-0005-0000-0000-00002A010000}"/>
    <cellStyle name="40% - Акцент2 2 2 2" xfId="193" xr:uid="{00000000-0005-0000-0000-00002B010000}"/>
    <cellStyle name="40% - Акцент2 2 2 2 2" xfId="543" xr:uid="{00000000-0005-0000-0000-00002C010000}"/>
    <cellStyle name="40% - Акцент2 2 2 3" xfId="451" xr:uid="{00000000-0005-0000-0000-00002D010000}"/>
    <cellStyle name="40% - Акцент2 2 2 4" xfId="359" xr:uid="{00000000-0005-0000-0000-00002E010000}"/>
    <cellStyle name="40% - Акцент2 2 3" xfId="147" xr:uid="{00000000-0005-0000-0000-00002F010000}"/>
    <cellStyle name="40% - Акцент2 2 3 2" xfId="497" xr:uid="{00000000-0005-0000-0000-000030010000}"/>
    <cellStyle name="40% - Акцент2 2 4" xfId="239" xr:uid="{00000000-0005-0000-0000-000031010000}"/>
    <cellStyle name="40% - Акцент2 2 4 2" xfId="589" xr:uid="{00000000-0005-0000-0000-000032010000}"/>
    <cellStyle name="40% - Акцент2 2 5" xfId="405" xr:uid="{00000000-0005-0000-0000-000033010000}"/>
    <cellStyle name="40% - Акцент2 2 6" xfId="313" xr:uid="{00000000-0005-0000-0000-000034010000}"/>
    <cellStyle name="40% - Акцент2 3" xfId="73" xr:uid="{00000000-0005-0000-0000-000035010000}"/>
    <cellStyle name="40% - Акцент2 3 2" xfId="119" xr:uid="{00000000-0005-0000-0000-000036010000}"/>
    <cellStyle name="40% - Акцент2 3 2 2" xfId="211" xr:uid="{00000000-0005-0000-0000-000037010000}"/>
    <cellStyle name="40% - Акцент2 3 2 2 2" xfId="561" xr:uid="{00000000-0005-0000-0000-000038010000}"/>
    <cellStyle name="40% - Акцент2 3 2 3" xfId="469" xr:uid="{00000000-0005-0000-0000-000039010000}"/>
    <cellStyle name="40% - Акцент2 3 2 4" xfId="377" xr:uid="{00000000-0005-0000-0000-00003A010000}"/>
    <cellStyle name="40% - Акцент2 3 3" xfId="165" xr:uid="{00000000-0005-0000-0000-00003B010000}"/>
    <cellStyle name="40% - Акцент2 3 3 2" xfId="515" xr:uid="{00000000-0005-0000-0000-00003C010000}"/>
    <cellStyle name="40% - Акцент2 3 4" xfId="257" xr:uid="{00000000-0005-0000-0000-00003D010000}"/>
    <cellStyle name="40% - Акцент2 3 4 2" xfId="607" xr:uid="{00000000-0005-0000-0000-00003E010000}"/>
    <cellStyle name="40% - Акцент2 3 5" xfId="423" xr:uid="{00000000-0005-0000-0000-00003F010000}"/>
    <cellStyle name="40% - Акцент2 3 6" xfId="331" xr:uid="{00000000-0005-0000-0000-000040010000}"/>
    <cellStyle name="40% - Акцент2 4" xfId="89" xr:uid="{00000000-0005-0000-0000-000041010000}"/>
    <cellStyle name="40% - Акцент2 4 2" xfId="181" xr:uid="{00000000-0005-0000-0000-000042010000}"/>
    <cellStyle name="40% - Акцент2 4 2 2" xfId="531" xr:uid="{00000000-0005-0000-0000-000043010000}"/>
    <cellStyle name="40% - Акцент2 4 3" xfId="271" xr:uid="{00000000-0005-0000-0000-000044010000}"/>
    <cellStyle name="40% - Акцент2 4 3 2" xfId="621" xr:uid="{00000000-0005-0000-0000-000045010000}"/>
    <cellStyle name="40% - Акцент2 4 4" xfId="439" xr:uid="{00000000-0005-0000-0000-000046010000}"/>
    <cellStyle name="40% - Акцент2 4 5" xfId="347" xr:uid="{00000000-0005-0000-0000-000047010000}"/>
    <cellStyle name="40% - Акцент2 5" xfId="135" xr:uid="{00000000-0005-0000-0000-000048010000}"/>
    <cellStyle name="40% - Акцент2 5 2" xfId="485" xr:uid="{00000000-0005-0000-0000-000049010000}"/>
    <cellStyle name="40% - Акцент2 6" xfId="227" xr:uid="{00000000-0005-0000-0000-00004A010000}"/>
    <cellStyle name="40% - Акцент2 6 2" xfId="577" xr:uid="{00000000-0005-0000-0000-00004B010000}"/>
    <cellStyle name="40% - Акцент2 7" xfId="285" xr:uid="{00000000-0005-0000-0000-00004C010000}"/>
    <cellStyle name="40% - Акцент2 7 2" xfId="635" xr:uid="{00000000-0005-0000-0000-00004D010000}"/>
    <cellStyle name="40% - Акцент2 8" xfId="393" xr:uid="{00000000-0005-0000-0000-00004E010000}"/>
    <cellStyle name="40% - Акцент2 9" xfId="301" xr:uid="{00000000-0005-0000-0000-00004F010000}"/>
    <cellStyle name="40% — акцент3" xfId="9" builtinId="39" customBuiltin="1"/>
    <cellStyle name="40% - Акцент3 10" xfId="651" xr:uid="{00000000-0005-0000-0000-000051010000}"/>
    <cellStyle name="40% - Акцент3 11" xfId="665" xr:uid="{00000000-0005-0000-0000-000052010000}"/>
    <cellStyle name="40% - Акцент3 2" xfId="57" xr:uid="{00000000-0005-0000-0000-000053010000}"/>
    <cellStyle name="40% - Акцент3 2 2" xfId="103" xr:uid="{00000000-0005-0000-0000-000054010000}"/>
    <cellStyle name="40% - Акцент3 2 2 2" xfId="195" xr:uid="{00000000-0005-0000-0000-000055010000}"/>
    <cellStyle name="40% - Акцент3 2 2 2 2" xfId="545" xr:uid="{00000000-0005-0000-0000-000056010000}"/>
    <cellStyle name="40% - Акцент3 2 2 3" xfId="453" xr:uid="{00000000-0005-0000-0000-000057010000}"/>
    <cellStyle name="40% - Акцент3 2 2 4" xfId="361" xr:uid="{00000000-0005-0000-0000-000058010000}"/>
    <cellStyle name="40% - Акцент3 2 3" xfId="149" xr:uid="{00000000-0005-0000-0000-000059010000}"/>
    <cellStyle name="40% - Акцент3 2 3 2" xfId="499" xr:uid="{00000000-0005-0000-0000-00005A010000}"/>
    <cellStyle name="40% - Акцент3 2 4" xfId="241" xr:uid="{00000000-0005-0000-0000-00005B010000}"/>
    <cellStyle name="40% - Акцент3 2 4 2" xfId="591" xr:uid="{00000000-0005-0000-0000-00005C010000}"/>
    <cellStyle name="40% - Акцент3 2 5" xfId="407" xr:uid="{00000000-0005-0000-0000-00005D010000}"/>
    <cellStyle name="40% - Акцент3 2 6" xfId="315" xr:uid="{00000000-0005-0000-0000-00005E010000}"/>
    <cellStyle name="40% - Акцент3 3" xfId="75" xr:uid="{00000000-0005-0000-0000-00005F010000}"/>
    <cellStyle name="40% - Акцент3 3 2" xfId="121" xr:uid="{00000000-0005-0000-0000-000060010000}"/>
    <cellStyle name="40% - Акцент3 3 2 2" xfId="213" xr:uid="{00000000-0005-0000-0000-000061010000}"/>
    <cellStyle name="40% - Акцент3 3 2 2 2" xfId="563" xr:uid="{00000000-0005-0000-0000-000062010000}"/>
    <cellStyle name="40% - Акцент3 3 2 3" xfId="471" xr:uid="{00000000-0005-0000-0000-000063010000}"/>
    <cellStyle name="40% - Акцент3 3 2 4" xfId="379" xr:uid="{00000000-0005-0000-0000-000064010000}"/>
    <cellStyle name="40% - Акцент3 3 3" xfId="167" xr:uid="{00000000-0005-0000-0000-000065010000}"/>
    <cellStyle name="40% - Акцент3 3 3 2" xfId="517" xr:uid="{00000000-0005-0000-0000-000066010000}"/>
    <cellStyle name="40% - Акцент3 3 4" xfId="259" xr:uid="{00000000-0005-0000-0000-000067010000}"/>
    <cellStyle name="40% - Акцент3 3 4 2" xfId="609" xr:uid="{00000000-0005-0000-0000-000068010000}"/>
    <cellStyle name="40% - Акцент3 3 5" xfId="425" xr:uid="{00000000-0005-0000-0000-000069010000}"/>
    <cellStyle name="40% - Акцент3 3 6" xfId="333" xr:uid="{00000000-0005-0000-0000-00006A010000}"/>
    <cellStyle name="40% - Акцент3 4" xfId="90" xr:uid="{00000000-0005-0000-0000-00006B010000}"/>
    <cellStyle name="40% - Акцент3 4 2" xfId="182" xr:uid="{00000000-0005-0000-0000-00006C010000}"/>
    <cellStyle name="40% - Акцент3 4 2 2" xfId="532" xr:uid="{00000000-0005-0000-0000-00006D010000}"/>
    <cellStyle name="40% - Акцент3 4 3" xfId="273" xr:uid="{00000000-0005-0000-0000-00006E010000}"/>
    <cellStyle name="40% - Акцент3 4 3 2" xfId="623" xr:uid="{00000000-0005-0000-0000-00006F010000}"/>
    <cellStyle name="40% - Акцент3 4 4" xfId="440" xr:uid="{00000000-0005-0000-0000-000070010000}"/>
    <cellStyle name="40% - Акцент3 4 5" xfId="348" xr:uid="{00000000-0005-0000-0000-000071010000}"/>
    <cellStyle name="40% - Акцент3 5" xfId="136" xr:uid="{00000000-0005-0000-0000-000072010000}"/>
    <cellStyle name="40% - Акцент3 5 2" xfId="486" xr:uid="{00000000-0005-0000-0000-000073010000}"/>
    <cellStyle name="40% - Акцент3 6" xfId="228" xr:uid="{00000000-0005-0000-0000-000074010000}"/>
    <cellStyle name="40% - Акцент3 6 2" xfId="578" xr:uid="{00000000-0005-0000-0000-000075010000}"/>
    <cellStyle name="40% - Акцент3 7" xfId="287" xr:uid="{00000000-0005-0000-0000-000076010000}"/>
    <cellStyle name="40% - Акцент3 7 2" xfId="637" xr:uid="{00000000-0005-0000-0000-000077010000}"/>
    <cellStyle name="40% - Акцент3 8" xfId="394" xr:uid="{00000000-0005-0000-0000-000078010000}"/>
    <cellStyle name="40% - Акцент3 9" xfId="302" xr:uid="{00000000-0005-0000-0000-000079010000}"/>
    <cellStyle name="40% — акцент4" xfId="10" builtinId="43" customBuiltin="1"/>
    <cellStyle name="40% - Акцент4 10" xfId="653" xr:uid="{00000000-0005-0000-0000-00007B010000}"/>
    <cellStyle name="40% - Акцент4 11" xfId="667" xr:uid="{00000000-0005-0000-0000-00007C010000}"/>
    <cellStyle name="40% - Акцент4 2" xfId="59" xr:uid="{00000000-0005-0000-0000-00007D010000}"/>
    <cellStyle name="40% - Акцент4 2 2" xfId="105" xr:uid="{00000000-0005-0000-0000-00007E010000}"/>
    <cellStyle name="40% - Акцент4 2 2 2" xfId="197" xr:uid="{00000000-0005-0000-0000-00007F010000}"/>
    <cellStyle name="40% - Акцент4 2 2 2 2" xfId="547" xr:uid="{00000000-0005-0000-0000-000080010000}"/>
    <cellStyle name="40% - Акцент4 2 2 3" xfId="455" xr:uid="{00000000-0005-0000-0000-000081010000}"/>
    <cellStyle name="40% - Акцент4 2 2 4" xfId="363" xr:uid="{00000000-0005-0000-0000-000082010000}"/>
    <cellStyle name="40% - Акцент4 2 3" xfId="151" xr:uid="{00000000-0005-0000-0000-000083010000}"/>
    <cellStyle name="40% - Акцент4 2 3 2" xfId="501" xr:uid="{00000000-0005-0000-0000-000084010000}"/>
    <cellStyle name="40% - Акцент4 2 4" xfId="243" xr:uid="{00000000-0005-0000-0000-000085010000}"/>
    <cellStyle name="40% - Акцент4 2 4 2" xfId="593" xr:uid="{00000000-0005-0000-0000-000086010000}"/>
    <cellStyle name="40% - Акцент4 2 5" xfId="409" xr:uid="{00000000-0005-0000-0000-000087010000}"/>
    <cellStyle name="40% - Акцент4 2 6" xfId="317" xr:uid="{00000000-0005-0000-0000-000088010000}"/>
    <cellStyle name="40% - Акцент4 3" xfId="77" xr:uid="{00000000-0005-0000-0000-000089010000}"/>
    <cellStyle name="40% - Акцент4 3 2" xfId="123" xr:uid="{00000000-0005-0000-0000-00008A010000}"/>
    <cellStyle name="40% - Акцент4 3 2 2" xfId="215" xr:uid="{00000000-0005-0000-0000-00008B010000}"/>
    <cellStyle name="40% - Акцент4 3 2 2 2" xfId="565" xr:uid="{00000000-0005-0000-0000-00008C010000}"/>
    <cellStyle name="40% - Акцент4 3 2 3" xfId="473" xr:uid="{00000000-0005-0000-0000-00008D010000}"/>
    <cellStyle name="40% - Акцент4 3 2 4" xfId="381" xr:uid="{00000000-0005-0000-0000-00008E010000}"/>
    <cellStyle name="40% - Акцент4 3 3" xfId="169" xr:uid="{00000000-0005-0000-0000-00008F010000}"/>
    <cellStyle name="40% - Акцент4 3 3 2" xfId="519" xr:uid="{00000000-0005-0000-0000-000090010000}"/>
    <cellStyle name="40% - Акцент4 3 4" xfId="261" xr:uid="{00000000-0005-0000-0000-000091010000}"/>
    <cellStyle name="40% - Акцент4 3 4 2" xfId="611" xr:uid="{00000000-0005-0000-0000-000092010000}"/>
    <cellStyle name="40% - Акцент4 3 5" xfId="427" xr:uid="{00000000-0005-0000-0000-000093010000}"/>
    <cellStyle name="40% - Акцент4 3 6" xfId="335" xr:uid="{00000000-0005-0000-0000-000094010000}"/>
    <cellStyle name="40% - Акцент4 4" xfId="91" xr:uid="{00000000-0005-0000-0000-000095010000}"/>
    <cellStyle name="40% - Акцент4 4 2" xfId="183" xr:uid="{00000000-0005-0000-0000-000096010000}"/>
    <cellStyle name="40% - Акцент4 4 2 2" xfId="533" xr:uid="{00000000-0005-0000-0000-000097010000}"/>
    <cellStyle name="40% - Акцент4 4 3" xfId="275" xr:uid="{00000000-0005-0000-0000-000098010000}"/>
    <cellStyle name="40% - Акцент4 4 3 2" xfId="625" xr:uid="{00000000-0005-0000-0000-000099010000}"/>
    <cellStyle name="40% - Акцент4 4 4" xfId="441" xr:uid="{00000000-0005-0000-0000-00009A010000}"/>
    <cellStyle name="40% - Акцент4 4 5" xfId="349" xr:uid="{00000000-0005-0000-0000-00009B010000}"/>
    <cellStyle name="40% - Акцент4 5" xfId="137" xr:uid="{00000000-0005-0000-0000-00009C010000}"/>
    <cellStyle name="40% - Акцент4 5 2" xfId="487" xr:uid="{00000000-0005-0000-0000-00009D010000}"/>
    <cellStyle name="40% - Акцент4 6" xfId="229" xr:uid="{00000000-0005-0000-0000-00009E010000}"/>
    <cellStyle name="40% - Акцент4 6 2" xfId="579" xr:uid="{00000000-0005-0000-0000-00009F010000}"/>
    <cellStyle name="40% - Акцент4 7" xfId="289" xr:uid="{00000000-0005-0000-0000-0000A0010000}"/>
    <cellStyle name="40% - Акцент4 7 2" xfId="639" xr:uid="{00000000-0005-0000-0000-0000A1010000}"/>
    <cellStyle name="40% - Акцент4 8" xfId="395" xr:uid="{00000000-0005-0000-0000-0000A2010000}"/>
    <cellStyle name="40% - Акцент4 9" xfId="303" xr:uid="{00000000-0005-0000-0000-0000A3010000}"/>
    <cellStyle name="40% — акцент5" xfId="11" builtinId="47" customBuiltin="1"/>
    <cellStyle name="40% - Акцент5 10" xfId="655" xr:uid="{00000000-0005-0000-0000-0000A5010000}"/>
    <cellStyle name="40% - Акцент5 11" xfId="669" xr:uid="{00000000-0005-0000-0000-0000A6010000}"/>
    <cellStyle name="40% - Акцент5 2" xfId="61" xr:uid="{00000000-0005-0000-0000-0000A7010000}"/>
    <cellStyle name="40% - Акцент5 2 2" xfId="107" xr:uid="{00000000-0005-0000-0000-0000A8010000}"/>
    <cellStyle name="40% - Акцент5 2 2 2" xfId="199" xr:uid="{00000000-0005-0000-0000-0000A9010000}"/>
    <cellStyle name="40% - Акцент5 2 2 2 2" xfId="549" xr:uid="{00000000-0005-0000-0000-0000AA010000}"/>
    <cellStyle name="40% - Акцент5 2 2 3" xfId="457" xr:uid="{00000000-0005-0000-0000-0000AB010000}"/>
    <cellStyle name="40% - Акцент5 2 2 4" xfId="365" xr:uid="{00000000-0005-0000-0000-0000AC010000}"/>
    <cellStyle name="40% - Акцент5 2 3" xfId="153" xr:uid="{00000000-0005-0000-0000-0000AD010000}"/>
    <cellStyle name="40% - Акцент5 2 3 2" xfId="503" xr:uid="{00000000-0005-0000-0000-0000AE010000}"/>
    <cellStyle name="40% - Акцент5 2 4" xfId="245" xr:uid="{00000000-0005-0000-0000-0000AF010000}"/>
    <cellStyle name="40% - Акцент5 2 4 2" xfId="595" xr:uid="{00000000-0005-0000-0000-0000B0010000}"/>
    <cellStyle name="40% - Акцент5 2 5" xfId="411" xr:uid="{00000000-0005-0000-0000-0000B1010000}"/>
    <cellStyle name="40% - Акцент5 2 6" xfId="319" xr:uid="{00000000-0005-0000-0000-0000B2010000}"/>
    <cellStyle name="40% - Акцент5 3" xfId="79" xr:uid="{00000000-0005-0000-0000-0000B3010000}"/>
    <cellStyle name="40% - Акцент5 3 2" xfId="125" xr:uid="{00000000-0005-0000-0000-0000B4010000}"/>
    <cellStyle name="40% - Акцент5 3 2 2" xfId="217" xr:uid="{00000000-0005-0000-0000-0000B5010000}"/>
    <cellStyle name="40% - Акцент5 3 2 2 2" xfId="567" xr:uid="{00000000-0005-0000-0000-0000B6010000}"/>
    <cellStyle name="40% - Акцент5 3 2 3" xfId="475" xr:uid="{00000000-0005-0000-0000-0000B7010000}"/>
    <cellStyle name="40% - Акцент5 3 2 4" xfId="383" xr:uid="{00000000-0005-0000-0000-0000B8010000}"/>
    <cellStyle name="40% - Акцент5 3 3" xfId="171" xr:uid="{00000000-0005-0000-0000-0000B9010000}"/>
    <cellStyle name="40% - Акцент5 3 3 2" xfId="521" xr:uid="{00000000-0005-0000-0000-0000BA010000}"/>
    <cellStyle name="40% - Акцент5 3 4" xfId="263" xr:uid="{00000000-0005-0000-0000-0000BB010000}"/>
    <cellStyle name="40% - Акцент5 3 4 2" xfId="613" xr:uid="{00000000-0005-0000-0000-0000BC010000}"/>
    <cellStyle name="40% - Акцент5 3 5" xfId="429" xr:uid="{00000000-0005-0000-0000-0000BD010000}"/>
    <cellStyle name="40% - Акцент5 3 6" xfId="337" xr:uid="{00000000-0005-0000-0000-0000BE010000}"/>
    <cellStyle name="40% - Акцент5 4" xfId="92" xr:uid="{00000000-0005-0000-0000-0000BF010000}"/>
    <cellStyle name="40% - Акцент5 4 2" xfId="184" xr:uid="{00000000-0005-0000-0000-0000C0010000}"/>
    <cellStyle name="40% - Акцент5 4 2 2" xfId="534" xr:uid="{00000000-0005-0000-0000-0000C1010000}"/>
    <cellStyle name="40% - Акцент5 4 3" xfId="277" xr:uid="{00000000-0005-0000-0000-0000C2010000}"/>
    <cellStyle name="40% - Акцент5 4 3 2" xfId="627" xr:uid="{00000000-0005-0000-0000-0000C3010000}"/>
    <cellStyle name="40% - Акцент5 4 4" xfId="442" xr:uid="{00000000-0005-0000-0000-0000C4010000}"/>
    <cellStyle name="40% - Акцент5 4 5" xfId="350" xr:uid="{00000000-0005-0000-0000-0000C5010000}"/>
    <cellStyle name="40% - Акцент5 5" xfId="138" xr:uid="{00000000-0005-0000-0000-0000C6010000}"/>
    <cellStyle name="40% - Акцент5 5 2" xfId="488" xr:uid="{00000000-0005-0000-0000-0000C7010000}"/>
    <cellStyle name="40% - Акцент5 6" xfId="230" xr:uid="{00000000-0005-0000-0000-0000C8010000}"/>
    <cellStyle name="40% - Акцент5 6 2" xfId="580" xr:uid="{00000000-0005-0000-0000-0000C9010000}"/>
    <cellStyle name="40% - Акцент5 7" xfId="291" xr:uid="{00000000-0005-0000-0000-0000CA010000}"/>
    <cellStyle name="40% - Акцент5 7 2" xfId="641" xr:uid="{00000000-0005-0000-0000-0000CB010000}"/>
    <cellStyle name="40% - Акцент5 8" xfId="396" xr:uid="{00000000-0005-0000-0000-0000CC010000}"/>
    <cellStyle name="40% - Акцент5 9" xfId="304" xr:uid="{00000000-0005-0000-0000-0000CD010000}"/>
    <cellStyle name="40% — акцент6" xfId="12" builtinId="51" customBuiltin="1"/>
    <cellStyle name="40% - Акцент6 10" xfId="657" xr:uid="{00000000-0005-0000-0000-0000CF010000}"/>
    <cellStyle name="40% - Акцент6 11" xfId="671" xr:uid="{00000000-0005-0000-0000-0000D0010000}"/>
    <cellStyle name="40% - Акцент6 2" xfId="63" xr:uid="{00000000-0005-0000-0000-0000D1010000}"/>
    <cellStyle name="40% - Акцент6 2 2" xfId="109" xr:uid="{00000000-0005-0000-0000-0000D2010000}"/>
    <cellStyle name="40% - Акцент6 2 2 2" xfId="201" xr:uid="{00000000-0005-0000-0000-0000D3010000}"/>
    <cellStyle name="40% - Акцент6 2 2 2 2" xfId="551" xr:uid="{00000000-0005-0000-0000-0000D4010000}"/>
    <cellStyle name="40% - Акцент6 2 2 3" xfId="459" xr:uid="{00000000-0005-0000-0000-0000D5010000}"/>
    <cellStyle name="40% - Акцент6 2 2 4" xfId="367" xr:uid="{00000000-0005-0000-0000-0000D6010000}"/>
    <cellStyle name="40% - Акцент6 2 3" xfId="155" xr:uid="{00000000-0005-0000-0000-0000D7010000}"/>
    <cellStyle name="40% - Акцент6 2 3 2" xfId="505" xr:uid="{00000000-0005-0000-0000-0000D8010000}"/>
    <cellStyle name="40% - Акцент6 2 4" xfId="247" xr:uid="{00000000-0005-0000-0000-0000D9010000}"/>
    <cellStyle name="40% - Акцент6 2 4 2" xfId="597" xr:uid="{00000000-0005-0000-0000-0000DA010000}"/>
    <cellStyle name="40% - Акцент6 2 5" xfId="413" xr:uid="{00000000-0005-0000-0000-0000DB010000}"/>
    <cellStyle name="40% - Акцент6 2 6" xfId="321" xr:uid="{00000000-0005-0000-0000-0000DC010000}"/>
    <cellStyle name="40% - Акцент6 3" xfId="81" xr:uid="{00000000-0005-0000-0000-0000DD010000}"/>
    <cellStyle name="40% - Акцент6 3 2" xfId="127" xr:uid="{00000000-0005-0000-0000-0000DE010000}"/>
    <cellStyle name="40% - Акцент6 3 2 2" xfId="219" xr:uid="{00000000-0005-0000-0000-0000DF010000}"/>
    <cellStyle name="40% - Акцент6 3 2 2 2" xfId="569" xr:uid="{00000000-0005-0000-0000-0000E0010000}"/>
    <cellStyle name="40% - Акцент6 3 2 3" xfId="477" xr:uid="{00000000-0005-0000-0000-0000E1010000}"/>
    <cellStyle name="40% - Акцент6 3 2 4" xfId="385" xr:uid="{00000000-0005-0000-0000-0000E2010000}"/>
    <cellStyle name="40% - Акцент6 3 3" xfId="173" xr:uid="{00000000-0005-0000-0000-0000E3010000}"/>
    <cellStyle name="40% - Акцент6 3 3 2" xfId="523" xr:uid="{00000000-0005-0000-0000-0000E4010000}"/>
    <cellStyle name="40% - Акцент6 3 4" xfId="265" xr:uid="{00000000-0005-0000-0000-0000E5010000}"/>
    <cellStyle name="40% - Акцент6 3 4 2" xfId="615" xr:uid="{00000000-0005-0000-0000-0000E6010000}"/>
    <cellStyle name="40% - Акцент6 3 5" xfId="431" xr:uid="{00000000-0005-0000-0000-0000E7010000}"/>
    <cellStyle name="40% - Акцент6 3 6" xfId="339" xr:uid="{00000000-0005-0000-0000-0000E8010000}"/>
    <cellStyle name="40% - Акцент6 4" xfId="93" xr:uid="{00000000-0005-0000-0000-0000E9010000}"/>
    <cellStyle name="40% - Акцент6 4 2" xfId="185" xr:uid="{00000000-0005-0000-0000-0000EA010000}"/>
    <cellStyle name="40% - Акцент6 4 2 2" xfId="535" xr:uid="{00000000-0005-0000-0000-0000EB010000}"/>
    <cellStyle name="40% - Акцент6 4 3" xfId="279" xr:uid="{00000000-0005-0000-0000-0000EC010000}"/>
    <cellStyle name="40% - Акцент6 4 3 2" xfId="629" xr:uid="{00000000-0005-0000-0000-0000ED010000}"/>
    <cellStyle name="40% - Акцент6 4 4" xfId="443" xr:uid="{00000000-0005-0000-0000-0000EE010000}"/>
    <cellStyle name="40% - Акцент6 4 5" xfId="351" xr:uid="{00000000-0005-0000-0000-0000EF010000}"/>
    <cellStyle name="40% - Акцент6 5" xfId="139" xr:uid="{00000000-0005-0000-0000-0000F0010000}"/>
    <cellStyle name="40% - Акцент6 5 2" xfId="489" xr:uid="{00000000-0005-0000-0000-0000F1010000}"/>
    <cellStyle name="40% - Акцент6 6" xfId="231" xr:uid="{00000000-0005-0000-0000-0000F2010000}"/>
    <cellStyle name="40% - Акцент6 6 2" xfId="581" xr:uid="{00000000-0005-0000-0000-0000F3010000}"/>
    <cellStyle name="40% - Акцент6 7" xfId="293" xr:uid="{00000000-0005-0000-0000-0000F4010000}"/>
    <cellStyle name="40% - Акцент6 7 2" xfId="643" xr:uid="{00000000-0005-0000-0000-0000F5010000}"/>
    <cellStyle name="40% - Акцент6 8" xfId="397" xr:uid="{00000000-0005-0000-0000-0000F6010000}"/>
    <cellStyle name="40% - Акцент6 9" xfId="305" xr:uid="{00000000-0005-0000-0000-0000F7010000}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10" xfId="280" xr:uid="{00000000-0005-0000-0000-000010020000}"/>
    <cellStyle name="Обычный 10 2" xfId="630" xr:uid="{00000000-0005-0000-0000-000011020000}"/>
    <cellStyle name="Обычный 11" xfId="644" xr:uid="{00000000-0005-0000-0000-000012020000}"/>
    <cellStyle name="Обычный 12" xfId="658" xr:uid="{00000000-0005-0000-0000-000013020000}"/>
    <cellStyle name="Обычный 13" xfId="672" xr:uid="{00000000-0005-0000-0000-000014020000}"/>
    <cellStyle name="Обычный 14" xfId="673" xr:uid="{00000000-0005-0000-0000-000015020000}"/>
    <cellStyle name="Обычный 15" xfId="674" xr:uid="{00000000-0005-0000-0000-000016020000}"/>
    <cellStyle name="Обычный 2" xfId="36" xr:uid="{00000000-0005-0000-0000-000017020000}"/>
    <cellStyle name="Обычный 2 2" xfId="94" xr:uid="{00000000-0005-0000-0000-000018020000}"/>
    <cellStyle name="Обычный 2 2 2" xfId="186" xr:uid="{00000000-0005-0000-0000-000019020000}"/>
    <cellStyle name="Обычный 2 2 2 2" xfId="536" xr:uid="{00000000-0005-0000-0000-00001A020000}"/>
    <cellStyle name="Обычный 2 2 3" xfId="444" xr:uid="{00000000-0005-0000-0000-00001B020000}"/>
    <cellStyle name="Обычный 2 2 4" xfId="352" xr:uid="{00000000-0005-0000-0000-00001C020000}"/>
    <cellStyle name="Обычный 2 3" xfId="140" xr:uid="{00000000-0005-0000-0000-00001D020000}"/>
    <cellStyle name="Обычный 2 3 2" xfId="490" xr:uid="{00000000-0005-0000-0000-00001E020000}"/>
    <cellStyle name="Обычный 2 4" xfId="232" xr:uid="{00000000-0005-0000-0000-00001F020000}"/>
    <cellStyle name="Обычный 2 4 2" xfId="582" xr:uid="{00000000-0005-0000-0000-000020020000}"/>
    <cellStyle name="Обычный 2 5" xfId="398" xr:uid="{00000000-0005-0000-0000-000021020000}"/>
    <cellStyle name="Обычный 2 6" xfId="306" xr:uid="{00000000-0005-0000-0000-000022020000}"/>
    <cellStyle name="Обычный 3" xfId="50" xr:uid="{00000000-0005-0000-0000-000023020000}"/>
    <cellStyle name="Обычный 3 2" xfId="96" xr:uid="{00000000-0005-0000-0000-000024020000}"/>
    <cellStyle name="Обычный 3 2 2" xfId="188" xr:uid="{00000000-0005-0000-0000-000025020000}"/>
    <cellStyle name="Обычный 3 2 2 2" xfId="538" xr:uid="{00000000-0005-0000-0000-000026020000}"/>
    <cellStyle name="Обычный 3 2 3" xfId="446" xr:uid="{00000000-0005-0000-0000-000027020000}"/>
    <cellStyle name="Обычный 3 2 4" xfId="354" xr:uid="{00000000-0005-0000-0000-000028020000}"/>
    <cellStyle name="Обычный 3 3" xfId="142" xr:uid="{00000000-0005-0000-0000-000029020000}"/>
    <cellStyle name="Обычный 3 3 2" xfId="492" xr:uid="{00000000-0005-0000-0000-00002A020000}"/>
    <cellStyle name="Обычный 3 4" xfId="234" xr:uid="{00000000-0005-0000-0000-00002B020000}"/>
    <cellStyle name="Обычный 3 4 2" xfId="584" xr:uid="{00000000-0005-0000-0000-00002C020000}"/>
    <cellStyle name="Обычный 3 5" xfId="400" xr:uid="{00000000-0005-0000-0000-00002D020000}"/>
    <cellStyle name="Обычный 3 6" xfId="308" xr:uid="{00000000-0005-0000-0000-00002E020000}"/>
    <cellStyle name="Обычный 4" xfId="64" xr:uid="{00000000-0005-0000-0000-00002F020000}"/>
    <cellStyle name="Обычный 4 2" xfId="110" xr:uid="{00000000-0005-0000-0000-000030020000}"/>
    <cellStyle name="Обычный 4 2 2" xfId="202" xr:uid="{00000000-0005-0000-0000-000031020000}"/>
    <cellStyle name="Обычный 4 2 2 2" xfId="552" xr:uid="{00000000-0005-0000-0000-000032020000}"/>
    <cellStyle name="Обычный 4 2 3" xfId="460" xr:uid="{00000000-0005-0000-0000-000033020000}"/>
    <cellStyle name="Обычный 4 2 4" xfId="368" xr:uid="{00000000-0005-0000-0000-000034020000}"/>
    <cellStyle name="Обычный 4 3" xfId="156" xr:uid="{00000000-0005-0000-0000-000035020000}"/>
    <cellStyle name="Обычный 4 3 2" xfId="506" xr:uid="{00000000-0005-0000-0000-000036020000}"/>
    <cellStyle name="Обычный 4 4" xfId="248" xr:uid="{00000000-0005-0000-0000-000037020000}"/>
    <cellStyle name="Обычный 4 4 2" xfId="598" xr:uid="{00000000-0005-0000-0000-000038020000}"/>
    <cellStyle name="Обычный 4 5" xfId="414" xr:uid="{00000000-0005-0000-0000-000039020000}"/>
    <cellStyle name="Обычный 4 6" xfId="322" xr:uid="{00000000-0005-0000-0000-00003A020000}"/>
    <cellStyle name="Обычный 5" xfId="65" xr:uid="{00000000-0005-0000-0000-00003B020000}"/>
    <cellStyle name="Обычный 5 2" xfId="111" xr:uid="{00000000-0005-0000-0000-00003C020000}"/>
    <cellStyle name="Обычный 5 2 2" xfId="203" xr:uid="{00000000-0005-0000-0000-00003D020000}"/>
    <cellStyle name="Обычный 5 2 2 2" xfId="553" xr:uid="{00000000-0005-0000-0000-00003E020000}"/>
    <cellStyle name="Обычный 5 2 3" xfId="461" xr:uid="{00000000-0005-0000-0000-00003F020000}"/>
    <cellStyle name="Обычный 5 2 4" xfId="369" xr:uid="{00000000-0005-0000-0000-000040020000}"/>
    <cellStyle name="Обычный 5 3" xfId="157" xr:uid="{00000000-0005-0000-0000-000041020000}"/>
    <cellStyle name="Обычный 5 3 2" xfId="507" xr:uid="{00000000-0005-0000-0000-000042020000}"/>
    <cellStyle name="Обычный 5 4" xfId="249" xr:uid="{00000000-0005-0000-0000-000043020000}"/>
    <cellStyle name="Обычный 5 4 2" xfId="599" xr:uid="{00000000-0005-0000-0000-000044020000}"/>
    <cellStyle name="Обычный 5 5" xfId="415" xr:uid="{00000000-0005-0000-0000-000045020000}"/>
    <cellStyle name="Обычный 5 6" xfId="323" xr:uid="{00000000-0005-0000-0000-000046020000}"/>
    <cellStyle name="Обычный 6" xfId="66" xr:uid="{00000000-0005-0000-0000-000047020000}"/>
    <cellStyle name="Обычный 6 2" xfId="112" xr:uid="{00000000-0005-0000-0000-000048020000}"/>
    <cellStyle name="Обычный 6 2 2" xfId="204" xr:uid="{00000000-0005-0000-0000-000049020000}"/>
    <cellStyle name="Обычный 6 2 2 2" xfId="554" xr:uid="{00000000-0005-0000-0000-00004A020000}"/>
    <cellStyle name="Обычный 6 2 3" xfId="462" xr:uid="{00000000-0005-0000-0000-00004B020000}"/>
    <cellStyle name="Обычный 6 2 4" xfId="370" xr:uid="{00000000-0005-0000-0000-00004C020000}"/>
    <cellStyle name="Обычный 6 3" xfId="158" xr:uid="{00000000-0005-0000-0000-00004D020000}"/>
    <cellStyle name="Обычный 6 3 2" xfId="508" xr:uid="{00000000-0005-0000-0000-00004E020000}"/>
    <cellStyle name="Обычный 6 4" xfId="250" xr:uid="{00000000-0005-0000-0000-00004F020000}"/>
    <cellStyle name="Обычный 6 4 2" xfId="600" xr:uid="{00000000-0005-0000-0000-000050020000}"/>
    <cellStyle name="Обычный 6 5" xfId="416" xr:uid="{00000000-0005-0000-0000-000051020000}"/>
    <cellStyle name="Обычный 6 6" xfId="324" xr:uid="{00000000-0005-0000-0000-000052020000}"/>
    <cellStyle name="Обычный 7" xfId="67" xr:uid="{00000000-0005-0000-0000-000053020000}"/>
    <cellStyle name="Обычный 7 2" xfId="113" xr:uid="{00000000-0005-0000-0000-000054020000}"/>
    <cellStyle name="Обычный 7 2 2" xfId="205" xr:uid="{00000000-0005-0000-0000-000055020000}"/>
    <cellStyle name="Обычный 7 2 2 2" xfId="555" xr:uid="{00000000-0005-0000-0000-000056020000}"/>
    <cellStyle name="Обычный 7 2 3" xfId="463" xr:uid="{00000000-0005-0000-0000-000057020000}"/>
    <cellStyle name="Обычный 7 2 4" xfId="371" xr:uid="{00000000-0005-0000-0000-000058020000}"/>
    <cellStyle name="Обычный 7 3" xfId="159" xr:uid="{00000000-0005-0000-0000-000059020000}"/>
    <cellStyle name="Обычный 7 3 2" xfId="509" xr:uid="{00000000-0005-0000-0000-00005A020000}"/>
    <cellStyle name="Обычный 7 4" xfId="251" xr:uid="{00000000-0005-0000-0000-00005B020000}"/>
    <cellStyle name="Обычный 7 4 2" xfId="601" xr:uid="{00000000-0005-0000-0000-00005C020000}"/>
    <cellStyle name="Обычный 7 5" xfId="417" xr:uid="{00000000-0005-0000-0000-00005D020000}"/>
    <cellStyle name="Обычный 7 6" xfId="325" xr:uid="{00000000-0005-0000-0000-00005E020000}"/>
    <cellStyle name="Обычный 8" xfId="68" xr:uid="{00000000-0005-0000-0000-00005F020000}"/>
    <cellStyle name="Обычный 8 2" xfId="114" xr:uid="{00000000-0005-0000-0000-000060020000}"/>
    <cellStyle name="Обычный 8 2 2" xfId="206" xr:uid="{00000000-0005-0000-0000-000061020000}"/>
    <cellStyle name="Обычный 8 2 2 2" xfId="556" xr:uid="{00000000-0005-0000-0000-000062020000}"/>
    <cellStyle name="Обычный 8 2 3" xfId="464" xr:uid="{00000000-0005-0000-0000-000063020000}"/>
    <cellStyle name="Обычный 8 2 4" xfId="372" xr:uid="{00000000-0005-0000-0000-000064020000}"/>
    <cellStyle name="Обычный 8 3" xfId="160" xr:uid="{00000000-0005-0000-0000-000065020000}"/>
    <cellStyle name="Обычный 8 3 2" xfId="510" xr:uid="{00000000-0005-0000-0000-000066020000}"/>
    <cellStyle name="Обычный 8 4" xfId="252" xr:uid="{00000000-0005-0000-0000-000067020000}"/>
    <cellStyle name="Обычный 8 4 2" xfId="602" xr:uid="{00000000-0005-0000-0000-000068020000}"/>
    <cellStyle name="Обычный 8 5" xfId="418" xr:uid="{00000000-0005-0000-0000-000069020000}"/>
    <cellStyle name="Обычный 8 6" xfId="326" xr:uid="{00000000-0005-0000-0000-00006A020000}"/>
    <cellStyle name="Обычный 9" xfId="266" xr:uid="{00000000-0005-0000-0000-00006B020000}"/>
    <cellStyle name="Обычный 9 2" xfId="616" xr:uid="{00000000-0005-0000-0000-00006C020000}"/>
    <cellStyle name="Обычный_CLAC_1" xfId="37" xr:uid="{00000000-0005-0000-0000-00006D020000}"/>
    <cellStyle name="Обычный_CLRE_1" xfId="38" xr:uid="{00000000-0005-0000-0000-00006E020000}"/>
    <cellStyle name="Обычный_CLVL_1" xfId="39" xr:uid="{00000000-0005-0000-0000-00006F020000}"/>
    <cellStyle name="Обычный_EQEQ" xfId="40" xr:uid="{00000000-0005-0000-0000-000070020000}"/>
    <cellStyle name="Обычный_Март2010" xfId="41" xr:uid="{00000000-0005-0000-0000-000071020000}"/>
    <cellStyle name="Плохой" xfId="42" builtinId="27" customBuiltin="1"/>
    <cellStyle name="Пояснение" xfId="43" builtinId="53" customBuiltin="1"/>
    <cellStyle name="Примечание 2" xfId="44" xr:uid="{00000000-0005-0000-0000-000074020000}"/>
    <cellStyle name="Примечание 2 2" xfId="95" xr:uid="{00000000-0005-0000-0000-000075020000}"/>
    <cellStyle name="Примечание 2 2 2" xfId="187" xr:uid="{00000000-0005-0000-0000-000076020000}"/>
    <cellStyle name="Примечание 2 2 2 2" xfId="537" xr:uid="{00000000-0005-0000-0000-000077020000}"/>
    <cellStyle name="Примечание 2 2 3" xfId="445" xr:uid="{00000000-0005-0000-0000-000078020000}"/>
    <cellStyle name="Примечание 2 2 4" xfId="353" xr:uid="{00000000-0005-0000-0000-000079020000}"/>
    <cellStyle name="Примечание 2 3" xfId="141" xr:uid="{00000000-0005-0000-0000-00007A020000}"/>
    <cellStyle name="Примечание 2 3 2" xfId="491" xr:uid="{00000000-0005-0000-0000-00007B020000}"/>
    <cellStyle name="Примечание 2 4" xfId="233" xr:uid="{00000000-0005-0000-0000-00007C020000}"/>
    <cellStyle name="Примечание 2 4 2" xfId="583" xr:uid="{00000000-0005-0000-0000-00007D020000}"/>
    <cellStyle name="Примечание 2 5" xfId="399" xr:uid="{00000000-0005-0000-0000-00007E020000}"/>
    <cellStyle name="Примечание 2 6" xfId="307" xr:uid="{00000000-0005-0000-0000-00007F020000}"/>
    <cellStyle name="Примечание 3" xfId="51" xr:uid="{00000000-0005-0000-0000-000080020000}"/>
    <cellStyle name="Примечание 3 2" xfId="97" xr:uid="{00000000-0005-0000-0000-000081020000}"/>
    <cellStyle name="Примечание 3 2 2" xfId="189" xr:uid="{00000000-0005-0000-0000-000082020000}"/>
    <cellStyle name="Примечание 3 2 2 2" xfId="539" xr:uid="{00000000-0005-0000-0000-000083020000}"/>
    <cellStyle name="Примечание 3 2 3" xfId="447" xr:uid="{00000000-0005-0000-0000-000084020000}"/>
    <cellStyle name="Примечание 3 2 4" xfId="355" xr:uid="{00000000-0005-0000-0000-000085020000}"/>
    <cellStyle name="Примечание 3 3" xfId="143" xr:uid="{00000000-0005-0000-0000-000086020000}"/>
    <cellStyle name="Примечание 3 3 2" xfId="493" xr:uid="{00000000-0005-0000-0000-000087020000}"/>
    <cellStyle name="Примечание 3 4" xfId="235" xr:uid="{00000000-0005-0000-0000-000088020000}"/>
    <cellStyle name="Примечание 3 4 2" xfId="585" xr:uid="{00000000-0005-0000-0000-000089020000}"/>
    <cellStyle name="Примечание 3 5" xfId="401" xr:uid="{00000000-0005-0000-0000-00008A020000}"/>
    <cellStyle name="Примечание 3 6" xfId="309" xr:uid="{00000000-0005-0000-0000-00008B020000}"/>
    <cellStyle name="Примечание 4" xfId="69" xr:uid="{00000000-0005-0000-0000-00008C020000}"/>
    <cellStyle name="Примечание 4 2" xfId="115" xr:uid="{00000000-0005-0000-0000-00008D020000}"/>
    <cellStyle name="Примечание 4 2 2" xfId="207" xr:uid="{00000000-0005-0000-0000-00008E020000}"/>
    <cellStyle name="Примечание 4 2 2 2" xfId="557" xr:uid="{00000000-0005-0000-0000-00008F020000}"/>
    <cellStyle name="Примечание 4 2 3" xfId="465" xr:uid="{00000000-0005-0000-0000-000090020000}"/>
    <cellStyle name="Примечание 4 2 4" xfId="373" xr:uid="{00000000-0005-0000-0000-000091020000}"/>
    <cellStyle name="Примечание 4 3" xfId="161" xr:uid="{00000000-0005-0000-0000-000092020000}"/>
    <cellStyle name="Примечание 4 3 2" xfId="511" xr:uid="{00000000-0005-0000-0000-000093020000}"/>
    <cellStyle name="Примечание 4 4" xfId="253" xr:uid="{00000000-0005-0000-0000-000094020000}"/>
    <cellStyle name="Примечание 4 4 2" xfId="603" xr:uid="{00000000-0005-0000-0000-000095020000}"/>
    <cellStyle name="Примечание 4 5" xfId="419" xr:uid="{00000000-0005-0000-0000-000096020000}"/>
    <cellStyle name="Примечание 4 6" xfId="327" xr:uid="{00000000-0005-0000-0000-000097020000}"/>
    <cellStyle name="Примечание 5" xfId="267" xr:uid="{00000000-0005-0000-0000-000098020000}"/>
    <cellStyle name="Примечание 5 2" xfId="617" xr:uid="{00000000-0005-0000-0000-000099020000}"/>
    <cellStyle name="Примечание 6" xfId="281" xr:uid="{00000000-0005-0000-0000-00009A020000}"/>
    <cellStyle name="Примечание 6 2" xfId="631" xr:uid="{00000000-0005-0000-0000-00009B020000}"/>
    <cellStyle name="Примечание 7" xfId="645" xr:uid="{00000000-0005-0000-0000-00009C020000}"/>
    <cellStyle name="Примечание 8" xfId="659" xr:uid="{00000000-0005-0000-0000-00009D020000}"/>
    <cellStyle name="Процентный" xfId="45" builtinId="5"/>
    <cellStyle name="Связанная ячейка" xfId="46" builtinId="24" customBuiltin="1"/>
    <cellStyle name="Текст предупреждения" xfId="47" builtinId="11" customBuiltin="1"/>
    <cellStyle name="Финансовый" xfId="48" builtinId="3"/>
    <cellStyle name="Хороший" xfId="49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January!$E$50:$J$50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A-4B8A-8172-F8864E8C0D56}"/>
            </c:ext>
          </c:extLst>
        </c:ser>
        <c:ser>
          <c:idx val="1"/>
          <c:order val="1"/>
          <c:tx>
            <c:strRef>
              <c:f>January!$B$51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January!$E$51:$J$51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A-4B8A-8172-F8864E8C0D56}"/>
            </c:ext>
          </c:extLst>
        </c:ser>
        <c:ser>
          <c:idx val="2"/>
          <c:order val="2"/>
          <c:tx>
            <c:strRef>
              <c:f>January!$B$52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January!$E$52:$J$52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A-4B8A-8172-F8864E8C0D56}"/>
            </c:ext>
          </c:extLst>
        </c:ser>
        <c:ser>
          <c:idx val="3"/>
          <c:order val="3"/>
          <c:tx>
            <c:strRef>
              <c:f>January!$B$53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January!$E$53:$J$53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A-4B8A-8172-F8864E8C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date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Offset val="100"/>
        <c:baseTimeUnit val="years"/>
        <c:majorUnit val="1"/>
        <c:minorUnit val="1"/>
      </c:date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[$-419]mmmm\ yyyy;@</c:formatCode>
                <c:ptCount val="6"/>
                <c:pt idx="0">
                  <c:v>43462</c:v>
                </c:pt>
                <c:pt idx="1">
                  <c:v>43493</c:v>
                </c:pt>
                <c:pt idx="2">
                  <c:v>43524</c:v>
                </c:pt>
                <c:pt idx="3">
                  <c:v>43554</c:v>
                </c:pt>
                <c:pt idx="4">
                  <c:v>43585</c:v>
                </c:pt>
                <c:pt idx="5">
                  <c:v>43615</c:v>
                </c:pt>
              </c:numCache>
            </c:numRef>
          </c:cat>
          <c:val>
            <c:numRef>
              <c:f>May!$C$84:$H$84</c:f>
              <c:numCache>
                <c:formatCode>#,##0</c:formatCode>
                <c:ptCount val="6"/>
                <c:pt idx="0">
                  <c:v>1955118</c:v>
                </c:pt>
                <c:pt idx="1">
                  <c:v>2032931</c:v>
                </c:pt>
                <c:pt idx="2">
                  <c:v>2124042</c:v>
                </c:pt>
                <c:pt idx="3">
                  <c:v>2228680</c:v>
                </c:pt>
                <c:pt idx="4">
                  <c:v>2345873</c:v>
                </c:pt>
                <c:pt idx="5">
                  <c:v>2464521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DD7-A663-46A1AB03B3C9}"/>
            </c:ext>
          </c:extLst>
        </c:ser>
        <c:ser>
          <c:idx val="1"/>
          <c:order val="1"/>
          <c:tx>
            <c:strRef>
              <c:f>May!$B$85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[$-419]mmmm\ yyyy;@</c:formatCode>
                <c:ptCount val="6"/>
                <c:pt idx="0">
                  <c:v>43462</c:v>
                </c:pt>
                <c:pt idx="1">
                  <c:v>43493</c:v>
                </c:pt>
                <c:pt idx="2">
                  <c:v>43524</c:v>
                </c:pt>
                <c:pt idx="3">
                  <c:v>43554</c:v>
                </c:pt>
                <c:pt idx="4">
                  <c:v>43585</c:v>
                </c:pt>
                <c:pt idx="5">
                  <c:v>43615</c:v>
                </c:pt>
              </c:numCache>
            </c:numRef>
          </c:cat>
          <c:val>
            <c:numRef>
              <c:f>May!$C$85:$H$85</c:f>
              <c:numCache>
                <c:formatCode>#,##0</c:formatCode>
                <c:ptCount val="6"/>
                <c:pt idx="0">
                  <c:v>16631</c:v>
                </c:pt>
                <c:pt idx="1">
                  <c:v>16590</c:v>
                </c:pt>
                <c:pt idx="2">
                  <c:v>16658</c:v>
                </c:pt>
                <c:pt idx="3">
                  <c:v>16743</c:v>
                </c:pt>
                <c:pt idx="4">
                  <c:v>16794</c:v>
                </c:pt>
                <c:pt idx="5">
                  <c:v>16758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6-4DD7-A663-46A1AB03B3C9}"/>
            </c:ext>
          </c:extLst>
        </c:ser>
        <c:ser>
          <c:idx val="2"/>
          <c:order val="2"/>
          <c:tx>
            <c:strRef>
              <c:f>May!$B$86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[$-419]mmmm\ yyyy;@</c:formatCode>
                <c:ptCount val="6"/>
                <c:pt idx="0">
                  <c:v>43462</c:v>
                </c:pt>
                <c:pt idx="1">
                  <c:v>43493</c:v>
                </c:pt>
                <c:pt idx="2">
                  <c:v>43524</c:v>
                </c:pt>
                <c:pt idx="3">
                  <c:v>43554</c:v>
                </c:pt>
                <c:pt idx="4">
                  <c:v>43585</c:v>
                </c:pt>
                <c:pt idx="5">
                  <c:v>43615</c:v>
                </c:pt>
              </c:numCache>
            </c:numRef>
          </c:cat>
          <c:val>
            <c:numRef>
              <c:f>May!$C$86:$H$86</c:f>
              <c:numCache>
                <c:formatCode>#,##0</c:formatCode>
                <c:ptCount val="6"/>
                <c:pt idx="0">
                  <c:v>11453</c:v>
                </c:pt>
                <c:pt idx="1">
                  <c:v>11564</c:v>
                </c:pt>
                <c:pt idx="2">
                  <c:v>11740</c:v>
                </c:pt>
                <c:pt idx="3">
                  <c:v>11947</c:v>
                </c:pt>
                <c:pt idx="4">
                  <c:v>12185</c:v>
                </c:pt>
                <c:pt idx="5">
                  <c:v>12375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6-4DD7-A663-46A1AB03B3C9}"/>
            </c:ext>
          </c:extLst>
        </c:ser>
        <c:ser>
          <c:idx val="3"/>
          <c:order val="3"/>
          <c:tx>
            <c:strRef>
              <c:f>May!$B$87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[$-419]mmmm\ yyyy;@</c:formatCode>
                <c:ptCount val="6"/>
                <c:pt idx="0">
                  <c:v>43462</c:v>
                </c:pt>
                <c:pt idx="1">
                  <c:v>43493</c:v>
                </c:pt>
                <c:pt idx="2">
                  <c:v>43524</c:v>
                </c:pt>
                <c:pt idx="3">
                  <c:v>43554</c:v>
                </c:pt>
                <c:pt idx="4">
                  <c:v>43585</c:v>
                </c:pt>
                <c:pt idx="5">
                  <c:v>43615</c:v>
                </c:pt>
              </c:numCache>
            </c:numRef>
          </c:cat>
          <c:val>
            <c:numRef>
              <c:f>May!$C$87:$H$87</c:f>
              <c:numCache>
                <c:formatCode>#,##0</c:formatCode>
                <c:ptCount val="6"/>
                <c:pt idx="0">
                  <c:v>29262</c:v>
                </c:pt>
                <c:pt idx="1">
                  <c:v>29851</c:v>
                </c:pt>
                <c:pt idx="2">
                  <c:v>30559</c:v>
                </c:pt>
                <c:pt idx="3">
                  <c:v>30898</c:v>
                </c:pt>
                <c:pt idx="4">
                  <c:v>31398</c:v>
                </c:pt>
                <c:pt idx="5">
                  <c:v>31803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6-4DD7-A663-46A1AB03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529368"/>
        <c:axId val="513529760"/>
        <c:axId val="0"/>
      </c:bar3DChart>
      <c:dateAx>
        <c:axId val="513529368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29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3529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29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June!$B$50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June!$E$50:$J$50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3-4F1B-91AE-E0969E1AB4AA}"/>
            </c:ext>
          </c:extLst>
        </c:ser>
        <c:ser>
          <c:idx val="1"/>
          <c:order val="1"/>
          <c:tx>
            <c:strRef>
              <c:f>June!$B$51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June!$E$51:$J$51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3-4F1B-91AE-E0969E1AB4AA}"/>
            </c:ext>
          </c:extLst>
        </c:ser>
        <c:ser>
          <c:idx val="2"/>
          <c:order val="2"/>
          <c:tx>
            <c:strRef>
              <c:f>June!$B$52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June!$E$52:$J$52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3-4F1B-91AE-E0969E1AB4AA}"/>
            </c:ext>
          </c:extLst>
        </c:ser>
        <c:ser>
          <c:idx val="3"/>
          <c:order val="3"/>
          <c:tx>
            <c:strRef>
              <c:f>June!$B$53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June!$E$53:$J$53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3-4F1B-91AE-E0969E1A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530544"/>
        <c:axId val="513530936"/>
        <c:axId val="0"/>
      </c:bar3DChart>
      <c:dateAx>
        <c:axId val="513530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30936"/>
        <c:crosses val="autoZero"/>
        <c:auto val="1"/>
        <c:lblOffset val="100"/>
        <c:baseTimeUnit val="years"/>
        <c:majorUnit val="1"/>
        <c:minorUnit val="1"/>
      </c:dateAx>
      <c:valAx>
        <c:axId val="513530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3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June!$B$84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[$-419]mmmm\ yyyy;@</c:formatCode>
                <c:ptCount val="6"/>
                <c:pt idx="0">
                  <c:v>43493</c:v>
                </c:pt>
                <c:pt idx="1">
                  <c:v>43524</c:v>
                </c:pt>
                <c:pt idx="2">
                  <c:v>43554</c:v>
                </c:pt>
                <c:pt idx="3">
                  <c:v>43585</c:v>
                </c:pt>
                <c:pt idx="4">
                  <c:v>43615</c:v>
                </c:pt>
                <c:pt idx="5">
                  <c:v>43646</c:v>
                </c:pt>
              </c:numCache>
            </c:numRef>
          </c:cat>
          <c:val>
            <c:numRef>
              <c:f>June!$C$84:$H$84</c:f>
              <c:numCache>
                <c:formatCode>#,##0</c:formatCode>
                <c:ptCount val="6"/>
                <c:pt idx="0">
                  <c:v>2032931</c:v>
                </c:pt>
                <c:pt idx="1">
                  <c:v>2124042</c:v>
                </c:pt>
                <c:pt idx="2">
                  <c:v>2228680</c:v>
                </c:pt>
                <c:pt idx="3">
                  <c:v>2345873</c:v>
                </c:pt>
                <c:pt idx="4">
                  <c:v>2464521</c:v>
                </c:pt>
                <c:pt idx="5">
                  <c:v>2578398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E-4902-8FD2-CD6172E6669D}"/>
            </c:ext>
          </c:extLst>
        </c:ser>
        <c:ser>
          <c:idx val="1"/>
          <c:order val="1"/>
          <c:tx>
            <c:strRef>
              <c:f>June!$B$85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[$-419]mmmm\ yyyy;@</c:formatCode>
                <c:ptCount val="6"/>
                <c:pt idx="0">
                  <c:v>43493</c:v>
                </c:pt>
                <c:pt idx="1">
                  <c:v>43524</c:v>
                </c:pt>
                <c:pt idx="2">
                  <c:v>43554</c:v>
                </c:pt>
                <c:pt idx="3">
                  <c:v>43585</c:v>
                </c:pt>
                <c:pt idx="4">
                  <c:v>43615</c:v>
                </c:pt>
                <c:pt idx="5">
                  <c:v>43646</c:v>
                </c:pt>
              </c:numCache>
            </c:numRef>
          </c:cat>
          <c:val>
            <c:numRef>
              <c:f>June!$C$85:$H$85</c:f>
              <c:numCache>
                <c:formatCode>#,##0</c:formatCode>
                <c:ptCount val="6"/>
                <c:pt idx="0">
                  <c:v>16590</c:v>
                </c:pt>
                <c:pt idx="1">
                  <c:v>16658</c:v>
                </c:pt>
                <c:pt idx="2">
                  <c:v>16743</c:v>
                </c:pt>
                <c:pt idx="3">
                  <c:v>16794</c:v>
                </c:pt>
                <c:pt idx="4">
                  <c:v>16758</c:v>
                </c:pt>
                <c:pt idx="5">
                  <c:v>16818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E-4902-8FD2-CD6172E6669D}"/>
            </c:ext>
          </c:extLst>
        </c:ser>
        <c:ser>
          <c:idx val="2"/>
          <c:order val="2"/>
          <c:tx>
            <c:strRef>
              <c:f>June!$B$86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[$-419]mmmm\ yyyy;@</c:formatCode>
                <c:ptCount val="6"/>
                <c:pt idx="0">
                  <c:v>43493</c:v>
                </c:pt>
                <c:pt idx="1">
                  <c:v>43524</c:v>
                </c:pt>
                <c:pt idx="2">
                  <c:v>43554</c:v>
                </c:pt>
                <c:pt idx="3">
                  <c:v>43585</c:v>
                </c:pt>
                <c:pt idx="4">
                  <c:v>43615</c:v>
                </c:pt>
                <c:pt idx="5">
                  <c:v>43646</c:v>
                </c:pt>
              </c:numCache>
            </c:numRef>
          </c:cat>
          <c:val>
            <c:numRef>
              <c:f>June!$C$86:$H$86</c:f>
              <c:numCache>
                <c:formatCode>#,##0</c:formatCode>
                <c:ptCount val="6"/>
                <c:pt idx="0">
                  <c:v>11564</c:v>
                </c:pt>
                <c:pt idx="1">
                  <c:v>11740</c:v>
                </c:pt>
                <c:pt idx="2">
                  <c:v>11947</c:v>
                </c:pt>
                <c:pt idx="3">
                  <c:v>12185</c:v>
                </c:pt>
                <c:pt idx="4">
                  <c:v>12375</c:v>
                </c:pt>
                <c:pt idx="5">
                  <c:v>12464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E-4902-8FD2-CD6172E6669D}"/>
            </c:ext>
          </c:extLst>
        </c:ser>
        <c:ser>
          <c:idx val="3"/>
          <c:order val="3"/>
          <c:tx>
            <c:strRef>
              <c:f>June!$B$87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[$-419]mmmm\ yyyy;@</c:formatCode>
                <c:ptCount val="6"/>
                <c:pt idx="0">
                  <c:v>43493</c:v>
                </c:pt>
                <c:pt idx="1">
                  <c:v>43524</c:v>
                </c:pt>
                <c:pt idx="2">
                  <c:v>43554</c:v>
                </c:pt>
                <c:pt idx="3">
                  <c:v>43585</c:v>
                </c:pt>
                <c:pt idx="4">
                  <c:v>43615</c:v>
                </c:pt>
                <c:pt idx="5">
                  <c:v>43646</c:v>
                </c:pt>
              </c:numCache>
            </c:numRef>
          </c:cat>
          <c:val>
            <c:numRef>
              <c:f>June!$C$87:$H$87</c:f>
              <c:numCache>
                <c:formatCode>#,##0</c:formatCode>
                <c:ptCount val="6"/>
                <c:pt idx="0">
                  <c:v>29851</c:v>
                </c:pt>
                <c:pt idx="1">
                  <c:v>30559</c:v>
                </c:pt>
                <c:pt idx="2">
                  <c:v>30898</c:v>
                </c:pt>
                <c:pt idx="3">
                  <c:v>31398</c:v>
                </c:pt>
                <c:pt idx="4">
                  <c:v>31803</c:v>
                </c:pt>
                <c:pt idx="5">
                  <c:v>32273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E-4902-8FD2-CD6172E6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531720"/>
        <c:axId val="513532112"/>
        <c:axId val="0"/>
      </c:bar3DChart>
      <c:dateAx>
        <c:axId val="51353172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32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3532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31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July!$B$50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July!$E$50:$J$50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A-4C03-A81D-2C8C69F6CC67}"/>
            </c:ext>
          </c:extLst>
        </c:ser>
        <c:ser>
          <c:idx val="1"/>
          <c:order val="1"/>
          <c:tx>
            <c:strRef>
              <c:f>July!$B$51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July!$E$51:$J$51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A-4C03-A81D-2C8C69F6CC67}"/>
            </c:ext>
          </c:extLst>
        </c:ser>
        <c:ser>
          <c:idx val="2"/>
          <c:order val="2"/>
          <c:tx>
            <c:strRef>
              <c:f>July!$B$52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July!$E$52:$J$52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A-4C03-A81D-2C8C69F6CC67}"/>
            </c:ext>
          </c:extLst>
        </c:ser>
        <c:ser>
          <c:idx val="3"/>
          <c:order val="3"/>
          <c:tx>
            <c:strRef>
              <c:f>July!$B$53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July!$E$53:$J$53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A-4C03-A81D-2C8C69F6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532896"/>
        <c:axId val="464129832"/>
        <c:axId val="0"/>
      </c:bar3DChart>
      <c:dateAx>
        <c:axId val="513532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29832"/>
        <c:crosses val="autoZero"/>
        <c:auto val="1"/>
        <c:lblOffset val="100"/>
        <c:baseTimeUnit val="years"/>
        <c:majorUnit val="1"/>
        <c:minorUnit val="1"/>
      </c:dateAx>
      <c:valAx>
        <c:axId val="4641298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53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July!$B$84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[$-419]mmmm\ yyyy;@</c:formatCode>
                <c:ptCount val="6"/>
                <c:pt idx="0">
                  <c:v>43524</c:v>
                </c:pt>
                <c:pt idx="1">
                  <c:v>43554</c:v>
                </c:pt>
                <c:pt idx="2">
                  <c:v>43585</c:v>
                </c:pt>
                <c:pt idx="3">
                  <c:v>43615</c:v>
                </c:pt>
                <c:pt idx="4">
                  <c:v>43646</c:v>
                </c:pt>
                <c:pt idx="5">
                  <c:v>43676</c:v>
                </c:pt>
              </c:numCache>
            </c:numRef>
          </c:cat>
          <c:val>
            <c:numRef>
              <c:f>July!$C$84:$H$84</c:f>
              <c:numCache>
                <c:formatCode>#,##0</c:formatCode>
                <c:ptCount val="6"/>
                <c:pt idx="0">
                  <c:v>2124042</c:v>
                </c:pt>
                <c:pt idx="1">
                  <c:v>2228680</c:v>
                </c:pt>
                <c:pt idx="2">
                  <c:v>2345873</c:v>
                </c:pt>
                <c:pt idx="3">
                  <c:v>2464521</c:v>
                </c:pt>
                <c:pt idx="4">
                  <c:v>2578398</c:v>
                </c:pt>
                <c:pt idx="5">
                  <c:v>2741361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052-8123-9B8DB400373A}"/>
            </c:ext>
          </c:extLst>
        </c:ser>
        <c:ser>
          <c:idx val="1"/>
          <c:order val="1"/>
          <c:tx>
            <c:strRef>
              <c:f>July!$B$85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[$-419]mmmm\ yyyy;@</c:formatCode>
                <c:ptCount val="6"/>
                <c:pt idx="0">
                  <c:v>43524</c:v>
                </c:pt>
                <c:pt idx="1">
                  <c:v>43554</c:v>
                </c:pt>
                <c:pt idx="2">
                  <c:v>43585</c:v>
                </c:pt>
                <c:pt idx="3">
                  <c:v>43615</c:v>
                </c:pt>
                <c:pt idx="4">
                  <c:v>43646</c:v>
                </c:pt>
                <c:pt idx="5">
                  <c:v>43676</c:v>
                </c:pt>
              </c:numCache>
            </c:numRef>
          </c:cat>
          <c:val>
            <c:numRef>
              <c:f>July!$C$85:$H$85</c:f>
              <c:numCache>
                <c:formatCode>#,##0</c:formatCode>
                <c:ptCount val="6"/>
                <c:pt idx="0">
                  <c:v>16658</c:v>
                </c:pt>
                <c:pt idx="1">
                  <c:v>16743</c:v>
                </c:pt>
                <c:pt idx="2">
                  <c:v>16794</c:v>
                </c:pt>
                <c:pt idx="3">
                  <c:v>16758</c:v>
                </c:pt>
                <c:pt idx="4">
                  <c:v>16818</c:v>
                </c:pt>
                <c:pt idx="5">
                  <c:v>16917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B-4052-8123-9B8DB400373A}"/>
            </c:ext>
          </c:extLst>
        </c:ser>
        <c:ser>
          <c:idx val="2"/>
          <c:order val="2"/>
          <c:tx>
            <c:strRef>
              <c:f>July!$B$86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[$-419]mmmm\ yyyy;@</c:formatCode>
                <c:ptCount val="6"/>
                <c:pt idx="0">
                  <c:v>43524</c:v>
                </c:pt>
                <c:pt idx="1">
                  <c:v>43554</c:v>
                </c:pt>
                <c:pt idx="2">
                  <c:v>43585</c:v>
                </c:pt>
                <c:pt idx="3">
                  <c:v>43615</c:v>
                </c:pt>
                <c:pt idx="4">
                  <c:v>43646</c:v>
                </c:pt>
                <c:pt idx="5">
                  <c:v>43676</c:v>
                </c:pt>
              </c:numCache>
            </c:numRef>
          </c:cat>
          <c:val>
            <c:numRef>
              <c:f>July!$C$86:$H$86</c:f>
              <c:numCache>
                <c:formatCode>#,##0</c:formatCode>
                <c:ptCount val="6"/>
                <c:pt idx="0">
                  <c:v>11740</c:v>
                </c:pt>
                <c:pt idx="1">
                  <c:v>11947</c:v>
                </c:pt>
                <c:pt idx="2">
                  <c:v>12185</c:v>
                </c:pt>
                <c:pt idx="3">
                  <c:v>12375</c:v>
                </c:pt>
                <c:pt idx="4">
                  <c:v>12464</c:v>
                </c:pt>
                <c:pt idx="5">
                  <c:v>12726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B-4052-8123-9B8DB400373A}"/>
            </c:ext>
          </c:extLst>
        </c:ser>
        <c:ser>
          <c:idx val="3"/>
          <c:order val="3"/>
          <c:tx>
            <c:strRef>
              <c:f>July!$B$87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[$-419]mmmm\ yyyy;@</c:formatCode>
                <c:ptCount val="6"/>
                <c:pt idx="0">
                  <c:v>43524</c:v>
                </c:pt>
                <c:pt idx="1">
                  <c:v>43554</c:v>
                </c:pt>
                <c:pt idx="2">
                  <c:v>43585</c:v>
                </c:pt>
                <c:pt idx="3">
                  <c:v>43615</c:v>
                </c:pt>
                <c:pt idx="4">
                  <c:v>43646</c:v>
                </c:pt>
                <c:pt idx="5">
                  <c:v>43676</c:v>
                </c:pt>
              </c:numCache>
            </c:numRef>
          </c:cat>
          <c:val>
            <c:numRef>
              <c:f>July!$C$87:$H$87</c:f>
              <c:numCache>
                <c:formatCode>#,##0</c:formatCode>
                <c:ptCount val="6"/>
                <c:pt idx="0">
                  <c:v>30559</c:v>
                </c:pt>
                <c:pt idx="1">
                  <c:v>30898</c:v>
                </c:pt>
                <c:pt idx="2">
                  <c:v>31398</c:v>
                </c:pt>
                <c:pt idx="3">
                  <c:v>31803</c:v>
                </c:pt>
                <c:pt idx="4">
                  <c:v>32273</c:v>
                </c:pt>
                <c:pt idx="5">
                  <c:v>33008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B-4052-8123-9B8DB400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64130616"/>
        <c:axId val="464131008"/>
        <c:axId val="0"/>
      </c:bar3DChart>
      <c:dateAx>
        <c:axId val="464130616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64131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0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August!$B$50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August!$E$50:$J$50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97D-80EB-0673ABA7494D}"/>
            </c:ext>
          </c:extLst>
        </c:ser>
        <c:ser>
          <c:idx val="1"/>
          <c:order val="1"/>
          <c:tx>
            <c:strRef>
              <c:f>August!$B$51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August!$E$51:$J$51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97D-80EB-0673ABA7494D}"/>
            </c:ext>
          </c:extLst>
        </c:ser>
        <c:ser>
          <c:idx val="2"/>
          <c:order val="2"/>
          <c:tx>
            <c:strRef>
              <c:f>August!$B$52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August!$E$52:$J$52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97D-80EB-0673ABA7494D}"/>
            </c:ext>
          </c:extLst>
        </c:ser>
        <c:ser>
          <c:idx val="3"/>
          <c:order val="3"/>
          <c:tx>
            <c:strRef>
              <c:f>August!$B$53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August!$E$53:$J$53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97D-80EB-0673ABA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64131792"/>
        <c:axId val="464132184"/>
        <c:axId val="0"/>
      </c:bar3DChart>
      <c:dateAx>
        <c:axId val="464131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2184"/>
        <c:crosses val="autoZero"/>
        <c:auto val="1"/>
        <c:lblOffset val="100"/>
        <c:baseTimeUnit val="years"/>
        <c:majorUnit val="1"/>
        <c:minorUnit val="1"/>
      </c:dateAx>
      <c:valAx>
        <c:axId val="464132184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August!$B$84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[$-419]mmmm\ yyyy;@</c:formatCode>
                <c:ptCount val="6"/>
                <c:pt idx="0">
                  <c:v>43554</c:v>
                </c:pt>
                <c:pt idx="1">
                  <c:v>43585</c:v>
                </c:pt>
                <c:pt idx="2">
                  <c:v>43615</c:v>
                </c:pt>
                <c:pt idx="3">
                  <c:v>43646</c:v>
                </c:pt>
                <c:pt idx="4">
                  <c:v>43677</c:v>
                </c:pt>
                <c:pt idx="5">
                  <c:v>43708</c:v>
                </c:pt>
              </c:numCache>
            </c:numRef>
          </c:cat>
          <c:val>
            <c:numRef>
              <c:f>August!$C$84:$H$84</c:f>
              <c:numCache>
                <c:formatCode>#,##0</c:formatCode>
                <c:ptCount val="6"/>
                <c:pt idx="0">
                  <c:v>2228680</c:v>
                </c:pt>
                <c:pt idx="1">
                  <c:v>2345873</c:v>
                </c:pt>
                <c:pt idx="2">
                  <c:v>2464521</c:v>
                </c:pt>
                <c:pt idx="3">
                  <c:v>2578398</c:v>
                </c:pt>
                <c:pt idx="4">
                  <c:v>2741361</c:v>
                </c:pt>
                <c:pt idx="5">
                  <c:v>2894450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C-425F-A131-BE96802CA1C9}"/>
            </c:ext>
          </c:extLst>
        </c:ser>
        <c:ser>
          <c:idx val="1"/>
          <c:order val="1"/>
          <c:tx>
            <c:strRef>
              <c:f>August!$B$85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[$-419]mmmm\ yyyy;@</c:formatCode>
                <c:ptCount val="6"/>
                <c:pt idx="0">
                  <c:v>43554</c:v>
                </c:pt>
                <c:pt idx="1">
                  <c:v>43585</c:v>
                </c:pt>
                <c:pt idx="2">
                  <c:v>43615</c:v>
                </c:pt>
                <c:pt idx="3">
                  <c:v>43646</c:v>
                </c:pt>
                <c:pt idx="4">
                  <c:v>43677</c:v>
                </c:pt>
                <c:pt idx="5">
                  <c:v>43708</c:v>
                </c:pt>
              </c:numCache>
            </c:numRef>
          </c:cat>
          <c:val>
            <c:numRef>
              <c:f>August!$C$85:$H$85</c:f>
              <c:numCache>
                <c:formatCode>#,##0</c:formatCode>
                <c:ptCount val="6"/>
                <c:pt idx="0">
                  <c:v>16743</c:v>
                </c:pt>
                <c:pt idx="1">
                  <c:v>16794</c:v>
                </c:pt>
                <c:pt idx="2">
                  <c:v>16758</c:v>
                </c:pt>
                <c:pt idx="3">
                  <c:v>16818</c:v>
                </c:pt>
                <c:pt idx="4">
                  <c:v>16917</c:v>
                </c:pt>
                <c:pt idx="5">
                  <c:v>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C-425F-A131-BE96802CA1C9}"/>
            </c:ext>
          </c:extLst>
        </c:ser>
        <c:ser>
          <c:idx val="2"/>
          <c:order val="2"/>
          <c:tx>
            <c:strRef>
              <c:f>August!$B$86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[$-419]mmmm\ yyyy;@</c:formatCode>
                <c:ptCount val="6"/>
                <c:pt idx="0">
                  <c:v>43554</c:v>
                </c:pt>
                <c:pt idx="1">
                  <c:v>43585</c:v>
                </c:pt>
                <c:pt idx="2">
                  <c:v>43615</c:v>
                </c:pt>
                <c:pt idx="3">
                  <c:v>43646</c:v>
                </c:pt>
                <c:pt idx="4">
                  <c:v>43677</c:v>
                </c:pt>
                <c:pt idx="5">
                  <c:v>43708</c:v>
                </c:pt>
              </c:numCache>
            </c:numRef>
          </c:cat>
          <c:val>
            <c:numRef>
              <c:f>August!$C$86:$H$86</c:f>
              <c:numCache>
                <c:formatCode>#,##0</c:formatCode>
                <c:ptCount val="6"/>
                <c:pt idx="0">
                  <c:v>11947</c:v>
                </c:pt>
                <c:pt idx="1">
                  <c:v>12185</c:v>
                </c:pt>
                <c:pt idx="2">
                  <c:v>12375</c:v>
                </c:pt>
                <c:pt idx="3">
                  <c:v>12464</c:v>
                </c:pt>
                <c:pt idx="4">
                  <c:v>12726</c:v>
                </c:pt>
                <c:pt idx="5">
                  <c:v>12945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C-425F-A131-BE96802CA1C9}"/>
            </c:ext>
          </c:extLst>
        </c:ser>
        <c:ser>
          <c:idx val="3"/>
          <c:order val="3"/>
          <c:tx>
            <c:strRef>
              <c:f>August!$B$87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[$-419]mmmm\ yyyy;@</c:formatCode>
                <c:ptCount val="6"/>
                <c:pt idx="0">
                  <c:v>43554</c:v>
                </c:pt>
                <c:pt idx="1">
                  <c:v>43585</c:v>
                </c:pt>
                <c:pt idx="2">
                  <c:v>43615</c:v>
                </c:pt>
                <c:pt idx="3">
                  <c:v>43646</c:v>
                </c:pt>
                <c:pt idx="4">
                  <c:v>43677</c:v>
                </c:pt>
                <c:pt idx="5">
                  <c:v>43708</c:v>
                </c:pt>
              </c:numCache>
            </c:numRef>
          </c:cat>
          <c:val>
            <c:numRef>
              <c:f>August!$C$87:$H$87</c:f>
              <c:numCache>
                <c:formatCode>#,##0</c:formatCode>
                <c:ptCount val="6"/>
                <c:pt idx="0">
                  <c:v>30898</c:v>
                </c:pt>
                <c:pt idx="1">
                  <c:v>31398</c:v>
                </c:pt>
                <c:pt idx="2">
                  <c:v>31803</c:v>
                </c:pt>
                <c:pt idx="3">
                  <c:v>32273</c:v>
                </c:pt>
                <c:pt idx="4">
                  <c:v>33008</c:v>
                </c:pt>
                <c:pt idx="5">
                  <c:v>33858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C-425F-A131-BE96802C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64132968"/>
        <c:axId val="464133360"/>
        <c:axId val="0"/>
      </c:bar3DChart>
      <c:dateAx>
        <c:axId val="464132968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3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64133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464132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September!$B$50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September!$E$50:$J$50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97D-80EB-0673ABA7494D}"/>
            </c:ext>
          </c:extLst>
        </c:ser>
        <c:ser>
          <c:idx val="1"/>
          <c:order val="1"/>
          <c:tx>
            <c:strRef>
              <c:f>September!$B$51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September!$E$51:$J$51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97D-80EB-0673ABA7494D}"/>
            </c:ext>
          </c:extLst>
        </c:ser>
        <c:ser>
          <c:idx val="2"/>
          <c:order val="2"/>
          <c:tx>
            <c:strRef>
              <c:f>September!$B$52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September!$E$52:$J$52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97D-80EB-0673ABA7494D}"/>
            </c:ext>
          </c:extLst>
        </c:ser>
        <c:ser>
          <c:idx val="3"/>
          <c:order val="3"/>
          <c:tx>
            <c:strRef>
              <c:f>September!$B$53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September!$E$53:$J$53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97D-80EB-0673ABA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1544"/>
        <c:axId val="518851936"/>
        <c:axId val="0"/>
      </c:bar3DChart>
      <c:dateAx>
        <c:axId val="518851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936"/>
        <c:crosses val="autoZero"/>
        <c:auto val="1"/>
        <c:lblOffset val="100"/>
        <c:baseTimeUnit val="years"/>
        <c:majorUnit val="1"/>
        <c:minorUnit val="1"/>
      </c:dateAx>
      <c:valAx>
        <c:axId val="518851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September!$B$84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[$-419]mmmm\ yyyy;@</c:formatCode>
                <c:ptCount val="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43738</c:v>
                </c:pt>
              </c:numCache>
            </c:numRef>
          </c:cat>
          <c:val>
            <c:numRef>
              <c:f>September!$C$84:$H$84</c:f>
              <c:numCache>
                <c:formatCode>#,##0</c:formatCode>
                <c:ptCount val="6"/>
                <c:pt idx="0">
                  <c:v>2345873</c:v>
                </c:pt>
                <c:pt idx="1">
                  <c:v>2464521</c:v>
                </c:pt>
                <c:pt idx="2">
                  <c:v>2578398</c:v>
                </c:pt>
                <c:pt idx="3">
                  <c:v>2741361</c:v>
                </c:pt>
                <c:pt idx="4">
                  <c:v>2894450</c:v>
                </c:pt>
                <c:pt idx="5">
                  <c:v>3068547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C-425F-A131-BE96802CA1C9}"/>
            </c:ext>
          </c:extLst>
        </c:ser>
        <c:ser>
          <c:idx val="1"/>
          <c:order val="1"/>
          <c:tx>
            <c:strRef>
              <c:f>September!$B$85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[$-419]mmmm\ yyyy;@</c:formatCode>
                <c:ptCount val="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43738</c:v>
                </c:pt>
              </c:numCache>
            </c:numRef>
          </c:cat>
          <c:val>
            <c:numRef>
              <c:f>September!$C$85:$H$85</c:f>
              <c:numCache>
                <c:formatCode>#,##0</c:formatCode>
                <c:ptCount val="6"/>
                <c:pt idx="0">
                  <c:v>16794</c:v>
                </c:pt>
                <c:pt idx="1">
                  <c:v>16758</c:v>
                </c:pt>
                <c:pt idx="2">
                  <c:v>16818</c:v>
                </c:pt>
                <c:pt idx="3">
                  <c:v>16917</c:v>
                </c:pt>
                <c:pt idx="4">
                  <c:v>17007</c:v>
                </c:pt>
                <c:pt idx="5">
                  <c:v>17183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C-425F-A131-BE96802CA1C9}"/>
            </c:ext>
          </c:extLst>
        </c:ser>
        <c:ser>
          <c:idx val="2"/>
          <c:order val="2"/>
          <c:tx>
            <c:strRef>
              <c:f>September!$B$86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[$-419]mmmm\ yyyy;@</c:formatCode>
                <c:ptCount val="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43738</c:v>
                </c:pt>
              </c:numCache>
            </c:numRef>
          </c:cat>
          <c:val>
            <c:numRef>
              <c:f>September!$C$86:$H$86</c:f>
              <c:numCache>
                <c:formatCode>#,##0</c:formatCode>
                <c:ptCount val="6"/>
                <c:pt idx="0">
                  <c:v>12185</c:v>
                </c:pt>
                <c:pt idx="1">
                  <c:v>12375</c:v>
                </c:pt>
                <c:pt idx="2">
                  <c:v>12464</c:v>
                </c:pt>
                <c:pt idx="3">
                  <c:v>12726</c:v>
                </c:pt>
                <c:pt idx="4">
                  <c:v>12945</c:v>
                </c:pt>
                <c:pt idx="5">
                  <c:v>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C-425F-A131-BE96802CA1C9}"/>
            </c:ext>
          </c:extLst>
        </c:ser>
        <c:ser>
          <c:idx val="3"/>
          <c:order val="3"/>
          <c:tx>
            <c:strRef>
              <c:f>September!$B$87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[$-419]mmmm\ yyyy;@</c:formatCode>
                <c:ptCount val="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43738</c:v>
                </c:pt>
              </c:numCache>
            </c:numRef>
          </c:cat>
          <c:val>
            <c:numRef>
              <c:f>September!$C$87:$H$87</c:f>
              <c:numCache>
                <c:formatCode>#,##0</c:formatCode>
                <c:ptCount val="6"/>
                <c:pt idx="0">
                  <c:v>31398</c:v>
                </c:pt>
                <c:pt idx="1">
                  <c:v>31803</c:v>
                </c:pt>
                <c:pt idx="2">
                  <c:v>32273</c:v>
                </c:pt>
                <c:pt idx="3">
                  <c:v>33008</c:v>
                </c:pt>
                <c:pt idx="4">
                  <c:v>33858</c:v>
                </c:pt>
                <c:pt idx="5">
                  <c:v>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C-425F-A131-BE96802C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2720"/>
        <c:axId val="518853112"/>
        <c:axId val="0"/>
      </c:bar3DChart>
      <c:dateAx>
        <c:axId val="51885272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3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8853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October!$B$50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October!$E$50:$J$50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0-4459-9A1C-828AE37382FE}"/>
            </c:ext>
          </c:extLst>
        </c:ser>
        <c:ser>
          <c:idx val="1"/>
          <c:order val="1"/>
          <c:tx>
            <c:strRef>
              <c:f>October!$B$51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October!$E$51:$J$51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0-4459-9A1C-828AE37382FE}"/>
            </c:ext>
          </c:extLst>
        </c:ser>
        <c:ser>
          <c:idx val="2"/>
          <c:order val="2"/>
          <c:tx>
            <c:strRef>
              <c:f>October!$B$52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October!$E$52:$J$52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0-4459-9A1C-828AE37382FE}"/>
            </c:ext>
          </c:extLst>
        </c:ser>
        <c:ser>
          <c:idx val="3"/>
          <c:order val="3"/>
          <c:tx>
            <c:strRef>
              <c:f>October!$B$53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October!$E$53:$J$53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0-4459-9A1C-828AE373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1544"/>
        <c:axId val="518851936"/>
        <c:axId val="0"/>
      </c:bar3DChart>
      <c:dateAx>
        <c:axId val="518851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936"/>
        <c:crosses val="autoZero"/>
        <c:auto val="1"/>
        <c:lblOffset val="100"/>
        <c:baseTimeUnit val="years"/>
        <c:majorUnit val="1"/>
        <c:minorUnit val="1"/>
      </c:dateAx>
      <c:valAx>
        <c:axId val="518851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[$-419]mmmm\ yyyy;@</c:formatCode>
                <c:ptCount val="6"/>
                <c:pt idx="0">
                  <c:v>43342</c:v>
                </c:pt>
                <c:pt idx="1">
                  <c:v>43373</c:v>
                </c:pt>
                <c:pt idx="2">
                  <c:v>43403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</c:numCache>
            </c:numRef>
          </c:cat>
          <c:val>
            <c:numRef>
              <c:f>January!$C$84:$H$84</c:f>
              <c:numCache>
                <c:formatCode>#,##0</c:formatCode>
                <c:ptCount val="6"/>
                <c:pt idx="0">
                  <c:v>1528413</c:v>
                </c:pt>
                <c:pt idx="1">
                  <c:v>1604456</c:v>
                </c:pt>
                <c:pt idx="2">
                  <c:v>1685168</c:v>
                </c:pt>
                <c:pt idx="3">
                  <c:v>1796071</c:v>
                </c:pt>
                <c:pt idx="4">
                  <c:v>1955118</c:v>
                </c:pt>
                <c:pt idx="5">
                  <c:v>2032931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035-A459-5AB7EC35D2BB}"/>
            </c:ext>
          </c:extLst>
        </c:ser>
        <c:ser>
          <c:idx val="1"/>
          <c:order val="1"/>
          <c:tx>
            <c:strRef>
              <c:f>January!$B$85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[$-419]mmmm\ yyyy;@</c:formatCode>
                <c:ptCount val="6"/>
                <c:pt idx="0">
                  <c:v>43342</c:v>
                </c:pt>
                <c:pt idx="1">
                  <c:v>43373</c:v>
                </c:pt>
                <c:pt idx="2">
                  <c:v>43403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</c:numCache>
            </c:numRef>
          </c:cat>
          <c:val>
            <c:numRef>
              <c:f>January!$C$85:$H$85</c:f>
              <c:numCache>
                <c:formatCode>#,##0</c:formatCode>
                <c:ptCount val="6"/>
                <c:pt idx="0">
                  <c:v>16598</c:v>
                </c:pt>
                <c:pt idx="1">
                  <c:v>16427</c:v>
                </c:pt>
                <c:pt idx="2">
                  <c:v>16513</c:v>
                </c:pt>
                <c:pt idx="3">
                  <c:v>16547</c:v>
                </c:pt>
                <c:pt idx="4">
                  <c:v>16631</c:v>
                </c:pt>
                <c:pt idx="5">
                  <c:v>16590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035-A459-5AB7EC35D2BB}"/>
            </c:ext>
          </c:extLst>
        </c:ser>
        <c:ser>
          <c:idx val="2"/>
          <c:order val="2"/>
          <c:tx>
            <c:strRef>
              <c:f>January!$B$86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[$-419]mmmm\ yyyy;@</c:formatCode>
                <c:ptCount val="6"/>
                <c:pt idx="0">
                  <c:v>43342</c:v>
                </c:pt>
                <c:pt idx="1">
                  <c:v>43373</c:v>
                </c:pt>
                <c:pt idx="2">
                  <c:v>43403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</c:numCache>
            </c:numRef>
          </c:cat>
          <c:val>
            <c:numRef>
              <c:f>January!$C$86:$H$86</c:f>
              <c:numCache>
                <c:formatCode>#,##0</c:formatCode>
                <c:ptCount val="6"/>
                <c:pt idx="0">
                  <c:v>10546</c:v>
                </c:pt>
                <c:pt idx="1">
                  <c:v>10655</c:v>
                </c:pt>
                <c:pt idx="2">
                  <c:v>10989</c:v>
                </c:pt>
                <c:pt idx="3">
                  <c:v>11151</c:v>
                </c:pt>
                <c:pt idx="4">
                  <c:v>11453</c:v>
                </c:pt>
                <c:pt idx="5">
                  <c:v>11564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8-4035-A459-5AB7EC35D2BB}"/>
            </c:ext>
          </c:extLst>
        </c:ser>
        <c:ser>
          <c:idx val="3"/>
          <c:order val="3"/>
          <c:tx>
            <c:strRef>
              <c:f>January!$B$87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[$-419]mmmm\ yyyy;@</c:formatCode>
                <c:ptCount val="6"/>
                <c:pt idx="0">
                  <c:v>43342</c:v>
                </c:pt>
                <c:pt idx="1">
                  <c:v>43373</c:v>
                </c:pt>
                <c:pt idx="2">
                  <c:v>43403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</c:numCache>
            </c:numRef>
          </c:cat>
          <c:val>
            <c:numRef>
              <c:f>January!$C$87:$H$87</c:f>
              <c:numCache>
                <c:formatCode>#,##0</c:formatCode>
                <c:ptCount val="6"/>
                <c:pt idx="0">
                  <c:v>27858</c:v>
                </c:pt>
                <c:pt idx="1">
                  <c:v>27795</c:v>
                </c:pt>
                <c:pt idx="2">
                  <c:v>28000</c:v>
                </c:pt>
                <c:pt idx="3">
                  <c:v>28275</c:v>
                </c:pt>
                <c:pt idx="4">
                  <c:v>29262</c:v>
                </c:pt>
                <c:pt idx="5">
                  <c:v>29851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8-4035-A459-5AB7EC35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October!$B$84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[$-419]mmmm\ yyyy;@</c:formatCode>
                <c:ptCount val="6"/>
                <c:pt idx="0">
                  <c:v>43615</c:v>
                </c:pt>
                <c:pt idx="1">
                  <c:v>43646</c:v>
                </c:pt>
                <c:pt idx="2">
                  <c:v>43676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</c:numCache>
            </c:numRef>
          </c:cat>
          <c:val>
            <c:numRef>
              <c:f>October!$C$84:$H$84</c:f>
              <c:numCache>
                <c:formatCode>#,##0</c:formatCode>
                <c:ptCount val="6"/>
                <c:pt idx="0">
                  <c:v>2464521</c:v>
                </c:pt>
                <c:pt idx="1">
                  <c:v>2578398</c:v>
                </c:pt>
                <c:pt idx="2">
                  <c:v>2741361</c:v>
                </c:pt>
                <c:pt idx="3">
                  <c:v>2894450</c:v>
                </c:pt>
                <c:pt idx="4">
                  <c:v>3068547</c:v>
                </c:pt>
                <c:pt idx="5">
                  <c:v>3253953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E-4602-90F6-0060A1DB9757}"/>
            </c:ext>
          </c:extLst>
        </c:ser>
        <c:ser>
          <c:idx val="1"/>
          <c:order val="1"/>
          <c:tx>
            <c:strRef>
              <c:f>October!$B$85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[$-419]mmmm\ yyyy;@</c:formatCode>
                <c:ptCount val="6"/>
                <c:pt idx="0">
                  <c:v>43615</c:v>
                </c:pt>
                <c:pt idx="1">
                  <c:v>43646</c:v>
                </c:pt>
                <c:pt idx="2">
                  <c:v>43676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</c:numCache>
            </c:numRef>
          </c:cat>
          <c:val>
            <c:numRef>
              <c:f>October!$C$85:$H$85</c:f>
              <c:numCache>
                <c:formatCode>#,##0</c:formatCode>
                <c:ptCount val="6"/>
                <c:pt idx="0">
                  <c:v>16758</c:v>
                </c:pt>
                <c:pt idx="1">
                  <c:v>16818</c:v>
                </c:pt>
                <c:pt idx="2">
                  <c:v>16917</c:v>
                </c:pt>
                <c:pt idx="3">
                  <c:v>17007</c:v>
                </c:pt>
                <c:pt idx="4">
                  <c:v>17183</c:v>
                </c:pt>
                <c:pt idx="5">
                  <c:v>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E-4602-90F6-0060A1DB9757}"/>
            </c:ext>
          </c:extLst>
        </c:ser>
        <c:ser>
          <c:idx val="2"/>
          <c:order val="2"/>
          <c:tx>
            <c:strRef>
              <c:f>October!$B$86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[$-419]mmmm\ yyyy;@</c:formatCode>
                <c:ptCount val="6"/>
                <c:pt idx="0">
                  <c:v>43615</c:v>
                </c:pt>
                <c:pt idx="1">
                  <c:v>43646</c:v>
                </c:pt>
                <c:pt idx="2">
                  <c:v>43676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</c:numCache>
            </c:numRef>
          </c:cat>
          <c:val>
            <c:numRef>
              <c:f>October!$C$86:$H$86</c:f>
              <c:numCache>
                <c:formatCode>#,##0</c:formatCode>
                <c:ptCount val="6"/>
                <c:pt idx="0">
                  <c:v>12375</c:v>
                </c:pt>
                <c:pt idx="1">
                  <c:v>12464</c:v>
                </c:pt>
                <c:pt idx="2">
                  <c:v>12726</c:v>
                </c:pt>
                <c:pt idx="3">
                  <c:v>12945</c:v>
                </c:pt>
                <c:pt idx="4">
                  <c:v>13213</c:v>
                </c:pt>
                <c:pt idx="5">
                  <c:v>13455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E-4602-90F6-0060A1DB9757}"/>
            </c:ext>
          </c:extLst>
        </c:ser>
        <c:ser>
          <c:idx val="3"/>
          <c:order val="3"/>
          <c:tx>
            <c:strRef>
              <c:f>October!$B$87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[$-419]mmmm\ yyyy;@</c:formatCode>
                <c:ptCount val="6"/>
                <c:pt idx="0">
                  <c:v>43615</c:v>
                </c:pt>
                <c:pt idx="1">
                  <c:v>43646</c:v>
                </c:pt>
                <c:pt idx="2">
                  <c:v>43676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</c:numCache>
            </c:numRef>
          </c:cat>
          <c:val>
            <c:numRef>
              <c:f>October!$C$87:$H$87</c:f>
              <c:numCache>
                <c:formatCode>#,##0</c:formatCode>
                <c:ptCount val="6"/>
                <c:pt idx="0">
                  <c:v>31803</c:v>
                </c:pt>
                <c:pt idx="1">
                  <c:v>32273</c:v>
                </c:pt>
                <c:pt idx="2">
                  <c:v>33008</c:v>
                </c:pt>
                <c:pt idx="3">
                  <c:v>33858</c:v>
                </c:pt>
                <c:pt idx="4">
                  <c:v>33842</c:v>
                </c:pt>
                <c:pt idx="5">
                  <c:v>35116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E-4602-90F6-0060A1DB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2720"/>
        <c:axId val="518853112"/>
        <c:axId val="0"/>
      </c:bar3DChart>
      <c:dateAx>
        <c:axId val="51885272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3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8853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November!$B$50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November!$E$50:$J$50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6-4849-99B8-6EF57ED78CD9}"/>
            </c:ext>
          </c:extLst>
        </c:ser>
        <c:ser>
          <c:idx val="1"/>
          <c:order val="1"/>
          <c:tx>
            <c:strRef>
              <c:f>November!$B$51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November!$E$51:$J$51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6-4849-99B8-6EF57ED78CD9}"/>
            </c:ext>
          </c:extLst>
        </c:ser>
        <c:ser>
          <c:idx val="2"/>
          <c:order val="2"/>
          <c:tx>
            <c:strRef>
              <c:f>November!$B$52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November!$E$52:$J$52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6-4849-99B8-6EF57ED78CD9}"/>
            </c:ext>
          </c:extLst>
        </c:ser>
        <c:ser>
          <c:idx val="3"/>
          <c:order val="3"/>
          <c:tx>
            <c:strRef>
              <c:f>November!$B$53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November!$E$53:$J$53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6-4849-99B8-6EF57ED7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1544"/>
        <c:axId val="518851936"/>
        <c:axId val="0"/>
      </c:bar3DChart>
      <c:catAx>
        <c:axId val="518851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9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8851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November!$B$84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43646</c:v>
                </c:pt>
                <c:pt idx="1">
                  <c:v>43676</c:v>
                </c:pt>
                <c:pt idx="2">
                  <c:v>43707</c:v>
                </c:pt>
                <c:pt idx="3">
                  <c:v>43738</c:v>
                </c:pt>
                <c:pt idx="4">
                  <c:v>43768</c:v>
                </c:pt>
                <c:pt idx="5">
                  <c:v>43799</c:v>
                </c:pt>
              </c:numCache>
            </c:numRef>
          </c:cat>
          <c:val>
            <c:numRef>
              <c:f>November!$C$84:$H$84</c:f>
              <c:numCache>
                <c:formatCode>#,##0</c:formatCode>
                <c:ptCount val="6"/>
                <c:pt idx="0">
                  <c:v>2578398</c:v>
                </c:pt>
                <c:pt idx="1">
                  <c:v>2741361</c:v>
                </c:pt>
                <c:pt idx="2">
                  <c:v>2894450</c:v>
                </c:pt>
                <c:pt idx="3">
                  <c:v>3068547</c:v>
                </c:pt>
                <c:pt idx="4">
                  <c:v>3253953</c:v>
                </c:pt>
                <c:pt idx="5">
                  <c:v>3527188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581-AB6E-789A2D4A3D31}"/>
            </c:ext>
          </c:extLst>
        </c:ser>
        <c:ser>
          <c:idx val="1"/>
          <c:order val="1"/>
          <c:tx>
            <c:strRef>
              <c:f>November!$B$85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43646</c:v>
                </c:pt>
                <c:pt idx="1">
                  <c:v>43676</c:v>
                </c:pt>
                <c:pt idx="2">
                  <c:v>43707</c:v>
                </c:pt>
                <c:pt idx="3">
                  <c:v>43738</c:v>
                </c:pt>
                <c:pt idx="4">
                  <c:v>43768</c:v>
                </c:pt>
                <c:pt idx="5">
                  <c:v>43799</c:v>
                </c:pt>
              </c:numCache>
            </c:numRef>
          </c:cat>
          <c:val>
            <c:numRef>
              <c:f>November!$C$85:$H$85</c:f>
              <c:numCache>
                <c:formatCode>#,##0</c:formatCode>
                <c:ptCount val="6"/>
                <c:pt idx="0">
                  <c:v>16818</c:v>
                </c:pt>
                <c:pt idx="1">
                  <c:v>16917</c:v>
                </c:pt>
                <c:pt idx="2">
                  <c:v>17007</c:v>
                </c:pt>
                <c:pt idx="3">
                  <c:v>17183</c:v>
                </c:pt>
                <c:pt idx="4">
                  <c:v>17389</c:v>
                </c:pt>
                <c:pt idx="5">
                  <c:v>17527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581-AB6E-789A2D4A3D31}"/>
            </c:ext>
          </c:extLst>
        </c:ser>
        <c:ser>
          <c:idx val="2"/>
          <c:order val="2"/>
          <c:tx>
            <c:strRef>
              <c:f>November!$B$86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43646</c:v>
                </c:pt>
                <c:pt idx="1">
                  <c:v>43676</c:v>
                </c:pt>
                <c:pt idx="2">
                  <c:v>43707</c:v>
                </c:pt>
                <c:pt idx="3">
                  <c:v>43738</c:v>
                </c:pt>
                <c:pt idx="4">
                  <c:v>43768</c:v>
                </c:pt>
                <c:pt idx="5">
                  <c:v>43799</c:v>
                </c:pt>
              </c:numCache>
            </c:numRef>
          </c:cat>
          <c:val>
            <c:numRef>
              <c:f>November!$C$86:$H$86</c:f>
              <c:numCache>
                <c:formatCode>#,##0</c:formatCode>
                <c:ptCount val="6"/>
                <c:pt idx="0">
                  <c:v>12464</c:v>
                </c:pt>
                <c:pt idx="1">
                  <c:v>12726</c:v>
                </c:pt>
                <c:pt idx="2">
                  <c:v>12945</c:v>
                </c:pt>
                <c:pt idx="3">
                  <c:v>13213</c:v>
                </c:pt>
                <c:pt idx="4">
                  <c:v>13455</c:v>
                </c:pt>
                <c:pt idx="5">
                  <c:v>13688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581-AB6E-789A2D4A3D31}"/>
            </c:ext>
          </c:extLst>
        </c:ser>
        <c:ser>
          <c:idx val="3"/>
          <c:order val="3"/>
          <c:tx>
            <c:strRef>
              <c:f>November!$B$87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43646</c:v>
                </c:pt>
                <c:pt idx="1">
                  <c:v>43676</c:v>
                </c:pt>
                <c:pt idx="2">
                  <c:v>43707</c:v>
                </c:pt>
                <c:pt idx="3">
                  <c:v>43738</c:v>
                </c:pt>
                <c:pt idx="4">
                  <c:v>43768</c:v>
                </c:pt>
                <c:pt idx="5">
                  <c:v>43799</c:v>
                </c:pt>
              </c:numCache>
            </c:numRef>
          </c:cat>
          <c:val>
            <c:numRef>
              <c:f>November!$C$87:$H$87</c:f>
              <c:numCache>
                <c:formatCode>#,##0</c:formatCode>
                <c:ptCount val="6"/>
                <c:pt idx="0">
                  <c:v>32273</c:v>
                </c:pt>
                <c:pt idx="1">
                  <c:v>33008</c:v>
                </c:pt>
                <c:pt idx="2">
                  <c:v>33858</c:v>
                </c:pt>
                <c:pt idx="3">
                  <c:v>33842</c:v>
                </c:pt>
                <c:pt idx="4">
                  <c:v>35116</c:v>
                </c:pt>
                <c:pt idx="5">
                  <c:v>36567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8-4581-AB6E-789A2D4A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2720"/>
        <c:axId val="518853112"/>
        <c:axId val="0"/>
      </c:bar3DChart>
      <c:dateAx>
        <c:axId val="51885272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3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8853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December!$E$50:$J$50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002-8BE6-9E65BC12E542}"/>
            </c:ext>
          </c:extLst>
        </c:ser>
        <c:ser>
          <c:idx val="1"/>
          <c:order val="1"/>
          <c:tx>
            <c:strRef>
              <c:f>December!$B$51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December!$E$51:$J$51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6-4002-8BE6-9E65BC12E542}"/>
            </c:ext>
          </c:extLst>
        </c:ser>
        <c:ser>
          <c:idx val="2"/>
          <c:order val="2"/>
          <c:tx>
            <c:strRef>
              <c:f>December!$B$52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December!$E$52:$J$52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6-4002-8BE6-9E65BC12E542}"/>
            </c:ext>
          </c:extLst>
        </c:ser>
        <c:ser>
          <c:idx val="3"/>
          <c:order val="3"/>
          <c:tx>
            <c:strRef>
              <c:f>December!$B$53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December!$E$53:$J$53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6-4002-8BE6-9E65BC12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1544"/>
        <c:axId val="518851936"/>
        <c:axId val="0"/>
      </c:bar3DChart>
      <c:catAx>
        <c:axId val="518851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9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8851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1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[$-419]mmmm\ yyyy;@</c:formatCode>
                <c:ptCount val="6"/>
                <c:pt idx="0">
                  <c:v>43676</c:v>
                </c:pt>
                <c:pt idx="1">
                  <c:v>43707</c:v>
                </c:pt>
                <c:pt idx="2">
                  <c:v>43738</c:v>
                </c:pt>
                <c:pt idx="3">
                  <c:v>43768</c:v>
                </c:pt>
                <c:pt idx="4">
                  <c:v>43799</c:v>
                </c:pt>
                <c:pt idx="5">
                  <c:v>43830</c:v>
                </c:pt>
              </c:numCache>
            </c:numRef>
          </c:cat>
          <c:val>
            <c:numRef>
              <c:f>December!$C$84:$H$84</c:f>
              <c:numCache>
                <c:formatCode>#,##0</c:formatCode>
                <c:ptCount val="6"/>
                <c:pt idx="0">
                  <c:v>2741361</c:v>
                </c:pt>
                <c:pt idx="1">
                  <c:v>2894450</c:v>
                </c:pt>
                <c:pt idx="2">
                  <c:v>3068547</c:v>
                </c:pt>
                <c:pt idx="3">
                  <c:v>3253953</c:v>
                </c:pt>
                <c:pt idx="4">
                  <c:v>3527188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19A-9A06-2AF3A6CF0D7C}"/>
            </c:ext>
          </c:extLst>
        </c:ser>
        <c:ser>
          <c:idx val="1"/>
          <c:order val="1"/>
          <c:tx>
            <c:strRef>
              <c:f>December!$B$85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[$-419]mmmm\ yyyy;@</c:formatCode>
                <c:ptCount val="6"/>
                <c:pt idx="0">
                  <c:v>43676</c:v>
                </c:pt>
                <c:pt idx="1">
                  <c:v>43707</c:v>
                </c:pt>
                <c:pt idx="2">
                  <c:v>43738</c:v>
                </c:pt>
                <c:pt idx="3">
                  <c:v>43768</c:v>
                </c:pt>
                <c:pt idx="4">
                  <c:v>43799</c:v>
                </c:pt>
                <c:pt idx="5">
                  <c:v>43830</c:v>
                </c:pt>
              </c:numCache>
            </c:numRef>
          </c:cat>
          <c:val>
            <c:numRef>
              <c:f>December!$C$85:$H$85</c:f>
              <c:numCache>
                <c:formatCode>#,##0</c:formatCode>
                <c:ptCount val="6"/>
                <c:pt idx="0">
                  <c:v>16917</c:v>
                </c:pt>
                <c:pt idx="1">
                  <c:v>17007</c:v>
                </c:pt>
                <c:pt idx="2">
                  <c:v>17183</c:v>
                </c:pt>
                <c:pt idx="3">
                  <c:v>17389</c:v>
                </c:pt>
                <c:pt idx="4">
                  <c:v>17527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8-419A-9A06-2AF3A6CF0D7C}"/>
            </c:ext>
          </c:extLst>
        </c:ser>
        <c:ser>
          <c:idx val="2"/>
          <c:order val="2"/>
          <c:tx>
            <c:strRef>
              <c:f>December!$B$86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[$-419]mmmm\ yyyy;@</c:formatCode>
                <c:ptCount val="6"/>
                <c:pt idx="0">
                  <c:v>43676</c:v>
                </c:pt>
                <c:pt idx="1">
                  <c:v>43707</c:v>
                </c:pt>
                <c:pt idx="2">
                  <c:v>43738</c:v>
                </c:pt>
                <c:pt idx="3">
                  <c:v>43768</c:v>
                </c:pt>
                <c:pt idx="4">
                  <c:v>43799</c:v>
                </c:pt>
                <c:pt idx="5">
                  <c:v>43830</c:v>
                </c:pt>
              </c:numCache>
            </c:numRef>
          </c:cat>
          <c:val>
            <c:numRef>
              <c:f>December!$C$86:$H$86</c:f>
              <c:numCache>
                <c:formatCode>#,##0</c:formatCode>
                <c:ptCount val="6"/>
                <c:pt idx="0">
                  <c:v>12726</c:v>
                </c:pt>
                <c:pt idx="1">
                  <c:v>12945</c:v>
                </c:pt>
                <c:pt idx="2">
                  <c:v>13213</c:v>
                </c:pt>
                <c:pt idx="3">
                  <c:v>13455</c:v>
                </c:pt>
                <c:pt idx="4">
                  <c:v>13688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8-419A-9A06-2AF3A6CF0D7C}"/>
            </c:ext>
          </c:extLst>
        </c:ser>
        <c:ser>
          <c:idx val="3"/>
          <c:order val="3"/>
          <c:tx>
            <c:strRef>
              <c:f>December!$B$87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[$-419]mmmm\ yyyy;@</c:formatCode>
                <c:ptCount val="6"/>
                <c:pt idx="0">
                  <c:v>43676</c:v>
                </c:pt>
                <c:pt idx="1">
                  <c:v>43707</c:v>
                </c:pt>
                <c:pt idx="2">
                  <c:v>43738</c:v>
                </c:pt>
                <c:pt idx="3">
                  <c:v>43768</c:v>
                </c:pt>
                <c:pt idx="4">
                  <c:v>43799</c:v>
                </c:pt>
                <c:pt idx="5">
                  <c:v>43830</c:v>
                </c:pt>
              </c:numCache>
            </c:numRef>
          </c:cat>
          <c:val>
            <c:numRef>
              <c:f>December!$C$87:$H$87</c:f>
              <c:numCache>
                <c:formatCode>#,##0</c:formatCode>
                <c:ptCount val="6"/>
                <c:pt idx="0">
                  <c:v>33008</c:v>
                </c:pt>
                <c:pt idx="1">
                  <c:v>33858</c:v>
                </c:pt>
                <c:pt idx="2">
                  <c:v>33842</c:v>
                </c:pt>
                <c:pt idx="3">
                  <c:v>35116</c:v>
                </c:pt>
                <c:pt idx="4">
                  <c:v>36567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8-419A-9A06-2AF3A6CF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8852720"/>
        <c:axId val="518853112"/>
        <c:axId val="0"/>
      </c:bar3DChart>
      <c:dateAx>
        <c:axId val="51885272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3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8853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885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February!$E$50:$J$50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86E-9099-908F5E894809}"/>
            </c:ext>
          </c:extLst>
        </c:ser>
        <c:ser>
          <c:idx val="1"/>
          <c:order val="1"/>
          <c:tx>
            <c:strRef>
              <c:f>February!$B$51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February!$E$51:$J$51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2-486E-9099-908F5E894809}"/>
            </c:ext>
          </c:extLst>
        </c:ser>
        <c:ser>
          <c:idx val="2"/>
          <c:order val="2"/>
          <c:tx>
            <c:strRef>
              <c:f>February!$B$52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February!$E$52:$J$52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2-486E-9099-908F5E894809}"/>
            </c:ext>
          </c:extLst>
        </c:ser>
        <c:ser>
          <c:idx val="3"/>
          <c:order val="3"/>
          <c:tx>
            <c:strRef>
              <c:f>February!$B$53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February!$E$53:$J$53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2-486E-9099-908F5E89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8216"/>
        <c:axId val="511750120"/>
        <c:axId val="0"/>
      </c:bar3DChart>
      <c:dateAx>
        <c:axId val="767682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0120"/>
        <c:crosses val="autoZero"/>
        <c:auto val="1"/>
        <c:lblOffset val="100"/>
        <c:baseTimeUnit val="years"/>
        <c:majorUnit val="1"/>
        <c:minorUnit val="1"/>
      </c:dateAx>
      <c:valAx>
        <c:axId val="511750120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8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[$-419]mmmm\ yyyy;@</c:formatCode>
                <c:ptCount val="6"/>
                <c:pt idx="0">
                  <c:v>43371</c:v>
                </c:pt>
                <c:pt idx="1">
                  <c:v>43401</c:v>
                </c:pt>
                <c:pt idx="2">
                  <c:v>43432</c:v>
                </c:pt>
                <c:pt idx="3">
                  <c:v>43462</c:v>
                </c:pt>
                <c:pt idx="4">
                  <c:v>43493</c:v>
                </c:pt>
                <c:pt idx="5">
                  <c:v>43524</c:v>
                </c:pt>
              </c:numCache>
            </c:numRef>
          </c:cat>
          <c:val>
            <c:numRef>
              <c:f>February!$C$84:$H$84</c:f>
              <c:numCache>
                <c:formatCode>#,##0</c:formatCode>
                <c:ptCount val="6"/>
                <c:pt idx="0">
                  <c:v>1604456</c:v>
                </c:pt>
                <c:pt idx="1">
                  <c:v>1685168</c:v>
                </c:pt>
                <c:pt idx="2">
                  <c:v>1796071</c:v>
                </c:pt>
                <c:pt idx="3">
                  <c:v>1955118</c:v>
                </c:pt>
                <c:pt idx="4">
                  <c:v>2032931</c:v>
                </c:pt>
                <c:pt idx="5">
                  <c:v>2124042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7-45D1-9242-B4663109CC91}"/>
            </c:ext>
          </c:extLst>
        </c:ser>
        <c:ser>
          <c:idx val="1"/>
          <c:order val="1"/>
          <c:tx>
            <c:strRef>
              <c:f>February!$B$85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[$-419]mmmm\ yyyy;@</c:formatCode>
                <c:ptCount val="6"/>
                <c:pt idx="0">
                  <c:v>43371</c:v>
                </c:pt>
                <c:pt idx="1">
                  <c:v>43401</c:v>
                </c:pt>
                <c:pt idx="2">
                  <c:v>43432</c:v>
                </c:pt>
                <c:pt idx="3">
                  <c:v>43462</c:v>
                </c:pt>
                <c:pt idx="4">
                  <c:v>43493</c:v>
                </c:pt>
                <c:pt idx="5">
                  <c:v>43524</c:v>
                </c:pt>
              </c:numCache>
            </c:numRef>
          </c:cat>
          <c:val>
            <c:numRef>
              <c:f>February!$C$85:$H$85</c:f>
              <c:numCache>
                <c:formatCode>#,##0</c:formatCode>
                <c:ptCount val="6"/>
                <c:pt idx="0">
                  <c:v>16427</c:v>
                </c:pt>
                <c:pt idx="1">
                  <c:v>16513</c:v>
                </c:pt>
                <c:pt idx="2">
                  <c:v>16547</c:v>
                </c:pt>
                <c:pt idx="3">
                  <c:v>16631</c:v>
                </c:pt>
                <c:pt idx="4">
                  <c:v>16590</c:v>
                </c:pt>
                <c:pt idx="5">
                  <c:v>16658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7-45D1-9242-B4663109CC91}"/>
            </c:ext>
          </c:extLst>
        </c:ser>
        <c:ser>
          <c:idx val="2"/>
          <c:order val="2"/>
          <c:tx>
            <c:strRef>
              <c:f>February!$B$86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[$-419]mmmm\ yyyy;@</c:formatCode>
                <c:ptCount val="6"/>
                <c:pt idx="0">
                  <c:v>43371</c:v>
                </c:pt>
                <c:pt idx="1">
                  <c:v>43401</c:v>
                </c:pt>
                <c:pt idx="2">
                  <c:v>43432</c:v>
                </c:pt>
                <c:pt idx="3">
                  <c:v>43462</c:v>
                </c:pt>
                <c:pt idx="4">
                  <c:v>43493</c:v>
                </c:pt>
                <c:pt idx="5">
                  <c:v>43524</c:v>
                </c:pt>
              </c:numCache>
            </c:numRef>
          </c:cat>
          <c:val>
            <c:numRef>
              <c:f>February!$C$86:$H$86</c:f>
              <c:numCache>
                <c:formatCode>#,##0</c:formatCode>
                <c:ptCount val="6"/>
                <c:pt idx="0">
                  <c:v>10655</c:v>
                </c:pt>
                <c:pt idx="1">
                  <c:v>10989</c:v>
                </c:pt>
                <c:pt idx="2">
                  <c:v>11151</c:v>
                </c:pt>
                <c:pt idx="3">
                  <c:v>11453</c:v>
                </c:pt>
                <c:pt idx="4">
                  <c:v>11564</c:v>
                </c:pt>
                <c:pt idx="5">
                  <c:v>11740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7-45D1-9242-B4663109CC91}"/>
            </c:ext>
          </c:extLst>
        </c:ser>
        <c:ser>
          <c:idx val="3"/>
          <c:order val="3"/>
          <c:tx>
            <c:strRef>
              <c:f>February!$B$87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[$-419]mmmm\ yyyy;@</c:formatCode>
                <c:ptCount val="6"/>
                <c:pt idx="0">
                  <c:v>43371</c:v>
                </c:pt>
                <c:pt idx="1">
                  <c:v>43401</c:v>
                </c:pt>
                <c:pt idx="2">
                  <c:v>43432</c:v>
                </c:pt>
                <c:pt idx="3">
                  <c:v>43462</c:v>
                </c:pt>
                <c:pt idx="4">
                  <c:v>43493</c:v>
                </c:pt>
                <c:pt idx="5">
                  <c:v>43524</c:v>
                </c:pt>
              </c:numCache>
            </c:numRef>
          </c:cat>
          <c:val>
            <c:numRef>
              <c:f>February!$C$87:$H$87</c:f>
              <c:numCache>
                <c:formatCode>#,##0</c:formatCode>
                <c:ptCount val="6"/>
                <c:pt idx="0">
                  <c:v>27795</c:v>
                </c:pt>
                <c:pt idx="1">
                  <c:v>28000</c:v>
                </c:pt>
                <c:pt idx="2">
                  <c:v>28275</c:v>
                </c:pt>
                <c:pt idx="3">
                  <c:v>29262</c:v>
                </c:pt>
                <c:pt idx="4">
                  <c:v>29851</c:v>
                </c:pt>
                <c:pt idx="5">
                  <c:v>30559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7-45D1-9242-B4663109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1750904"/>
        <c:axId val="511751296"/>
        <c:axId val="0"/>
      </c:bar3DChart>
      <c:dateAx>
        <c:axId val="511750904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1751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0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March!$E$50:$J$50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E-40BC-B9DB-56F5C563753F}"/>
            </c:ext>
          </c:extLst>
        </c:ser>
        <c:ser>
          <c:idx val="1"/>
          <c:order val="1"/>
          <c:tx>
            <c:strRef>
              <c:f>March!$B$51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March!$E$51:$J$51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E-40BC-B9DB-56F5C563753F}"/>
            </c:ext>
          </c:extLst>
        </c:ser>
        <c:ser>
          <c:idx val="2"/>
          <c:order val="2"/>
          <c:tx>
            <c:strRef>
              <c:f>March!$B$52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March!$E$52:$J$52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E-40BC-B9DB-56F5C563753F}"/>
            </c:ext>
          </c:extLst>
        </c:ser>
        <c:ser>
          <c:idx val="3"/>
          <c:order val="3"/>
          <c:tx>
            <c:strRef>
              <c:f>March!$B$53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March!$E$53:$J$53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E-40BC-B9DB-56F5C563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1752080"/>
        <c:axId val="511752472"/>
        <c:axId val="0"/>
      </c:bar3DChart>
      <c:dateAx>
        <c:axId val="511752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2472"/>
        <c:crosses val="autoZero"/>
        <c:auto val="1"/>
        <c:lblOffset val="100"/>
        <c:baseTimeUnit val="years"/>
        <c:majorUnit val="1"/>
        <c:minorUnit val="1"/>
      </c:dateAx>
      <c:valAx>
        <c:axId val="51175247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[$-419]mmmm\ yyyy;@</c:formatCode>
                <c:ptCount val="6"/>
                <c:pt idx="0">
                  <c:v>43401</c:v>
                </c:pt>
                <c:pt idx="1">
                  <c:v>43432</c:v>
                </c:pt>
                <c:pt idx="2">
                  <c:v>43462</c:v>
                </c:pt>
                <c:pt idx="3">
                  <c:v>43493</c:v>
                </c:pt>
                <c:pt idx="4">
                  <c:v>43524</c:v>
                </c:pt>
                <c:pt idx="5">
                  <c:v>43552</c:v>
                </c:pt>
              </c:numCache>
            </c:numRef>
          </c:cat>
          <c:val>
            <c:numRef>
              <c:f>March!$C$84:$H$84</c:f>
              <c:numCache>
                <c:formatCode>#,##0</c:formatCode>
                <c:ptCount val="6"/>
                <c:pt idx="0">
                  <c:v>1685168</c:v>
                </c:pt>
                <c:pt idx="1">
                  <c:v>1796071</c:v>
                </c:pt>
                <c:pt idx="2">
                  <c:v>1955118</c:v>
                </c:pt>
                <c:pt idx="3">
                  <c:v>2032931</c:v>
                </c:pt>
                <c:pt idx="4">
                  <c:v>2124042</c:v>
                </c:pt>
                <c:pt idx="5">
                  <c:v>2228680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3-431A-8076-832C70CA3AD1}"/>
            </c:ext>
          </c:extLst>
        </c:ser>
        <c:ser>
          <c:idx val="1"/>
          <c:order val="1"/>
          <c:tx>
            <c:strRef>
              <c:f>March!$B$85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[$-419]mmmm\ yyyy;@</c:formatCode>
                <c:ptCount val="6"/>
                <c:pt idx="0">
                  <c:v>43401</c:v>
                </c:pt>
                <c:pt idx="1">
                  <c:v>43432</c:v>
                </c:pt>
                <c:pt idx="2">
                  <c:v>43462</c:v>
                </c:pt>
                <c:pt idx="3">
                  <c:v>43493</c:v>
                </c:pt>
                <c:pt idx="4">
                  <c:v>43524</c:v>
                </c:pt>
                <c:pt idx="5">
                  <c:v>43552</c:v>
                </c:pt>
              </c:numCache>
            </c:numRef>
          </c:cat>
          <c:val>
            <c:numRef>
              <c:f>March!$C$85:$H$85</c:f>
              <c:numCache>
                <c:formatCode>#,##0</c:formatCode>
                <c:ptCount val="6"/>
                <c:pt idx="0">
                  <c:v>16513</c:v>
                </c:pt>
                <c:pt idx="1">
                  <c:v>16547</c:v>
                </c:pt>
                <c:pt idx="2">
                  <c:v>16631</c:v>
                </c:pt>
                <c:pt idx="3">
                  <c:v>16590</c:v>
                </c:pt>
                <c:pt idx="4">
                  <c:v>16658</c:v>
                </c:pt>
                <c:pt idx="5">
                  <c:v>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3-431A-8076-832C70CA3AD1}"/>
            </c:ext>
          </c:extLst>
        </c:ser>
        <c:ser>
          <c:idx val="2"/>
          <c:order val="2"/>
          <c:tx>
            <c:strRef>
              <c:f>March!$B$86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[$-419]mmmm\ yyyy;@</c:formatCode>
                <c:ptCount val="6"/>
                <c:pt idx="0">
                  <c:v>43401</c:v>
                </c:pt>
                <c:pt idx="1">
                  <c:v>43432</c:v>
                </c:pt>
                <c:pt idx="2">
                  <c:v>43462</c:v>
                </c:pt>
                <c:pt idx="3">
                  <c:v>43493</c:v>
                </c:pt>
                <c:pt idx="4">
                  <c:v>43524</c:v>
                </c:pt>
                <c:pt idx="5">
                  <c:v>43552</c:v>
                </c:pt>
              </c:numCache>
            </c:numRef>
          </c:cat>
          <c:val>
            <c:numRef>
              <c:f>March!$C$86:$H$86</c:f>
              <c:numCache>
                <c:formatCode>#,##0</c:formatCode>
                <c:ptCount val="6"/>
                <c:pt idx="0">
                  <c:v>10989</c:v>
                </c:pt>
                <c:pt idx="1">
                  <c:v>11151</c:v>
                </c:pt>
                <c:pt idx="2">
                  <c:v>11453</c:v>
                </c:pt>
                <c:pt idx="3">
                  <c:v>11564</c:v>
                </c:pt>
                <c:pt idx="4">
                  <c:v>11740</c:v>
                </c:pt>
                <c:pt idx="5">
                  <c:v>11947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3-431A-8076-832C70CA3AD1}"/>
            </c:ext>
          </c:extLst>
        </c:ser>
        <c:ser>
          <c:idx val="3"/>
          <c:order val="3"/>
          <c:tx>
            <c:strRef>
              <c:f>March!$B$87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[$-419]mmmm\ yyyy;@</c:formatCode>
                <c:ptCount val="6"/>
                <c:pt idx="0">
                  <c:v>43401</c:v>
                </c:pt>
                <c:pt idx="1">
                  <c:v>43432</c:v>
                </c:pt>
                <c:pt idx="2">
                  <c:v>43462</c:v>
                </c:pt>
                <c:pt idx="3">
                  <c:v>43493</c:v>
                </c:pt>
                <c:pt idx="4">
                  <c:v>43524</c:v>
                </c:pt>
                <c:pt idx="5">
                  <c:v>43552</c:v>
                </c:pt>
              </c:numCache>
            </c:numRef>
          </c:cat>
          <c:val>
            <c:numRef>
              <c:f>March!$C$87:$H$87</c:f>
              <c:numCache>
                <c:formatCode>#,##0</c:formatCode>
                <c:ptCount val="6"/>
                <c:pt idx="0">
                  <c:v>28000</c:v>
                </c:pt>
                <c:pt idx="1">
                  <c:v>28275</c:v>
                </c:pt>
                <c:pt idx="2">
                  <c:v>29262</c:v>
                </c:pt>
                <c:pt idx="3">
                  <c:v>29851</c:v>
                </c:pt>
                <c:pt idx="4">
                  <c:v>30559</c:v>
                </c:pt>
                <c:pt idx="5">
                  <c:v>30898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3-431A-8076-832C70CA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1753256"/>
        <c:axId val="511753648"/>
        <c:axId val="0"/>
      </c:bar3DChart>
      <c:dateAx>
        <c:axId val="511753256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1753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1753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April!$E$50:$J$50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ECE-A84F-CCCDED778760}"/>
            </c:ext>
          </c:extLst>
        </c:ser>
        <c:ser>
          <c:idx val="1"/>
          <c:order val="1"/>
          <c:tx>
            <c:strRef>
              <c:f>April!$B$51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April!$E$51:$J$51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6-4ECE-A84F-CCCDED778760}"/>
            </c:ext>
          </c:extLst>
        </c:ser>
        <c:ser>
          <c:idx val="2"/>
          <c:order val="2"/>
          <c:tx>
            <c:strRef>
              <c:f>April!$B$52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April!$E$52:$J$52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6-4ECE-A84F-CCCDED778760}"/>
            </c:ext>
          </c:extLst>
        </c:ser>
        <c:ser>
          <c:idx val="3"/>
          <c:order val="3"/>
          <c:tx>
            <c:strRef>
              <c:f>April!$B$53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April!$E$53:$J$53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6-4ECE-A84F-CCCDED77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261488"/>
        <c:axId val="513261880"/>
        <c:axId val="0"/>
      </c:bar3DChart>
      <c:dateAx>
        <c:axId val="513261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1880"/>
        <c:crosses val="autoZero"/>
        <c:auto val="1"/>
        <c:lblOffset val="100"/>
        <c:baseTimeUnit val="years"/>
        <c:majorUnit val="1"/>
        <c:minorUnit val="1"/>
      </c:dateAx>
      <c:valAx>
        <c:axId val="513261880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[$-419]mmmm\ yyyy;@</c:formatCode>
                <c:ptCount val="6"/>
                <c:pt idx="0">
                  <c:v>43432</c:v>
                </c:pt>
                <c:pt idx="1">
                  <c:v>43462</c:v>
                </c:pt>
                <c:pt idx="2">
                  <c:v>43493</c:v>
                </c:pt>
                <c:pt idx="3">
                  <c:v>43524</c:v>
                </c:pt>
                <c:pt idx="4">
                  <c:v>43554</c:v>
                </c:pt>
                <c:pt idx="5">
                  <c:v>43585</c:v>
                </c:pt>
              </c:numCache>
            </c:numRef>
          </c:cat>
          <c:val>
            <c:numRef>
              <c:f>April!$C$84:$H$84</c:f>
              <c:numCache>
                <c:formatCode>#,##0</c:formatCode>
                <c:ptCount val="6"/>
                <c:pt idx="0">
                  <c:v>1796071</c:v>
                </c:pt>
                <c:pt idx="1">
                  <c:v>1955118</c:v>
                </c:pt>
                <c:pt idx="2">
                  <c:v>2032931</c:v>
                </c:pt>
                <c:pt idx="3">
                  <c:v>2124042</c:v>
                </c:pt>
                <c:pt idx="4">
                  <c:v>2228680</c:v>
                </c:pt>
                <c:pt idx="5">
                  <c:v>2345873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4804-BDA1-8B655C95E9C3}"/>
            </c:ext>
          </c:extLst>
        </c:ser>
        <c:ser>
          <c:idx val="1"/>
          <c:order val="1"/>
          <c:tx>
            <c:strRef>
              <c:f>April!$B$85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[$-419]mmmm\ yyyy;@</c:formatCode>
                <c:ptCount val="6"/>
                <c:pt idx="0">
                  <c:v>43432</c:v>
                </c:pt>
                <c:pt idx="1">
                  <c:v>43462</c:v>
                </c:pt>
                <c:pt idx="2">
                  <c:v>43493</c:v>
                </c:pt>
                <c:pt idx="3">
                  <c:v>43524</c:v>
                </c:pt>
                <c:pt idx="4">
                  <c:v>43554</c:v>
                </c:pt>
                <c:pt idx="5">
                  <c:v>43585</c:v>
                </c:pt>
              </c:numCache>
            </c:numRef>
          </c:cat>
          <c:val>
            <c:numRef>
              <c:f>April!$C$85:$H$85</c:f>
              <c:numCache>
                <c:formatCode>#,##0</c:formatCode>
                <c:ptCount val="6"/>
                <c:pt idx="0">
                  <c:v>16547</c:v>
                </c:pt>
                <c:pt idx="1">
                  <c:v>16631</c:v>
                </c:pt>
                <c:pt idx="2">
                  <c:v>16590</c:v>
                </c:pt>
                <c:pt idx="3">
                  <c:v>16658</c:v>
                </c:pt>
                <c:pt idx="4">
                  <c:v>16743</c:v>
                </c:pt>
                <c:pt idx="5">
                  <c:v>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6-4804-BDA1-8B655C95E9C3}"/>
            </c:ext>
          </c:extLst>
        </c:ser>
        <c:ser>
          <c:idx val="2"/>
          <c:order val="2"/>
          <c:tx>
            <c:strRef>
              <c:f>April!$B$86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[$-419]mmmm\ yyyy;@</c:formatCode>
                <c:ptCount val="6"/>
                <c:pt idx="0">
                  <c:v>43432</c:v>
                </c:pt>
                <c:pt idx="1">
                  <c:v>43462</c:v>
                </c:pt>
                <c:pt idx="2">
                  <c:v>43493</c:v>
                </c:pt>
                <c:pt idx="3">
                  <c:v>43524</c:v>
                </c:pt>
                <c:pt idx="4">
                  <c:v>43554</c:v>
                </c:pt>
                <c:pt idx="5">
                  <c:v>43585</c:v>
                </c:pt>
              </c:numCache>
            </c:numRef>
          </c:cat>
          <c:val>
            <c:numRef>
              <c:f>April!$C$86:$H$86</c:f>
              <c:numCache>
                <c:formatCode>#,##0</c:formatCode>
                <c:ptCount val="6"/>
                <c:pt idx="0">
                  <c:v>11151</c:v>
                </c:pt>
                <c:pt idx="1">
                  <c:v>11453</c:v>
                </c:pt>
                <c:pt idx="2">
                  <c:v>11564</c:v>
                </c:pt>
                <c:pt idx="3">
                  <c:v>11740</c:v>
                </c:pt>
                <c:pt idx="4">
                  <c:v>11947</c:v>
                </c:pt>
                <c:pt idx="5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6-4804-BDA1-8B655C95E9C3}"/>
            </c:ext>
          </c:extLst>
        </c:ser>
        <c:ser>
          <c:idx val="3"/>
          <c:order val="3"/>
          <c:tx>
            <c:strRef>
              <c:f>April!$B$87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[$-419]mmmm\ yyyy;@</c:formatCode>
                <c:ptCount val="6"/>
                <c:pt idx="0">
                  <c:v>43432</c:v>
                </c:pt>
                <c:pt idx="1">
                  <c:v>43462</c:v>
                </c:pt>
                <c:pt idx="2">
                  <c:v>43493</c:v>
                </c:pt>
                <c:pt idx="3">
                  <c:v>43524</c:v>
                </c:pt>
                <c:pt idx="4">
                  <c:v>43554</c:v>
                </c:pt>
                <c:pt idx="5">
                  <c:v>43585</c:v>
                </c:pt>
              </c:numCache>
            </c:numRef>
          </c:cat>
          <c:val>
            <c:numRef>
              <c:f>April!$C$87:$H$87</c:f>
              <c:numCache>
                <c:formatCode>#,##0</c:formatCode>
                <c:ptCount val="6"/>
                <c:pt idx="0">
                  <c:v>28275</c:v>
                </c:pt>
                <c:pt idx="1">
                  <c:v>29262</c:v>
                </c:pt>
                <c:pt idx="2">
                  <c:v>29851</c:v>
                </c:pt>
                <c:pt idx="3">
                  <c:v>30559</c:v>
                </c:pt>
                <c:pt idx="4">
                  <c:v>30898</c:v>
                </c:pt>
                <c:pt idx="5">
                  <c:v>31398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6-4804-BDA1-8B655C95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262664"/>
        <c:axId val="513263056"/>
        <c:axId val="0"/>
      </c:bar3DChart>
      <c:dateAx>
        <c:axId val="513262664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3263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2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May!$E$50:$J$50</c:f>
              <c:numCache>
                <c:formatCode>#,##0</c:formatCode>
                <c:ptCount val="6"/>
                <c:pt idx="0">
                  <c:v>881844</c:v>
                </c:pt>
                <c:pt idx="1">
                  <c:v>944559</c:v>
                </c:pt>
                <c:pt idx="2">
                  <c:v>1006751</c:v>
                </c:pt>
                <c:pt idx="3">
                  <c:v>1102966</c:v>
                </c:pt>
                <c:pt idx="4">
                  <c:v>1310295.9999999998</c:v>
                </c:pt>
                <c:pt idx="5">
                  <c:v>1955118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A-49C8-97FB-D87CE2F03F37}"/>
            </c:ext>
          </c:extLst>
        </c:ser>
        <c:ser>
          <c:idx val="1"/>
          <c:order val="1"/>
          <c:tx>
            <c:strRef>
              <c:f>May!$B$51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May!$E$51:$J$51</c:f>
              <c:numCache>
                <c:formatCode>#,##0</c:formatCode>
                <c:ptCount val="6"/>
                <c:pt idx="0">
                  <c:v>19539</c:v>
                </c:pt>
                <c:pt idx="1">
                  <c:v>20178</c:v>
                </c:pt>
                <c:pt idx="2">
                  <c:v>20753</c:v>
                </c:pt>
                <c:pt idx="3">
                  <c:v>18622</c:v>
                </c:pt>
                <c:pt idx="4">
                  <c:v>17766</c:v>
                </c:pt>
                <c:pt idx="5">
                  <c:v>16631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A-49C8-97FB-D87CE2F03F37}"/>
            </c:ext>
          </c:extLst>
        </c:ser>
        <c:ser>
          <c:idx val="2"/>
          <c:order val="2"/>
          <c:tx>
            <c:strRef>
              <c:f>May!$B$52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May!$E$52:$J$52</c:f>
              <c:numCache>
                <c:formatCode>#,##0</c:formatCode>
                <c:ptCount val="6"/>
                <c:pt idx="0">
                  <c:v>6957</c:v>
                </c:pt>
                <c:pt idx="1">
                  <c:v>7486</c:v>
                </c:pt>
                <c:pt idx="2">
                  <c:v>8729</c:v>
                </c:pt>
                <c:pt idx="3">
                  <c:v>9215</c:v>
                </c:pt>
                <c:pt idx="4">
                  <c:v>10211</c:v>
                </c:pt>
                <c:pt idx="5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A-49C8-97FB-D87CE2F03F37}"/>
            </c:ext>
          </c:extLst>
        </c:ser>
        <c:ser>
          <c:idx val="3"/>
          <c:order val="3"/>
          <c:tx>
            <c:strRef>
              <c:f>May!$B$53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[$-419]mmmm\ yyyy;@</c:formatCode>
                <c:ptCount val="6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</c:numCache>
            </c:numRef>
          </c:cat>
          <c:val>
            <c:numRef>
              <c:f>May!$E$53:$J$53</c:f>
              <c:numCache>
                <c:formatCode>#,##0</c:formatCode>
                <c:ptCount val="6"/>
                <c:pt idx="0">
                  <c:v>5182</c:v>
                </c:pt>
                <c:pt idx="1">
                  <c:v>5142</c:v>
                </c:pt>
                <c:pt idx="2">
                  <c:v>3836</c:v>
                </c:pt>
                <c:pt idx="3">
                  <c:v>10694</c:v>
                </c:pt>
                <c:pt idx="4">
                  <c:v>22564.000000000004</c:v>
                </c:pt>
                <c:pt idx="5">
                  <c:v>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A-49C8-97FB-D87CE2F0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13263840"/>
        <c:axId val="513264232"/>
        <c:axId val="0"/>
      </c:bar3DChart>
      <c:dateAx>
        <c:axId val="513263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4232"/>
        <c:crosses val="autoZero"/>
        <c:auto val="1"/>
        <c:lblOffset val="100"/>
        <c:baseTimeUnit val="years"/>
        <c:majorUnit val="1"/>
        <c:minorUnit val="1"/>
      </c:dateAx>
      <c:valAx>
        <c:axId val="513264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51326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4321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00000000-0008-0000-0000-000001D0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DDF93-527D-46D4-A93F-580BDF559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14903-C2CB-4060-9D66-3E9B7B8B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91489"/>
            </a:ext>
            <a:ext uri="{FF2B5EF4-FFF2-40B4-BE49-F238E27FC236}">
              <a16:creationId xmlns:a16="http://schemas.microsoft.com/office/drawing/2014/main" id="{387F9875-2B6D-4486-8552-661A97E34EC2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3E47713-C6F8-4A4C-A329-5A443A95A242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F0A1-BBEE-4FCF-BF62-9505F252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947C3-F9D0-40DA-9AAD-2DA1DE5E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91489"/>
            </a:ext>
            <a:ext uri="{FF2B5EF4-FFF2-40B4-BE49-F238E27FC236}">
              <a16:creationId xmlns:a16="http://schemas.microsoft.com/office/drawing/2014/main" id="{1F9E0A96-37CF-4063-A5F3-CECDBBD528DD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7A4A7E2-5626-4689-ACE5-3D02E2B1FD8E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46CC2-B39C-48D3-A819-882E77FC0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3F31D-6C99-4DBB-BDD8-D6071845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91489"/>
            </a:ext>
            <a:ext uri="{FF2B5EF4-FFF2-40B4-BE49-F238E27FC236}">
              <a16:creationId xmlns:a16="http://schemas.microsoft.com/office/drawing/2014/main" id="{FA4D30C5-6D4A-4257-B827-17D45FC7ED64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CE34F96-96E0-4C04-AEFF-04F1A7DB5965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5345" name="Object 1" hidden="1">
          <a:extLst>
            <a:ext uri="{63B3BB69-23CF-44E3-9099-C40C66FF867C}">
              <a14:compatExt xmlns:a14="http://schemas.microsoft.com/office/drawing/2010/main" spid="_x0000_s185345"/>
            </a:ext>
            <a:ext uri="{FF2B5EF4-FFF2-40B4-BE49-F238E27FC236}">
              <a16:creationId xmlns:a16="http://schemas.microsoft.com/office/drawing/2014/main" id="{00000000-0008-0000-0100-000001D4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6369" name="Object 1" hidden="1">
          <a:extLst>
            <a:ext uri="{63B3BB69-23CF-44E3-9099-C40C66FF867C}">
              <a14:compatExt xmlns:a14="http://schemas.microsoft.com/office/drawing/2010/main" spid="_x0000_s186369"/>
            </a:ext>
            <a:ext uri="{FF2B5EF4-FFF2-40B4-BE49-F238E27FC236}">
              <a16:creationId xmlns:a16="http://schemas.microsoft.com/office/drawing/2014/main" id="{00000000-0008-0000-0200-000001D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7393" name="Object 1" hidden="1">
          <a:extLst>
            <a:ext uri="{63B3BB69-23CF-44E3-9099-C40C66FF867C}">
              <a14:compatExt xmlns:a14="http://schemas.microsoft.com/office/drawing/2010/main" spid="_x0000_s187393"/>
            </a:ext>
            <a:ext uri="{FF2B5EF4-FFF2-40B4-BE49-F238E27FC236}">
              <a16:creationId xmlns:a16="http://schemas.microsoft.com/office/drawing/2014/main" id="{00000000-0008-0000-0300-000001DC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8417" name="Object 1" hidden="1">
          <a:extLst>
            <a:ext uri="{63B3BB69-23CF-44E3-9099-C40C66FF867C}">
              <a14:compatExt xmlns:a14="http://schemas.microsoft.com/office/drawing/2010/main" spid="_x0000_s188417"/>
            </a:ext>
            <a:ext uri="{FF2B5EF4-FFF2-40B4-BE49-F238E27FC236}">
              <a16:creationId xmlns:a16="http://schemas.microsoft.com/office/drawing/2014/main" id="{00000000-0008-0000-0400-000001E0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9441" name="Object 1" hidden="1">
          <a:extLst>
            <a:ext uri="{63B3BB69-23CF-44E3-9099-C40C66FF867C}">
              <a14:compatExt xmlns:a14="http://schemas.microsoft.com/office/drawing/2010/main" spid="_x0000_s189441"/>
            </a:ext>
            <a:ext uri="{FF2B5EF4-FFF2-40B4-BE49-F238E27FC236}">
              <a16:creationId xmlns:a16="http://schemas.microsoft.com/office/drawing/2014/main" id="{00000000-0008-0000-0500-000001E4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90465" name="Object 1" hidden="1">
          <a:extLst>
            <a:ext uri="{63B3BB69-23CF-44E3-9099-C40C66FF867C}">
              <a14:compatExt xmlns:a14="http://schemas.microsoft.com/office/drawing/2010/main" spid="_x0000_s190465"/>
            </a:ext>
            <a:ext uri="{FF2B5EF4-FFF2-40B4-BE49-F238E27FC236}">
              <a16:creationId xmlns:a16="http://schemas.microsoft.com/office/drawing/2014/main" id="{00000000-0008-0000-0600-000001E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91489" name="Object 1" hidden="1">
          <a:extLst>
            <a:ext uri="{63B3BB69-23CF-44E3-9099-C40C66FF867C}">
              <a14:compatExt xmlns:a14="http://schemas.microsoft.com/office/drawing/2010/main" spid="_x0000_s191489"/>
            </a:ext>
            <a:ext uri="{FF2B5EF4-FFF2-40B4-BE49-F238E27FC236}">
              <a16:creationId xmlns:a16="http://schemas.microsoft.com/office/drawing/2014/main" id="{00000000-0008-0000-0700-000001EC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91489"/>
            </a:ex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2:N180"/>
  <sheetViews>
    <sheetView topLeftCell="B1" zoomScaleNormal="100" workbookViewId="0">
      <selection activeCell="I3" sqref="I3:N3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43496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43496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43465</v>
      </c>
      <c r="F11" s="66">
        <f>B3</f>
        <v>43496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2951667</v>
      </c>
      <c r="F12" s="77">
        <v>3076511</v>
      </c>
      <c r="G12" s="11">
        <f t="shared" ref="G12:G17" si="0">F12-E12</f>
        <v>124844</v>
      </c>
      <c r="H12" s="57">
        <f t="shared" ref="H12:H18" si="1">F12/E12-1</f>
        <v>4.2296099119582209E-2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24752</v>
      </c>
      <c r="F13" s="77">
        <v>24596</v>
      </c>
      <c r="G13" s="11">
        <f t="shared" si="0"/>
        <v>-156</v>
      </c>
      <c r="H13" s="57">
        <f t="shared" si="1"/>
        <v>-6.302521008403339E-3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15812</v>
      </c>
      <c r="F14" s="77">
        <v>15850</v>
      </c>
      <c r="G14" s="11">
        <f t="shared" si="0"/>
        <v>38</v>
      </c>
      <c r="H14" s="57">
        <f t="shared" si="1"/>
        <v>2.4032380470528913E-3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10265</v>
      </c>
      <c r="F15" s="77">
        <v>10328</v>
      </c>
      <c r="G15" s="11">
        <f t="shared" si="0"/>
        <v>63</v>
      </c>
      <c r="H15" s="57">
        <f t="shared" si="1"/>
        <v>6.1373599610325957E-3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5547</v>
      </c>
      <c r="F16" s="77">
        <v>5522</v>
      </c>
      <c r="G16" s="11">
        <f t="shared" si="0"/>
        <v>-25</v>
      </c>
      <c r="H16" s="57">
        <f t="shared" si="1"/>
        <v>-4.5069406886605323E-3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45423</v>
      </c>
      <c r="F17" s="77">
        <v>46305</v>
      </c>
      <c r="G17" s="11">
        <f t="shared" si="0"/>
        <v>882</v>
      </c>
      <c r="H17" s="57">
        <f t="shared" si="1"/>
        <v>1.9417475728155331E-2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3037654</v>
      </c>
      <c r="F18" s="65">
        <f>F12+F13+F14+F17</f>
        <v>3163262</v>
      </c>
      <c r="G18" s="65">
        <f t="shared" ref="G18" si="2">G12+G13+G14+G17</f>
        <v>125608</v>
      </c>
      <c r="H18" s="62">
        <f t="shared" si="1"/>
        <v>4.1350331538746676E-2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43465</v>
      </c>
      <c r="F22" s="66">
        <f>F11</f>
        <v>43496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1955118</v>
      </c>
      <c r="F23" s="77">
        <v>2032931</v>
      </c>
      <c r="G23" s="11">
        <f>F23-E23</f>
        <v>77813</v>
      </c>
      <c r="H23" s="57">
        <f>F23/E23-1</f>
        <v>3.9799643806665452E-2</v>
      </c>
      <c r="I23" s="79"/>
    </row>
    <row r="24" spans="2:10" s="69" customFormat="1" ht="17.25">
      <c r="B24" s="105" t="s">
        <v>1</v>
      </c>
      <c r="C24" s="105"/>
      <c r="D24" s="106"/>
      <c r="E24" s="77">
        <v>16631</v>
      </c>
      <c r="F24" s="77">
        <v>16590</v>
      </c>
      <c r="G24" s="11">
        <f>F24-E24</f>
        <v>-41</v>
      </c>
      <c r="H24" s="57">
        <f>F24/E24-1</f>
        <v>-2.4652756899765649E-3</v>
      </c>
      <c r="I24" s="79"/>
    </row>
    <row r="25" spans="2:10" s="69" customFormat="1" ht="17.25">
      <c r="B25" s="105" t="s">
        <v>38</v>
      </c>
      <c r="C25" s="105"/>
      <c r="D25" s="106"/>
      <c r="E25" s="77">
        <v>11453</v>
      </c>
      <c r="F25" s="77">
        <v>11564</v>
      </c>
      <c r="G25" s="11">
        <f>F25-E25</f>
        <v>111</v>
      </c>
      <c r="H25" s="57">
        <f>F25/E25-1</f>
        <v>9.691783812101562E-3</v>
      </c>
      <c r="I25" s="79"/>
    </row>
    <row r="26" spans="2:10" s="69" customFormat="1" ht="17.25">
      <c r="B26" s="107" t="s">
        <v>39</v>
      </c>
      <c r="C26" s="107"/>
      <c r="D26" s="108"/>
      <c r="E26" s="77">
        <v>8880</v>
      </c>
      <c r="F26" s="77">
        <v>9007</v>
      </c>
      <c r="G26" s="11">
        <f t="shared" ref="G26:G28" si="3">F26-E26</f>
        <v>127</v>
      </c>
      <c r="H26" s="57">
        <f t="shared" ref="H26:H29" si="4">F26/E26-1</f>
        <v>1.4301801801801739E-2</v>
      </c>
      <c r="I26" s="79"/>
    </row>
    <row r="27" spans="2:10" s="69" customFormat="1" ht="17.25">
      <c r="B27" s="109" t="s">
        <v>40</v>
      </c>
      <c r="C27" s="109"/>
      <c r="D27" s="110"/>
      <c r="E27" s="77">
        <v>2573</v>
      </c>
      <c r="F27" s="77">
        <v>2557</v>
      </c>
      <c r="G27" s="11">
        <f t="shared" si="3"/>
        <v>-16</v>
      </c>
      <c r="H27" s="57">
        <f t="shared" si="4"/>
        <v>-6.2184220753983555E-3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29262</v>
      </c>
      <c r="F28" s="77">
        <v>29851</v>
      </c>
      <c r="G28" s="11">
        <f t="shared" si="3"/>
        <v>589</v>
      </c>
      <c r="H28" s="57">
        <f t="shared" si="4"/>
        <v>2.0128494292939614E-2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2012464</v>
      </c>
      <c r="F29" s="65">
        <f>F23+F24+F25+F28</f>
        <v>2090936</v>
      </c>
      <c r="G29" s="65">
        <f t="shared" ref="G29" si="5">G23+G24+G25+G28</f>
        <v>78472</v>
      </c>
      <c r="H29" s="62">
        <f t="shared" si="4"/>
        <v>3.8992995651102369E-2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43465</v>
      </c>
      <c r="F33" s="66">
        <f>F11</f>
        <v>43496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190235</v>
      </c>
      <c r="F34" s="71">
        <v>171003</v>
      </c>
      <c r="G34" s="11">
        <f t="shared" ref="G34:G39" si="6">F34-E34</f>
        <v>-19232</v>
      </c>
      <c r="H34" s="57">
        <f t="shared" ref="H34:H40" si="7">F34/E34-1</f>
        <v>-0.10109601282624125</v>
      </c>
      <c r="I34" s="56"/>
    </row>
    <row r="35" spans="2:10" ht="17.25">
      <c r="B35" s="105" t="s">
        <v>1</v>
      </c>
      <c r="C35" s="105"/>
      <c r="D35" s="106"/>
      <c r="E35" s="71">
        <v>1055</v>
      </c>
      <c r="F35" s="71">
        <v>867</v>
      </c>
      <c r="G35" s="11">
        <f t="shared" si="6"/>
        <v>-188</v>
      </c>
      <c r="H35" s="57">
        <f t="shared" si="7"/>
        <v>-0.17819905213270137</v>
      </c>
      <c r="I35" s="56"/>
    </row>
    <row r="36" spans="2:10" ht="17.25">
      <c r="B36" s="105" t="s">
        <v>38</v>
      </c>
      <c r="C36" s="105"/>
      <c r="D36" s="106"/>
      <c r="E36" s="71">
        <v>955</v>
      </c>
      <c r="F36" s="71">
        <v>932</v>
      </c>
      <c r="G36" s="11">
        <f t="shared" si="6"/>
        <v>-23</v>
      </c>
      <c r="H36" s="57">
        <f t="shared" si="7"/>
        <v>-2.408376963350789E-2</v>
      </c>
      <c r="I36" s="56"/>
    </row>
    <row r="37" spans="2:10" ht="17.25">
      <c r="B37" s="107" t="s">
        <v>39</v>
      </c>
      <c r="C37" s="107"/>
      <c r="D37" s="108"/>
      <c r="E37" s="71">
        <v>702</v>
      </c>
      <c r="F37" s="71">
        <v>693</v>
      </c>
      <c r="G37" s="11">
        <f t="shared" si="6"/>
        <v>-9</v>
      </c>
      <c r="H37" s="57">
        <f t="shared" si="7"/>
        <v>-1.2820512820512775E-2</v>
      </c>
      <c r="I37" s="56"/>
    </row>
    <row r="38" spans="2:10" ht="17.25">
      <c r="B38" s="109" t="s">
        <v>40</v>
      </c>
      <c r="C38" s="109"/>
      <c r="D38" s="110"/>
      <c r="E38" s="71">
        <v>253</v>
      </c>
      <c r="F38" s="71">
        <v>239</v>
      </c>
      <c r="G38" s="11">
        <f t="shared" si="6"/>
        <v>-14</v>
      </c>
      <c r="H38" s="57">
        <f t="shared" si="7"/>
        <v>-5.5335968379446654E-2</v>
      </c>
      <c r="I38" s="56"/>
    </row>
    <row r="39" spans="2:10" ht="18" customHeight="1" thickBot="1">
      <c r="B39" s="111" t="s">
        <v>2</v>
      </c>
      <c r="C39" s="111"/>
      <c r="D39" s="112"/>
      <c r="E39" s="71">
        <v>8906</v>
      </c>
      <c r="F39" s="71">
        <v>15826</v>
      </c>
      <c r="G39" s="11">
        <f t="shared" si="6"/>
        <v>6920</v>
      </c>
      <c r="H39" s="57">
        <f t="shared" si="7"/>
        <v>0.77700426678643608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201151</v>
      </c>
      <c r="F40" s="65">
        <f t="shared" ref="F40:G40" si="8">F34+F35+F36+F39</f>
        <v>188628</v>
      </c>
      <c r="G40" s="65">
        <f t="shared" si="8"/>
        <v>-12523</v>
      </c>
      <c r="H40" s="62">
        <f t="shared" si="7"/>
        <v>-6.2256712618878329E-2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43342</v>
      </c>
      <c r="D83" s="66">
        <v>43373</v>
      </c>
      <c r="E83" s="66">
        <v>43403</v>
      </c>
      <c r="F83" s="66">
        <v>43434</v>
      </c>
      <c r="G83" s="66">
        <v>43465</v>
      </c>
      <c r="H83" s="66">
        <v>43496</v>
      </c>
      <c r="I83"/>
      <c r="J83"/>
    </row>
    <row r="84" spans="2:11" ht="16.5" customHeight="1">
      <c r="B84" s="24" t="s">
        <v>0</v>
      </c>
      <c r="C84" s="73">
        <v>1528413</v>
      </c>
      <c r="D84" s="73">
        <v>1604456</v>
      </c>
      <c r="E84" s="73">
        <v>1685168</v>
      </c>
      <c r="F84" s="73">
        <v>1796071</v>
      </c>
      <c r="G84" s="73">
        <v>1955118</v>
      </c>
      <c r="H84" s="73">
        <v>2032931</v>
      </c>
    </row>
    <row r="85" spans="2:11" ht="16.5" customHeight="1">
      <c r="B85" s="25" t="s">
        <v>1</v>
      </c>
      <c r="C85" s="74">
        <v>16598</v>
      </c>
      <c r="D85" s="74">
        <v>16427</v>
      </c>
      <c r="E85" s="74">
        <v>16513</v>
      </c>
      <c r="F85" s="74">
        <v>16547</v>
      </c>
      <c r="G85" s="74">
        <v>16631</v>
      </c>
      <c r="H85" s="74">
        <v>16590</v>
      </c>
    </row>
    <row r="86" spans="2:11" ht="16.5" customHeight="1">
      <c r="B86" s="26" t="s">
        <v>38</v>
      </c>
      <c r="C86" s="76">
        <v>10546</v>
      </c>
      <c r="D86" s="76">
        <v>10655</v>
      </c>
      <c r="E86" s="76">
        <v>10989</v>
      </c>
      <c r="F86" s="76">
        <v>11151</v>
      </c>
      <c r="G86" s="76">
        <v>11453</v>
      </c>
      <c r="H86" s="76">
        <v>11564</v>
      </c>
    </row>
    <row r="87" spans="2:11" ht="16.5" customHeight="1" thickBot="1">
      <c r="B87" s="27" t="s">
        <v>2</v>
      </c>
      <c r="C87" s="72">
        <v>27858</v>
      </c>
      <c r="D87" s="72">
        <v>27795</v>
      </c>
      <c r="E87" s="72">
        <v>28000</v>
      </c>
      <c r="F87" s="72">
        <v>28275</v>
      </c>
      <c r="G87" s="72">
        <v>29262</v>
      </c>
      <c r="H87" s="72">
        <v>29851</v>
      </c>
    </row>
    <row r="88" spans="2:11" s="64" customFormat="1" ht="18" thickBot="1">
      <c r="B88" s="87" t="s">
        <v>3</v>
      </c>
      <c r="C88" s="75">
        <f>C84+C85+C86+C87</f>
        <v>1583415</v>
      </c>
      <c r="D88" s="75">
        <f t="shared" ref="D88:H88" si="9">D84+D85+D86+D87</f>
        <v>1659333</v>
      </c>
      <c r="E88" s="75">
        <f t="shared" si="9"/>
        <v>1740670</v>
      </c>
      <c r="F88" s="75">
        <f t="shared" si="9"/>
        <v>1852044</v>
      </c>
      <c r="G88" s="75">
        <f t="shared" si="9"/>
        <v>2012464</v>
      </c>
      <c r="H88" s="75">
        <f t="shared" si="9"/>
        <v>2090936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43496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281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43496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575937</v>
      </c>
      <c r="H139" s="127"/>
      <c r="I139" s="46"/>
      <c r="J139" s="49"/>
    </row>
    <row r="140" spans="2:10" ht="17.25" customHeight="1">
      <c r="B140" s="128" t="s">
        <v>28</v>
      </c>
      <c r="C140" s="128"/>
      <c r="D140" s="128"/>
      <c r="E140" s="128"/>
      <c r="F140" s="129"/>
      <c r="G140" s="130">
        <v>333338</v>
      </c>
      <c r="H140" s="131"/>
      <c r="I140" s="46"/>
      <c r="J140" s="49"/>
    </row>
    <row r="141" spans="2:10" ht="17.25" customHeight="1">
      <c r="B141" s="128" t="s">
        <v>49</v>
      </c>
      <c r="C141" s="128"/>
      <c r="D141" s="128"/>
      <c r="E141" s="128"/>
      <c r="F141" s="129"/>
      <c r="G141" s="130">
        <v>325460</v>
      </c>
      <c r="H141" s="131"/>
      <c r="I141" s="46"/>
      <c r="J141" s="49"/>
    </row>
    <row r="142" spans="2:10" ht="17.25" customHeight="1">
      <c r="B142" s="128" t="s">
        <v>44</v>
      </c>
      <c r="C142" s="128"/>
      <c r="D142" s="128"/>
      <c r="E142" s="128"/>
      <c r="F142" s="129"/>
      <c r="G142" s="130">
        <v>325190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210299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181670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97210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50378</v>
      </c>
      <c r="H146" s="131"/>
      <c r="I146" s="46"/>
      <c r="J146" s="49"/>
    </row>
    <row r="147" spans="2:13" ht="17.25" customHeight="1">
      <c r="B147" s="128" t="s">
        <v>48</v>
      </c>
      <c r="C147" s="128"/>
      <c r="D147" s="128"/>
      <c r="E147" s="128"/>
      <c r="F147" s="129"/>
      <c r="G147" s="130">
        <v>35004</v>
      </c>
      <c r="H147" s="131"/>
      <c r="I147" s="46"/>
      <c r="J147" s="49"/>
      <c r="L147"/>
    </row>
    <row r="148" spans="2:13" ht="17.25" customHeight="1" thickBot="1">
      <c r="B148" s="145" t="s">
        <v>51</v>
      </c>
      <c r="C148" s="145"/>
      <c r="D148" s="145"/>
      <c r="E148" s="145"/>
      <c r="F148" s="137"/>
      <c r="G148" s="146">
        <v>33857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38918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30869</v>
      </c>
      <c r="H155" s="131"/>
      <c r="I155" s="51"/>
      <c r="J155" s="49"/>
      <c r="K155" s="48"/>
      <c r="L155"/>
      <c r="M155"/>
    </row>
    <row r="156" spans="2:13" ht="17.25" customHeight="1">
      <c r="B156" s="128" t="s">
        <v>34</v>
      </c>
      <c r="C156" s="128"/>
      <c r="D156" s="128"/>
      <c r="E156" s="128"/>
      <c r="F156" s="129"/>
      <c r="G156" s="130">
        <v>21695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20635</v>
      </c>
      <c r="H157" s="131"/>
      <c r="I157" s="51"/>
      <c r="J157" s="49"/>
      <c r="K157" s="48"/>
      <c r="L157"/>
      <c r="M157"/>
    </row>
    <row r="158" spans="2:13" ht="17.25" customHeight="1">
      <c r="B158" s="128" t="s">
        <v>44</v>
      </c>
      <c r="C158" s="128"/>
      <c r="D158" s="128"/>
      <c r="E158" s="128"/>
      <c r="F158" s="129"/>
      <c r="G158" s="130">
        <v>19702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19169</v>
      </c>
      <c r="H159" s="131"/>
      <c r="I159" s="52"/>
      <c r="J159" s="49"/>
      <c r="K159" s="48"/>
      <c r="L159"/>
      <c r="M159"/>
    </row>
    <row r="160" spans="2:13" ht="17.25" customHeight="1">
      <c r="B160" s="128" t="s">
        <v>41</v>
      </c>
      <c r="C160" s="128"/>
      <c r="D160" s="128"/>
      <c r="E160" s="128"/>
      <c r="F160" s="129"/>
      <c r="G160" s="130">
        <v>14811</v>
      </c>
      <c r="H160" s="131"/>
      <c r="I160" s="51"/>
      <c r="J160" s="49"/>
      <c r="K160" s="48"/>
      <c r="L160"/>
      <c r="M160"/>
    </row>
    <row r="161" spans="2:13" ht="17.25" customHeight="1">
      <c r="B161" s="128" t="s">
        <v>35</v>
      </c>
      <c r="C161" s="128"/>
      <c r="D161" s="128"/>
      <c r="E161" s="128"/>
      <c r="F161" s="129"/>
      <c r="G161" s="130">
        <v>8176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3700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3083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4178288161143.1685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1511581022024.0208</v>
      </c>
      <c r="H170" s="131"/>
      <c r="I170" s="53"/>
      <c r="J170" s="54"/>
    </row>
    <row r="171" spans="2:13" ht="17.25" customHeight="1">
      <c r="B171" s="128" t="s">
        <v>45</v>
      </c>
      <c r="C171" s="128"/>
      <c r="D171" s="128"/>
      <c r="E171" s="128"/>
      <c r="F171" s="129"/>
      <c r="G171" s="130">
        <v>1443759214973.3604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894809002204.45923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755845990376.6759</v>
      </c>
      <c r="H173" s="131"/>
      <c r="I173" s="55"/>
      <c r="J173" s="49"/>
    </row>
    <row r="174" spans="2:13" ht="17.25" customHeight="1">
      <c r="B174" s="128" t="s">
        <v>48</v>
      </c>
      <c r="C174" s="128"/>
      <c r="D174" s="128"/>
      <c r="E174" s="128"/>
      <c r="F174" s="129"/>
      <c r="G174" s="130">
        <v>515917207444.69049</v>
      </c>
      <c r="H174" s="131"/>
      <c r="I174" s="53"/>
      <c r="J174" s="54"/>
    </row>
    <row r="175" spans="2:13" ht="17.25" customHeight="1">
      <c r="B175" s="128" t="s">
        <v>46</v>
      </c>
      <c r="C175" s="128"/>
      <c r="D175" s="128"/>
      <c r="E175" s="128"/>
      <c r="F175" s="129"/>
      <c r="G175" s="130">
        <v>451738823626.43201</v>
      </c>
      <c r="H175" s="131"/>
      <c r="I175" s="53"/>
      <c r="J175" s="54"/>
    </row>
    <row r="176" spans="2:13" ht="17.25" customHeight="1">
      <c r="B176" s="128" t="s">
        <v>27</v>
      </c>
      <c r="C176" s="128"/>
      <c r="D176" s="128"/>
      <c r="E176" s="128"/>
      <c r="F176" s="129"/>
      <c r="G176" s="130">
        <v>438849488031.26904</v>
      </c>
      <c r="H176" s="131"/>
      <c r="I176" s="53"/>
      <c r="J176" s="54"/>
    </row>
    <row r="177" spans="2:10" ht="17.25" customHeight="1">
      <c r="B177" s="128" t="s">
        <v>34</v>
      </c>
      <c r="C177" s="128"/>
      <c r="D177" s="128"/>
      <c r="E177" s="128"/>
      <c r="F177" s="129"/>
      <c r="G177" s="130">
        <v>433320520505.59479</v>
      </c>
      <c r="H177" s="131"/>
      <c r="I177" s="53"/>
      <c r="J177" s="54"/>
    </row>
    <row r="178" spans="2:10" ht="18" customHeight="1" thickBot="1">
      <c r="B178" s="145" t="s">
        <v>52</v>
      </c>
      <c r="C178" s="145"/>
      <c r="D178" s="145"/>
      <c r="E178" s="145"/>
      <c r="F178" s="137"/>
      <c r="G178" s="146">
        <v>413847549114.73938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1342-7A9B-4E37-AB41-DE4B15EAC5E9}">
  <sheetPr codeName="Лист10">
    <pageSetUpPr fitToPage="1"/>
  </sheetPr>
  <dimension ref="B2:N180"/>
  <sheetViews>
    <sheetView topLeftCell="B1" zoomScaleNormal="100" workbookViewId="0">
      <selection activeCell="G88" sqref="G8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43769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43769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f>EDATE(F11,-1)</f>
        <v>43738</v>
      </c>
      <c r="F11" s="66">
        <f>B3</f>
        <v>43769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4754345</v>
      </c>
      <c r="F12" s="77">
        <v>5073106</v>
      </c>
      <c r="G12" s="11">
        <f t="shared" ref="G12:G17" si="0">F12-E12</f>
        <v>318761</v>
      </c>
      <c r="H12" s="57">
        <f t="shared" ref="H12:H18" si="1">F12/E12-1</f>
        <v>6.7046249273033487E-2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24873</v>
      </c>
      <c r="F13" s="77">
        <v>25146</v>
      </c>
      <c r="G13" s="11">
        <f t="shared" si="0"/>
        <v>273</v>
      </c>
      <c r="H13" s="57">
        <f t="shared" si="1"/>
        <v>1.0975756844771478E-2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17752</v>
      </c>
      <c r="F14" s="77">
        <v>18124</v>
      </c>
      <c r="G14" s="11">
        <f t="shared" si="0"/>
        <v>372</v>
      </c>
      <c r="H14" s="57">
        <f t="shared" si="1"/>
        <v>2.0955385308697672E-2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12178</v>
      </c>
      <c r="F15" s="77">
        <v>12520</v>
      </c>
      <c r="G15" s="11">
        <f t="shared" si="0"/>
        <v>342</v>
      </c>
      <c r="H15" s="57">
        <f t="shared" si="1"/>
        <v>2.80834291345049E-2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5574</v>
      </c>
      <c r="F16" s="77">
        <v>5604</v>
      </c>
      <c r="G16" s="11">
        <f t="shared" si="0"/>
        <v>30</v>
      </c>
      <c r="H16" s="57">
        <f t="shared" si="1"/>
        <v>5.3821313240043356E-3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54026</v>
      </c>
      <c r="F17" s="77">
        <v>56793</v>
      </c>
      <c r="G17" s="11">
        <f t="shared" si="0"/>
        <v>2767</v>
      </c>
      <c r="H17" s="57">
        <f t="shared" si="1"/>
        <v>5.1216081146114867E-2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4850996</v>
      </c>
      <c r="F18" s="65">
        <f>F12+F13+F14+F17</f>
        <v>5173169</v>
      </c>
      <c r="G18" s="65">
        <f t="shared" ref="G18" si="2">G12+G13+G14+G17</f>
        <v>322173</v>
      </c>
      <c r="H18" s="62">
        <f t="shared" si="1"/>
        <v>6.6413783890978184E-2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f>E11</f>
        <v>43738</v>
      </c>
      <c r="F22" s="66">
        <f>F11</f>
        <v>43769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3068547</v>
      </c>
      <c r="F23" s="77">
        <v>3253953</v>
      </c>
      <c r="G23" s="11">
        <f>F23-E23</f>
        <v>185406</v>
      </c>
      <c r="H23" s="57">
        <f>F23/E23-1</f>
        <v>6.0421430729266978E-2</v>
      </c>
      <c r="I23" s="79"/>
    </row>
    <row r="24" spans="2:10" s="69" customFormat="1" ht="17.25">
      <c r="B24" s="105" t="s">
        <v>1</v>
      </c>
      <c r="C24" s="105"/>
      <c r="D24" s="106"/>
      <c r="E24" s="77">
        <v>17183</v>
      </c>
      <c r="F24" s="77">
        <v>17389</v>
      </c>
      <c r="G24" s="11">
        <f>F24-E24</f>
        <v>206</v>
      </c>
      <c r="H24" s="57">
        <f>F24/E24-1</f>
        <v>1.1988593377175061E-2</v>
      </c>
      <c r="I24" s="79"/>
    </row>
    <row r="25" spans="2:10" s="69" customFormat="1" ht="17.25">
      <c r="B25" s="105" t="s">
        <v>38</v>
      </c>
      <c r="C25" s="105"/>
      <c r="D25" s="106"/>
      <c r="E25" s="77">
        <v>13213</v>
      </c>
      <c r="F25" s="77">
        <v>13455</v>
      </c>
      <c r="G25" s="11">
        <f>F25-E25</f>
        <v>242</v>
      </c>
      <c r="H25" s="57">
        <f>F25/E25-1</f>
        <v>1.8315295542268961E-2</v>
      </c>
      <c r="I25" s="79"/>
    </row>
    <row r="26" spans="2:10" s="69" customFormat="1" ht="17.25">
      <c r="B26" s="107" t="s">
        <v>39</v>
      </c>
      <c r="C26" s="107"/>
      <c r="D26" s="108"/>
      <c r="E26" s="77">
        <v>10528</v>
      </c>
      <c r="F26" s="77">
        <v>10770</v>
      </c>
      <c r="G26" s="11">
        <f t="shared" ref="G26:G28" si="3">F26-E26</f>
        <v>242</v>
      </c>
      <c r="H26" s="57">
        <f t="shared" ref="H26:H29" si="4">F26/E26-1</f>
        <v>2.298632218844987E-2</v>
      </c>
      <c r="I26" s="79"/>
    </row>
    <row r="27" spans="2:10" s="69" customFormat="1" ht="17.25">
      <c r="B27" s="109" t="s">
        <v>40</v>
      </c>
      <c r="C27" s="109"/>
      <c r="D27" s="110"/>
      <c r="E27" s="77">
        <v>2685</v>
      </c>
      <c r="F27" s="77">
        <v>2685</v>
      </c>
      <c r="G27" s="11">
        <f t="shared" si="3"/>
        <v>0</v>
      </c>
      <c r="H27" s="57">
        <f t="shared" si="4"/>
        <v>0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33842</v>
      </c>
      <c r="F28" s="77">
        <v>35116</v>
      </c>
      <c r="G28" s="11">
        <f t="shared" si="3"/>
        <v>1274</v>
      </c>
      <c r="H28" s="57">
        <f t="shared" si="4"/>
        <v>3.7645529224041185E-2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3132785</v>
      </c>
      <c r="F29" s="65">
        <f>F23+F24+F25+F28</f>
        <v>3319913</v>
      </c>
      <c r="G29" s="65">
        <f t="shared" ref="G29" si="5">G23+G24+G25+G28</f>
        <v>187128</v>
      </c>
      <c r="H29" s="62">
        <f t="shared" si="4"/>
        <v>5.9732155254829111E-2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43738</v>
      </c>
      <c r="F33" s="66">
        <f>F11</f>
        <v>43769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260021</v>
      </c>
      <c r="F34" s="71">
        <v>306419</v>
      </c>
      <c r="G34" s="11">
        <f t="shared" ref="G34:G39" si="6">F34-E34</f>
        <v>46398</v>
      </c>
      <c r="H34" s="57">
        <f t="shared" ref="H34:H40" si="7">F34/E34-1</f>
        <v>0.17843943373804416</v>
      </c>
      <c r="I34" s="56"/>
    </row>
    <row r="35" spans="2:10" ht="17.25">
      <c r="B35" s="105" t="s">
        <v>1</v>
      </c>
      <c r="C35" s="105"/>
      <c r="D35" s="106"/>
      <c r="E35" s="71">
        <v>1075</v>
      </c>
      <c r="F35" s="71">
        <v>1203</v>
      </c>
      <c r="G35" s="11">
        <f t="shared" si="6"/>
        <v>128</v>
      </c>
      <c r="H35" s="57">
        <f t="shared" si="7"/>
        <v>0.11906976744186037</v>
      </c>
      <c r="I35" s="56"/>
    </row>
    <row r="36" spans="2:10" ht="17.25">
      <c r="B36" s="105" t="s">
        <v>38</v>
      </c>
      <c r="C36" s="105"/>
      <c r="D36" s="106"/>
      <c r="E36" s="71">
        <v>1190</v>
      </c>
      <c r="F36" s="71">
        <v>1336</v>
      </c>
      <c r="G36" s="11">
        <f t="shared" si="6"/>
        <v>146</v>
      </c>
      <c r="H36" s="57">
        <f t="shared" si="7"/>
        <v>0.12268907563025211</v>
      </c>
      <c r="I36" s="56"/>
    </row>
    <row r="37" spans="2:10" ht="17.25">
      <c r="B37" s="107" t="s">
        <v>39</v>
      </c>
      <c r="C37" s="107"/>
      <c r="D37" s="108"/>
      <c r="E37" s="71">
        <v>920</v>
      </c>
      <c r="F37" s="71">
        <v>1069</v>
      </c>
      <c r="G37" s="11">
        <f t="shared" si="6"/>
        <v>149</v>
      </c>
      <c r="H37" s="57">
        <f t="shared" si="7"/>
        <v>0.16195652173913033</v>
      </c>
      <c r="I37" s="56"/>
    </row>
    <row r="38" spans="2:10" ht="17.25">
      <c r="B38" s="109" t="s">
        <v>40</v>
      </c>
      <c r="C38" s="109"/>
      <c r="D38" s="110"/>
      <c r="E38" s="71">
        <v>270</v>
      </c>
      <c r="F38" s="71">
        <v>267</v>
      </c>
      <c r="G38" s="11">
        <f t="shared" si="6"/>
        <v>-3</v>
      </c>
      <c r="H38" s="57">
        <f t="shared" si="7"/>
        <v>-1.1111111111111072E-2</v>
      </c>
      <c r="I38" s="56"/>
    </row>
    <row r="39" spans="2:10" ht="18" customHeight="1" thickBot="1">
      <c r="B39" s="111" t="s">
        <v>2</v>
      </c>
      <c r="C39" s="111"/>
      <c r="D39" s="112"/>
      <c r="E39" s="71">
        <v>12222</v>
      </c>
      <c r="F39" s="71">
        <v>10794</v>
      </c>
      <c r="G39" s="11">
        <f t="shared" si="6"/>
        <v>-1428</v>
      </c>
      <c r="H39" s="57">
        <f t="shared" si="7"/>
        <v>-0.11683848797250862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274508</v>
      </c>
      <c r="F40" s="65">
        <f t="shared" ref="F40:G40" si="8">F34+F35+F36+F39</f>
        <v>319752</v>
      </c>
      <c r="G40" s="65">
        <f t="shared" si="8"/>
        <v>45244</v>
      </c>
      <c r="H40" s="62">
        <f t="shared" si="7"/>
        <v>0.16481851166450512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f>E50+E51+E52+E53</f>
        <v>913522</v>
      </c>
      <c r="F54" s="75">
        <f t="shared" ref="F54:J54" si="9">F50+F51+F52+F53</f>
        <v>977365</v>
      </c>
      <c r="G54" s="75">
        <f t="shared" si="9"/>
        <v>1040069</v>
      </c>
      <c r="H54" s="75">
        <f t="shared" si="9"/>
        <v>1141497</v>
      </c>
      <c r="I54" s="75">
        <f t="shared" si="9"/>
        <v>1360836.9999999998</v>
      </c>
      <c r="J54" s="75">
        <f t="shared" si="9"/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10">EDATE(D83,-1)</f>
        <v>43615</v>
      </c>
      <c r="D83" s="66">
        <f t="shared" si="10"/>
        <v>43646</v>
      </c>
      <c r="E83" s="66">
        <f t="shared" si="10"/>
        <v>43676</v>
      </c>
      <c r="F83" s="66">
        <f t="shared" si="10"/>
        <v>43707</v>
      </c>
      <c r="G83" s="66">
        <f>EDATE(H83,-1)</f>
        <v>43738</v>
      </c>
      <c r="H83" s="66">
        <f>B3</f>
        <v>43769</v>
      </c>
      <c r="I83"/>
      <c r="J83"/>
    </row>
    <row r="84" spans="2:11" ht="16.5" customHeight="1">
      <c r="B84" s="24" t="s">
        <v>0</v>
      </c>
      <c r="C84" s="73">
        <v>2464521</v>
      </c>
      <c r="D84" s="73">
        <v>2578398</v>
      </c>
      <c r="E84" s="73">
        <v>2741361</v>
      </c>
      <c r="F84" s="73">
        <v>2894450</v>
      </c>
      <c r="G84" s="73">
        <v>3068547</v>
      </c>
      <c r="H84" s="73">
        <v>3253953</v>
      </c>
    </row>
    <row r="85" spans="2:11" ht="16.5" customHeight="1">
      <c r="B85" s="25" t="s">
        <v>1</v>
      </c>
      <c r="C85" s="74">
        <v>16758</v>
      </c>
      <c r="D85" s="74">
        <v>16818</v>
      </c>
      <c r="E85" s="74">
        <v>16917</v>
      </c>
      <c r="F85" s="74">
        <v>17007</v>
      </c>
      <c r="G85" s="74">
        <v>17183</v>
      </c>
      <c r="H85" s="74">
        <v>17389</v>
      </c>
    </row>
    <row r="86" spans="2:11" ht="16.5" customHeight="1">
      <c r="B86" s="26" t="s">
        <v>38</v>
      </c>
      <c r="C86" s="76">
        <v>12375</v>
      </c>
      <c r="D86" s="76">
        <v>12464</v>
      </c>
      <c r="E86" s="76">
        <v>12726</v>
      </c>
      <c r="F86" s="76">
        <v>12945</v>
      </c>
      <c r="G86" s="76">
        <v>13213</v>
      </c>
      <c r="H86" s="76">
        <v>13455</v>
      </c>
    </row>
    <row r="87" spans="2:11" ht="16.5" customHeight="1" thickBot="1">
      <c r="B87" s="27" t="s">
        <v>2</v>
      </c>
      <c r="C87" s="72">
        <v>31803</v>
      </c>
      <c r="D87" s="72">
        <v>32273</v>
      </c>
      <c r="E87" s="72">
        <v>33008</v>
      </c>
      <c r="F87" s="72">
        <v>33858</v>
      </c>
      <c r="G87" s="72">
        <v>33842</v>
      </c>
      <c r="H87" s="72">
        <v>35116</v>
      </c>
    </row>
    <row r="88" spans="2:11" s="64" customFormat="1" ht="18" thickBot="1">
      <c r="B88" s="96" t="s">
        <v>3</v>
      </c>
      <c r="C88" s="75">
        <f>C84+C85+C86+C87</f>
        <v>2525457</v>
      </c>
      <c r="D88" s="75">
        <f t="shared" ref="D88:H88" si="11">D84+D85+D86+D87</f>
        <v>2639953</v>
      </c>
      <c r="E88" s="75">
        <f t="shared" si="11"/>
        <v>2804012</v>
      </c>
      <c r="F88" s="75">
        <f t="shared" si="11"/>
        <v>2958260</v>
      </c>
      <c r="G88" s="75">
        <f t="shared" si="11"/>
        <v>3132785</v>
      </c>
      <c r="H88" s="75">
        <f t="shared" si="11"/>
        <v>3319913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43769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281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43769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1023464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806090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569598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397304</v>
      </c>
      <c r="H142" s="131"/>
      <c r="I142" s="46"/>
      <c r="J142" s="49"/>
    </row>
    <row r="143" spans="2:10" ht="17.25" customHeight="1">
      <c r="B143" s="128" t="s">
        <v>45</v>
      </c>
      <c r="C143" s="128"/>
      <c r="D143" s="128"/>
      <c r="E143" s="128"/>
      <c r="F143" s="129"/>
      <c r="G143" s="130">
        <v>231361</v>
      </c>
      <c r="H143" s="131"/>
      <c r="I143" s="46"/>
      <c r="J143" s="49"/>
    </row>
    <row r="144" spans="2:10" ht="17.25" customHeight="1">
      <c r="B144" s="128" t="s">
        <v>34</v>
      </c>
      <c r="C144" s="128"/>
      <c r="D144" s="128"/>
      <c r="E144" s="128"/>
      <c r="F144" s="129"/>
      <c r="G144" s="130">
        <v>228960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122059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51478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40919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35838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75673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70541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44117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28308</v>
      </c>
      <c r="H157" s="131"/>
      <c r="I157" s="51"/>
      <c r="J157" s="49"/>
      <c r="K157" s="48"/>
      <c r="L157"/>
      <c r="M157"/>
    </row>
    <row r="158" spans="2:13" ht="17.25" customHeight="1">
      <c r="B158" s="128" t="s">
        <v>34</v>
      </c>
      <c r="C158" s="128"/>
      <c r="D158" s="128"/>
      <c r="E158" s="128"/>
      <c r="F158" s="129"/>
      <c r="G158" s="130">
        <v>26632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25576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12329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8425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4928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3769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3645207870249.4136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2513391230582.312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1723556318025.7234</v>
      </c>
      <c r="H171" s="131"/>
      <c r="I171" s="53"/>
      <c r="J171" s="54"/>
    </row>
    <row r="172" spans="2:13" ht="17.25" customHeight="1">
      <c r="B172" s="128" t="s">
        <v>45</v>
      </c>
      <c r="C172" s="128"/>
      <c r="D172" s="128"/>
      <c r="E172" s="128"/>
      <c r="F172" s="129"/>
      <c r="G172" s="130">
        <v>1422852466282.2744</v>
      </c>
      <c r="H172" s="131"/>
      <c r="I172" s="53"/>
      <c r="J172" s="54"/>
    </row>
    <row r="173" spans="2:13" ht="17.25" customHeight="1">
      <c r="B173" s="128" t="s">
        <v>29</v>
      </c>
      <c r="C173" s="128"/>
      <c r="D173" s="128"/>
      <c r="E173" s="128"/>
      <c r="F173" s="129"/>
      <c r="G173" s="130">
        <v>1074706870973.4891</v>
      </c>
      <c r="H173" s="131"/>
      <c r="I173" s="55"/>
      <c r="J173" s="49"/>
    </row>
    <row r="174" spans="2:13" ht="17.25" customHeight="1">
      <c r="B174" s="128" t="s">
        <v>44</v>
      </c>
      <c r="C174" s="128"/>
      <c r="D174" s="128"/>
      <c r="E174" s="128"/>
      <c r="F174" s="129"/>
      <c r="G174" s="130">
        <v>777740574005.58032</v>
      </c>
      <c r="H174" s="131"/>
      <c r="I174" s="53"/>
      <c r="J174" s="54"/>
    </row>
    <row r="175" spans="2:13" ht="17.25" customHeight="1">
      <c r="B175" s="128" t="s">
        <v>42</v>
      </c>
      <c r="C175" s="128"/>
      <c r="D175" s="128"/>
      <c r="E175" s="128"/>
      <c r="F175" s="129"/>
      <c r="G175" s="130">
        <v>743755999389.52893</v>
      </c>
      <c r="H175" s="131"/>
      <c r="I175" s="53"/>
      <c r="J175" s="54"/>
    </row>
    <row r="176" spans="2:13" ht="17.25" customHeight="1">
      <c r="B176" s="128" t="s">
        <v>46</v>
      </c>
      <c r="C176" s="128"/>
      <c r="D176" s="128"/>
      <c r="E176" s="128"/>
      <c r="F176" s="129"/>
      <c r="G176" s="130">
        <v>676828594536.64185</v>
      </c>
      <c r="H176" s="131"/>
      <c r="I176" s="53"/>
      <c r="J176" s="54"/>
    </row>
    <row r="177" spans="2:10" ht="17.25" customHeight="1">
      <c r="B177" s="128" t="s">
        <v>34</v>
      </c>
      <c r="C177" s="128"/>
      <c r="D177" s="128"/>
      <c r="E177" s="128"/>
      <c r="F177" s="129"/>
      <c r="G177" s="130">
        <v>576916241678.18066</v>
      </c>
      <c r="H177" s="131"/>
      <c r="I177" s="53"/>
      <c r="J177" s="54"/>
    </row>
    <row r="178" spans="2:10" ht="18" customHeight="1" thickBot="1">
      <c r="B178" s="145" t="s">
        <v>48</v>
      </c>
      <c r="C178" s="145"/>
      <c r="D178" s="145"/>
      <c r="E178" s="145"/>
      <c r="F178" s="137"/>
      <c r="G178" s="146">
        <v>570909637882.74683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C970-9AAF-47F0-8CE2-1C52AD5434CC}">
  <sheetPr codeName="Лист11">
    <pageSetUpPr fitToPage="1"/>
  </sheetPr>
  <dimension ref="B2:N180"/>
  <sheetViews>
    <sheetView topLeftCell="B1" zoomScaleNormal="100" workbookViewId="0">
      <selection activeCell="G172" sqref="G172:H172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43799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43799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f>EDATE(F11,-1)</f>
        <v>43768</v>
      </c>
      <c r="F11" s="66">
        <f>B3</f>
        <v>43799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5073106</v>
      </c>
      <c r="F12" s="77">
        <v>5553003</v>
      </c>
      <c r="G12" s="11">
        <f t="shared" ref="G12:G17" si="0">F12-E12</f>
        <v>479897</v>
      </c>
      <c r="H12" s="57">
        <f t="shared" ref="H12:H18" si="1">F12/E12-1</f>
        <v>9.4596288743030499E-2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25146</v>
      </c>
      <c r="F13" s="77">
        <v>25340</v>
      </c>
      <c r="G13" s="11">
        <f t="shared" si="0"/>
        <v>194</v>
      </c>
      <c r="H13" s="57">
        <f t="shared" si="1"/>
        <v>7.7149447228186396E-3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18124</v>
      </c>
      <c r="F14" s="77">
        <v>18376</v>
      </c>
      <c r="G14" s="11">
        <f t="shared" si="0"/>
        <v>252</v>
      </c>
      <c r="H14" s="57">
        <f t="shared" si="1"/>
        <v>1.3904215404987763E-2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12520</v>
      </c>
      <c r="F15" s="77">
        <v>12796</v>
      </c>
      <c r="G15" s="11">
        <f t="shared" si="0"/>
        <v>276</v>
      </c>
      <c r="H15" s="57">
        <f t="shared" si="1"/>
        <v>2.204472843450489E-2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5604</v>
      </c>
      <c r="F16" s="77">
        <v>5580</v>
      </c>
      <c r="G16" s="11">
        <f t="shared" si="0"/>
        <v>-24</v>
      </c>
      <c r="H16" s="57">
        <f t="shared" si="1"/>
        <v>-4.282655246252709E-3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56793</v>
      </c>
      <c r="F17" s="77">
        <v>59847</v>
      </c>
      <c r="G17" s="11">
        <f t="shared" si="0"/>
        <v>3054</v>
      </c>
      <c r="H17" s="57">
        <f t="shared" si="1"/>
        <v>5.3774232739950412E-2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5173169</v>
      </c>
      <c r="F18" s="65">
        <f>F12+F13+F14+F17</f>
        <v>5656566</v>
      </c>
      <c r="G18" s="65">
        <f t="shared" ref="G18" si="2">G12+G13+G14+G17</f>
        <v>483397</v>
      </c>
      <c r="H18" s="62">
        <f t="shared" si="1"/>
        <v>9.3443110016316888E-2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f>E11</f>
        <v>43768</v>
      </c>
      <c r="F22" s="66">
        <f>F11</f>
        <v>43799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3253953</v>
      </c>
      <c r="F23" s="77">
        <v>3527188</v>
      </c>
      <c r="G23" s="11">
        <f>F23-E23</f>
        <v>273235</v>
      </c>
      <c r="H23" s="57">
        <f>F23/E23-1</f>
        <v>8.3970174123596752E-2</v>
      </c>
      <c r="I23" s="79"/>
    </row>
    <row r="24" spans="2:10" s="69" customFormat="1" ht="17.25">
      <c r="B24" s="105" t="s">
        <v>1</v>
      </c>
      <c r="C24" s="105"/>
      <c r="D24" s="106"/>
      <c r="E24" s="77">
        <v>17389</v>
      </c>
      <c r="F24" s="77">
        <v>17527</v>
      </c>
      <c r="G24" s="11">
        <f>F24-E24</f>
        <v>138</v>
      </c>
      <c r="H24" s="57">
        <f>F24/E24-1</f>
        <v>7.9360515268274145E-3</v>
      </c>
      <c r="I24" s="79"/>
    </row>
    <row r="25" spans="2:10" s="69" customFormat="1" ht="17.25">
      <c r="B25" s="105" t="s">
        <v>38</v>
      </c>
      <c r="C25" s="105"/>
      <c r="D25" s="106"/>
      <c r="E25" s="77">
        <v>13455</v>
      </c>
      <c r="F25" s="77">
        <v>13688</v>
      </c>
      <c r="G25" s="11">
        <f>F25-E25</f>
        <v>233</v>
      </c>
      <c r="H25" s="57">
        <f>F25/E25-1</f>
        <v>1.7316982534373748E-2</v>
      </c>
      <c r="I25" s="79"/>
    </row>
    <row r="26" spans="2:10" s="69" customFormat="1" ht="17.25">
      <c r="B26" s="107" t="s">
        <v>39</v>
      </c>
      <c r="C26" s="107"/>
      <c r="D26" s="108"/>
      <c r="E26" s="77">
        <v>10770</v>
      </c>
      <c r="F26" s="77">
        <v>10998</v>
      </c>
      <c r="G26" s="11">
        <f t="shared" ref="G26:G28" si="3">F26-E26</f>
        <v>228</v>
      </c>
      <c r="H26" s="57">
        <f t="shared" ref="H26:H29" si="4">F26/E26-1</f>
        <v>2.116991643454047E-2</v>
      </c>
      <c r="I26" s="79"/>
    </row>
    <row r="27" spans="2:10" s="69" customFormat="1" ht="17.25">
      <c r="B27" s="109" t="s">
        <v>40</v>
      </c>
      <c r="C27" s="109"/>
      <c r="D27" s="110"/>
      <c r="E27" s="77">
        <v>2685</v>
      </c>
      <c r="F27" s="77">
        <v>2690</v>
      </c>
      <c r="G27" s="11">
        <f t="shared" si="3"/>
        <v>5</v>
      </c>
      <c r="H27" s="57">
        <f t="shared" si="4"/>
        <v>1.8621973929235924E-3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35116</v>
      </c>
      <c r="F28" s="77">
        <v>36567</v>
      </c>
      <c r="G28" s="11">
        <f t="shared" si="3"/>
        <v>1451</v>
      </c>
      <c r="H28" s="57">
        <f t="shared" si="4"/>
        <v>4.13201959220868E-2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3319913</v>
      </c>
      <c r="F29" s="65">
        <f>F23+F24+F25+F28</f>
        <v>3594970</v>
      </c>
      <c r="G29" s="65">
        <f t="shared" ref="G29" si="5">G23+G24+G25+G28</f>
        <v>275057</v>
      </c>
      <c r="H29" s="62">
        <f t="shared" si="4"/>
        <v>8.2850665062608631E-2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43768</v>
      </c>
      <c r="F33" s="66">
        <f>F11</f>
        <v>43799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306419</v>
      </c>
      <c r="F34" s="71">
        <v>321799</v>
      </c>
      <c r="G34" s="11">
        <f t="shared" ref="G34:G39" si="6">F34-E34</f>
        <v>15380</v>
      </c>
      <c r="H34" s="57">
        <f t="shared" ref="H34:H40" si="7">F34/E34-1</f>
        <v>5.0192709982083361E-2</v>
      </c>
      <c r="I34" s="56"/>
    </row>
    <row r="35" spans="2:10" ht="17.25">
      <c r="B35" s="105" t="s">
        <v>1</v>
      </c>
      <c r="C35" s="105"/>
      <c r="D35" s="106"/>
      <c r="E35" s="71">
        <v>1203</v>
      </c>
      <c r="F35" s="71">
        <v>1192</v>
      </c>
      <c r="G35" s="11">
        <f t="shared" si="6"/>
        <v>-11</v>
      </c>
      <c r="H35" s="57">
        <f t="shared" si="7"/>
        <v>-9.1438071487947026E-3</v>
      </c>
      <c r="I35" s="56"/>
    </row>
    <row r="36" spans="2:10" ht="17.25">
      <c r="B36" s="105" t="s">
        <v>38</v>
      </c>
      <c r="C36" s="105"/>
      <c r="D36" s="106"/>
      <c r="E36" s="71">
        <v>1336</v>
      </c>
      <c r="F36" s="71">
        <v>1310</v>
      </c>
      <c r="G36" s="11">
        <f t="shared" si="6"/>
        <v>-26</v>
      </c>
      <c r="H36" s="57">
        <f t="shared" si="7"/>
        <v>-1.9461077844311392E-2</v>
      </c>
      <c r="I36" s="56"/>
    </row>
    <row r="37" spans="2:10" ht="17.25">
      <c r="B37" s="107" t="s">
        <v>39</v>
      </c>
      <c r="C37" s="107"/>
      <c r="D37" s="108"/>
      <c r="E37" s="71">
        <v>1069</v>
      </c>
      <c r="F37" s="71">
        <v>1047</v>
      </c>
      <c r="G37" s="11">
        <f t="shared" si="6"/>
        <v>-22</v>
      </c>
      <c r="H37" s="57">
        <f t="shared" si="7"/>
        <v>-2.0579981290926086E-2</v>
      </c>
      <c r="I37" s="56"/>
    </row>
    <row r="38" spans="2:10" ht="17.25">
      <c r="B38" s="109" t="s">
        <v>40</v>
      </c>
      <c r="C38" s="109"/>
      <c r="D38" s="110"/>
      <c r="E38" s="71">
        <v>267</v>
      </c>
      <c r="F38" s="71">
        <v>263</v>
      </c>
      <c r="G38" s="11">
        <f t="shared" si="6"/>
        <v>-4</v>
      </c>
      <c r="H38" s="57">
        <f t="shared" si="7"/>
        <v>-1.4981273408239737E-2</v>
      </c>
      <c r="I38" s="56"/>
    </row>
    <row r="39" spans="2:10" ht="18" customHeight="1" thickBot="1">
      <c r="B39" s="111" t="s">
        <v>2</v>
      </c>
      <c r="C39" s="111"/>
      <c r="D39" s="112"/>
      <c r="E39" s="71">
        <v>10794</v>
      </c>
      <c r="F39" s="71">
        <v>10207</v>
      </c>
      <c r="G39" s="11">
        <f t="shared" si="6"/>
        <v>-587</v>
      </c>
      <c r="H39" s="57">
        <f t="shared" si="7"/>
        <v>-5.4382064109690598E-2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319752</v>
      </c>
      <c r="F40" s="65">
        <f t="shared" ref="F40:G40" si="8">F34+F35+F36+F39</f>
        <v>334508</v>
      </c>
      <c r="G40" s="65">
        <f t="shared" si="8"/>
        <v>14756</v>
      </c>
      <c r="H40" s="62">
        <f t="shared" si="7"/>
        <v>4.614826490530155E-2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f>E50+E51+E52+E53</f>
        <v>913522</v>
      </c>
      <c r="F54" s="75">
        <f t="shared" ref="F54:J54" si="9">F50+F51+F52+F53</f>
        <v>977365</v>
      </c>
      <c r="G54" s="75">
        <f t="shared" si="9"/>
        <v>1040069</v>
      </c>
      <c r="H54" s="75">
        <f t="shared" si="9"/>
        <v>1141497</v>
      </c>
      <c r="I54" s="75">
        <f t="shared" si="9"/>
        <v>1360836.9999999998</v>
      </c>
      <c r="J54" s="75">
        <f t="shared" si="9"/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10">EDATE(D83,-1)</f>
        <v>43646</v>
      </c>
      <c r="D83" s="66">
        <f t="shared" si="10"/>
        <v>43676</v>
      </c>
      <c r="E83" s="66">
        <f t="shared" si="10"/>
        <v>43707</v>
      </c>
      <c r="F83" s="66">
        <f t="shared" si="10"/>
        <v>43738</v>
      </c>
      <c r="G83" s="66">
        <f>EDATE(H83,-1)</f>
        <v>43768</v>
      </c>
      <c r="H83" s="66">
        <f>B3</f>
        <v>43799</v>
      </c>
      <c r="I83"/>
      <c r="J83"/>
    </row>
    <row r="84" spans="2:11" ht="16.5" customHeight="1">
      <c r="B84" s="24" t="s">
        <v>0</v>
      </c>
      <c r="C84" s="73">
        <v>2578398</v>
      </c>
      <c r="D84" s="73">
        <v>2741361</v>
      </c>
      <c r="E84" s="73">
        <v>2894450</v>
      </c>
      <c r="F84" s="73">
        <v>3068547</v>
      </c>
      <c r="G84" s="73">
        <v>3253953</v>
      </c>
      <c r="H84" s="73">
        <v>3527188</v>
      </c>
    </row>
    <row r="85" spans="2:11" ht="16.5" customHeight="1">
      <c r="B85" s="25" t="s">
        <v>1</v>
      </c>
      <c r="C85" s="74">
        <v>16818</v>
      </c>
      <c r="D85" s="74">
        <v>16917</v>
      </c>
      <c r="E85" s="74">
        <v>17007</v>
      </c>
      <c r="F85" s="74">
        <v>17183</v>
      </c>
      <c r="G85" s="74">
        <v>17389</v>
      </c>
      <c r="H85" s="74">
        <v>17527</v>
      </c>
    </row>
    <row r="86" spans="2:11" ht="16.5" customHeight="1">
      <c r="B86" s="26" t="s">
        <v>38</v>
      </c>
      <c r="C86" s="76">
        <v>12464</v>
      </c>
      <c r="D86" s="76">
        <v>12726</v>
      </c>
      <c r="E86" s="76">
        <v>12945</v>
      </c>
      <c r="F86" s="76">
        <v>13213</v>
      </c>
      <c r="G86" s="76">
        <v>13455</v>
      </c>
      <c r="H86" s="76">
        <v>13688</v>
      </c>
    </row>
    <row r="87" spans="2:11" ht="16.5" customHeight="1" thickBot="1">
      <c r="B87" s="27" t="s">
        <v>2</v>
      </c>
      <c r="C87" s="72">
        <v>32273</v>
      </c>
      <c r="D87" s="72">
        <v>33008</v>
      </c>
      <c r="E87" s="72">
        <v>33858</v>
      </c>
      <c r="F87" s="72">
        <v>33842</v>
      </c>
      <c r="G87" s="72">
        <v>35116</v>
      </c>
      <c r="H87" s="72">
        <v>36567</v>
      </c>
    </row>
    <row r="88" spans="2:11" s="64" customFormat="1" ht="18" thickBot="1">
      <c r="B88" s="97" t="s">
        <v>3</v>
      </c>
      <c r="C88" s="75">
        <f>C84+C85+C86+C87</f>
        <v>2639953</v>
      </c>
      <c r="D88" s="75">
        <f t="shared" ref="D88:H88" si="11">D84+D85+D86+D87</f>
        <v>2804012</v>
      </c>
      <c r="E88" s="75">
        <f t="shared" si="11"/>
        <v>2958260</v>
      </c>
      <c r="F88" s="75">
        <f t="shared" si="11"/>
        <v>3132785</v>
      </c>
      <c r="G88" s="75">
        <f t="shared" si="11"/>
        <v>3319913</v>
      </c>
      <c r="H88" s="75">
        <f t="shared" si="11"/>
        <v>3594970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43799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272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43799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1145253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930700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607792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407029</v>
      </c>
      <c r="H142" s="131"/>
      <c r="I142" s="46"/>
      <c r="J142" s="49"/>
    </row>
    <row r="143" spans="2:10" ht="17.25" customHeight="1">
      <c r="B143" s="128" t="s">
        <v>45</v>
      </c>
      <c r="C143" s="128"/>
      <c r="D143" s="128"/>
      <c r="E143" s="128"/>
      <c r="F143" s="129"/>
      <c r="G143" s="130">
        <v>237331</v>
      </c>
      <c r="H143" s="131"/>
      <c r="I143" s="46"/>
      <c r="J143" s="49"/>
    </row>
    <row r="144" spans="2:10" ht="17.25" customHeight="1">
      <c r="B144" s="128" t="s">
        <v>34</v>
      </c>
      <c r="C144" s="128"/>
      <c r="D144" s="128"/>
      <c r="E144" s="128"/>
      <c r="F144" s="129"/>
      <c r="G144" s="130">
        <v>231002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125586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51771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41643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35959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80400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79682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46839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27112</v>
      </c>
      <c r="H157" s="131"/>
      <c r="I157" s="51"/>
      <c r="J157" s="49"/>
      <c r="K157" s="48"/>
      <c r="L157"/>
      <c r="M157"/>
    </row>
    <row r="158" spans="2:13" ht="17.25" customHeight="1">
      <c r="B158" s="128" t="s">
        <v>34</v>
      </c>
      <c r="C158" s="128"/>
      <c r="D158" s="128"/>
      <c r="E158" s="128"/>
      <c r="F158" s="129"/>
      <c r="G158" s="130">
        <v>26043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24465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12108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7774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4819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4202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2568999625370.0327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2256805294037.7505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1691404466315.8423</v>
      </c>
      <c r="H171" s="131"/>
      <c r="I171" s="53"/>
      <c r="J171" s="54"/>
    </row>
    <row r="172" spans="2:13" ht="17.25" customHeight="1">
      <c r="B172" s="128" t="s">
        <v>45</v>
      </c>
      <c r="C172" s="128"/>
      <c r="D172" s="128"/>
      <c r="E172" s="128"/>
      <c r="F172" s="129"/>
      <c r="G172" s="130">
        <v>1197800946348.3145</v>
      </c>
      <c r="H172" s="131"/>
      <c r="I172" s="53"/>
      <c r="J172" s="54"/>
    </row>
    <row r="173" spans="2:13" ht="17.25" customHeight="1">
      <c r="B173" s="128" t="s">
        <v>29</v>
      </c>
      <c r="C173" s="128"/>
      <c r="D173" s="128"/>
      <c r="E173" s="128"/>
      <c r="F173" s="129"/>
      <c r="G173" s="130">
        <v>1184522479042.1414</v>
      </c>
      <c r="H173" s="131"/>
      <c r="I173" s="55"/>
      <c r="J173" s="49"/>
    </row>
    <row r="174" spans="2:13" ht="17.25" customHeight="1">
      <c r="B174" s="128" t="s">
        <v>42</v>
      </c>
      <c r="C174" s="128"/>
      <c r="D174" s="128"/>
      <c r="E174" s="128"/>
      <c r="F174" s="129"/>
      <c r="G174" s="130">
        <v>772132675163.53296</v>
      </c>
      <c r="H174" s="131"/>
      <c r="I174" s="53"/>
      <c r="J174" s="54"/>
    </row>
    <row r="175" spans="2:13" ht="17.25" customHeight="1">
      <c r="B175" s="128" t="s">
        <v>44</v>
      </c>
      <c r="C175" s="128"/>
      <c r="D175" s="128"/>
      <c r="E175" s="128"/>
      <c r="F175" s="129"/>
      <c r="G175" s="130">
        <v>644557985474.78296</v>
      </c>
      <c r="H175" s="131"/>
      <c r="I175" s="53"/>
      <c r="J175" s="54"/>
    </row>
    <row r="176" spans="2:13" ht="17.25" customHeight="1">
      <c r="B176" s="128" t="s">
        <v>48</v>
      </c>
      <c r="C176" s="128"/>
      <c r="D176" s="128"/>
      <c r="E176" s="128"/>
      <c r="F176" s="129"/>
      <c r="G176" s="130">
        <v>580567508834.09985</v>
      </c>
      <c r="H176" s="131"/>
      <c r="I176" s="53"/>
      <c r="J176" s="54"/>
    </row>
    <row r="177" spans="2:10" ht="17.25" customHeight="1">
      <c r="B177" s="128" t="s">
        <v>36</v>
      </c>
      <c r="C177" s="128"/>
      <c r="D177" s="128"/>
      <c r="E177" s="128"/>
      <c r="F177" s="129"/>
      <c r="G177" s="130">
        <v>572266243743.16174</v>
      </c>
      <c r="H177" s="131"/>
      <c r="I177" s="53"/>
      <c r="J177" s="54"/>
    </row>
    <row r="178" spans="2:10" ht="18" customHeight="1" thickBot="1">
      <c r="B178" s="145" t="s">
        <v>46</v>
      </c>
      <c r="C178" s="145"/>
      <c r="D178" s="145"/>
      <c r="E178" s="145"/>
      <c r="F178" s="137"/>
      <c r="G178" s="146">
        <v>530413399202.23334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A3B4-6E67-4125-AA06-EDF5C718CAE5}">
  <sheetPr codeName="Лист12">
    <pageSetUpPr fitToPage="1"/>
  </sheetPr>
  <dimension ref="B2:N180"/>
  <sheetViews>
    <sheetView tabSelected="1" topLeftCell="B1" zoomScaleNormal="100" workbookViewId="0">
      <selection activeCell="J4" sqref="J4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43830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43830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f>EDATE(F11,-1)</f>
        <v>43799</v>
      </c>
      <c r="F11" s="66">
        <f>B3</f>
        <v>43830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5553003</v>
      </c>
      <c r="F12" s="77">
        <v>6136566</v>
      </c>
      <c r="G12" s="11">
        <f t="shared" ref="G12:G17" si="0">F12-E12</f>
        <v>583563</v>
      </c>
      <c r="H12" s="57">
        <f t="shared" ref="H12:H18" si="1">F12/E12-1</f>
        <v>0.10508962447886305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25340</v>
      </c>
      <c r="F13" s="77">
        <v>25489</v>
      </c>
      <c r="G13" s="11">
        <f t="shared" si="0"/>
        <v>149</v>
      </c>
      <c r="H13" s="57">
        <f t="shared" si="1"/>
        <v>5.8800315706393214E-3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18376</v>
      </c>
      <c r="F14" s="77">
        <v>19071</v>
      </c>
      <c r="G14" s="11">
        <f t="shared" si="0"/>
        <v>695</v>
      </c>
      <c r="H14" s="57">
        <f t="shared" si="1"/>
        <v>3.7821070962124503E-2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12796</v>
      </c>
      <c r="F15" s="77">
        <v>13384</v>
      </c>
      <c r="G15" s="11">
        <f t="shared" si="0"/>
        <v>588</v>
      </c>
      <c r="H15" s="57">
        <f t="shared" si="1"/>
        <v>4.5951859956236296E-2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5580</v>
      </c>
      <c r="F16" s="77">
        <v>5687</v>
      </c>
      <c r="G16" s="11">
        <f t="shared" si="0"/>
        <v>107</v>
      </c>
      <c r="H16" s="57">
        <f t="shared" si="1"/>
        <v>1.9175627240143323E-2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59847</v>
      </c>
      <c r="F17" s="77">
        <v>67776</v>
      </c>
      <c r="G17" s="11">
        <f t="shared" si="0"/>
        <v>7929</v>
      </c>
      <c r="H17" s="57">
        <f t="shared" si="1"/>
        <v>0.1324878440022057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5656566</v>
      </c>
      <c r="F18" s="65">
        <f>F12+F13+F14+F17</f>
        <v>6248902</v>
      </c>
      <c r="G18" s="65">
        <f t="shared" ref="G18" si="2">G12+G13+G14+G17</f>
        <v>592336</v>
      </c>
      <c r="H18" s="62">
        <f t="shared" si="1"/>
        <v>0.1047165364993532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f>E11</f>
        <v>43799</v>
      </c>
      <c r="F22" s="66">
        <f>F11</f>
        <v>43830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3527188</v>
      </c>
      <c r="F23" s="77">
        <v>3859911</v>
      </c>
      <c r="G23" s="11">
        <f>F23-E23</f>
        <v>332723</v>
      </c>
      <c r="H23" s="57">
        <f>F23/E23-1</f>
        <v>9.4330951454813405E-2</v>
      </c>
      <c r="I23" s="79"/>
    </row>
    <row r="24" spans="2:10" s="69" customFormat="1" ht="17.25">
      <c r="B24" s="105" t="s">
        <v>1</v>
      </c>
      <c r="C24" s="105"/>
      <c r="D24" s="106"/>
      <c r="E24" s="77">
        <v>17527</v>
      </c>
      <c r="F24" s="77">
        <v>17695</v>
      </c>
      <c r="G24" s="11">
        <f>F24-E24</f>
        <v>168</v>
      </c>
      <c r="H24" s="57">
        <f>F24/E24-1</f>
        <v>9.5852113881440548E-3</v>
      </c>
      <c r="I24" s="79"/>
    </row>
    <row r="25" spans="2:10" s="69" customFormat="1" ht="17.25">
      <c r="B25" s="105" t="s">
        <v>38</v>
      </c>
      <c r="C25" s="105"/>
      <c r="D25" s="106"/>
      <c r="E25" s="77">
        <v>13688</v>
      </c>
      <c r="F25" s="77">
        <v>14011</v>
      </c>
      <c r="G25" s="11">
        <f>F25-E25</f>
        <v>323</v>
      </c>
      <c r="H25" s="57">
        <f>F25/E25-1</f>
        <v>2.3597311513734676E-2</v>
      </c>
      <c r="I25" s="79"/>
    </row>
    <row r="26" spans="2:10" s="69" customFormat="1" ht="17.25">
      <c r="B26" s="107" t="s">
        <v>39</v>
      </c>
      <c r="C26" s="107"/>
      <c r="D26" s="108"/>
      <c r="E26" s="77">
        <v>10998</v>
      </c>
      <c r="F26" s="77">
        <v>11298</v>
      </c>
      <c r="G26" s="11">
        <f t="shared" ref="G26:G28" si="3">F26-E26</f>
        <v>300</v>
      </c>
      <c r="H26" s="57">
        <f t="shared" ref="H26:H29" si="4">F26/E26-1</f>
        <v>2.7277686852154925E-2</v>
      </c>
      <c r="I26" s="79"/>
    </row>
    <row r="27" spans="2:10" s="69" customFormat="1" ht="17.25">
      <c r="B27" s="109" t="s">
        <v>40</v>
      </c>
      <c r="C27" s="109"/>
      <c r="D27" s="110"/>
      <c r="E27" s="77">
        <v>2690</v>
      </c>
      <c r="F27" s="77">
        <v>2713</v>
      </c>
      <c r="G27" s="11">
        <f t="shared" si="3"/>
        <v>23</v>
      </c>
      <c r="H27" s="57">
        <f t="shared" si="4"/>
        <v>8.5501858736058978E-3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36567</v>
      </c>
      <c r="F28" s="77">
        <v>41535</v>
      </c>
      <c r="G28" s="11">
        <f t="shared" si="3"/>
        <v>4968</v>
      </c>
      <c r="H28" s="57">
        <f t="shared" si="4"/>
        <v>0.1358602018213142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3594970</v>
      </c>
      <c r="F29" s="65">
        <f>F23+F24+F25+F28</f>
        <v>3933152</v>
      </c>
      <c r="G29" s="65">
        <f t="shared" ref="G29" si="5">G23+G24+G25+G28</f>
        <v>338182</v>
      </c>
      <c r="H29" s="62">
        <f t="shared" si="4"/>
        <v>9.4070882371758424E-2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43799</v>
      </c>
      <c r="F33" s="66">
        <f>F11</f>
        <v>43830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321799</v>
      </c>
      <c r="F34" s="71">
        <v>392163</v>
      </c>
      <c r="G34" s="11">
        <f t="shared" ref="G34:G39" si="6">F34-E34</f>
        <v>70364</v>
      </c>
      <c r="H34" s="57">
        <f t="shared" ref="H34:H40" si="7">F34/E34-1</f>
        <v>0.21865823075895197</v>
      </c>
      <c r="I34" s="56"/>
    </row>
    <row r="35" spans="2:10" ht="17.25">
      <c r="B35" s="105" t="s">
        <v>1</v>
      </c>
      <c r="C35" s="105"/>
      <c r="D35" s="106"/>
      <c r="E35" s="71">
        <v>1192</v>
      </c>
      <c r="F35" s="71">
        <v>1366</v>
      </c>
      <c r="G35" s="11">
        <f t="shared" si="6"/>
        <v>174</v>
      </c>
      <c r="H35" s="57">
        <f t="shared" si="7"/>
        <v>0.14597315436241609</v>
      </c>
      <c r="I35" s="56"/>
    </row>
    <row r="36" spans="2:10" ht="17.25">
      <c r="B36" s="105" t="s">
        <v>38</v>
      </c>
      <c r="C36" s="105"/>
      <c r="D36" s="106"/>
      <c r="E36" s="71">
        <v>1310</v>
      </c>
      <c r="F36" s="71">
        <v>1425</v>
      </c>
      <c r="G36" s="11">
        <f t="shared" si="6"/>
        <v>115</v>
      </c>
      <c r="H36" s="57">
        <f t="shared" si="7"/>
        <v>8.7786259541984712E-2</v>
      </c>
      <c r="I36" s="56"/>
    </row>
    <row r="37" spans="2:10" ht="17.25">
      <c r="B37" s="107" t="s">
        <v>39</v>
      </c>
      <c r="C37" s="107"/>
      <c r="D37" s="108"/>
      <c r="E37" s="71">
        <v>1047</v>
      </c>
      <c r="F37" s="71">
        <v>1138</v>
      </c>
      <c r="G37" s="11">
        <f t="shared" si="6"/>
        <v>91</v>
      </c>
      <c r="H37" s="57">
        <f t="shared" si="7"/>
        <v>8.6914995224450786E-2</v>
      </c>
      <c r="I37" s="56"/>
    </row>
    <row r="38" spans="2:10" ht="17.25">
      <c r="B38" s="109" t="s">
        <v>40</v>
      </c>
      <c r="C38" s="109"/>
      <c r="D38" s="110"/>
      <c r="E38" s="71">
        <v>263</v>
      </c>
      <c r="F38" s="71">
        <v>287</v>
      </c>
      <c r="G38" s="11">
        <f t="shared" si="6"/>
        <v>24</v>
      </c>
      <c r="H38" s="57">
        <f t="shared" si="7"/>
        <v>9.1254752851710919E-2</v>
      </c>
      <c r="I38" s="56"/>
    </row>
    <row r="39" spans="2:10" ht="18" customHeight="1" thickBot="1">
      <c r="B39" s="111" t="s">
        <v>2</v>
      </c>
      <c r="C39" s="111"/>
      <c r="D39" s="112"/>
      <c r="E39" s="71">
        <v>10207</v>
      </c>
      <c r="F39" s="71">
        <v>17573</v>
      </c>
      <c r="G39" s="11">
        <f t="shared" si="6"/>
        <v>7366</v>
      </c>
      <c r="H39" s="57">
        <f t="shared" si="7"/>
        <v>0.7216616047810327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334508</v>
      </c>
      <c r="F40" s="65">
        <f t="shared" ref="F40:G40" si="8">F34+F35+F36+F39</f>
        <v>412527</v>
      </c>
      <c r="G40" s="65">
        <f t="shared" si="8"/>
        <v>78019</v>
      </c>
      <c r="H40" s="62">
        <f t="shared" si="7"/>
        <v>0.23323507957956169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f>E50+E51+E52+E53</f>
        <v>913522</v>
      </c>
      <c r="F54" s="75">
        <f t="shared" ref="F54:J54" si="9">F50+F51+F52+F53</f>
        <v>977365</v>
      </c>
      <c r="G54" s="75">
        <f t="shared" si="9"/>
        <v>1040069</v>
      </c>
      <c r="H54" s="75">
        <f t="shared" si="9"/>
        <v>1141497</v>
      </c>
      <c r="I54" s="75">
        <f t="shared" si="9"/>
        <v>1360836.9999999998</v>
      </c>
      <c r="J54" s="75">
        <f t="shared" si="9"/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10">EDATE(D83,-1)</f>
        <v>43676</v>
      </c>
      <c r="D83" s="66">
        <f t="shared" si="10"/>
        <v>43707</v>
      </c>
      <c r="E83" s="66">
        <f t="shared" si="10"/>
        <v>43738</v>
      </c>
      <c r="F83" s="66">
        <f t="shared" si="10"/>
        <v>43768</v>
      </c>
      <c r="G83" s="66">
        <f>EDATE(H83,-1)</f>
        <v>43799</v>
      </c>
      <c r="H83" s="66">
        <f>B3</f>
        <v>43830</v>
      </c>
      <c r="I83"/>
      <c r="J83"/>
    </row>
    <row r="84" spans="2:11" ht="16.5" customHeight="1">
      <c r="B84" s="24" t="s">
        <v>0</v>
      </c>
      <c r="C84" s="73">
        <v>2741361</v>
      </c>
      <c r="D84" s="73">
        <v>2894450</v>
      </c>
      <c r="E84" s="73">
        <v>3068547</v>
      </c>
      <c r="F84" s="73">
        <v>3253953</v>
      </c>
      <c r="G84" s="73">
        <v>3527188</v>
      </c>
      <c r="H84" s="73">
        <v>3859911</v>
      </c>
    </row>
    <row r="85" spans="2:11" ht="16.5" customHeight="1">
      <c r="B85" s="25" t="s">
        <v>1</v>
      </c>
      <c r="C85" s="74">
        <v>16917</v>
      </c>
      <c r="D85" s="74">
        <v>17007</v>
      </c>
      <c r="E85" s="74">
        <v>17183</v>
      </c>
      <c r="F85" s="74">
        <v>17389</v>
      </c>
      <c r="G85" s="74">
        <v>17527</v>
      </c>
      <c r="H85" s="74">
        <v>17695</v>
      </c>
    </row>
    <row r="86" spans="2:11" ht="16.5" customHeight="1">
      <c r="B86" s="26" t="s">
        <v>38</v>
      </c>
      <c r="C86" s="76">
        <v>12726</v>
      </c>
      <c r="D86" s="76">
        <v>12945</v>
      </c>
      <c r="E86" s="76">
        <v>13213</v>
      </c>
      <c r="F86" s="76">
        <v>13455</v>
      </c>
      <c r="G86" s="76">
        <v>13688</v>
      </c>
      <c r="H86" s="76">
        <v>14011</v>
      </c>
    </row>
    <row r="87" spans="2:11" ht="16.5" customHeight="1" thickBot="1">
      <c r="B87" s="27" t="s">
        <v>2</v>
      </c>
      <c r="C87" s="72">
        <v>33008</v>
      </c>
      <c r="D87" s="72">
        <v>33858</v>
      </c>
      <c r="E87" s="72">
        <v>33842</v>
      </c>
      <c r="F87" s="72">
        <v>35116</v>
      </c>
      <c r="G87" s="72">
        <v>36567</v>
      </c>
      <c r="H87" s="72">
        <v>41535</v>
      </c>
    </row>
    <row r="88" spans="2:11" s="64" customFormat="1" ht="18" thickBot="1">
      <c r="B88" s="98" t="s">
        <v>3</v>
      </c>
      <c r="C88" s="75">
        <f>C84+C85+C86+C87</f>
        <v>2804012</v>
      </c>
      <c r="D88" s="75">
        <f t="shared" ref="D88:H88" si="11">D84+D85+D86+D87</f>
        <v>2958260</v>
      </c>
      <c r="E88" s="75">
        <f t="shared" si="11"/>
        <v>3132785</v>
      </c>
      <c r="F88" s="75">
        <f t="shared" si="11"/>
        <v>3319913</v>
      </c>
      <c r="G88" s="75">
        <f t="shared" si="11"/>
        <v>3594970</v>
      </c>
      <c r="H88" s="75">
        <f t="shared" si="11"/>
        <v>3933152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43830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275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43830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1262025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1119938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650024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419525</v>
      </c>
      <c r="H142" s="131"/>
      <c r="I142" s="46"/>
      <c r="J142" s="49"/>
    </row>
    <row r="143" spans="2:10" ht="17.25" customHeight="1">
      <c r="B143" s="128" t="s">
        <v>45</v>
      </c>
      <c r="C143" s="128"/>
      <c r="D143" s="128"/>
      <c r="E143" s="128"/>
      <c r="F143" s="129"/>
      <c r="G143" s="130">
        <v>244814</v>
      </c>
      <c r="H143" s="131"/>
      <c r="I143" s="46"/>
      <c r="J143" s="49"/>
    </row>
    <row r="144" spans="2:10" ht="17.25" customHeight="1">
      <c r="B144" s="128" t="s">
        <v>56</v>
      </c>
      <c r="C144" s="128"/>
      <c r="D144" s="128"/>
      <c r="E144" s="128"/>
      <c r="F144" s="129"/>
      <c r="G144" s="130">
        <v>234052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129766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52132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42291</v>
      </c>
      <c r="H147" s="131"/>
      <c r="I147" s="46"/>
      <c r="J147" s="49"/>
      <c r="L147"/>
    </row>
    <row r="148" spans="2:13" ht="17.25" customHeight="1" thickBot="1">
      <c r="B148" s="145" t="s">
        <v>36</v>
      </c>
      <c r="C148" s="145"/>
      <c r="D148" s="145"/>
      <c r="E148" s="145"/>
      <c r="F148" s="137"/>
      <c r="G148" s="146">
        <v>37252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49</v>
      </c>
      <c r="C154" s="124"/>
      <c r="D154" s="124"/>
      <c r="E154" s="124"/>
      <c r="F154" s="125"/>
      <c r="G154" s="126">
        <v>117547</v>
      </c>
      <c r="H154" s="127"/>
      <c r="I154" s="51"/>
      <c r="J154" s="49"/>
      <c r="K154" s="48"/>
      <c r="L154"/>
      <c r="M154"/>
    </row>
    <row r="155" spans="2:13" ht="17.25" customHeight="1">
      <c r="B155" s="128" t="s">
        <v>27</v>
      </c>
      <c r="C155" s="128"/>
      <c r="D155" s="128"/>
      <c r="E155" s="128"/>
      <c r="F155" s="129"/>
      <c r="G155" s="130">
        <v>97261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57860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31777</v>
      </c>
      <c r="H157" s="131"/>
      <c r="I157" s="51"/>
      <c r="J157" s="49"/>
      <c r="K157" s="48"/>
      <c r="L157"/>
      <c r="M157"/>
    </row>
    <row r="158" spans="2:13" ht="17.25" customHeight="1">
      <c r="B158" s="128" t="s">
        <v>56</v>
      </c>
      <c r="C158" s="128"/>
      <c r="D158" s="128"/>
      <c r="E158" s="128"/>
      <c r="F158" s="129"/>
      <c r="G158" s="130">
        <v>29098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27303</v>
      </c>
      <c r="H159" s="131"/>
      <c r="I159" s="52"/>
      <c r="J159" s="49"/>
      <c r="K159" s="48"/>
      <c r="L159"/>
      <c r="M159"/>
    </row>
    <row r="160" spans="2:13" ht="17.25" customHeight="1">
      <c r="B160" s="128" t="s">
        <v>41</v>
      </c>
      <c r="C160" s="128"/>
      <c r="D160" s="128"/>
      <c r="E160" s="128"/>
      <c r="F160" s="129"/>
      <c r="G160" s="130">
        <v>14327</v>
      </c>
      <c r="H160" s="131"/>
      <c r="I160" s="51"/>
      <c r="J160" s="49"/>
      <c r="K160" s="48"/>
      <c r="L160"/>
      <c r="M160"/>
    </row>
    <row r="161" spans="2:13" ht="17.25" customHeight="1">
      <c r="B161" s="128" t="s">
        <v>35</v>
      </c>
      <c r="C161" s="128"/>
      <c r="D161" s="128"/>
      <c r="E161" s="128"/>
      <c r="F161" s="129"/>
      <c r="G161" s="130">
        <v>12667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5726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5455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3315696748834.6997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2452129569600.7056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1667405410407.5215</v>
      </c>
      <c r="H171" s="131"/>
      <c r="I171" s="53"/>
      <c r="J171" s="54"/>
    </row>
    <row r="172" spans="2:13" ht="17.25" customHeight="1">
      <c r="B172" s="128" t="s">
        <v>29</v>
      </c>
      <c r="C172" s="128"/>
      <c r="D172" s="128"/>
      <c r="E172" s="128"/>
      <c r="F172" s="129"/>
      <c r="G172" s="130">
        <v>1390601595849.675</v>
      </c>
      <c r="H172" s="131"/>
      <c r="I172" s="53"/>
      <c r="J172" s="54"/>
    </row>
    <row r="173" spans="2:13" ht="17.25" customHeight="1">
      <c r="B173" s="128" t="s">
        <v>45</v>
      </c>
      <c r="C173" s="128"/>
      <c r="D173" s="128"/>
      <c r="E173" s="128"/>
      <c r="F173" s="129"/>
      <c r="G173" s="130">
        <v>1371481793425.1133</v>
      </c>
      <c r="H173" s="131"/>
      <c r="I173" s="55"/>
      <c r="J173" s="49"/>
    </row>
    <row r="174" spans="2:13" ht="17.25" customHeight="1">
      <c r="B174" s="128" t="s">
        <v>42</v>
      </c>
      <c r="C174" s="128"/>
      <c r="D174" s="128"/>
      <c r="E174" s="128"/>
      <c r="F174" s="129"/>
      <c r="G174" s="130">
        <v>786054989589.9303</v>
      </c>
      <c r="H174" s="131"/>
      <c r="I174" s="53"/>
      <c r="J174" s="54"/>
    </row>
    <row r="175" spans="2:13" ht="17.25" customHeight="1">
      <c r="B175" s="128" t="s">
        <v>44</v>
      </c>
      <c r="C175" s="128"/>
      <c r="D175" s="128"/>
      <c r="E175" s="128"/>
      <c r="F175" s="129"/>
      <c r="G175" s="130">
        <v>770261115351.8584</v>
      </c>
      <c r="H175" s="131"/>
      <c r="I175" s="53"/>
      <c r="J175" s="54"/>
    </row>
    <row r="176" spans="2:13" ht="17.25" customHeight="1">
      <c r="B176" s="128" t="s">
        <v>36</v>
      </c>
      <c r="C176" s="128"/>
      <c r="D176" s="128"/>
      <c r="E176" s="128"/>
      <c r="F176" s="129"/>
      <c r="G176" s="130">
        <v>762004099479.57166</v>
      </c>
      <c r="H176" s="131"/>
      <c r="I176" s="53"/>
      <c r="J176" s="54"/>
    </row>
    <row r="177" spans="2:10" ht="17.25" customHeight="1">
      <c r="B177" s="128" t="s">
        <v>48</v>
      </c>
      <c r="C177" s="128"/>
      <c r="D177" s="128"/>
      <c r="E177" s="128"/>
      <c r="F177" s="129"/>
      <c r="G177" s="130">
        <v>694883726079.49939</v>
      </c>
      <c r="H177" s="131"/>
      <c r="I177" s="53"/>
      <c r="J177" s="54"/>
    </row>
    <row r="178" spans="2:10" ht="18" customHeight="1" thickBot="1">
      <c r="B178" s="145" t="s">
        <v>46</v>
      </c>
      <c r="C178" s="145"/>
      <c r="D178" s="145"/>
      <c r="E178" s="145"/>
      <c r="F178" s="137"/>
      <c r="G178" s="146">
        <v>632386717193.30103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2:N180"/>
  <sheetViews>
    <sheetView topLeftCell="B1" zoomScaleNormal="100" workbookViewId="0">
      <selection activeCell="C88" sqref="C88:H8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43524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43524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43493</v>
      </c>
      <c r="F11" s="66">
        <f>B3</f>
        <v>43524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3076511</v>
      </c>
      <c r="F12" s="77">
        <v>3217988</v>
      </c>
      <c r="G12" s="11">
        <f t="shared" ref="G12:G17" si="0">F12-E12</f>
        <v>141477</v>
      </c>
      <c r="H12" s="57">
        <f t="shared" ref="H12:H18" si="1">F12/E12-1</f>
        <v>4.5986183699652017E-2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24596</v>
      </c>
      <c r="F13" s="77">
        <v>24642</v>
      </c>
      <c r="G13" s="11">
        <f t="shared" si="0"/>
        <v>46</v>
      </c>
      <c r="H13" s="57">
        <f t="shared" si="1"/>
        <v>1.8702228004554566E-3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15850</v>
      </c>
      <c r="F14" s="77">
        <v>16068</v>
      </c>
      <c r="G14" s="11">
        <f t="shared" si="0"/>
        <v>218</v>
      </c>
      <c r="H14" s="57">
        <f t="shared" si="1"/>
        <v>1.3753943217665654E-2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10328</v>
      </c>
      <c r="F15" s="77">
        <v>10548</v>
      </c>
      <c r="G15" s="11">
        <f t="shared" si="0"/>
        <v>220</v>
      </c>
      <c r="H15" s="57">
        <f t="shared" si="1"/>
        <v>2.130131680867553E-2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5522</v>
      </c>
      <c r="F16" s="77">
        <v>5520</v>
      </c>
      <c r="G16" s="11">
        <f t="shared" si="0"/>
        <v>-2</v>
      </c>
      <c r="H16" s="57">
        <f t="shared" si="1"/>
        <v>-3.621876131836288E-4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46305</v>
      </c>
      <c r="F17" s="77">
        <v>47357</v>
      </c>
      <c r="G17" s="11">
        <f t="shared" si="0"/>
        <v>1052</v>
      </c>
      <c r="H17" s="57">
        <f t="shared" si="1"/>
        <v>2.2718928841377828E-2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3163262</v>
      </c>
      <c r="F18" s="65">
        <f>F12+F13+F14+F17</f>
        <v>3306055</v>
      </c>
      <c r="G18" s="65">
        <f t="shared" ref="G18" si="2">G12+G13+G14+G17</f>
        <v>142793</v>
      </c>
      <c r="H18" s="62">
        <f t="shared" si="1"/>
        <v>4.5141060082914519E-2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43493</v>
      </c>
      <c r="F22" s="66">
        <f>F11</f>
        <v>43524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2032931</v>
      </c>
      <c r="F23" s="77">
        <v>2124042</v>
      </c>
      <c r="G23" s="11">
        <f>F23-E23</f>
        <v>91111</v>
      </c>
      <c r="H23" s="57">
        <f>F23/E23-1</f>
        <v>4.4817556523069291E-2</v>
      </c>
      <c r="I23" s="79"/>
    </row>
    <row r="24" spans="2:10" s="69" customFormat="1" ht="17.25">
      <c r="B24" s="105" t="s">
        <v>1</v>
      </c>
      <c r="C24" s="105"/>
      <c r="D24" s="106"/>
      <c r="E24" s="77">
        <v>16590</v>
      </c>
      <c r="F24" s="77">
        <v>16658</v>
      </c>
      <c r="G24" s="11">
        <f>F24-E24</f>
        <v>68</v>
      </c>
      <c r="H24" s="57">
        <f>F24/E24-1</f>
        <v>4.0988547317661883E-3</v>
      </c>
      <c r="I24" s="79"/>
    </row>
    <row r="25" spans="2:10" s="69" customFormat="1" ht="17.25">
      <c r="B25" s="105" t="s">
        <v>38</v>
      </c>
      <c r="C25" s="105"/>
      <c r="D25" s="106"/>
      <c r="E25" s="77">
        <v>11564</v>
      </c>
      <c r="F25" s="77">
        <v>11740</v>
      </c>
      <c r="G25" s="11">
        <f>F25-E25</f>
        <v>176</v>
      </c>
      <c r="H25" s="57">
        <f>F25/E25-1</f>
        <v>1.5219647180906293E-2</v>
      </c>
      <c r="I25" s="79"/>
    </row>
    <row r="26" spans="2:10" s="69" customFormat="1" ht="17.25">
      <c r="B26" s="107" t="s">
        <v>39</v>
      </c>
      <c r="C26" s="107"/>
      <c r="D26" s="108"/>
      <c r="E26" s="77">
        <v>9007</v>
      </c>
      <c r="F26" s="77">
        <v>9162</v>
      </c>
      <c r="G26" s="11">
        <f t="shared" ref="G26:G28" si="3">F26-E26</f>
        <v>155</v>
      </c>
      <c r="H26" s="57">
        <f t="shared" ref="H26:H29" si="4">F26/E26-1</f>
        <v>1.7208837570778179E-2</v>
      </c>
      <c r="I26" s="79"/>
    </row>
    <row r="27" spans="2:10" s="69" customFormat="1" ht="17.25">
      <c r="B27" s="109" t="s">
        <v>40</v>
      </c>
      <c r="C27" s="109"/>
      <c r="D27" s="110"/>
      <c r="E27" s="77">
        <v>2557</v>
      </c>
      <c r="F27" s="77">
        <v>2578</v>
      </c>
      <c r="G27" s="11">
        <f t="shared" si="3"/>
        <v>21</v>
      </c>
      <c r="H27" s="57">
        <f t="shared" si="4"/>
        <v>8.2127493156041176E-3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29851</v>
      </c>
      <c r="F28" s="77">
        <v>30559</v>
      </c>
      <c r="G28" s="11">
        <f t="shared" si="3"/>
        <v>708</v>
      </c>
      <c r="H28" s="57">
        <f t="shared" si="4"/>
        <v>2.3717798398713574E-2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2090936</v>
      </c>
      <c r="F29" s="65">
        <f>F23+F24+F25+F28</f>
        <v>2182999</v>
      </c>
      <c r="G29" s="65">
        <f t="shared" ref="G29" si="5">G23+G24+G25+G28</f>
        <v>92063</v>
      </c>
      <c r="H29" s="62">
        <f t="shared" si="4"/>
        <v>4.4029563793439808E-2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43493</v>
      </c>
      <c r="F33" s="66">
        <f>F11</f>
        <v>43524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171003</v>
      </c>
      <c r="F34" s="71">
        <v>180137</v>
      </c>
      <c r="G34" s="11">
        <f t="shared" ref="G34:G39" si="6">F34-E34</f>
        <v>9134</v>
      </c>
      <c r="H34" s="57">
        <f t="shared" ref="H34:H40" si="7">F34/E34-1</f>
        <v>5.3414267585948805E-2</v>
      </c>
      <c r="I34" s="56"/>
    </row>
    <row r="35" spans="2:10" ht="17.25">
      <c r="B35" s="105" t="s">
        <v>1</v>
      </c>
      <c r="C35" s="105"/>
      <c r="D35" s="106"/>
      <c r="E35" s="71">
        <v>867</v>
      </c>
      <c r="F35" s="71">
        <v>996</v>
      </c>
      <c r="G35" s="11">
        <f t="shared" si="6"/>
        <v>129</v>
      </c>
      <c r="H35" s="57">
        <f t="shared" si="7"/>
        <v>0.1487889273356402</v>
      </c>
      <c r="I35" s="56"/>
    </row>
    <row r="36" spans="2:10" ht="17.25">
      <c r="B36" s="105" t="s">
        <v>38</v>
      </c>
      <c r="C36" s="105"/>
      <c r="D36" s="106"/>
      <c r="E36" s="71">
        <v>932</v>
      </c>
      <c r="F36" s="71">
        <v>943</v>
      </c>
      <c r="G36" s="11">
        <f t="shared" si="6"/>
        <v>11</v>
      </c>
      <c r="H36" s="57">
        <f t="shared" si="7"/>
        <v>1.1802575107296098E-2</v>
      </c>
      <c r="I36" s="56"/>
    </row>
    <row r="37" spans="2:10" ht="17.25">
      <c r="B37" s="107" t="s">
        <v>39</v>
      </c>
      <c r="C37" s="107"/>
      <c r="D37" s="108"/>
      <c r="E37" s="71">
        <v>693</v>
      </c>
      <c r="F37" s="71">
        <v>696</v>
      </c>
      <c r="G37" s="11">
        <f t="shared" si="6"/>
        <v>3</v>
      </c>
      <c r="H37" s="57">
        <f t="shared" si="7"/>
        <v>4.3290043290042934E-3</v>
      </c>
      <c r="I37" s="56"/>
    </row>
    <row r="38" spans="2:10" ht="17.25">
      <c r="B38" s="109" t="s">
        <v>40</v>
      </c>
      <c r="C38" s="109"/>
      <c r="D38" s="110"/>
      <c r="E38" s="71">
        <v>239</v>
      </c>
      <c r="F38" s="71">
        <v>247</v>
      </c>
      <c r="G38" s="11">
        <f t="shared" si="6"/>
        <v>8</v>
      </c>
      <c r="H38" s="57">
        <f t="shared" si="7"/>
        <v>3.3472803347280422E-2</v>
      </c>
      <c r="I38" s="56"/>
    </row>
    <row r="39" spans="2:10" ht="18" customHeight="1" thickBot="1">
      <c r="B39" s="111" t="s">
        <v>2</v>
      </c>
      <c r="C39" s="111"/>
      <c r="D39" s="112"/>
      <c r="E39" s="71">
        <v>15826</v>
      </c>
      <c r="F39" s="71">
        <v>12676</v>
      </c>
      <c r="G39" s="11">
        <f t="shared" si="6"/>
        <v>-3150</v>
      </c>
      <c r="H39" s="57">
        <f t="shared" si="7"/>
        <v>-0.19903955516239102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188628</v>
      </c>
      <c r="F40" s="65">
        <f t="shared" ref="F40:G40" si="8">F34+F35+F36+F39</f>
        <v>194752</v>
      </c>
      <c r="G40" s="65">
        <f t="shared" si="8"/>
        <v>6124</v>
      </c>
      <c r="H40" s="62">
        <f t="shared" si="7"/>
        <v>3.2466017770426348E-2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43371</v>
      </c>
      <c r="D83" s="66">
        <v>43401</v>
      </c>
      <c r="E83" s="66">
        <v>43432</v>
      </c>
      <c r="F83" s="66">
        <v>43462</v>
      </c>
      <c r="G83" s="66">
        <v>43493</v>
      </c>
      <c r="H83" s="66">
        <v>43524</v>
      </c>
      <c r="I83"/>
      <c r="J83"/>
    </row>
    <row r="84" spans="2:11" ht="16.5" customHeight="1">
      <c r="B84" s="24" t="s">
        <v>0</v>
      </c>
      <c r="C84" s="73">
        <v>1604456</v>
      </c>
      <c r="D84" s="73">
        <v>1685168</v>
      </c>
      <c r="E84" s="73">
        <v>1796071</v>
      </c>
      <c r="F84" s="73">
        <v>1955118</v>
      </c>
      <c r="G84" s="73">
        <v>2032931</v>
      </c>
      <c r="H84" s="73">
        <v>2124042</v>
      </c>
    </row>
    <row r="85" spans="2:11" ht="16.5" customHeight="1">
      <c r="B85" s="25" t="s">
        <v>1</v>
      </c>
      <c r="C85" s="74">
        <v>16427</v>
      </c>
      <c r="D85" s="74">
        <v>16513</v>
      </c>
      <c r="E85" s="74">
        <v>16547</v>
      </c>
      <c r="F85" s="74">
        <v>16631</v>
      </c>
      <c r="G85" s="74">
        <v>16590</v>
      </c>
      <c r="H85" s="74">
        <v>16658</v>
      </c>
    </row>
    <row r="86" spans="2:11" ht="16.5" customHeight="1">
      <c r="B86" s="26" t="s">
        <v>38</v>
      </c>
      <c r="C86" s="76">
        <v>10655</v>
      </c>
      <c r="D86" s="76">
        <v>10989</v>
      </c>
      <c r="E86" s="76">
        <v>11151</v>
      </c>
      <c r="F86" s="76">
        <v>11453</v>
      </c>
      <c r="G86" s="76">
        <v>11564</v>
      </c>
      <c r="H86" s="76">
        <v>11740</v>
      </c>
    </row>
    <row r="87" spans="2:11" ht="16.5" customHeight="1" thickBot="1">
      <c r="B87" s="27" t="s">
        <v>2</v>
      </c>
      <c r="C87" s="72">
        <v>27795</v>
      </c>
      <c r="D87" s="72">
        <v>28000</v>
      </c>
      <c r="E87" s="72">
        <v>28275</v>
      </c>
      <c r="F87" s="72">
        <v>29262</v>
      </c>
      <c r="G87" s="72">
        <v>29851</v>
      </c>
      <c r="H87" s="72">
        <v>30559</v>
      </c>
    </row>
    <row r="88" spans="2:11" s="64" customFormat="1" ht="18" thickBot="1">
      <c r="B88" s="88" t="s">
        <v>3</v>
      </c>
      <c r="C88" s="75">
        <f>C84+C85+C86+C87</f>
        <v>1659333</v>
      </c>
      <c r="D88" s="75">
        <f t="shared" ref="D88:H88" si="9">D84+D85+D86+D87</f>
        <v>1740670</v>
      </c>
      <c r="E88" s="75">
        <f t="shared" si="9"/>
        <v>1852044</v>
      </c>
      <c r="F88" s="75">
        <f t="shared" si="9"/>
        <v>2012464</v>
      </c>
      <c r="G88" s="75">
        <f t="shared" si="9"/>
        <v>2090936</v>
      </c>
      <c r="H88" s="75">
        <f t="shared" si="9"/>
        <v>2182999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43524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283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43524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609033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374626</v>
      </c>
      <c r="H140" s="131"/>
      <c r="I140" s="46"/>
      <c r="J140" s="49"/>
    </row>
    <row r="141" spans="2:10" ht="17.25" customHeight="1">
      <c r="B141" s="128" t="s">
        <v>28</v>
      </c>
      <c r="C141" s="128"/>
      <c r="D141" s="128"/>
      <c r="E141" s="128"/>
      <c r="F141" s="129"/>
      <c r="G141" s="130">
        <v>337141</v>
      </c>
      <c r="H141" s="131"/>
      <c r="I141" s="46"/>
      <c r="J141" s="49"/>
    </row>
    <row r="142" spans="2:10" ht="17.25" customHeight="1">
      <c r="B142" s="128" t="s">
        <v>44</v>
      </c>
      <c r="C142" s="128"/>
      <c r="D142" s="128"/>
      <c r="E142" s="128"/>
      <c r="F142" s="129"/>
      <c r="G142" s="130">
        <v>331348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212451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184430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99846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50537</v>
      </c>
      <c r="H146" s="131"/>
      <c r="I146" s="46"/>
      <c r="J146" s="49"/>
    </row>
    <row r="147" spans="2:13" ht="17.25" customHeight="1">
      <c r="B147" s="128" t="s">
        <v>48</v>
      </c>
      <c r="C147" s="128"/>
      <c r="D147" s="128"/>
      <c r="E147" s="128"/>
      <c r="F147" s="129"/>
      <c r="G147" s="130">
        <v>35100</v>
      </c>
      <c r="H147" s="131"/>
      <c r="I147" s="46"/>
      <c r="J147" s="49"/>
      <c r="L147"/>
    </row>
    <row r="148" spans="2:13" ht="17.25" customHeight="1" thickBot="1">
      <c r="B148" s="145" t="s">
        <v>51</v>
      </c>
      <c r="C148" s="145"/>
      <c r="D148" s="145"/>
      <c r="E148" s="145"/>
      <c r="F148" s="137"/>
      <c r="G148" s="146">
        <v>34401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42860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30062</v>
      </c>
      <c r="H155" s="131"/>
      <c r="I155" s="51"/>
      <c r="J155" s="49"/>
      <c r="K155" s="48"/>
      <c r="L155"/>
      <c r="M155"/>
    </row>
    <row r="156" spans="2:13" ht="17.25" customHeight="1">
      <c r="B156" s="128" t="s">
        <v>34</v>
      </c>
      <c r="C156" s="128"/>
      <c r="D156" s="128"/>
      <c r="E156" s="128"/>
      <c r="F156" s="129"/>
      <c r="G156" s="130">
        <v>22244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21495</v>
      </c>
      <c r="H157" s="131"/>
      <c r="I157" s="51"/>
      <c r="J157" s="49"/>
      <c r="K157" s="48"/>
      <c r="L157"/>
      <c r="M157"/>
    </row>
    <row r="158" spans="2:13" ht="17.25" customHeight="1">
      <c r="B158" s="128" t="s">
        <v>44</v>
      </c>
      <c r="C158" s="128"/>
      <c r="D158" s="128"/>
      <c r="E158" s="128"/>
      <c r="F158" s="129"/>
      <c r="G158" s="130">
        <v>20910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19875</v>
      </c>
      <c r="H159" s="131"/>
      <c r="I159" s="52"/>
      <c r="J159" s="49"/>
      <c r="K159" s="48"/>
      <c r="L159"/>
      <c r="M159"/>
    </row>
    <row r="160" spans="2:13" ht="17.25" customHeight="1">
      <c r="B160" s="128" t="s">
        <v>41</v>
      </c>
      <c r="C160" s="128"/>
      <c r="D160" s="128"/>
      <c r="E160" s="128"/>
      <c r="F160" s="129"/>
      <c r="G160" s="130">
        <v>11723</v>
      </c>
      <c r="H160" s="131"/>
      <c r="I160" s="51"/>
      <c r="J160" s="49"/>
      <c r="K160" s="48"/>
      <c r="L160"/>
      <c r="M160"/>
    </row>
    <row r="161" spans="2:13" ht="17.25" customHeight="1">
      <c r="B161" s="128" t="s">
        <v>35</v>
      </c>
      <c r="C161" s="128"/>
      <c r="D161" s="128"/>
      <c r="E161" s="128"/>
      <c r="F161" s="129"/>
      <c r="G161" s="130">
        <v>8547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3799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3268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3905360682835.3428</v>
      </c>
      <c r="H169" s="127"/>
      <c r="I169" s="53"/>
      <c r="J169" s="54"/>
    </row>
    <row r="170" spans="2:13" ht="17.25" customHeight="1">
      <c r="B170" s="128" t="s">
        <v>45</v>
      </c>
      <c r="C170" s="128"/>
      <c r="D170" s="128"/>
      <c r="E170" s="128"/>
      <c r="F170" s="129"/>
      <c r="G170" s="130">
        <v>1622279140308.25</v>
      </c>
      <c r="H170" s="131"/>
      <c r="I170" s="53"/>
      <c r="J170" s="54"/>
    </row>
    <row r="171" spans="2:13" ht="17.25" customHeight="1">
      <c r="B171" s="128" t="s">
        <v>28</v>
      </c>
      <c r="C171" s="128"/>
      <c r="D171" s="128"/>
      <c r="E171" s="128"/>
      <c r="F171" s="129"/>
      <c r="G171" s="130">
        <v>1481462205113.1919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1188393431502.0457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969229425432.8551</v>
      </c>
      <c r="H173" s="131"/>
      <c r="I173" s="55"/>
      <c r="J173" s="49"/>
    </row>
    <row r="174" spans="2:13" ht="17.25" customHeight="1">
      <c r="B174" s="128" t="s">
        <v>48</v>
      </c>
      <c r="C174" s="128"/>
      <c r="D174" s="128"/>
      <c r="E174" s="128"/>
      <c r="F174" s="129"/>
      <c r="G174" s="130">
        <v>527965853679.96222</v>
      </c>
      <c r="H174" s="131"/>
      <c r="I174" s="53"/>
      <c r="J174" s="54"/>
    </row>
    <row r="175" spans="2:13" ht="17.25" customHeight="1">
      <c r="B175" s="128" t="s">
        <v>34</v>
      </c>
      <c r="C175" s="128"/>
      <c r="D175" s="128"/>
      <c r="E175" s="128"/>
      <c r="F175" s="129"/>
      <c r="G175" s="130">
        <v>451066815399.67987</v>
      </c>
      <c r="H175" s="131"/>
      <c r="I175" s="53"/>
      <c r="J175" s="54"/>
    </row>
    <row r="176" spans="2:13" ht="17.25" customHeight="1">
      <c r="B176" s="128" t="s">
        <v>27</v>
      </c>
      <c r="C176" s="128"/>
      <c r="D176" s="128"/>
      <c r="E176" s="128"/>
      <c r="F176" s="129"/>
      <c r="G176" s="130">
        <v>446860459783.95996</v>
      </c>
      <c r="H176" s="131"/>
      <c r="I176" s="53"/>
      <c r="J176" s="54"/>
    </row>
    <row r="177" spans="2:10" ht="17.25" customHeight="1">
      <c r="B177" s="128" t="s">
        <v>44</v>
      </c>
      <c r="C177" s="128"/>
      <c r="D177" s="128"/>
      <c r="E177" s="128"/>
      <c r="F177" s="129"/>
      <c r="G177" s="130">
        <v>442664063866.51318</v>
      </c>
      <c r="H177" s="131"/>
      <c r="I177" s="53"/>
      <c r="J177" s="54"/>
    </row>
    <row r="178" spans="2:10" ht="18" customHeight="1" thickBot="1">
      <c r="B178" s="145" t="s">
        <v>53</v>
      </c>
      <c r="C178" s="145"/>
      <c r="D178" s="145"/>
      <c r="E178" s="145"/>
      <c r="F178" s="137"/>
      <c r="G178" s="146">
        <v>419378233935.98999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B2:N180"/>
  <sheetViews>
    <sheetView topLeftCell="B1" zoomScaleNormal="100" workbookViewId="0">
      <selection activeCell="C88" sqref="C88:H8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43555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43555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43524</v>
      </c>
      <c r="F11" s="66">
        <f>B3</f>
        <v>43555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3217988</v>
      </c>
      <c r="F12" s="77">
        <v>3380571</v>
      </c>
      <c r="G12" s="11">
        <f t="shared" ref="G12:G17" si="0">F12-E12</f>
        <v>162583</v>
      </c>
      <c r="H12" s="57">
        <f t="shared" ref="H12:H17" si="1">F12/E12-1</f>
        <v>5.0523184051649572E-2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24642</v>
      </c>
      <c r="F13" s="77">
        <v>24755</v>
      </c>
      <c r="G13" s="11">
        <f t="shared" si="0"/>
        <v>113</v>
      </c>
      <c r="H13" s="57">
        <f t="shared" si="1"/>
        <v>4.5856667478290092E-3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16068</v>
      </c>
      <c r="F14" s="77">
        <v>16308</v>
      </c>
      <c r="G14" s="11">
        <f t="shared" si="0"/>
        <v>240</v>
      </c>
      <c r="H14" s="57">
        <f t="shared" si="1"/>
        <v>1.4936519790888614E-2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10548</v>
      </c>
      <c r="F15" s="77">
        <v>10805</v>
      </c>
      <c r="G15" s="11">
        <f t="shared" si="0"/>
        <v>257</v>
      </c>
      <c r="H15" s="57">
        <f t="shared" si="1"/>
        <v>2.43648084945014E-2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5520</v>
      </c>
      <c r="F16" s="77">
        <v>5503</v>
      </c>
      <c r="G16" s="11">
        <f t="shared" si="0"/>
        <v>-17</v>
      </c>
      <c r="H16" s="57">
        <f t="shared" si="1"/>
        <v>-3.0797101449275832E-3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47357</v>
      </c>
      <c r="F17" s="77">
        <v>48043</v>
      </c>
      <c r="G17" s="11">
        <f t="shared" si="0"/>
        <v>686</v>
      </c>
      <c r="H17" s="57">
        <f t="shared" si="1"/>
        <v>1.4485714889034274E-2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3306055</v>
      </c>
      <c r="F18" s="65">
        <f>F12+F13+F14+F17</f>
        <v>3469677</v>
      </c>
      <c r="G18" s="65">
        <f t="shared" ref="G18" si="2">G12+G13+G14+G17</f>
        <v>163622</v>
      </c>
      <c r="H18" s="62">
        <f t="shared" ref="H18" si="3">F18/E18-1</f>
        <v>4.9491614628310865E-2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43524</v>
      </c>
      <c r="F22" s="66">
        <f>F11</f>
        <v>43555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2124042</v>
      </c>
      <c r="F23" s="77">
        <v>2228680</v>
      </c>
      <c r="G23" s="11">
        <f>F23-E23</f>
        <v>104638</v>
      </c>
      <c r="H23" s="57">
        <f>F23/E23-1</f>
        <v>4.9263620964180577E-2</v>
      </c>
      <c r="I23" s="79"/>
    </row>
    <row r="24" spans="2:10" s="69" customFormat="1" ht="17.25">
      <c r="B24" s="105" t="s">
        <v>1</v>
      </c>
      <c r="C24" s="105"/>
      <c r="D24" s="106"/>
      <c r="E24" s="77">
        <v>16658</v>
      </c>
      <c r="F24" s="77">
        <v>16743</v>
      </c>
      <c r="G24" s="11">
        <f>F24-E24</f>
        <v>85</v>
      </c>
      <c r="H24" s="57">
        <f>F24/E24-1</f>
        <v>5.1026533797575713E-3</v>
      </c>
      <c r="I24" s="79"/>
    </row>
    <row r="25" spans="2:10" s="69" customFormat="1" ht="17.25">
      <c r="B25" s="105" t="s">
        <v>38</v>
      </c>
      <c r="C25" s="105"/>
      <c r="D25" s="106"/>
      <c r="E25" s="77">
        <v>11740</v>
      </c>
      <c r="F25" s="77">
        <v>11947</v>
      </c>
      <c r="G25" s="11">
        <f>F25-E25</f>
        <v>207</v>
      </c>
      <c r="H25" s="57">
        <f>F25/E25-1</f>
        <v>1.7632027257240113E-2</v>
      </c>
      <c r="I25" s="79"/>
    </row>
    <row r="26" spans="2:10" s="69" customFormat="1" ht="17.25">
      <c r="B26" s="107" t="s">
        <v>39</v>
      </c>
      <c r="C26" s="107"/>
      <c r="D26" s="108"/>
      <c r="E26" s="77">
        <v>9162</v>
      </c>
      <c r="F26" s="77">
        <v>9372</v>
      </c>
      <c r="G26" s="11">
        <f t="shared" ref="G26:G28" si="4">F26-E26</f>
        <v>210</v>
      </c>
      <c r="H26" s="57">
        <f t="shared" ref="H26:H29" si="5">F26/E26-1</f>
        <v>2.2920759659462941E-2</v>
      </c>
      <c r="I26" s="79"/>
    </row>
    <row r="27" spans="2:10" s="69" customFormat="1" ht="17.25">
      <c r="B27" s="109" t="s">
        <v>40</v>
      </c>
      <c r="C27" s="109"/>
      <c r="D27" s="110"/>
      <c r="E27" s="77">
        <v>2578</v>
      </c>
      <c r="F27" s="77">
        <v>2575</v>
      </c>
      <c r="G27" s="11">
        <f t="shared" si="4"/>
        <v>-3</v>
      </c>
      <c r="H27" s="57">
        <f t="shared" si="5"/>
        <v>-1.1636927851047529E-3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30559</v>
      </c>
      <c r="F28" s="77">
        <v>30898</v>
      </c>
      <c r="G28" s="11">
        <f t="shared" si="4"/>
        <v>339</v>
      </c>
      <c r="H28" s="57">
        <f t="shared" si="5"/>
        <v>1.1093294937661646E-2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2182999</v>
      </c>
      <c r="F29" s="65">
        <f>F23+F24+F25+F28</f>
        <v>2288268</v>
      </c>
      <c r="G29" s="65">
        <f t="shared" ref="G29" si="6">G23+G24+G25+G28</f>
        <v>105269</v>
      </c>
      <c r="H29" s="62">
        <f t="shared" si="5"/>
        <v>4.8222193413739456E-2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43524</v>
      </c>
      <c r="F33" s="66">
        <f>F11</f>
        <v>43555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180137</v>
      </c>
      <c r="F34" s="71">
        <v>181523</v>
      </c>
      <c r="G34" s="11">
        <f t="shared" ref="G34:G39" si="7">F34-E34</f>
        <v>1386</v>
      </c>
      <c r="H34" s="57">
        <f t="shared" ref="H34:H40" si="8">F34/E34-1</f>
        <v>7.6941439015860702E-3</v>
      </c>
      <c r="I34" s="56"/>
    </row>
    <row r="35" spans="2:10" ht="17.25">
      <c r="B35" s="105" t="s">
        <v>1</v>
      </c>
      <c r="C35" s="105"/>
      <c r="D35" s="106"/>
      <c r="E35" s="71">
        <v>996</v>
      </c>
      <c r="F35" s="71">
        <v>1040</v>
      </c>
      <c r="G35" s="11">
        <f t="shared" si="7"/>
        <v>44</v>
      </c>
      <c r="H35" s="57">
        <f t="shared" si="8"/>
        <v>4.4176706827309342E-2</v>
      </c>
      <c r="I35" s="56"/>
    </row>
    <row r="36" spans="2:10" ht="17.25">
      <c r="B36" s="105" t="s">
        <v>38</v>
      </c>
      <c r="C36" s="105"/>
      <c r="D36" s="106"/>
      <c r="E36" s="71">
        <v>943</v>
      </c>
      <c r="F36" s="71">
        <v>973</v>
      </c>
      <c r="G36" s="11">
        <f t="shared" si="7"/>
        <v>30</v>
      </c>
      <c r="H36" s="57">
        <f t="shared" si="8"/>
        <v>3.1813361611876978E-2</v>
      </c>
      <c r="I36" s="56"/>
    </row>
    <row r="37" spans="2:10" ht="17.25">
      <c r="B37" s="107" t="s">
        <v>39</v>
      </c>
      <c r="C37" s="107"/>
      <c r="D37" s="108"/>
      <c r="E37" s="71">
        <v>696</v>
      </c>
      <c r="F37" s="71">
        <v>721</v>
      </c>
      <c r="G37" s="11">
        <f t="shared" si="7"/>
        <v>25</v>
      </c>
      <c r="H37" s="57">
        <f t="shared" si="8"/>
        <v>3.5919540229885083E-2</v>
      </c>
      <c r="I37" s="56"/>
    </row>
    <row r="38" spans="2:10" ht="17.25">
      <c r="B38" s="109" t="s">
        <v>40</v>
      </c>
      <c r="C38" s="109"/>
      <c r="D38" s="110"/>
      <c r="E38" s="71">
        <v>247</v>
      </c>
      <c r="F38" s="71">
        <v>252</v>
      </c>
      <c r="G38" s="11">
        <f t="shared" si="7"/>
        <v>5</v>
      </c>
      <c r="H38" s="57">
        <f t="shared" si="8"/>
        <v>2.0242914979757165E-2</v>
      </c>
      <c r="I38" s="56"/>
    </row>
    <row r="39" spans="2:10" ht="18" customHeight="1" thickBot="1">
      <c r="B39" s="111" t="s">
        <v>2</v>
      </c>
      <c r="C39" s="111"/>
      <c r="D39" s="112"/>
      <c r="E39" s="71">
        <v>12676</v>
      </c>
      <c r="F39" s="71">
        <v>8468</v>
      </c>
      <c r="G39" s="11">
        <f t="shared" si="7"/>
        <v>-4208</v>
      </c>
      <c r="H39" s="57">
        <f t="shared" si="8"/>
        <v>-0.33196591984853263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194752</v>
      </c>
      <c r="F40" s="65">
        <f t="shared" ref="F40:G40" si="9">F34+F35+F36+F39</f>
        <v>192004</v>
      </c>
      <c r="G40" s="65">
        <f t="shared" si="9"/>
        <v>-2748</v>
      </c>
      <c r="H40" s="62">
        <f t="shared" si="8"/>
        <v>-1.4110253039763432E-2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43401</v>
      </c>
      <c r="D83" s="66">
        <v>43432</v>
      </c>
      <c r="E83" s="66">
        <v>43462</v>
      </c>
      <c r="F83" s="66">
        <v>43493</v>
      </c>
      <c r="G83" s="66">
        <v>43524</v>
      </c>
      <c r="H83" s="66">
        <v>43552</v>
      </c>
      <c r="I83"/>
      <c r="J83"/>
    </row>
    <row r="84" spans="2:11" ht="16.5" customHeight="1">
      <c r="B84" s="24" t="s">
        <v>0</v>
      </c>
      <c r="C84" s="73">
        <v>1685168</v>
      </c>
      <c r="D84" s="73">
        <v>1796071</v>
      </c>
      <c r="E84" s="73">
        <v>1955118</v>
      </c>
      <c r="F84" s="73">
        <v>2032931</v>
      </c>
      <c r="G84" s="73">
        <v>2124042</v>
      </c>
      <c r="H84" s="73">
        <v>2228680</v>
      </c>
    </row>
    <row r="85" spans="2:11" ht="16.5" customHeight="1">
      <c r="B85" s="25" t="s">
        <v>1</v>
      </c>
      <c r="C85" s="74">
        <v>16513</v>
      </c>
      <c r="D85" s="74">
        <v>16547</v>
      </c>
      <c r="E85" s="74">
        <v>16631</v>
      </c>
      <c r="F85" s="74">
        <v>16590</v>
      </c>
      <c r="G85" s="74">
        <v>16658</v>
      </c>
      <c r="H85" s="74">
        <v>16743</v>
      </c>
    </row>
    <row r="86" spans="2:11" ht="16.5" customHeight="1">
      <c r="B86" s="26" t="s">
        <v>38</v>
      </c>
      <c r="C86" s="76">
        <v>10989</v>
      </c>
      <c r="D86" s="76">
        <v>11151</v>
      </c>
      <c r="E86" s="76">
        <v>11453</v>
      </c>
      <c r="F86" s="76">
        <v>11564</v>
      </c>
      <c r="G86" s="76">
        <v>11740</v>
      </c>
      <c r="H86" s="76">
        <v>11947</v>
      </c>
    </row>
    <row r="87" spans="2:11" ht="16.5" customHeight="1" thickBot="1">
      <c r="B87" s="27" t="s">
        <v>2</v>
      </c>
      <c r="C87" s="72">
        <v>28000</v>
      </c>
      <c r="D87" s="72">
        <v>28275</v>
      </c>
      <c r="E87" s="72">
        <v>29262</v>
      </c>
      <c r="F87" s="72">
        <v>29851</v>
      </c>
      <c r="G87" s="72">
        <v>30559</v>
      </c>
      <c r="H87" s="72">
        <v>30898</v>
      </c>
    </row>
    <row r="88" spans="2:11" s="64" customFormat="1" ht="18" thickBot="1">
      <c r="B88" s="89" t="s">
        <v>3</v>
      </c>
      <c r="C88" s="75">
        <f>C84+C85+C86+C87</f>
        <v>1740670</v>
      </c>
      <c r="D88" s="75">
        <f t="shared" ref="D88:H88" si="10">D84+D85+D86+D87</f>
        <v>1852044</v>
      </c>
      <c r="E88" s="75">
        <f t="shared" si="10"/>
        <v>2012464</v>
      </c>
      <c r="F88" s="75">
        <f t="shared" si="10"/>
        <v>2090936</v>
      </c>
      <c r="G88" s="75">
        <f t="shared" si="10"/>
        <v>2182999</v>
      </c>
      <c r="H88" s="75">
        <f t="shared" si="10"/>
        <v>2288268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43555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287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43555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645304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433029</v>
      </c>
      <c r="H140" s="131"/>
      <c r="I140" s="46"/>
      <c r="J140" s="49"/>
    </row>
    <row r="141" spans="2:10" ht="17.25" customHeight="1">
      <c r="B141" s="128" t="s">
        <v>28</v>
      </c>
      <c r="C141" s="128"/>
      <c r="D141" s="128"/>
      <c r="E141" s="128"/>
      <c r="F141" s="129"/>
      <c r="G141" s="130">
        <v>341954</v>
      </c>
      <c r="H141" s="131"/>
      <c r="I141" s="46"/>
      <c r="J141" s="49"/>
    </row>
    <row r="142" spans="2:10" ht="17.25" customHeight="1">
      <c r="B142" s="128" t="s">
        <v>44</v>
      </c>
      <c r="C142" s="128"/>
      <c r="D142" s="128"/>
      <c r="E142" s="128"/>
      <c r="F142" s="129"/>
      <c r="G142" s="130">
        <v>338190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214650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189708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102524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50781</v>
      </c>
      <c r="H146" s="131"/>
      <c r="I146" s="46"/>
      <c r="J146" s="49"/>
    </row>
    <row r="147" spans="2:13" ht="17.25" customHeight="1">
      <c r="B147" s="128" t="s">
        <v>48</v>
      </c>
      <c r="C147" s="128"/>
      <c r="D147" s="128"/>
      <c r="E147" s="128"/>
      <c r="F147" s="129"/>
      <c r="G147" s="130">
        <v>35183</v>
      </c>
      <c r="H147" s="131"/>
      <c r="I147" s="46"/>
      <c r="J147" s="49"/>
      <c r="L147"/>
    </row>
    <row r="148" spans="2:13" ht="17.25" customHeight="1" thickBot="1">
      <c r="B148" s="145" t="s">
        <v>51</v>
      </c>
      <c r="C148" s="145"/>
      <c r="D148" s="145"/>
      <c r="E148" s="145"/>
      <c r="F148" s="137"/>
      <c r="G148" s="146">
        <v>35118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43628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30354</v>
      </c>
      <c r="H155" s="131"/>
      <c r="I155" s="51"/>
      <c r="J155" s="49"/>
      <c r="K155" s="48"/>
      <c r="L155"/>
      <c r="M155"/>
    </row>
    <row r="156" spans="2:13" ht="17.25" customHeight="1">
      <c r="B156" s="128" t="s">
        <v>34</v>
      </c>
      <c r="C156" s="128"/>
      <c r="D156" s="128"/>
      <c r="E156" s="128"/>
      <c r="F156" s="129"/>
      <c r="G156" s="130">
        <v>21452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20799</v>
      </c>
      <c r="H157" s="131"/>
      <c r="I157" s="51"/>
      <c r="J157" s="49"/>
      <c r="K157" s="48"/>
      <c r="L157"/>
      <c r="M157"/>
    </row>
    <row r="158" spans="2:13" ht="17.25" customHeight="1">
      <c r="B158" s="128" t="s">
        <v>44</v>
      </c>
      <c r="C158" s="128"/>
      <c r="D158" s="128"/>
      <c r="E158" s="128"/>
      <c r="F158" s="129"/>
      <c r="G158" s="130">
        <v>20657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20337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8202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7110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3634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3165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3930124224977.4321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1935041570181.3828</v>
      </c>
      <c r="H170" s="131"/>
      <c r="I170" s="53"/>
      <c r="J170" s="54"/>
    </row>
    <row r="171" spans="2:13" ht="17.25" customHeight="1">
      <c r="B171" s="128" t="s">
        <v>45</v>
      </c>
      <c r="C171" s="128"/>
      <c r="D171" s="128"/>
      <c r="E171" s="128"/>
      <c r="F171" s="129"/>
      <c r="G171" s="130">
        <v>1554459022581.6804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1274984264911.28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967327969422.63623</v>
      </c>
      <c r="H173" s="131"/>
      <c r="I173" s="55"/>
      <c r="J173" s="49"/>
    </row>
    <row r="174" spans="2:13" ht="17.25" customHeight="1">
      <c r="B174" s="128" t="s">
        <v>29</v>
      </c>
      <c r="C174" s="128"/>
      <c r="D174" s="128"/>
      <c r="E174" s="128"/>
      <c r="F174" s="129"/>
      <c r="G174" s="130">
        <v>569666990560.07019</v>
      </c>
      <c r="H174" s="131"/>
      <c r="I174" s="53"/>
      <c r="J174" s="54"/>
    </row>
    <row r="175" spans="2:13" ht="17.25" customHeight="1">
      <c r="B175" s="128" t="s">
        <v>46</v>
      </c>
      <c r="C175" s="128"/>
      <c r="D175" s="128"/>
      <c r="E175" s="128"/>
      <c r="F175" s="129"/>
      <c r="G175" s="130">
        <v>522926799936.14685</v>
      </c>
      <c r="H175" s="131"/>
      <c r="I175" s="53"/>
      <c r="J175" s="54"/>
    </row>
    <row r="176" spans="2:13" ht="17.25" customHeight="1">
      <c r="B176" s="128" t="s">
        <v>48</v>
      </c>
      <c r="C176" s="128"/>
      <c r="D176" s="128"/>
      <c r="E176" s="128"/>
      <c r="F176" s="129"/>
      <c r="G176" s="130">
        <v>502813053596.65631</v>
      </c>
      <c r="H176" s="131"/>
      <c r="I176" s="53"/>
      <c r="J176" s="54"/>
    </row>
    <row r="177" spans="2:10" ht="17.25" customHeight="1">
      <c r="B177" s="128" t="s">
        <v>34</v>
      </c>
      <c r="C177" s="128"/>
      <c r="D177" s="128"/>
      <c r="E177" s="128"/>
      <c r="F177" s="129"/>
      <c r="G177" s="130">
        <v>440626355893.15796</v>
      </c>
      <c r="H177" s="131"/>
      <c r="I177" s="53"/>
      <c r="J177" s="54"/>
    </row>
    <row r="178" spans="2:10" ht="18" customHeight="1" thickBot="1">
      <c r="B178" s="145" t="s">
        <v>44</v>
      </c>
      <c r="C178" s="145"/>
      <c r="D178" s="145"/>
      <c r="E178" s="145"/>
      <c r="F178" s="137"/>
      <c r="G178" s="146">
        <v>438990108374.90125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B2:N180"/>
  <sheetViews>
    <sheetView topLeftCell="B1" zoomScaleNormal="100" workbookViewId="0">
      <selection activeCell="I6" sqref="I6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43585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43585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43554</v>
      </c>
      <c r="F11" s="66">
        <f>B3</f>
        <v>43585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3380571</v>
      </c>
      <c r="F12" s="77">
        <v>3562705</v>
      </c>
      <c r="G12" s="11">
        <f t="shared" ref="G12:G17" si="0">F12-E12</f>
        <v>182134</v>
      </c>
      <c r="H12" s="57">
        <f t="shared" ref="H12:H18" si="1">F12/E12-1</f>
        <v>5.3876697161514997E-2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24755</v>
      </c>
      <c r="F13" s="77">
        <v>24805</v>
      </c>
      <c r="G13" s="11">
        <f t="shared" si="0"/>
        <v>50</v>
      </c>
      <c r="H13" s="57">
        <f t="shared" si="1"/>
        <v>2.0197939810140397E-3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16308</v>
      </c>
      <c r="F14" s="77">
        <v>16593</v>
      </c>
      <c r="G14" s="11">
        <f t="shared" si="0"/>
        <v>285</v>
      </c>
      <c r="H14" s="57">
        <f t="shared" si="1"/>
        <v>1.7476085356880056E-2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10805</v>
      </c>
      <c r="F15" s="77">
        <v>10986</v>
      </c>
      <c r="G15" s="11">
        <f t="shared" si="0"/>
        <v>181</v>
      </c>
      <c r="H15" s="57">
        <f t="shared" si="1"/>
        <v>1.6751503933364109E-2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5503</v>
      </c>
      <c r="F16" s="77">
        <v>5607</v>
      </c>
      <c r="G16" s="11">
        <f t="shared" si="0"/>
        <v>104</v>
      </c>
      <c r="H16" s="57">
        <f t="shared" si="1"/>
        <v>1.8898782482282384E-2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48043</v>
      </c>
      <c r="F17" s="77">
        <v>48993</v>
      </c>
      <c r="G17" s="11">
        <f t="shared" si="0"/>
        <v>950</v>
      </c>
      <c r="H17" s="57">
        <f t="shared" si="1"/>
        <v>1.9773952500884651E-2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3469677</v>
      </c>
      <c r="F18" s="65">
        <f>F12+F13+F14+F17</f>
        <v>3653096</v>
      </c>
      <c r="G18" s="65">
        <f t="shared" ref="G18" si="2">G12+G13+G14+G17</f>
        <v>183419</v>
      </c>
      <c r="H18" s="62">
        <f t="shared" si="1"/>
        <v>5.2863422157163331E-2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43554</v>
      </c>
      <c r="F22" s="66">
        <f>F11</f>
        <v>43585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2228680</v>
      </c>
      <c r="F23" s="77">
        <v>2345873</v>
      </c>
      <c r="G23" s="11">
        <f>F23-E23</f>
        <v>117193</v>
      </c>
      <c r="H23" s="57">
        <f>F23/E23-1</f>
        <v>5.2584040777500674E-2</v>
      </c>
      <c r="I23" s="79"/>
    </row>
    <row r="24" spans="2:10" s="69" customFormat="1" ht="17.25">
      <c r="B24" s="105" t="s">
        <v>1</v>
      </c>
      <c r="C24" s="105"/>
      <c r="D24" s="106"/>
      <c r="E24" s="77">
        <v>16743</v>
      </c>
      <c r="F24" s="77">
        <v>16794</v>
      </c>
      <c r="G24" s="11">
        <f>F24-E24</f>
        <v>51</v>
      </c>
      <c r="H24" s="57">
        <f>F24/E24-1</f>
        <v>3.0460490951442765E-3</v>
      </c>
      <c r="I24" s="79"/>
    </row>
    <row r="25" spans="2:10" s="69" customFormat="1" ht="17.25">
      <c r="B25" s="105" t="s">
        <v>38</v>
      </c>
      <c r="C25" s="105"/>
      <c r="D25" s="106"/>
      <c r="E25" s="77">
        <v>11947</v>
      </c>
      <c r="F25" s="77">
        <v>12185</v>
      </c>
      <c r="G25" s="11">
        <f>F25-E25</f>
        <v>238</v>
      </c>
      <c r="H25" s="57">
        <f>F25/E25-1</f>
        <v>1.9921319159621698E-2</v>
      </c>
      <c r="I25" s="79"/>
    </row>
    <row r="26" spans="2:10" s="69" customFormat="1" ht="17.25">
      <c r="B26" s="107" t="s">
        <v>39</v>
      </c>
      <c r="C26" s="107"/>
      <c r="D26" s="108"/>
      <c r="E26" s="77">
        <v>9372</v>
      </c>
      <c r="F26" s="77">
        <v>9523</v>
      </c>
      <c r="G26" s="11">
        <f t="shared" ref="G26:G28" si="3">F26-E26</f>
        <v>151</v>
      </c>
      <c r="H26" s="57">
        <f t="shared" ref="H26:H29" si="4">F26/E26-1</f>
        <v>1.6111822449850655E-2</v>
      </c>
      <c r="I26" s="79"/>
    </row>
    <row r="27" spans="2:10" s="69" customFormat="1" ht="17.25">
      <c r="B27" s="109" t="s">
        <v>40</v>
      </c>
      <c r="C27" s="109"/>
      <c r="D27" s="110"/>
      <c r="E27" s="77">
        <v>2575</v>
      </c>
      <c r="F27" s="77">
        <v>2662</v>
      </c>
      <c r="G27" s="11">
        <f t="shared" si="3"/>
        <v>87</v>
      </c>
      <c r="H27" s="57">
        <f t="shared" si="4"/>
        <v>3.3786407766990267E-2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30898</v>
      </c>
      <c r="F28" s="77">
        <v>31398</v>
      </c>
      <c r="G28" s="11">
        <f t="shared" si="3"/>
        <v>500</v>
      </c>
      <c r="H28" s="57">
        <f t="shared" si="4"/>
        <v>1.618227717004328E-2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2288268</v>
      </c>
      <c r="F29" s="65">
        <f>F23+F24+F25+F28</f>
        <v>2406250</v>
      </c>
      <c r="G29" s="65">
        <f t="shared" ref="G29" si="5">G23+G24+G25+G28</f>
        <v>117982</v>
      </c>
      <c r="H29" s="62">
        <f t="shared" si="4"/>
        <v>5.155952012613918E-2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43554</v>
      </c>
      <c r="F33" s="66">
        <f>F11</f>
        <v>43585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181523</v>
      </c>
      <c r="F34" s="71">
        <v>201740</v>
      </c>
      <c r="G34" s="11">
        <f t="shared" ref="G34:G39" si="6">F34-E34</f>
        <v>20217</v>
      </c>
      <c r="H34" s="57">
        <f t="shared" ref="H34:H40" si="7">F34/E34-1</f>
        <v>0.11137431620235461</v>
      </c>
      <c r="I34" s="56"/>
    </row>
    <row r="35" spans="2:10" ht="17.25">
      <c r="B35" s="105" t="s">
        <v>1</v>
      </c>
      <c r="C35" s="105"/>
      <c r="D35" s="106"/>
      <c r="E35" s="71">
        <v>1040</v>
      </c>
      <c r="F35" s="71">
        <v>1122</v>
      </c>
      <c r="G35" s="11">
        <f t="shared" si="6"/>
        <v>82</v>
      </c>
      <c r="H35" s="57">
        <f t="shared" si="7"/>
        <v>7.8846153846153788E-2</v>
      </c>
      <c r="I35" s="56"/>
    </row>
    <row r="36" spans="2:10" ht="17.25">
      <c r="B36" s="105" t="s">
        <v>38</v>
      </c>
      <c r="C36" s="105"/>
      <c r="D36" s="106"/>
      <c r="E36" s="71">
        <v>973</v>
      </c>
      <c r="F36" s="71">
        <v>1076</v>
      </c>
      <c r="G36" s="11">
        <f t="shared" si="6"/>
        <v>103</v>
      </c>
      <c r="H36" s="57">
        <f t="shared" si="7"/>
        <v>0.10585817060637215</v>
      </c>
      <c r="I36" s="56"/>
    </row>
    <row r="37" spans="2:10" ht="17.25">
      <c r="B37" s="107" t="s">
        <v>39</v>
      </c>
      <c r="C37" s="107"/>
      <c r="D37" s="108"/>
      <c r="E37" s="71">
        <v>721</v>
      </c>
      <c r="F37" s="71">
        <v>813</v>
      </c>
      <c r="G37" s="11">
        <f t="shared" si="6"/>
        <v>92</v>
      </c>
      <c r="H37" s="57">
        <f t="shared" si="7"/>
        <v>0.12760055478502075</v>
      </c>
      <c r="I37" s="56"/>
    </row>
    <row r="38" spans="2:10" ht="17.25">
      <c r="B38" s="109" t="s">
        <v>40</v>
      </c>
      <c r="C38" s="109"/>
      <c r="D38" s="110"/>
      <c r="E38" s="71">
        <v>252</v>
      </c>
      <c r="F38" s="71">
        <v>263</v>
      </c>
      <c r="G38" s="11">
        <f t="shared" si="6"/>
        <v>11</v>
      </c>
      <c r="H38" s="57">
        <f t="shared" si="7"/>
        <v>4.3650793650793718E-2</v>
      </c>
      <c r="I38" s="56"/>
    </row>
    <row r="39" spans="2:10" ht="18" customHeight="1" thickBot="1">
      <c r="B39" s="111" t="s">
        <v>2</v>
      </c>
      <c r="C39" s="111"/>
      <c r="D39" s="112"/>
      <c r="E39" s="71">
        <v>8468</v>
      </c>
      <c r="F39" s="71">
        <v>10390</v>
      </c>
      <c r="G39" s="11">
        <f t="shared" si="6"/>
        <v>1922</v>
      </c>
      <c r="H39" s="57">
        <f t="shared" si="7"/>
        <v>0.22697213037316954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192004</v>
      </c>
      <c r="F40" s="65">
        <f t="shared" ref="F40:G40" si="8">F34+F35+F36+F39</f>
        <v>214328</v>
      </c>
      <c r="G40" s="65">
        <f t="shared" si="8"/>
        <v>22324</v>
      </c>
      <c r="H40" s="62">
        <f t="shared" si="7"/>
        <v>0.11626841107476937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43432</v>
      </c>
      <c r="D83" s="66">
        <v>43462</v>
      </c>
      <c r="E83" s="66">
        <v>43493</v>
      </c>
      <c r="F83" s="66">
        <v>43524</v>
      </c>
      <c r="G83" s="66">
        <v>43554</v>
      </c>
      <c r="H83" s="66">
        <v>43585</v>
      </c>
      <c r="I83"/>
      <c r="J83"/>
    </row>
    <row r="84" spans="2:11" ht="16.5" customHeight="1">
      <c r="B84" s="24" t="s">
        <v>0</v>
      </c>
      <c r="C84" s="73">
        <v>1796071</v>
      </c>
      <c r="D84" s="73">
        <v>1955118</v>
      </c>
      <c r="E84" s="73">
        <v>2032931</v>
      </c>
      <c r="F84" s="73">
        <v>2124042</v>
      </c>
      <c r="G84" s="73">
        <v>2228680</v>
      </c>
      <c r="H84" s="73">
        <v>2345873</v>
      </c>
    </row>
    <row r="85" spans="2:11" ht="16.5" customHeight="1">
      <c r="B85" s="25" t="s">
        <v>1</v>
      </c>
      <c r="C85" s="74">
        <v>16547</v>
      </c>
      <c r="D85" s="74">
        <v>16631</v>
      </c>
      <c r="E85" s="74">
        <v>16590</v>
      </c>
      <c r="F85" s="74">
        <v>16658</v>
      </c>
      <c r="G85" s="74">
        <v>16743</v>
      </c>
      <c r="H85" s="74">
        <v>16794</v>
      </c>
    </row>
    <row r="86" spans="2:11" ht="16.5" customHeight="1">
      <c r="B86" s="26" t="s">
        <v>38</v>
      </c>
      <c r="C86" s="76">
        <v>11151</v>
      </c>
      <c r="D86" s="76">
        <v>11453</v>
      </c>
      <c r="E86" s="76">
        <v>11564</v>
      </c>
      <c r="F86" s="76">
        <v>11740</v>
      </c>
      <c r="G86" s="76">
        <v>11947</v>
      </c>
      <c r="H86" s="76">
        <v>12185</v>
      </c>
    </row>
    <row r="87" spans="2:11" ht="16.5" customHeight="1" thickBot="1">
      <c r="B87" s="27" t="s">
        <v>2</v>
      </c>
      <c r="C87" s="72">
        <v>28275</v>
      </c>
      <c r="D87" s="72">
        <v>29262</v>
      </c>
      <c r="E87" s="72">
        <v>29851</v>
      </c>
      <c r="F87" s="72">
        <v>30559</v>
      </c>
      <c r="G87" s="72">
        <v>30898</v>
      </c>
      <c r="H87" s="72">
        <v>31398</v>
      </c>
    </row>
    <row r="88" spans="2:11" s="64" customFormat="1" ht="18" thickBot="1">
      <c r="B88" s="90" t="s">
        <v>3</v>
      </c>
      <c r="C88" s="75">
        <f>C84+C85+C86+C87</f>
        <v>1852044</v>
      </c>
      <c r="D88" s="75">
        <f t="shared" ref="D88:H88" si="9">D84+D85+D86+D87</f>
        <v>2012464</v>
      </c>
      <c r="E88" s="75">
        <f t="shared" si="9"/>
        <v>2090936</v>
      </c>
      <c r="F88" s="75">
        <f t="shared" si="9"/>
        <v>2182999</v>
      </c>
      <c r="G88" s="75">
        <f t="shared" si="9"/>
        <v>2288268</v>
      </c>
      <c r="H88" s="75">
        <f t="shared" si="9"/>
        <v>2406250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43585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289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43585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677331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492137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358171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347123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216841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192613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105342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50995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35710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35309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45696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36077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23330</v>
      </c>
      <c r="H156" s="131"/>
      <c r="I156" s="51"/>
      <c r="J156" s="49"/>
      <c r="K156" s="48"/>
      <c r="L156"/>
      <c r="M156"/>
    </row>
    <row r="157" spans="2:13" ht="17.25" customHeight="1">
      <c r="B157" s="128" t="s">
        <v>45</v>
      </c>
      <c r="C157" s="128"/>
      <c r="D157" s="128"/>
      <c r="E157" s="128"/>
      <c r="F157" s="129"/>
      <c r="G157" s="130">
        <v>22338</v>
      </c>
      <c r="H157" s="131"/>
      <c r="I157" s="51"/>
      <c r="J157" s="49"/>
      <c r="K157" s="48"/>
      <c r="L157"/>
      <c r="M157"/>
    </row>
    <row r="158" spans="2:13" ht="17.25" customHeight="1">
      <c r="B158" s="128" t="s">
        <v>28</v>
      </c>
      <c r="C158" s="128"/>
      <c r="D158" s="128"/>
      <c r="E158" s="128"/>
      <c r="F158" s="129"/>
      <c r="G158" s="130">
        <v>22232</v>
      </c>
      <c r="H158" s="131"/>
      <c r="I158" s="51"/>
      <c r="J158" s="49"/>
      <c r="K158" s="48"/>
      <c r="L158"/>
      <c r="M158"/>
    </row>
    <row r="159" spans="2:13" ht="17.25" customHeight="1">
      <c r="B159" s="128" t="s">
        <v>34</v>
      </c>
      <c r="C159" s="128"/>
      <c r="D159" s="128"/>
      <c r="E159" s="128"/>
      <c r="F159" s="129"/>
      <c r="G159" s="130">
        <v>22151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9312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8935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3972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3392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4242551420281.9185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2229949745604.1284</v>
      </c>
      <c r="H170" s="131"/>
      <c r="I170" s="53"/>
      <c r="J170" s="54"/>
    </row>
    <row r="171" spans="2:13" ht="17.25" customHeight="1">
      <c r="B171" s="128" t="s">
        <v>45</v>
      </c>
      <c r="C171" s="128"/>
      <c r="D171" s="128"/>
      <c r="E171" s="128"/>
      <c r="F171" s="129"/>
      <c r="G171" s="130">
        <v>1503573252908.9409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1337297579687.6125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818263222082.55786</v>
      </c>
      <c r="H173" s="131"/>
      <c r="I173" s="55"/>
      <c r="J173" s="49"/>
    </row>
    <row r="174" spans="2:13" ht="17.25" customHeight="1">
      <c r="B174" s="128" t="s">
        <v>54</v>
      </c>
      <c r="C174" s="128"/>
      <c r="D174" s="128"/>
      <c r="E174" s="128"/>
      <c r="F174" s="129"/>
      <c r="G174" s="130">
        <v>709920820591.38</v>
      </c>
      <c r="H174" s="131"/>
      <c r="I174" s="53"/>
      <c r="J174" s="54"/>
    </row>
    <row r="175" spans="2:13" ht="17.25" customHeight="1">
      <c r="B175" s="128" t="s">
        <v>29</v>
      </c>
      <c r="C175" s="128"/>
      <c r="D175" s="128"/>
      <c r="E175" s="128"/>
      <c r="F175" s="129"/>
      <c r="G175" s="130">
        <v>680719715391.23584</v>
      </c>
      <c r="H175" s="131"/>
      <c r="I175" s="53"/>
      <c r="J175" s="54"/>
    </row>
    <row r="176" spans="2:13" ht="17.25" customHeight="1">
      <c r="B176" s="128" t="s">
        <v>44</v>
      </c>
      <c r="C176" s="128"/>
      <c r="D176" s="128"/>
      <c r="E176" s="128"/>
      <c r="F176" s="129"/>
      <c r="G176" s="130">
        <v>669665039774.11621</v>
      </c>
      <c r="H176" s="131"/>
      <c r="I176" s="53"/>
      <c r="J176" s="54"/>
    </row>
    <row r="177" spans="2:10" ht="17.25" customHeight="1">
      <c r="B177" s="128" t="s">
        <v>46</v>
      </c>
      <c r="C177" s="128"/>
      <c r="D177" s="128"/>
      <c r="E177" s="128"/>
      <c r="F177" s="129"/>
      <c r="G177" s="130">
        <v>630597660370.25952</v>
      </c>
      <c r="H177" s="131"/>
      <c r="I177" s="53"/>
      <c r="J177" s="54"/>
    </row>
    <row r="178" spans="2:10" ht="18" customHeight="1" thickBot="1">
      <c r="B178" s="145" t="s">
        <v>55</v>
      </c>
      <c r="C178" s="145"/>
      <c r="D178" s="145"/>
      <c r="E178" s="145"/>
      <c r="F178" s="137"/>
      <c r="G178" s="146">
        <v>585805213969.43372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B2:N180"/>
  <sheetViews>
    <sheetView topLeftCell="B1" zoomScaleNormal="100" workbookViewId="0">
      <selection activeCell="I11" sqref="I11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43616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43616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43585</v>
      </c>
      <c r="F11" s="66">
        <f>B3</f>
        <v>43616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3562705</v>
      </c>
      <c r="F12" s="77">
        <v>3745596</v>
      </c>
      <c r="G12" s="11">
        <f t="shared" ref="G12:G17" si="0">F12-E12</f>
        <v>182891</v>
      </c>
      <c r="H12" s="57">
        <f t="shared" ref="H12:H17" si="1">F12/E12-1</f>
        <v>5.1334870554817114E-2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24805</v>
      </c>
      <c r="F13" s="77">
        <v>24605</v>
      </c>
      <c r="G13" s="11">
        <f t="shared" si="0"/>
        <v>-200</v>
      </c>
      <c r="H13" s="57">
        <f t="shared" si="1"/>
        <v>-8.0628905462608591E-3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16593</v>
      </c>
      <c r="F14" s="77">
        <v>17385</v>
      </c>
      <c r="G14" s="11">
        <f t="shared" si="0"/>
        <v>792</v>
      </c>
      <c r="H14" s="57">
        <f t="shared" si="1"/>
        <v>4.7730970891339819E-2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10986</v>
      </c>
      <c r="F15" s="77">
        <v>11351</v>
      </c>
      <c r="G15" s="11">
        <f t="shared" si="0"/>
        <v>365</v>
      </c>
      <c r="H15" s="57">
        <f t="shared" si="1"/>
        <v>3.3224103404332794E-2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5607</v>
      </c>
      <c r="F16" s="77">
        <v>6034</v>
      </c>
      <c r="G16" s="11">
        <f t="shared" si="0"/>
        <v>427</v>
      </c>
      <c r="H16" s="57">
        <f t="shared" si="1"/>
        <v>7.6154806491885108E-2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48993</v>
      </c>
      <c r="F17" s="77">
        <v>50032</v>
      </c>
      <c r="G17" s="11">
        <f t="shared" si="0"/>
        <v>1039</v>
      </c>
      <c r="H17" s="57">
        <f t="shared" si="1"/>
        <v>2.1207111219970098E-2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3653096</v>
      </c>
      <c r="F18" s="65">
        <f>F12+F13+F14+F17</f>
        <v>3837618</v>
      </c>
      <c r="G18" s="65">
        <f t="shared" ref="G18" si="2">G12+G13+G14+G17</f>
        <v>184522</v>
      </c>
      <c r="H18" s="62">
        <f t="shared" ref="H18" si="3">F18/E18-1</f>
        <v>5.0511128095182878E-2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43585</v>
      </c>
      <c r="F22" s="66">
        <f>F11</f>
        <v>43616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2345873</v>
      </c>
      <c r="F23" s="77">
        <v>2464521</v>
      </c>
      <c r="G23" s="11">
        <f>F23-E23</f>
        <v>118648</v>
      </c>
      <c r="H23" s="57">
        <f>F23/E23-1</f>
        <v>5.0577333044030892E-2</v>
      </c>
      <c r="I23" s="79"/>
    </row>
    <row r="24" spans="2:10" s="69" customFormat="1" ht="17.25">
      <c r="B24" s="105" t="s">
        <v>1</v>
      </c>
      <c r="C24" s="105"/>
      <c r="D24" s="106"/>
      <c r="E24" s="77">
        <v>16794</v>
      </c>
      <c r="F24" s="77">
        <v>16758</v>
      </c>
      <c r="G24" s="11">
        <f>F24-E24</f>
        <v>-36</v>
      </c>
      <c r="H24" s="57">
        <f>F24/E24-1</f>
        <v>-2.143622722400873E-3</v>
      </c>
      <c r="I24" s="79"/>
    </row>
    <row r="25" spans="2:10" s="69" customFormat="1" ht="17.25">
      <c r="B25" s="105" t="s">
        <v>38</v>
      </c>
      <c r="C25" s="105"/>
      <c r="D25" s="106"/>
      <c r="E25" s="77">
        <v>12185</v>
      </c>
      <c r="F25" s="77">
        <v>12375</v>
      </c>
      <c r="G25" s="11">
        <f>F25-E25</f>
        <v>190</v>
      </c>
      <c r="H25" s="57">
        <f>F25/E25-1</f>
        <v>1.5592942141977817E-2</v>
      </c>
      <c r="I25" s="79"/>
    </row>
    <row r="26" spans="2:10" s="69" customFormat="1" ht="17.25">
      <c r="B26" s="107" t="s">
        <v>39</v>
      </c>
      <c r="C26" s="107"/>
      <c r="D26" s="108"/>
      <c r="E26" s="77">
        <v>9523</v>
      </c>
      <c r="F26" s="77">
        <v>9715</v>
      </c>
      <c r="G26" s="11">
        <f t="shared" ref="G26:G28" si="4">F26-E26</f>
        <v>192</v>
      </c>
      <c r="H26" s="57">
        <f t="shared" ref="H26:H29" si="5">F26/E26-1</f>
        <v>2.0161713745668441E-2</v>
      </c>
      <c r="I26" s="79"/>
    </row>
    <row r="27" spans="2:10" s="69" customFormat="1" ht="17.25">
      <c r="B27" s="109" t="s">
        <v>40</v>
      </c>
      <c r="C27" s="109"/>
      <c r="D27" s="110"/>
      <c r="E27" s="77">
        <v>2662</v>
      </c>
      <c r="F27" s="77">
        <v>2660</v>
      </c>
      <c r="G27" s="11">
        <f t="shared" si="4"/>
        <v>-2</v>
      </c>
      <c r="H27" s="57">
        <f t="shared" si="5"/>
        <v>-7.5131480090162572E-4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31398</v>
      </c>
      <c r="F28" s="77">
        <v>31803</v>
      </c>
      <c r="G28" s="11">
        <f t="shared" si="4"/>
        <v>405</v>
      </c>
      <c r="H28" s="57">
        <f t="shared" si="5"/>
        <v>1.289891075864702E-2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2406250</v>
      </c>
      <c r="F29" s="65">
        <f>F23+F24+F25+F28</f>
        <v>2525457</v>
      </c>
      <c r="G29" s="65">
        <f t="shared" ref="G29" si="6">G23+G24+G25+G28</f>
        <v>119207</v>
      </c>
      <c r="H29" s="62">
        <f t="shared" si="5"/>
        <v>4.9540571428571489E-2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43585</v>
      </c>
      <c r="F33" s="66">
        <f>F11</f>
        <v>43616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201740</v>
      </c>
      <c r="F34" s="71">
        <v>202222</v>
      </c>
      <c r="G34" s="11">
        <f t="shared" ref="G34:G39" si="7">F34-E34</f>
        <v>482</v>
      </c>
      <c r="H34" s="57">
        <f t="shared" ref="H34:H40" si="8">F34/E34-1</f>
        <v>2.3892138395955609E-3</v>
      </c>
      <c r="I34" s="56"/>
    </row>
    <row r="35" spans="2:10" ht="17.25">
      <c r="B35" s="105" t="s">
        <v>1</v>
      </c>
      <c r="C35" s="105"/>
      <c r="D35" s="106"/>
      <c r="E35" s="71">
        <v>1122</v>
      </c>
      <c r="F35" s="71">
        <v>990</v>
      </c>
      <c r="G35" s="11">
        <f t="shared" si="7"/>
        <v>-132</v>
      </c>
      <c r="H35" s="57">
        <f t="shared" si="8"/>
        <v>-0.11764705882352944</v>
      </c>
      <c r="I35" s="56"/>
    </row>
    <row r="36" spans="2:10" ht="17.25">
      <c r="B36" s="105" t="s">
        <v>38</v>
      </c>
      <c r="C36" s="105"/>
      <c r="D36" s="106"/>
      <c r="E36" s="71">
        <v>1076</v>
      </c>
      <c r="F36" s="71">
        <v>1066</v>
      </c>
      <c r="G36" s="11">
        <f t="shared" si="7"/>
        <v>-10</v>
      </c>
      <c r="H36" s="57">
        <f t="shared" si="8"/>
        <v>-9.2936802973977439E-3</v>
      </c>
      <c r="I36" s="56"/>
    </row>
    <row r="37" spans="2:10" ht="17.25">
      <c r="B37" s="107" t="s">
        <v>39</v>
      </c>
      <c r="C37" s="107"/>
      <c r="D37" s="108"/>
      <c r="E37" s="71">
        <v>813</v>
      </c>
      <c r="F37" s="71">
        <v>816</v>
      </c>
      <c r="G37" s="11">
        <f t="shared" si="7"/>
        <v>3</v>
      </c>
      <c r="H37" s="57">
        <f t="shared" si="8"/>
        <v>3.6900369003689537E-3</v>
      </c>
      <c r="I37" s="56"/>
    </row>
    <row r="38" spans="2:10" ht="17.25">
      <c r="B38" s="109" t="s">
        <v>40</v>
      </c>
      <c r="C38" s="109"/>
      <c r="D38" s="110"/>
      <c r="E38" s="71">
        <v>263</v>
      </c>
      <c r="F38" s="71">
        <v>250</v>
      </c>
      <c r="G38" s="11">
        <f t="shared" si="7"/>
        <v>-13</v>
      </c>
      <c r="H38" s="57">
        <f t="shared" si="8"/>
        <v>-4.9429657794676785E-2</v>
      </c>
      <c r="I38" s="56"/>
    </row>
    <row r="39" spans="2:10" ht="18" customHeight="1" thickBot="1">
      <c r="B39" s="111" t="s">
        <v>2</v>
      </c>
      <c r="C39" s="111"/>
      <c r="D39" s="112"/>
      <c r="E39" s="71">
        <v>10390</v>
      </c>
      <c r="F39" s="71">
        <v>6140</v>
      </c>
      <c r="G39" s="11">
        <f t="shared" si="7"/>
        <v>-4250</v>
      </c>
      <c r="H39" s="57">
        <f t="shared" si="8"/>
        <v>-0.40904716073147251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214328</v>
      </c>
      <c r="F40" s="65">
        <f t="shared" ref="F40:G40" si="9">F34+F35+F36+F39</f>
        <v>210418</v>
      </c>
      <c r="G40" s="65">
        <f t="shared" si="9"/>
        <v>-3910</v>
      </c>
      <c r="H40" s="62">
        <f t="shared" si="8"/>
        <v>-1.8243066701504218E-2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43462</v>
      </c>
      <c r="D83" s="66">
        <v>43493</v>
      </c>
      <c r="E83" s="66">
        <v>43524</v>
      </c>
      <c r="F83" s="66">
        <v>43554</v>
      </c>
      <c r="G83" s="66">
        <v>43585</v>
      </c>
      <c r="H83" s="66">
        <v>43615</v>
      </c>
      <c r="I83"/>
      <c r="J83"/>
    </row>
    <row r="84" spans="2:11" ht="16.5" customHeight="1">
      <c r="B84" s="24" t="s">
        <v>0</v>
      </c>
      <c r="C84" s="73">
        <v>1955118</v>
      </c>
      <c r="D84" s="73">
        <v>2032931</v>
      </c>
      <c r="E84" s="73">
        <v>2124042</v>
      </c>
      <c r="F84" s="73">
        <v>2228680</v>
      </c>
      <c r="G84" s="73">
        <v>2345873</v>
      </c>
      <c r="H84" s="73">
        <v>2464521</v>
      </c>
    </row>
    <row r="85" spans="2:11" ht="16.5" customHeight="1">
      <c r="B85" s="25" t="s">
        <v>1</v>
      </c>
      <c r="C85" s="74">
        <v>16631</v>
      </c>
      <c r="D85" s="74">
        <v>16590</v>
      </c>
      <c r="E85" s="74">
        <v>16658</v>
      </c>
      <c r="F85" s="74">
        <v>16743</v>
      </c>
      <c r="G85" s="74">
        <v>16794</v>
      </c>
      <c r="H85" s="74">
        <v>16758</v>
      </c>
    </row>
    <row r="86" spans="2:11" ht="16.5" customHeight="1">
      <c r="B86" s="26" t="s">
        <v>38</v>
      </c>
      <c r="C86" s="76">
        <v>11453</v>
      </c>
      <c r="D86" s="76">
        <v>11564</v>
      </c>
      <c r="E86" s="76">
        <v>11740</v>
      </c>
      <c r="F86" s="76">
        <v>11947</v>
      </c>
      <c r="G86" s="76">
        <v>12185</v>
      </c>
      <c r="H86" s="76">
        <v>12375</v>
      </c>
    </row>
    <row r="87" spans="2:11" ht="16.5" customHeight="1" thickBot="1">
      <c r="B87" s="27" t="s">
        <v>2</v>
      </c>
      <c r="C87" s="72">
        <v>29262</v>
      </c>
      <c r="D87" s="72">
        <v>29851</v>
      </c>
      <c r="E87" s="72">
        <v>30559</v>
      </c>
      <c r="F87" s="72">
        <v>30898</v>
      </c>
      <c r="G87" s="72">
        <v>31398</v>
      </c>
      <c r="H87" s="72">
        <v>31803</v>
      </c>
    </row>
    <row r="88" spans="2:11" s="64" customFormat="1" ht="18" thickBot="1">
      <c r="B88" s="91" t="s">
        <v>3</v>
      </c>
      <c r="C88" s="75">
        <f>C84+C85+C86+C87</f>
        <v>2012464</v>
      </c>
      <c r="D88" s="75">
        <f t="shared" ref="D88:H88" si="10">D84+D85+D86+D87</f>
        <v>2090936</v>
      </c>
      <c r="E88" s="75">
        <f t="shared" si="10"/>
        <v>2182999</v>
      </c>
      <c r="F88" s="75">
        <f t="shared" si="10"/>
        <v>2288268</v>
      </c>
      <c r="G88" s="75">
        <f t="shared" si="10"/>
        <v>2406250</v>
      </c>
      <c r="H88" s="75">
        <f t="shared" si="10"/>
        <v>2525457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43616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283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43616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710325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546038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388384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352314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218594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197116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107596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51241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36540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35412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44731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38207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24322</v>
      </c>
      <c r="H156" s="131"/>
      <c r="I156" s="51"/>
      <c r="J156" s="49"/>
      <c r="K156" s="48"/>
      <c r="L156"/>
      <c r="M156"/>
    </row>
    <row r="157" spans="2:13" ht="17.25" customHeight="1">
      <c r="B157" s="128" t="s">
        <v>34</v>
      </c>
      <c r="C157" s="128"/>
      <c r="D157" s="128"/>
      <c r="E157" s="128"/>
      <c r="F157" s="129"/>
      <c r="G157" s="130">
        <v>22685</v>
      </c>
      <c r="H157" s="131"/>
      <c r="I157" s="51"/>
      <c r="J157" s="49"/>
      <c r="K157" s="48"/>
      <c r="L157"/>
      <c r="M157"/>
    </row>
    <row r="158" spans="2:13" ht="17.25" customHeight="1">
      <c r="B158" s="128" t="s">
        <v>45</v>
      </c>
      <c r="C158" s="128"/>
      <c r="D158" s="128"/>
      <c r="E158" s="128"/>
      <c r="F158" s="129"/>
      <c r="G158" s="130">
        <v>21423</v>
      </c>
      <c r="H158" s="131"/>
      <c r="I158" s="51"/>
      <c r="J158" s="49"/>
      <c r="K158" s="48"/>
      <c r="L158"/>
      <c r="M158"/>
    </row>
    <row r="159" spans="2:13" ht="17.25" customHeight="1">
      <c r="B159" s="128" t="s">
        <v>28</v>
      </c>
      <c r="C159" s="128"/>
      <c r="D159" s="128"/>
      <c r="E159" s="128"/>
      <c r="F159" s="129"/>
      <c r="G159" s="130">
        <v>21168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9280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4584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4163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3593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2958453117307.5586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2445621301988.6069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1172639838676.4819</v>
      </c>
      <c r="H171" s="131"/>
      <c r="I171" s="53"/>
      <c r="J171" s="54"/>
    </row>
    <row r="172" spans="2:13" ht="17.25" customHeight="1">
      <c r="B172" s="128" t="s">
        <v>45</v>
      </c>
      <c r="C172" s="128"/>
      <c r="D172" s="128"/>
      <c r="E172" s="128"/>
      <c r="F172" s="129"/>
      <c r="G172" s="130">
        <v>997855191750.54541</v>
      </c>
      <c r="H172" s="131"/>
      <c r="I172" s="53"/>
      <c r="J172" s="54"/>
    </row>
    <row r="173" spans="2:13" ht="17.25" customHeight="1">
      <c r="B173" s="128" t="s">
        <v>29</v>
      </c>
      <c r="C173" s="128"/>
      <c r="D173" s="128"/>
      <c r="E173" s="128"/>
      <c r="F173" s="129"/>
      <c r="G173" s="130">
        <v>622026346138.89526</v>
      </c>
      <c r="H173" s="131"/>
      <c r="I173" s="55"/>
      <c r="J173" s="49"/>
    </row>
    <row r="174" spans="2:13" ht="17.25" customHeight="1">
      <c r="B174" s="128" t="s">
        <v>46</v>
      </c>
      <c r="C174" s="128"/>
      <c r="D174" s="128"/>
      <c r="E174" s="128"/>
      <c r="F174" s="129"/>
      <c r="G174" s="130">
        <v>596406314535.16943</v>
      </c>
      <c r="H174" s="131"/>
      <c r="I174" s="53"/>
      <c r="J174" s="54"/>
    </row>
    <row r="175" spans="2:13" ht="17.25" customHeight="1">
      <c r="B175" s="128" t="s">
        <v>42</v>
      </c>
      <c r="C175" s="128"/>
      <c r="D175" s="128"/>
      <c r="E175" s="128"/>
      <c r="F175" s="129"/>
      <c r="G175" s="130">
        <v>561115166712.95667</v>
      </c>
      <c r="H175" s="131"/>
      <c r="I175" s="53"/>
      <c r="J175" s="54"/>
    </row>
    <row r="176" spans="2:13" ht="17.25" customHeight="1">
      <c r="B176" s="128" t="s">
        <v>54</v>
      </c>
      <c r="C176" s="128"/>
      <c r="D176" s="128"/>
      <c r="E176" s="128"/>
      <c r="F176" s="129"/>
      <c r="G176" s="130">
        <v>525717085978.92999</v>
      </c>
      <c r="H176" s="131"/>
      <c r="I176" s="53"/>
      <c r="J176" s="54"/>
    </row>
    <row r="177" spans="2:10" ht="17.25" customHeight="1">
      <c r="B177" s="128" t="s">
        <v>55</v>
      </c>
      <c r="C177" s="128"/>
      <c r="D177" s="128"/>
      <c r="E177" s="128"/>
      <c r="F177" s="129"/>
      <c r="G177" s="130">
        <v>525154525656.32562</v>
      </c>
      <c r="H177" s="131"/>
      <c r="I177" s="53"/>
      <c r="J177" s="54"/>
    </row>
    <row r="178" spans="2:10" ht="18" customHeight="1" thickBot="1">
      <c r="B178" s="145" t="s">
        <v>48</v>
      </c>
      <c r="C178" s="145"/>
      <c r="D178" s="145"/>
      <c r="E178" s="145"/>
      <c r="F178" s="137"/>
      <c r="G178" s="146">
        <v>452074021828.58838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B2:N180"/>
  <sheetViews>
    <sheetView topLeftCell="B1" zoomScaleNormal="100" workbookViewId="0">
      <selection activeCell="I8" sqref="I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43646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43646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43615</v>
      </c>
      <c r="F11" s="66">
        <f>B3</f>
        <v>43646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3745596</v>
      </c>
      <c r="F12" s="77">
        <v>3936612</v>
      </c>
      <c r="G12" s="11">
        <f t="shared" ref="G12:G17" si="0">F12-E12</f>
        <v>191016</v>
      </c>
      <c r="H12" s="57">
        <f t="shared" ref="H12:H18" si="1">F12/E12-1</f>
        <v>5.0997491453963484E-2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24605</v>
      </c>
      <c r="F13" s="77">
        <v>24586</v>
      </c>
      <c r="G13" s="11">
        <f t="shared" si="0"/>
        <v>-19</v>
      </c>
      <c r="H13" s="57">
        <f t="shared" si="1"/>
        <v>-7.7220077220074845E-4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17385</v>
      </c>
      <c r="F14" s="77">
        <v>16961</v>
      </c>
      <c r="G14" s="11">
        <f t="shared" si="0"/>
        <v>-424</v>
      </c>
      <c r="H14" s="57">
        <f t="shared" si="1"/>
        <v>-2.4388840954846169E-2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11351</v>
      </c>
      <c r="F15" s="77">
        <v>11424</v>
      </c>
      <c r="G15" s="11">
        <f t="shared" si="0"/>
        <v>73</v>
      </c>
      <c r="H15" s="57">
        <f t="shared" si="1"/>
        <v>6.4311514404016279E-3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6034</v>
      </c>
      <c r="F16" s="77">
        <v>5537</v>
      </c>
      <c r="G16" s="11">
        <f t="shared" si="0"/>
        <v>-497</v>
      </c>
      <c r="H16" s="57">
        <f t="shared" si="1"/>
        <v>-8.2366589327146134E-2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50032</v>
      </c>
      <c r="F17" s="77">
        <v>50023</v>
      </c>
      <c r="G17" s="11">
        <f t="shared" si="0"/>
        <v>-9</v>
      </c>
      <c r="H17" s="57">
        <f t="shared" si="1"/>
        <v>-1.7988487368081341E-4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3837618</v>
      </c>
      <c r="F18" s="65">
        <f>F12+F13+F14+F17</f>
        <v>4028182</v>
      </c>
      <c r="G18" s="65">
        <f t="shared" ref="G18" si="2">G12+G13+G14+G17</f>
        <v>190564</v>
      </c>
      <c r="H18" s="62">
        <f t="shared" si="1"/>
        <v>4.965684442797591E-2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43615</v>
      </c>
      <c r="F22" s="66">
        <f>F11</f>
        <v>43646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2464521</v>
      </c>
      <c r="F23" s="77">
        <v>2578398</v>
      </c>
      <c r="G23" s="11">
        <f>F23-E23</f>
        <v>113877</v>
      </c>
      <c r="H23" s="57">
        <f>F23/E23-1</f>
        <v>4.6206544801200788E-2</v>
      </c>
      <c r="I23" s="79"/>
    </row>
    <row r="24" spans="2:10" s="69" customFormat="1" ht="17.25">
      <c r="B24" s="105" t="s">
        <v>1</v>
      </c>
      <c r="C24" s="105"/>
      <c r="D24" s="106"/>
      <c r="E24" s="77">
        <v>16758</v>
      </c>
      <c r="F24" s="77">
        <v>16818</v>
      </c>
      <c r="G24" s="11">
        <f>F24-E24</f>
        <v>60</v>
      </c>
      <c r="H24" s="57">
        <f>F24/E24-1</f>
        <v>3.58037952022916E-3</v>
      </c>
      <c r="I24" s="79"/>
    </row>
    <row r="25" spans="2:10" s="69" customFormat="1" ht="17.25">
      <c r="B25" s="105" t="s">
        <v>38</v>
      </c>
      <c r="C25" s="105"/>
      <c r="D25" s="106"/>
      <c r="E25" s="77">
        <v>12375</v>
      </c>
      <c r="F25" s="77">
        <v>12464</v>
      </c>
      <c r="G25" s="11">
        <f>F25-E25</f>
        <v>89</v>
      </c>
      <c r="H25" s="57">
        <f>F25/E25-1</f>
        <v>7.1919191919191938E-3</v>
      </c>
      <c r="I25" s="79"/>
    </row>
    <row r="26" spans="2:10" s="69" customFormat="1" ht="17.25">
      <c r="B26" s="107" t="s">
        <v>39</v>
      </c>
      <c r="C26" s="107"/>
      <c r="D26" s="108"/>
      <c r="E26" s="77">
        <v>9715</v>
      </c>
      <c r="F26" s="77">
        <v>9801</v>
      </c>
      <c r="G26" s="11">
        <f t="shared" ref="G26:G28" si="3">F26-E26</f>
        <v>86</v>
      </c>
      <c r="H26" s="57">
        <f t="shared" ref="H26:H29" si="4">F26/E26-1</f>
        <v>8.8522902727741215E-3</v>
      </c>
      <c r="I26" s="79"/>
    </row>
    <row r="27" spans="2:10" s="69" customFormat="1" ht="17.25">
      <c r="B27" s="109" t="s">
        <v>40</v>
      </c>
      <c r="C27" s="109"/>
      <c r="D27" s="110"/>
      <c r="E27" s="77">
        <v>2660</v>
      </c>
      <c r="F27" s="77">
        <v>2663</v>
      </c>
      <c r="G27" s="11">
        <f t="shared" si="3"/>
        <v>3</v>
      </c>
      <c r="H27" s="57">
        <f t="shared" si="4"/>
        <v>1.1278195488721998E-3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31803</v>
      </c>
      <c r="F28" s="77">
        <v>32273</v>
      </c>
      <c r="G28" s="11">
        <f t="shared" si="3"/>
        <v>470</v>
      </c>
      <c r="H28" s="57">
        <f t="shared" si="4"/>
        <v>1.4778480017608508E-2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2525457</v>
      </c>
      <c r="F29" s="65">
        <f>F23+F24+F25+F28</f>
        <v>2639953</v>
      </c>
      <c r="G29" s="65">
        <f t="shared" ref="G29" si="5">G23+G24+G25+G28</f>
        <v>114496</v>
      </c>
      <c r="H29" s="62">
        <f t="shared" si="4"/>
        <v>4.5336744993084377E-2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43615</v>
      </c>
      <c r="F33" s="66">
        <f>F11</f>
        <v>43646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202222</v>
      </c>
      <c r="F34" s="71">
        <v>219409</v>
      </c>
      <c r="G34" s="11">
        <f t="shared" ref="G34:G39" si="6">F34-E34</f>
        <v>17187</v>
      </c>
      <c r="H34" s="57">
        <f t="shared" ref="H34:H40" si="7">F34/E34-1</f>
        <v>8.4990752737091002E-2</v>
      </c>
      <c r="I34" s="56"/>
    </row>
    <row r="35" spans="2:10" ht="17.25">
      <c r="B35" s="105" t="s">
        <v>1</v>
      </c>
      <c r="C35" s="105"/>
      <c r="D35" s="106"/>
      <c r="E35" s="71">
        <v>990</v>
      </c>
      <c r="F35" s="71">
        <v>1028</v>
      </c>
      <c r="G35" s="11">
        <f t="shared" si="6"/>
        <v>38</v>
      </c>
      <c r="H35" s="57">
        <f t="shared" si="7"/>
        <v>3.8383838383838409E-2</v>
      </c>
      <c r="I35" s="56"/>
    </row>
    <row r="36" spans="2:10" ht="17.25">
      <c r="B36" s="105" t="s">
        <v>38</v>
      </c>
      <c r="C36" s="105"/>
      <c r="D36" s="106"/>
      <c r="E36" s="71">
        <v>1066</v>
      </c>
      <c r="F36" s="71">
        <v>1065</v>
      </c>
      <c r="G36" s="11">
        <f t="shared" si="6"/>
        <v>-1</v>
      </c>
      <c r="H36" s="57">
        <f t="shared" si="7"/>
        <v>-9.3808630393998893E-4</v>
      </c>
      <c r="I36" s="56"/>
    </row>
    <row r="37" spans="2:10" ht="17.25">
      <c r="B37" s="107" t="s">
        <v>39</v>
      </c>
      <c r="C37" s="107"/>
      <c r="D37" s="108"/>
      <c r="E37" s="71">
        <v>816</v>
      </c>
      <c r="F37" s="71">
        <v>805</v>
      </c>
      <c r="G37" s="11">
        <f t="shared" si="6"/>
        <v>-11</v>
      </c>
      <c r="H37" s="57">
        <f t="shared" si="7"/>
        <v>-1.3480392156862697E-2</v>
      </c>
      <c r="I37" s="56"/>
    </row>
    <row r="38" spans="2:10" ht="17.25">
      <c r="B38" s="109" t="s">
        <v>40</v>
      </c>
      <c r="C38" s="109"/>
      <c r="D38" s="110"/>
      <c r="E38" s="71">
        <v>250</v>
      </c>
      <c r="F38" s="71">
        <v>260</v>
      </c>
      <c r="G38" s="11">
        <f t="shared" si="6"/>
        <v>10</v>
      </c>
      <c r="H38" s="57">
        <f t="shared" si="7"/>
        <v>4.0000000000000036E-2</v>
      </c>
      <c r="I38" s="56"/>
    </row>
    <row r="39" spans="2:10" ht="18" customHeight="1" thickBot="1">
      <c r="B39" s="111" t="s">
        <v>2</v>
      </c>
      <c r="C39" s="111"/>
      <c r="D39" s="112"/>
      <c r="E39" s="71">
        <v>6140</v>
      </c>
      <c r="F39" s="71">
        <v>6874</v>
      </c>
      <c r="G39" s="11">
        <f t="shared" si="6"/>
        <v>734</v>
      </c>
      <c r="H39" s="57">
        <f t="shared" si="7"/>
        <v>0.11954397394136818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210418</v>
      </c>
      <c r="F40" s="65">
        <f t="shared" ref="F40:G40" si="8">F34+F35+F36+F39</f>
        <v>228376</v>
      </c>
      <c r="G40" s="65">
        <f t="shared" si="8"/>
        <v>17958</v>
      </c>
      <c r="H40" s="62">
        <f t="shared" si="7"/>
        <v>8.5344409698790091E-2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 t="e">
        <f t="shared" ref="E54:J54" ca="1" si="9">СУММ(E50:E53)</f>
        <v>#NAME?</v>
      </c>
      <c r="F54" s="75" t="e">
        <f t="shared" ca="1" si="9"/>
        <v>#NAME?</v>
      </c>
      <c r="G54" s="75" t="e">
        <f t="shared" ca="1" si="9"/>
        <v>#NAME?</v>
      </c>
      <c r="H54" s="75" t="e">
        <f t="shared" ca="1" si="9"/>
        <v>#NAME?</v>
      </c>
      <c r="I54" s="75" t="e">
        <f t="shared" ca="1" si="9"/>
        <v>#NAME?</v>
      </c>
      <c r="J54" s="75" t="e">
        <f t="shared" ca="1" si="9"/>
        <v>#NAME?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43493</v>
      </c>
      <c r="D83" s="66">
        <v>43524</v>
      </c>
      <c r="E83" s="66">
        <v>43554</v>
      </c>
      <c r="F83" s="66">
        <v>43585</v>
      </c>
      <c r="G83" s="66">
        <v>43615</v>
      </c>
      <c r="H83" s="66">
        <v>43646</v>
      </c>
      <c r="I83"/>
      <c r="J83"/>
    </row>
    <row r="84" spans="2:11" ht="16.5" customHeight="1">
      <c r="B84" s="24" t="s">
        <v>0</v>
      </c>
      <c r="C84" s="73">
        <v>2032931</v>
      </c>
      <c r="D84" s="73">
        <v>2124042</v>
      </c>
      <c r="E84" s="73">
        <v>2228680</v>
      </c>
      <c r="F84" s="73">
        <v>2345873</v>
      </c>
      <c r="G84" s="73">
        <v>2464521</v>
      </c>
      <c r="H84" s="73">
        <v>2578398</v>
      </c>
    </row>
    <row r="85" spans="2:11" ht="16.5" customHeight="1">
      <c r="B85" s="25" t="s">
        <v>1</v>
      </c>
      <c r="C85" s="74">
        <v>16590</v>
      </c>
      <c r="D85" s="74">
        <v>16658</v>
      </c>
      <c r="E85" s="74">
        <v>16743</v>
      </c>
      <c r="F85" s="74">
        <v>16794</v>
      </c>
      <c r="G85" s="74">
        <v>16758</v>
      </c>
      <c r="H85" s="74">
        <v>16818</v>
      </c>
    </row>
    <row r="86" spans="2:11" ht="16.5" customHeight="1">
      <c r="B86" s="26" t="s">
        <v>38</v>
      </c>
      <c r="C86" s="76">
        <v>11564</v>
      </c>
      <c r="D86" s="76">
        <v>11740</v>
      </c>
      <c r="E86" s="76">
        <v>11947</v>
      </c>
      <c r="F86" s="76">
        <v>12185</v>
      </c>
      <c r="G86" s="76">
        <v>12375</v>
      </c>
      <c r="H86" s="76">
        <v>12464</v>
      </c>
    </row>
    <row r="87" spans="2:11" ht="16.5" customHeight="1" thickBot="1">
      <c r="B87" s="27" t="s">
        <v>2</v>
      </c>
      <c r="C87" s="72">
        <v>29851</v>
      </c>
      <c r="D87" s="72">
        <v>30559</v>
      </c>
      <c r="E87" s="72">
        <v>30898</v>
      </c>
      <c r="F87" s="72">
        <v>31398</v>
      </c>
      <c r="G87" s="72">
        <v>31803</v>
      </c>
      <c r="H87" s="72">
        <v>32273</v>
      </c>
    </row>
    <row r="88" spans="2:11" s="64" customFormat="1" ht="18" thickBot="1">
      <c r="B88" s="92" t="s">
        <v>3</v>
      </c>
      <c r="C88" s="75">
        <f>C84+C85+C86+C87</f>
        <v>2090936</v>
      </c>
      <c r="D88" s="75">
        <f t="shared" ref="D88:H88" si="10">D84+D85+D86+D87</f>
        <v>2182999</v>
      </c>
      <c r="E88" s="75">
        <f t="shared" si="10"/>
        <v>2288268</v>
      </c>
      <c r="F88" s="75">
        <f t="shared" si="10"/>
        <v>2406250</v>
      </c>
      <c r="G88" s="75">
        <f t="shared" si="10"/>
        <v>2525457</v>
      </c>
      <c r="H88" s="75">
        <f t="shared" si="10"/>
        <v>2639953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43646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285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43646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747379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582606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417307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358852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220347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202679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109686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51370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37548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35500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49007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42389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26457</v>
      </c>
      <c r="H156" s="131"/>
      <c r="I156" s="51"/>
      <c r="J156" s="49"/>
      <c r="K156" s="48"/>
      <c r="L156"/>
      <c r="M156"/>
    </row>
    <row r="157" spans="2:13" ht="17.25" customHeight="1">
      <c r="B157" s="128" t="s">
        <v>34</v>
      </c>
      <c r="C157" s="128"/>
      <c r="D157" s="128"/>
      <c r="E157" s="128"/>
      <c r="F157" s="129"/>
      <c r="G157" s="130">
        <v>23459</v>
      </c>
      <c r="H157" s="131"/>
      <c r="I157" s="51"/>
      <c r="J157" s="49"/>
      <c r="K157" s="48"/>
      <c r="L157"/>
      <c r="M157"/>
    </row>
    <row r="158" spans="2:13" ht="17.25" customHeight="1">
      <c r="B158" s="128" t="s">
        <v>28</v>
      </c>
      <c r="C158" s="128"/>
      <c r="D158" s="128"/>
      <c r="E158" s="128"/>
      <c r="F158" s="129"/>
      <c r="G158" s="130">
        <v>22409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22389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9763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5311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4417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3419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3275737484105.0449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2743055963053.5859</v>
      </c>
      <c r="H170" s="131"/>
      <c r="I170" s="53"/>
      <c r="J170" s="54"/>
    </row>
    <row r="171" spans="2:13" ht="17.25" customHeight="1">
      <c r="B171" s="128" t="s">
        <v>45</v>
      </c>
      <c r="C171" s="128"/>
      <c r="D171" s="128"/>
      <c r="E171" s="128"/>
      <c r="F171" s="129"/>
      <c r="G171" s="130">
        <v>1250613170901.4612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1199174446912.1492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718506680166.86841</v>
      </c>
      <c r="H173" s="131"/>
      <c r="I173" s="55"/>
      <c r="J173" s="49"/>
    </row>
    <row r="174" spans="2:13" ht="17.25" customHeight="1">
      <c r="B174" s="128" t="s">
        <v>29</v>
      </c>
      <c r="C174" s="128"/>
      <c r="D174" s="128"/>
      <c r="E174" s="128"/>
      <c r="F174" s="129"/>
      <c r="G174" s="130">
        <v>648456057532.31482</v>
      </c>
      <c r="H174" s="131"/>
      <c r="I174" s="53"/>
      <c r="J174" s="54"/>
    </row>
    <row r="175" spans="2:13" ht="17.25" customHeight="1">
      <c r="B175" s="128" t="s">
        <v>46</v>
      </c>
      <c r="C175" s="128"/>
      <c r="D175" s="128"/>
      <c r="E175" s="128"/>
      <c r="F175" s="129"/>
      <c r="G175" s="130">
        <v>586504084757.86023</v>
      </c>
      <c r="H175" s="131"/>
      <c r="I175" s="53"/>
      <c r="J175" s="54"/>
    </row>
    <row r="176" spans="2:13" ht="17.25" customHeight="1">
      <c r="B176" s="128" t="s">
        <v>48</v>
      </c>
      <c r="C176" s="128"/>
      <c r="D176" s="128"/>
      <c r="E176" s="128"/>
      <c r="F176" s="129"/>
      <c r="G176" s="130">
        <v>505793450795.685</v>
      </c>
      <c r="H176" s="131"/>
      <c r="I176" s="53"/>
      <c r="J176" s="54"/>
    </row>
    <row r="177" spans="2:10" ht="17.25" customHeight="1">
      <c r="B177" s="128" t="s">
        <v>34</v>
      </c>
      <c r="C177" s="128"/>
      <c r="D177" s="128"/>
      <c r="E177" s="128"/>
      <c r="F177" s="129"/>
      <c r="G177" s="130">
        <v>491127062954.77563</v>
      </c>
      <c r="H177" s="131"/>
      <c r="I177" s="53"/>
      <c r="J177" s="54"/>
    </row>
    <row r="178" spans="2:10" ht="18" customHeight="1" thickBot="1">
      <c r="B178" s="145" t="s">
        <v>55</v>
      </c>
      <c r="C178" s="145"/>
      <c r="D178" s="145"/>
      <c r="E178" s="145"/>
      <c r="F178" s="137"/>
      <c r="G178" s="146">
        <v>489117744496.86017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B2:N180"/>
  <sheetViews>
    <sheetView topLeftCell="B1" zoomScaleNormal="100" workbookViewId="0">
      <selection activeCell="J8" sqref="J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43677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43677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43646</v>
      </c>
      <c r="F11" s="66">
        <f>B3</f>
        <v>43677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3936612</v>
      </c>
      <c r="F12" s="77">
        <v>4205558</v>
      </c>
      <c r="G12" s="11">
        <f t="shared" ref="G12:G17" si="0">F12-E12</f>
        <v>268946</v>
      </c>
      <c r="H12" s="57">
        <f t="shared" ref="H12:H18" si="1">F12/E12-1</f>
        <v>6.83191536275356E-2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24586</v>
      </c>
      <c r="F13" s="77">
        <v>24757</v>
      </c>
      <c r="G13" s="11">
        <f t="shared" si="0"/>
        <v>171</v>
      </c>
      <c r="H13" s="57">
        <f t="shared" si="1"/>
        <v>6.955177743431129E-3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16961</v>
      </c>
      <c r="F14" s="77">
        <v>17254</v>
      </c>
      <c r="G14" s="11">
        <f t="shared" si="0"/>
        <v>293</v>
      </c>
      <c r="H14" s="57">
        <f t="shared" si="1"/>
        <v>1.7274924827545446E-2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11424</v>
      </c>
      <c r="F15" s="77">
        <v>11667</v>
      </c>
      <c r="G15" s="11">
        <f t="shared" si="0"/>
        <v>243</v>
      </c>
      <c r="H15" s="57">
        <f t="shared" si="1"/>
        <v>2.127100840336138E-2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5537</v>
      </c>
      <c r="F16" s="77">
        <v>5587</v>
      </c>
      <c r="G16" s="11">
        <f t="shared" si="0"/>
        <v>50</v>
      </c>
      <c r="H16" s="57">
        <f t="shared" si="1"/>
        <v>9.0301607368610259E-3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50023</v>
      </c>
      <c r="F17" s="77">
        <v>51522</v>
      </c>
      <c r="G17" s="11">
        <f t="shared" si="0"/>
        <v>1499</v>
      </c>
      <c r="H17" s="57">
        <f t="shared" si="1"/>
        <v>2.9966215540851104E-2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4028182</v>
      </c>
      <c r="F18" s="65">
        <f>F12+F13+F14+F17</f>
        <v>4299091</v>
      </c>
      <c r="G18" s="65">
        <f t="shared" ref="G18" si="2">G12+G13+G14+G17</f>
        <v>270909</v>
      </c>
      <c r="H18" s="62">
        <f t="shared" si="1"/>
        <v>6.7253416057169169E-2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43646</v>
      </c>
      <c r="F22" s="66">
        <f>F11</f>
        <v>43677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2578398</v>
      </c>
      <c r="F23" s="77">
        <v>2741361</v>
      </c>
      <c r="G23" s="11">
        <f>F23-E23</f>
        <v>162963</v>
      </c>
      <c r="H23" s="57">
        <f>F23/E23-1</f>
        <v>6.3203198264969229E-2</v>
      </c>
      <c r="I23" s="79"/>
    </row>
    <row r="24" spans="2:10" s="69" customFormat="1" ht="17.25">
      <c r="B24" s="105" t="s">
        <v>1</v>
      </c>
      <c r="C24" s="105"/>
      <c r="D24" s="106"/>
      <c r="E24" s="77">
        <v>16818</v>
      </c>
      <c r="F24" s="77">
        <v>16917</v>
      </c>
      <c r="G24" s="11">
        <f>F24-E24</f>
        <v>99</v>
      </c>
      <c r="H24" s="57">
        <f>F24/E24-1</f>
        <v>5.8865501248661634E-3</v>
      </c>
      <c r="I24" s="79"/>
    </row>
    <row r="25" spans="2:10" s="69" customFormat="1" ht="17.25">
      <c r="B25" s="105" t="s">
        <v>38</v>
      </c>
      <c r="C25" s="105"/>
      <c r="D25" s="106"/>
      <c r="E25" s="77">
        <v>12464</v>
      </c>
      <c r="F25" s="77">
        <v>12726</v>
      </c>
      <c r="G25" s="11">
        <f>F25-E25</f>
        <v>262</v>
      </c>
      <c r="H25" s="57">
        <f>F25/E25-1</f>
        <v>2.1020539152760032E-2</v>
      </c>
      <c r="I25" s="79"/>
    </row>
    <row r="26" spans="2:10" s="69" customFormat="1" ht="17.25">
      <c r="B26" s="107" t="s">
        <v>39</v>
      </c>
      <c r="C26" s="107"/>
      <c r="D26" s="108"/>
      <c r="E26" s="77">
        <v>9801</v>
      </c>
      <c r="F26" s="77">
        <v>10045</v>
      </c>
      <c r="G26" s="11">
        <f t="shared" ref="G26:G28" si="3">F26-E26</f>
        <v>244</v>
      </c>
      <c r="H26" s="57">
        <f t="shared" ref="H26:H29" si="4">F26/E26-1</f>
        <v>2.4895418834812721E-2</v>
      </c>
      <c r="I26" s="79"/>
    </row>
    <row r="27" spans="2:10" s="69" customFormat="1" ht="17.25">
      <c r="B27" s="109" t="s">
        <v>40</v>
      </c>
      <c r="C27" s="109"/>
      <c r="D27" s="110"/>
      <c r="E27" s="77">
        <v>2663</v>
      </c>
      <c r="F27" s="77">
        <v>2681</v>
      </c>
      <c r="G27" s="11">
        <f t="shared" si="3"/>
        <v>18</v>
      </c>
      <c r="H27" s="57">
        <f t="shared" si="4"/>
        <v>6.7592940292902082E-3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32273</v>
      </c>
      <c r="F28" s="77">
        <v>33008</v>
      </c>
      <c r="G28" s="11">
        <f t="shared" si="3"/>
        <v>735</v>
      </c>
      <c r="H28" s="57">
        <f t="shared" si="4"/>
        <v>2.2774455427137186E-2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2639953</v>
      </c>
      <c r="F29" s="65">
        <f>F23+F24+F25+F28</f>
        <v>2804012</v>
      </c>
      <c r="G29" s="65">
        <f t="shared" ref="G29" si="5">G23+G24+G25+G28</f>
        <v>164059</v>
      </c>
      <c r="H29" s="62">
        <f t="shared" si="4"/>
        <v>6.2144666969449869E-2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43646</v>
      </c>
      <c r="F33" s="66">
        <f>F11</f>
        <v>43677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219409</v>
      </c>
      <c r="F34" s="71">
        <v>255652</v>
      </c>
      <c r="G34" s="11">
        <f t="shared" ref="G34:G39" si="6">F34-E34</f>
        <v>36243</v>
      </c>
      <c r="H34" s="57">
        <f t="shared" ref="H34:H40" si="7">F34/E34-1</f>
        <v>0.16518465514176728</v>
      </c>
      <c r="I34" s="56"/>
    </row>
    <row r="35" spans="2:10" ht="17.25">
      <c r="B35" s="105" t="s">
        <v>1</v>
      </c>
      <c r="C35" s="105"/>
      <c r="D35" s="106"/>
      <c r="E35" s="71">
        <v>1028</v>
      </c>
      <c r="F35" s="71">
        <v>1072</v>
      </c>
      <c r="G35" s="11">
        <f t="shared" si="6"/>
        <v>44</v>
      </c>
      <c r="H35" s="57">
        <f t="shared" si="7"/>
        <v>4.2801556420233533E-2</v>
      </c>
      <c r="I35" s="56"/>
    </row>
    <row r="36" spans="2:10" ht="17.25">
      <c r="B36" s="105" t="s">
        <v>38</v>
      </c>
      <c r="C36" s="105"/>
      <c r="D36" s="106"/>
      <c r="E36" s="71">
        <v>1065</v>
      </c>
      <c r="F36" s="71">
        <v>1163</v>
      </c>
      <c r="G36" s="11">
        <f t="shared" si="6"/>
        <v>98</v>
      </c>
      <c r="H36" s="57">
        <f t="shared" si="7"/>
        <v>9.2018779342722956E-2</v>
      </c>
      <c r="I36" s="56"/>
    </row>
    <row r="37" spans="2:10" ht="17.25">
      <c r="B37" s="107" t="s">
        <v>39</v>
      </c>
      <c r="C37" s="107"/>
      <c r="D37" s="108"/>
      <c r="E37" s="71">
        <v>805</v>
      </c>
      <c r="F37" s="71">
        <v>898</v>
      </c>
      <c r="G37" s="11">
        <f t="shared" si="6"/>
        <v>93</v>
      </c>
      <c r="H37" s="57">
        <f t="shared" si="7"/>
        <v>0.11552795031055907</v>
      </c>
      <c r="I37" s="56"/>
    </row>
    <row r="38" spans="2:10" ht="17.25">
      <c r="B38" s="109" t="s">
        <v>40</v>
      </c>
      <c r="C38" s="109"/>
      <c r="D38" s="110"/>
      <c r="E38" s="71">
        <v>260</v>
      </c>
      <c r="F38" s="71">
        <v>265</v>
      </c>
      <c r="G38" s="11">
        <f t="shared" si="6"/>
        <v>5</v>
      </c>
      <c r="H38" s="57">
        <f t="shared" si="7"/>
        <v>1.9230769230769162E-2</v>
      </c>
      <c r="I38" s="56"/>
    </row>
    <row r="39" spans="2:10" ht="18" customHeight="1" thickBot="1">
      <c r="B39" s="111" t="s">
        <v>2</v>
      </c>
      <c r="C39" s="111"/>
      <c r="D39" s="112"/>
      <c r="E39" s="71">
        <v>6874</v>
      </c>
      <c r="F39" s="71">
        <v>10939</v>
      </c>
      <c r="G39" s="11">
        <f t="shared" si="6"/>
        <v>4065</v>
      </c>
      <c r="H39" s="57">
        <f t="shared" si="7"/>
        <v>0.59135874308990388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228376</v>
      </c>
      <c r="F40" s="65">
        <f t="shared" ref="F40:G40" si="8">F34+F35+F36+F39</f>
        <v>268826</v>
      </c>
      <c r="G40" s="65">
        <f t="shared" si="8"/>
        <v>40450</v>
      </c>
      <c r="H40" s="62">
        <f t="shared" si="7"/>
        <v>0.17712018776053529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43524</v>
      </c>
      <c r="D83" s="66">
        <v>43554</v>
      </c>
      <c r="E83" s="66">
        <v>43585</v>
      </c>
      <c r="F83" s="66">
        <v>43615</v>
      </c>
      <c r="G83" s="66">
        <v>43646</v>
      </c>
      <c r="H83" s="66">
        <v>43676</v>
      </c>
      <c r="I83"/>
      <c r="J83"/>
    </row>
    <row r="84" spans="2:11" ht="16.5" customHeight="1">
      <c r="B84" s="24" t="s">
        <v>0</v>
      </c>
      <c r="C84" s="73">
        <v>2124042</v>
      </c>
      <c r="D84" s="73">
        <v>2228680</v>
      </c>
      <c r="E84" s="73">
        <v>2345873</v>
      </c>
      <c r="F84" s="73">
        <v>2464521</v>
      </c>
      <c r="G84" s="73">
        <v>2578398</v>
      </c>
      <c r="H84" s="73">
        <v>2741361</v>
      </c>
    </row>
    <row r="85" spans="2:11" ht="16.5" customHeight="1">
      <c r="B85" s="25" t="s">
        <v>1</v>
      </c>
      <c r="C85" s="74">
        <v>16658</v>
      </c>
      <c r="D85" s="74">
        <v>16743</v>
      </c>
      <c r="E85" s="74">
        <v>16794</v>
      </c>
      <c r="F85" s="74">
        <v>16758</v>
      </c>
      <c r="G85" s="74">
        <v>16818</v>
      </c>
      <c r="H85" s="74">
        <v>16917</v>
      </c>
    </row>
    <row r="86" spans="2:11" ht="16.5" customHeight="1">
      <c r="B86" s="26" t="s">
        <v>38</v>
      </c>
      <c r="C86" s="76">
        <v>11740</v>
      </c>
      <c r="D86" s="76">
        <v>11947</v>
      </c>
      <c r="E86" s="76">
        <v>12185</v>
      </c>
      <c r="F86" s="76">
        <v>12375</v>
      </c>
      <c r="G86" s="76">
        <v>12464</v>
      </c>
      <c r="H86" s="76">
        <v>12726</v>
      </c>
    </row>
    <row r="87" spans="2:11" ht="16.5" customHeight="1" thickBot="1">
      <c r="B87" s="27" t="s">
        <v>2</v>
      </c>
      <c r="C87" s="72">
        <v>30559</v>
      </c>
      <c r="D87" s="72">
        <v>30898</v>
      </c>
      <c r="E87" s="72">
        <v>31398</v>
      </c>
      <c r="F87" s="72">
        <v>31803</v>
      </c>
      <c r="G87" s="72">
        <v>32273</v>
      </c>
      <c r="H87" s="72">
        <v>33008</v>
      </c>
    </row>
    <row r="88" spans="2:11" s="64" customFormat="1" ht="18" thickBot="1">
      <c r="B88" s="93" t="s">
        <v>3</v>
      </c>
      <c r="C88" s="75">
        <f>C84+C85+C86+C87</f>
        <v>2182999</v>
      </c>
      <c r="D88" s="75">
        <f t="shared" ref="D88:H88" si="9">D84+D85+D86+D87</f>
        <v>2288268</v>
      </c>
      <c r="E88" s="75">
        <f t="shared" si="9"/>
        <v>2406250</v>
      </c>
      <c r="F88" s="75">
        <f t="shared" si="9"/>
        <v>2525457</v>
      </c>
      <c r="G88" s="75">
        <f t="shared" si="9"/>
        <v>2639953</v>
      </c>
      <c r="H88" s="75">
        <f t="shared" si="9"/>
        <v>2804012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43677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277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43677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810417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629958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461862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369008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222383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206445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112764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50952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38630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35608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58914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54552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32139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26582</v>
      </c>
      <c r="H157" s="131"/>
      <c r="I157" s="51"/>
      <c r="J157" s="49"/>
      <c r="K157" s="48"/>
      <c r="L157"/>
      <c r="M157"/>
    </row>
    <row r="158" spans="2:13" ht="17.25" customHeight="1">
      <c r="B158" s="128" t="s">
        <v>34</v>
      </c>
      <c r="C158" s="128"/>
      <c r="D158" s="128"/>
      <c r="E158" s="128"/>
      <c r="F158" s="129"/>
      <c r="G158" s="130">
        <v>25460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23687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10900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9257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4756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3520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2872823471733.4971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2634815670936.1606</v>
      </c>
      <c r="H170" s="131"/>
      <c r="I170" s="53"/>
      <c r="J170" s="54"/>
    </row>
    <row r="171" spans="2:13" ht="17.25" customHeight="1">
      <c r="B171" s="128" t="s">
        <v>45</v>
      </c>
      <c r="C171" s="128"/>
      <c r="D171" s="128"/>
      <c r="E171" s="128"/>
      <c r="F171" s="129"/>
      <c r="G171" s="130">
        <v>1474221208782.9163</v>
      </c>
      <c r="H171" s="131"/>
      <c r="I171" s="53"/>
      <c r="J171" s="54"/>
    </row>
    <row r="172" spans="2:13" ht="17.25" customHeight="1">
      <c r="B172" s="128" t="s">
        <v>50</v>
      </c>
      <c r="C172" s="128"/>
      <c r="D172" s="128"/>
      <c r="E172" s="128"/>
      <c r="F172" s="129"/>
      <c r="G172" s="130">
        <v>1183580912603.2373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968878185455.58447</v>
      </c>
      <c r="H173" s="131"/>
      <c r="I173" s="55"/>
      <c r="J173" s="49"/>
    </row>
    <row r="174" spans="2:13" ht="17.25" customHeight="1">
      <c r="B174" s="128" t="s">
        <v>29</v>
      </c>
      <c r="C174" s="128"/>
      <c r="D174" s="128"/>
      <c r="E174" s="128"/>
      <c r="F174" s="129"/>
      <c r="G174" s="130">
        <v>791659419254.03931</v>
      </c>
      <c r="H174" s="131"/>
      <c r="I174" s="53"/>
      <c r="J174" s="54"/>
    </row>
    <row r="175" spans="2:13" ht="17.25" customHeight="1">
      <c r="B175" s="128" t="s">
        <v>46</v>
      </c>
      <c r="C175" s="128"/>
      <c r="D175" s="128"/>
      <c r="E175" s="128"/>
      <c r="F175" s="129"/>
      <c r="G175" s="130">
        <v>689911518886.33691</v>
      </c>
      <c r="H175" s="131"/>
      <c r="I175" s="53"/>
      <c r="J175" s="54"/>
    </row>
    <row r="176" spans="2:13" ht="17.25" customHeight="1">
      <c r="B176" s="128" t="s">
        <v>36</v>
      </c>
      <c r="C176" s="128"/>
      <c r="D176" s="128"/>
      <c r="E176" s="128"/>
      <c r="F176" s="129"/>
      <c r="G176" s="130">
        <v>616026807595.9209</v>
      </c>
      <c r="H176" s="131"/>
      <c r="I176" s="53"/>
      <c r="J176" s="54"/>
    </row>
    <row r="177" spans="2:10" ht="17.25" customHeight="1">
      <c r="B177" s="128" t="s">
        <v>34</v>
      </c>
      <c r="C177" s="128"/>
      <c r="D177" s="128"/>
      <c r="E177" s="128"/>
      <c r="F177" s="129"/>
      <c r="G177" s="130">
        <v>590988228585.19226</v>
      </c>
      <c r="H177" s="131"/>
      <c r="I177" s="53"/>
      <c r="J177" s="54"/>
    </row>
    <row r="178" spans="2:10" ht="18" customHeight="1" thickBot="1">
      <c r="B178" s="145" t="s">
        <v>55</v>
      </c>
      <c r="C178" s="145"/>
      <c r="D178" s="145"/>
      <c r="E178" s="145"/>
      <c r="F178" s="137"/>
      <c r="G178" s="146">
        <v>510824966312.79602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B2:N180"/>
  <sheetViews>
    <sheetView topLeftCell="B1" zoomScaleNormal="100" workbookViewId="0">
      <selection activeCell="J10" sqref="J10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43708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43708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43677</v>
      </c>
      <c r="F11" s="66">
        <f>B3</f>
        <v>43708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4205558</v>
      </c>
      <c r="F12" s="77">
        <v>4511765</v>
      </c>
      <c r="G12" s="11">
        <f t="shared" ref="G12:G17" si="0">F12-E12</f>
        <v>306207</v>
      </c>
      <c r="H12" s="57">
        <f t="shared" ref="H12:H18" si="1">F12/E12-1</f>
        <v>7.2810076570100746E-2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24757</v>
      </c>
      <c r="F13" s="77">
        <v>25221</v>
      </c>
      <c r="G13" s="11">
        <f t="shared" si="0"/>
        <v>464</v>
      </c>
      <c r="H13" s="57">
        <f t="shared" si="1"/>
        <v>1.874217393060551E-2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17254</v>
      </c>
      <c r="F14" s="77">
        <v>18215</v>
      </c>
      <c r="G14" s="11">
        <f t="shared" si="0"/>
        <v>961</v>
      </c>
      <c r="H14" s="57">
        <f t="shared" si="1"/>
        <v>5.5697229627912348E-2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11667</v>
      </c>
      <c r="F15" s="77">
        <v>12593</v>
      </c>
      <c r="G15" s="11">
        <f t="shared" si="0"/>
        <v>926</v>
      </c>
      <c r="H15" s="57">
        <f t="shared" si="1"/>
        <v>7.9369160881117784E-2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5587</v>
      </c>
      <c r="F16" s="77">
        <v>5622</v>
      </c>
      <c r="G16" s="11">
        <f t="shared" si="0"/>
        <v>35</v>
      </c>
      <c r="H16" s="57">
        <f t="shared" si="1"/>
        <v>6.264542688383834E-3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51522</v>
      </c>
      <c r="F17" s="77">
        <v>54363</v>
      </c>
      <c r="G17" s="11">
        <f t="shared" si="0"/>
        <v>2841</v>
      </c>
      <c r="H17" s="57">
        <f t="shared" si="1"/>
        <v>5.514149295446602E-2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4299091</v>
      </c>
      <c r="F18" s="65">
        <f>F12+F13+F14+F17</f>
        <v>4609564</v>
      </c>
      <c r="G18" s="65">
        <f t="shared" ref="G18" si="2">G12+G13+G14+G17</f>
        <v>310473</v>
      </c>
      <c r="H18" s="62">
        <f t="shared" si="1"/>
        <v>7.2218289866392782E-2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43677</v>
      </c>
      <c r="F22" s="66">
        <f>F11</f>
        <v>43708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2741361</v>
      </c>
      <c r="F23" s="77">
        <v>2894450</v>
      </c>
      <c r="G23" s="11">
        <f>F23-E23</f>
        <v>153089</v>
      </c>
      <c r="H23" s="57">
        <f>F23/E23-1</f>
        <v>5.5844159160358675E-2</v>
      </c>
      <c r="I23" s="79"/>
    </row>
    <row r="24" spans="2:10" s="69" customFormat="1" ht="17.25">
      <c r="B24" s="105" t="s">
        <v>1</v>
      </c>
      <c r="C24" s="105"/>
      <c r="D24" s="106"/>
      <c r="E24" s="77">
        <v>16917</v>
      </c>
      <c r="F24" s="77">
        <v>17007</v>
      </c>
      <c r="G24" s="11">
        <f>F24-E24</f>
        <v>90</v>
      </c>
      <c r="H24" s="57">
        <f>F24/E24-1</f>
        <v>5.3200922149316821E-3</v>
      </c>
      <c r="I24" s="79"/>
    </row>
    <row r="25" spans="2:10" s="69" customFormat="1" ht="17.25">
      <c r="B25" s="105" t="s">
        <v>38</v>
      </c>
      <c r="C25" s="105"/>
      <c r="D25" s="106"/>
      <c r="E25" s="77">
        <v>12726</v>
      </c>
      <c r="F25" s="77">
        <v>12945</v>
      </c>
      <c r="G25" s="11">
        <f>F25-E25</f>
        <v>219</v>
      </c>
      <c r="H25" s="57">
        <f>F25/E25-1</f>
        <v>1.7208863743517266E-2</v>
      </c>
      <c r="I25" s="79"/>
    </row>
    <row r="26" spans="2:10" s="69" customFormat="1" ht="17.25">
      <c r="B26" s="107" t="s">
        <v>39</v>
      </c>
      <c r="C26" s="107"/>
      <c r="D26" s="108"/>
      <c r="E26" s="77">
        <v>10045</v>
      </c>
      <c r="F26" s="77">
        <v>10269</v>
      </c>
      <c r="G26" s="11">
        <f t="shared" ref="G26:G28" si="3">F26-E26</f>
        <v>224</v>
      </c>
      <c r="H26" s="57">
        <f t="shared" ref="H26:H29" si="4">F26/E26-1</f>
        <v>2.2299651567944334E-2</v>
      </c>
      <c r="I26" s="79"/>
    </row>
    <row r="27" spans="2:10" s="69" customFormat="1" ht="17.25">
      <c r="B27" s="109" t="s">
        <v>40</v>
      </c>
      <c r="C27" s="109"/>
      <c r="D27" s="110"/>
      <c r="E27" s="77">
        <v>2681</v>
      </c>
      <c r="F27" s="77">
        <v>2676</v>
      </c>
      <c r="G27" s="11">
        <f t="shared" si="3"/>
        <v>-5</v>
      </c>
      <c r="H27" s="57">
        <f t="shared" si="4"/>
        <v>-1.8649757553151902E-3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33008</v>
      </c>
      <c r="F28" s="77">
        <v>33858</v>
      </c>
      <c r="G28" s="11">
        <f t="shared" si="3"/>
        <v>850</v>
      </c>
      <c r="H28" s="57">
        <f t="shared" si="4"/>
        <v>2.5751333010179289E-2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2804012</v>
      </c>
      <c r="F29" s="65">
        <f>F23+F24+F25+F28</f>
        <v>2958260</v>
      </c>
      <c r="G29" s="65">
        <f t="shared" ref="G29" si="5">G23+G24+G25+G28</f>
        <v>154248</v>
      </c>
      <c r="H29" s="62">
        <f t="shared" si="4"/>
        <v>5.5009750314905848E-2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43677</v>
      </c>
      <c r="F33" s="66">
        <f>F11</f>
        <v>43708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255652</v>
      </c>
      <c r="F34" s="71">
        <v>246960</v>
      </c>
      <c r="G34" s="11">
        <f t="shared" ref="G34:G39" si="6">F34-E34</f>
        <v>-8692</v>
      </c>
      <c r="H34" s="57">
        <f t="shared" ref="H34:H40" si="7">F34/E34-1</f>
        <v>-3.3999342856695813E-2</v>
      </c>
      <c r="I34" s="56"/>
    </row>
    <row r="35" spans="2:10" ht="17.25">
      <c r="B35" s="105" t="s">
        <v>1</v>
      </c>
      <c r="C35" s="105"/>
      <c r="D35" s="106"/>
      <c r="E35" s="71">
        <v>1072</v>
      </c>
      <c r="F35" s="71">
        <v>988</v>
      </c>
      <c r="G35" s="11">
        <f t="shared" si="6"/>
        <v>-84</v>
      </c>
      <c r="H35" s="57">
        <f t="shared" si="7"/>
        <v>-7.8358208955223829E-2</v>
      </c>
      <c r="I35" s="56"/>
    </row>
    <row r="36" spans="2:10" ht="17.25">
      <c r="B36" s="105" t="s">
        <v>38</v>
      </c>
      <c r="C36" s="105"/>
      <c r="D36" s="106"/>
      <c r="E36" s="71">
        <v>1163</v>
      </c>
      <c r="F36" s="71">
        <v>1159</v>
      </c>
      <c r="G36" s="11">
        <f t="shared" si="6"/>
        <v>-4</v>
      </c>
      <c r="H36" s="57">
        <f t="shared" si="7"/>
        <v>-3.4393809114359186E-3</v>
      </c>
      <c r="I36" s="56"/>
    </row>
    <row r="37" spans="2:10" ht="17.25">
      <c r="B37" s="107" t="s">
        <v>39</v>
      </c>
      <c r="C37" s="107"/>
      <c r="D37" s="108"/>
      <c r="E37" s="71">
        <v>898</v>
      </c>
      <c r="F37" s="71">
        <v>905</v>
      </c>
      <c r="G37" s="11">
        <f t="shared" si="6"/>
        <v>7</v>
      </c>
      <c r="H37" s="57">
        <f t="shared" si="7"/>
        <v>7.7951002227172328E-3</v>
      </c>
      <c r="I37" s="56"/>
    </row>
    <row r="38" spans="2:10" ht="17.25">
      <c r="B38" s="109" t="s">
        <v>40</v>
      </c>
      <c r="C38" s="109"/>
      <c r="D38" s="110"/>
      <c r="E38" s="71">
        <v>265</v>
      </c>
      <c r="F38" s="71">
        <v>254</v>
      </c>
      <c r="G38" s="11">
        <f t="shared" si="6"/>
        <v>-11</v>
      </c>
      <c r="H38" s="57">
        <f t="shared" si="7"/>
        <v>-4.1509433962264142E-2</v>
      </c>
      <c r="I38" s="56"/>
    </row>
    <row r="39" spans="2:10" ht="18" customHeight="1" thickBot="1">
      <c r="B39" s="111" t="s">
        <v>2</v>
      </c>
      <c r="C39" s="111"/>
      <c r="D39" s="112"/>
      <c r="E39" s="71">
        <v>10939</v>
      </c>
      <c r="F39" s="71">
        <v>14298</v>
      </c>
      <c r="G39" s="11">
        <f t="shared" si="6"/>
        <v>3359</v>
      </c>
      <c r="H39" s="57">
        <f t="shared" si="7"/>
        <v>0.30706645945698874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268826</v>
      </c>
      <c r="F40" s="65">
        <f t="shared" ref="F40:G40" si="8">F34+F35+F36+F39</f>
        <v>263405</v>
      </c>
      <c r="G40" s="65">
        <f t="shared" si="8"/>
        <v>-5421</v>
      </c>
      <c r="H40" s="62">
        <f t="shared" si="7"/>
        <v>-2.0165460186142736E-2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43554</v>
      </c>
      <c r="D83" s="66">
        <v>43585</v>
      </c>
      <c r="E83" s="66">
        <v>43615</v>
      </c>
      <c r="F83" s="66">
        <v>43646</v>
      </c>
      <c r="G83" s="66">
        <v>43677</v>
      </c>
      <c r="H83" s="66">
        <v>43708</v>
      </c>
      <c r="I83"/>
      <c r="J83"/>
    </row>
    <row r="84" spans="2:11" ht="16.5" customHeight="1">
      <c r="B84" s="24" t="s">
        <v>0</v>
      </c>
      <c r="C84" s="73">
        <v>2228680</v>
      </c>
      <c r="D84" s="73">
        <v>2345873</v>
      </c>
      <c r="E84" s="73">
        <v>2464521</v>
      </c>
      <c r="F84" s="73">
        <v>2578398</v>
      </c>
      <c r="G84" s="73">
        <v>2741361</v>
      </c>
      <c r="H84" s="73">
        <v>2894450</v>
      </c>
    </row>
    <row r="85" spans="2:11" ht="16.5" customHeight="1">
      <c r="B85" s="25" t="s">
        <v>1</v>
      </c>
      <c r="C85" s="74">
        <v>16743</v>
      </c>
      <c r="D85" s="74">
        <v>16794</v>
      </c>
      <c r="E85" s="74">
        <v>16758</v>
      </c>
      <c r="F85" s="74">
        <v>16818</v>
      </c>
      <c r="G85" s="74">
        <v>16917</v>
      </c>
      <c r="H85" s="74">
        <v>17007</v>
      </c>
    </row>
    <row r="86" spans="2:11" ht="16.5" customHeight="1">
      <c r="B86" s="26" t="s">
        <v>38</v>
      </c>
      <c r="C86" s="76">
        <v>11947</v>
      </c>
      <c r="D86" s="76">
        <v>12185</v>
      </c>
      <c r="E86" s="76">
        <v>12375</v>
      </c>
      <c r="F86" s="76">
        <v>12464</v>
      </c>
      <c r="G86" s="76">
        <v>12726</v>
      </c>
      <c r="H86" s="76">
        <v>12945</v>
      </c>
    </row>
    <row r="87" spans="2:11" ht="16.5" customHeight="1" thickBot="1">
      <c r="B87" s="27" t="s">
        <v>2</v>
      </c>
      <c r="C87" s="72">
        <v>30898</v>
      </c>
      <c r="D87" s="72">
        <v>31398</v>
      </c>
      <c r="E87" s="72">
        <v>31803</v>
      </c>
      <c r="F87" s="72">
        <v>32273</v>
      </c>
      <c r="G87" s="72">
        <v>33008</v>
      </c>
      <c r="H87" s="72">
        <v>33858</v>
      </c>
    </row>
    <row r="88" spans="2:11" s="64" customFormat="1" ht="18" thickBot="1">
      <c r="B88" s="94" t="s">
        <v>3</v>
      </c>
      <c r="C88" s="75">
        <f>C84+C85+C86+C87</f>
        <v>2288268</v>
      </c>
      <c r="D88" s="75">
        <f t="shared" ref="D88:H88" si="9">D84+D85+D86+D87</f>
        <v>2406250</v>
      </c>
      <c r="E88" s="75">
        <f t="shared" si="9"/>
        <v>2525457</v>
      </c>
      <c r="F88" s="75">
        <f t="shared" si="9"/>
        <v>2639953</v>
      </c>
      <c r="G88" s="75">
        <f t="shared" si="9"/>
        <v>2804012</v>
      </c>
      <c r="H88" s="75">
        <f t="shared" si="9"/>
        <v>2958260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43708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272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43708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871714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677542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498480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378892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224288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214382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115463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51076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39379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35690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58935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53306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33626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24674</v>
      </c>
      <c r="H157" s="131"/>
      <c r="I157" s="51"/>
      <c r="J157" s="49"/>
      <c r="K157" s="48"/>
      <c r="L157"/>
      <c r="M157"/>
    </row>
    <row r="158" spans="2:13" ht="17.25" customHeight="1">
      <c r="B158" s="128" t="s">
        <v>34</v>
      </c>
      <c r="C158" s="128"/>
      <c r="D158" s="128"/>
      <c r="E158" s="128"/>
      <c r="F158" s="129"/>
      <c r="G158" s="130">
        <v>23996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22264</v>
      </c>
      <c r="H159" s="131"/>
      <c r="I159" s="52"/>
      <c r="J159" s="49"/>
      <c r="K159" s="48"/>
      <c r="L159"/>
      <c r="M159"/>
    </row>
    <row r="160" spans="2:13" ht="17.25" customHeight="1">
      <c r="B160" s="128" t="s">
        <v>41</v>
      </c>
      <c r="C160" s="128"/>
      <c r="D160" s="128"/>
      <c r="E160" s="128"/>
      <c r="F160" s="129"/>
      <c r="G160" s="130">
        <v>12463</v>
      </c>
      <c r="H160" s="131"/>
      <c r="I160" s="51"/>
      <c r="J160" s="49"/>
      <c r="K160" s="48"/>
      <c r="L160"/>
      <c r="M160"/>
    </row>
    <row r="161" spans="2:13" ht="17.25" customHeight="1">
      <c r="B161" s="128" t="s">
        <v>35</v>
      </c>
      <c r="C161" s="128"/>
      <c r="D161" s="128"/>
      <c r="E161" s="128"/>
      <c r="F161" s="129"/>
      <c r="G161" s="130">
        <v>10558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4703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3269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3255392974372.5391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2296910959265.8818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1416061669954.0557</v>
      </c>
      <c r="H171" s="131"/>
      <c r="I171" s="53"/>
      <c r="J171" s="54"/>
    </row>
    <row r="172" spans="2:13" ht="17.25" customHeight="1">
      <c r="B172" s="128" t="s">
        <v>45</v>
      </c>
      <c r="C172" s="128"/>
      <c r="D172" s="128"/>
      <c r="E172" s="128"/>
      <c r="F172" s="129"/>
      <c r="G172" s="130">
        <v>1266032249246.8906</v>
      </c>
      <c r="H172" s="131"/>
      <c r="I172" s="53"/>
      <c r="J172" s="54"/>
    </row>
    <row r="173" spans="2:13" ht="17.25" customHeight="1">
      <c r="B173" s="128" t="s">
        <v>29</v>
      </c>
      <c r="C173" s="128"/>
      <c r="D173" s="128"/>
      <c r="E173" s="128"/>
      <c r="F173" s="129"/>
      <c r="G173" s="130">
        <v>1152709826051.3845</v>
      </c>
      <c r="H173" s="131"/>
      <c r="I173" s="55"/>
      <c r="J173" s="49"/>
    </row>
    <row r="174" spans="2:13" ht="17.25" customHeight="1">
      <c r="B174" s="128" t="s">
        <v>42</v>
      </c>
      <c r="C174" s="128"/>
      <c r="D174" s="128"/>
      <c r="E174" s="128"/>
      <c r="F174" s="129"/>
      <c r="G174" s="130">
        <v>992386826682.15222</v>
      </c>
      <c r="H174" s="131"/>
      <c r="I174" s="53"/>
      <c r="J174" s="54"/>
    </row>
    <row r="175" spans="2:13" ht="17.25" customHeight="1">
      <c r="B175" s="128" t="s">
        <v>34</v>
      </c>
      <c r="C175" s="128"/>
      <c r="D175" s="128"/>
      <c r="E175" s="128"/>
      <c r="F175" s="129"/>
      <c r="G175" s="130">
        <v>552405788466.76636</v>
      </c>
      <c r="H175" s="131"/>
      <c r="I175" s="53"/>
      <c r="J175" s="54"/>
    </row>
    <row r="176" spans="2:13" ht="17.25" customHeight="1">
      <c r="B176" s="128" t="s">
        <v>44</v>
      </c>
      <c r="C176" s="128"/>
      <c r="D176" s="128"/>
      <c r="E176" s="128"/>
      <c r="F176" s="129"/>
      <c r="G176" s="130">
        <v>542920731231.04224</v>
      </c>
      <c r="H176" s="131"/>
      <c r="I176" s="53"/>
      <c r="J176" s="54"/>
    </row>
    <row r="177" spans="2:10" ht="17.25" customHeight="1">
      <c r="B177" s="128" t="s">
        <v>53</v>
      </c>
      <c r="C177" s="128"/>
      <c r="D177" s="128"/>
      <c r="E177" s="128"/>
      <c r="F177" s="129"/>
      <c r="G177" s="130">
        <v>462981393340.79999</v>
      </c>
      <c r="H177" s="131"/>
      <c r="I177" s="53"/>
      <c r="J177" s="54"/>
    </row>
    <row r="178" spans="2:10" ht="18" customHeight="1" thickBot="1">
      <c r="B178" s="145" t="s">
        <v>46</v>
      </c>
      <c r="C178" s="145"/>
      <c r="D178" s="145"/>
      <c r="E178" s="145"/>
      <c r="F178" s="137"/>
      <c r="G178" s="146">
        <v>456842802288.36487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B2:N180"/>
  <sheetViews>
    <sheetView topLeftCell="B1" zoomScaleNormal="100" workbookViewId="0">
      <selection activeCell="C88" sqref="C88:H88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99" t="s">
        <v>43</v>
      </c>
      <c r="C2" s="99"/>
      <c r="D2" s="99"/>
      <c r="E2" s="99"/>
      <c r="F2" s="99"/>
      <c r="G2" s="99"/>
      <c r="H2" s="99"/>
    </row>
    <row r="3" spans="2:14" s="1" customFormat="1" ht="21" thickBot="1">
      <c r="B3" s="100">
        <v>43738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43738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01" t="s">
        <v>16</v>
      </c>
      <c r="C11" s="101"/>
      <c r="D11" s="102"/>
      <c r="E11" s="66">
        <v>43708</v>
      </c>
      <c r="F11" s="66">
        <f>B3</f>
        <v>43738</v>
      </c>
      <c r="G11" s="44" t="s">
        <v>9</v>
      </c>
      <c r="H11" s="44" t="s">
        <v>10</v>
      </c>
      <c r="J11" s="70"/>
    </row>
    <row r="12" spans="2:14" s="69" customFormat="1" ht="17.25">
      <c r="B12" s="103" t="s">
        <v>0</v>
      </c>
      <c r="C12" s="103"/>
      <c r="D12" s="104"/>
      <c r="E12" s="77">
        <v>4511765</v>
      </c>
      <c r="F12" s="77">
        <v>4754345</v>
      </c>
      <c r="G12" s="11">
        <f t="shared" ref="G12:G17" si="0">F12-E12</f>
        <v>242580</v>
      </c>
      <c r="H12" s="57">
        <f t="shared" ref="H12:H18" si="1">F12/E12-1</f>
        <v>5.3766098189954592E-2</v>
      </c>
      <c r="I12" s="78"/>
      <c r="J12" s="79"/>
    </row>
    <row r="13" spans="2:14" s="69" customFormat="1" ht="17.25">
      <c r="B13" s="105" t="s">
        <v>1</v>
      </c>
      <c r="C13" s="105"/>
      <c r="D13" s="106"/>
      <c r="E13" s="77">
        <v>25221</v>
      </c>
      <c r="F13" s="77">
        <v>24873</v>
      </c>
      <c r="G13" s="11">
        <f t="shared" si="0"/>
        <v>-348</v>
      </c>
      <c r="H13" s="57">
        <f t="shared" si="1"/>
        <v>-1.3798025454977991E-2</v>
      </c>
      <c r="I13" s="78"/>
      <c r="J13" s="79"/>
    </row>
    <row r="14" spans="2:14" s="69" customFormat="1" ht="17.25">
      <c r="B14" s="105" t="s">
        <v>38</v>
      </c>
      <c r="C14" s="105"/>
      <c r="D14" s="106"/>
      <c r="E14" s="77">
        <v>18215</v>
      </c>
      <c r="F14" s="77">
        <v>17752</v>
      </c>
      <c r="G14" s="11">
        <f t="shared" si="0"/>
        <v>-463</v>
      </c>
      <c r="H14" s="57">
        <f t="shared" si="1"/>
        <v>-2.5418611034861427E-2</v>
      </c>
      <c r="I14" s="78"/>
      <c r="J14" s="79"/>
    </row>
    <row r="15" spans="2:14" s="69" customFormat="1" ht="17.25">
      <c r="B15" s="107" t="s">
        <v>39</v>
      </c>
      <c r="C15" s="107"/>
      <c r="D15" s="108"/>
      <c r="E15" s="77">
        <v>12593</v>
      </c>
      <c r="F15" s="77">
        <v>12178</v>
      </c>
      <c r="G15" s="11">
        <f t="shared" si="0"/>
        <v>-415</v>
      </c>
      <c r="H15" s="57">
        <f t="shared" si="1"/>
        <v>-3.2954816167712231E-2</v>
      </c>
      <c r="I15" s="78"/>
      <c r="J15" s="79"/>
    </row>
    <row r="16" spans="2:14" s="69" customFormat="1" ht="17.25">
      <c r="B16" s="109" t="s">
        <v>40</v>
      </c>
      <c r="C16" s="109"/>
      <c r="D16" s="110"/>
      <c r="E16" s="77">
        <v>5622</v>
      </c>
      <c r="F16" s="77">
        <v>5574</v>
      </c>
      <c r="G16" s="11">
        <f t="shared" si="0"/>
        <v>-48</v>
      </c>
      <c r="H16" s="57">
        <f t="shared" si="1"/>
        <v>-8.5378868729989454E-3</v>
      </c>
      <c r="I16" s="78"/>
      <c r="J16" s="79"/>
    </row>
    <row r="17" spans="2:10" s="69" customFormat="1" ht="18" customHeight="1" thickBot="1">
      <c r="B17" s="111" t="s">
        <v>2</v>
      </c>
      <c r="C17" s="111"/>
      <c r="D17" s="112"/>
      <c r="E17" s="77">
        <v>54363</v>
      </c>
      <c r="F17" s="77">
        <v>54026</v>
      </c>
      <c r="G17" s="11">
        <f t="shared" si="0"/>
        <v>-337</v>
      </c>
      <c r="H17" s="57">
        <f t="shared" si="1"/>
        <v>-6.1990692198737873E-3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4609564</v>
      </c>
      <c r="F18" s="65">
        <f>F12+F13+F14+F17</f>
        <v>4850996</v>
      </c>
      <c r="G18" s="65">
        <f t="shared" ref="G18" si="2">G12+G13+G14+G17</f>
        <v>241432</v>
      </c>
      <c r="H18" s="62">
        <f t="shared" si="1"/>
        <v>5.2376320189935432E-2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01" t="s">
        <v>16</v>
      </c>
      <c r="C22" s="101"/>
      <c r="D22" s="102"/>
      <c r="E22" s="66">
        <v>43708</v>
      </c>
      <c r="F22" s="66">
        <f>F11</f>
        <v>43738</v>
      </c>
      <c r="G22" s="44" t="s">
        <v>9</v>
      </c>
      <c r="H22" s="44" t="s">
        <v>10</v>
      </c>
      <c r="J22" s="70"/>
    </row>
    <row r="23" spans="2:10" s="69" customFormat="1" ht="17.25">
      <c r="B23" s="103" t="s">
        <v>0</v>
      </c>
      <c r="C23" s="103"/>
      <c r="D23" s="104"/>
      <c r="E23" s="77">
        <v>2894450</v>
      </c>
      <c r="F23" s="77">
        <v>3068547</v>
      </c>
      <c r="G23" s="11">
        <f>F23-E23</f>
        <v>174097</v>
      </c>
      <c r="H23" s="57">
        <f>F23/E23-1</f>
        <v>6.0148560175508292E-2</v>
      </c>
      <c r="I23" s="79"/>
    </row>
    <row r="24" spans="2:10" s="69" customFormat="1" ht="17.25">
      <c r="B24" s="105" t="s">
        <v>1</v>
      </c>
      <c r="C24" s="105"/>
      <c r="D24" s="106"/>
      <c r="E24" s="77">
        <v>17007</v>
      </c>
      <c r="F24" s="77">
        <v>17183</v>
      </c>
      <c r="G24" s="11">
        <f>F24-E24</f>
        <v>176</v>
      </c>
      <c r="H24" s="57">
        <f>F24/E24-1</f>
        <v>1.0348679955312523E-2</v>
      </c>
      <c r="I24" s="79"/>
    </row>
    <row r="25" spans="2:10" s="69" customFormat="1" ht="17.25">
      <c r="B25" s="105" t="s">
        <v>38</v>
      </c>
      <c r="C25" s="105"/>
      <c r="D25" s="106"/>
      <c r="E25" s="77">
        <v>12945</v>
      </c>
      <c r="F25" s="77">
        <v>13213</v>
      </c>
      <c r="G25" s="11">
        <f>F25-E25</f>
        <v>268</v>
      </c>
      <c r="H25" s="57">
        <f>F25/E25-1</f>
        <v>2.0702974121282303E-2</v>
      </c>
      <c r="I25" s="79"/>
    </row>
    <row r="26" spans="2:10" s="69" customFormat="1" ht="17.25">
      <c r="B26" s="107" t="s">
        <v>39</v>
      </c>
      <c r="C26" s="107"/>
      <c r="D26" s="108"/>
      <c r="E26" s="77">
        <v>10269</v>
      </c>
      <c r="F26" s="77">
        <v>10528</v>
      </c>
      <c r="G26" s="11">
        <f t="shared" ref="G26:G28" si="3">F26-E26</f>
        <v>259</v>
      </c>
      <c r="H26" s="57">
        <f t="shared" ref="H26:H29" si="4">F26/E26-1</f>
        <v>2.5221540558963973E-2</v>
      </c>
      <c r="I26" s="79"/>
    </row>
    <row r="27" spans="2:10" s="69" customFormat="1" ht="17.25">
      <c r="B27" s="109" t="s">
        <v>40</v>
      </c>
      <c r="C27" s="109"/>
      <c r="D27" s="110"/>
      <c r="E27" s="77">
        <v>2676</v>
      </c>
      <c r="F27" s="77">
        <v>2685</v>
      </c>
      <c r="G27" s="11">
        <f t="shared" si="3"/>
        <v>9</v>
      </c>
      <c r="H27" s="57">
        <f t="shared" si="4"/>
        <v>3.3632286995515237E-3</v>
      </c>
      <c r="I27" s="79"/>
    </row>
    <row r="28" spans="2:10" s="69" customFormat="1" ht="18" customHeight="1" thickBot="1">
      <c r="B28" s="111" t="s">
        <v>2</v>
      </c>
      <c r="C28" s="111"/>
      <c r="D28" s="112"/>
      <c r="E28" s="77">
        <v>33858</v>
      </c>
      <c r="F28" s="77">
        <v>33842</v>
      </c>
      <c r="G28" s="11">
        <f t="shared" si="3"/>
        <v>-16</v>
      </c>
      <c r="H28" s="57">
        <f t="shared" si="4"/>
        <v>-4.7256187607069844E-4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2958260</v>
      </c>
      <c r="F29" s="65">
        <f>F23+F24+F25+F28</f>
        <v>3132785</v>
      </c>
      <c r="G29" s="65">
        <f t="shared" ref="G29" si="5">G23+G24+G25+G28</f>
        <v>174525</v>
      </c>
      <c r="H29" s="62">
        <f t="shared" si="4"/>
        <v>5.8995828628991331E-2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3" t="s">
        <v>16</v>
      </c>
      <c r="C33" s="113"/>
      <c r="D33" s="114"/>
      <c r="E33" s="66">
        <f>E11</f>
        <v>43708</v>
      </c>
      <c r="F33" s="66">
        <f>F11</f>
        <v>43738</v>
      </c>
      <c r="G33" s="16" t="s">
        <v>9</v>
      </c>
      <c r="H33" s="16" t="s">
        <v>10</v>
      </c>
    </row>
    <row r="34" spans="2:10" ht="17.25">
      <c r="B34" s="103" t="s">
        <v>0</v>
      </c>
      <c r="C34" s="103"/>
      <c r="D34" s="104"/>
      <c r="E34" s="71">
        <v>246960</v>
      </c>
      <c r="F34" s="71">
        <v>260021</v>
      </c>
      <c r="G34" s="11">
        <f t="shared" ref="G34:G39" si="6">F34-E34</f>
        <v>13061</v>
      </c>
      <c r="H34" s="57">
        <f t="shared" ref="H34:H40" si="7">F34/E34-1</f>
        <v>5.2887107223841934E-2</v>
      </c>
      <c r="I34" s="56"/>
    </row>
    <row r="35" spans="2:10" ht="17.25">
      <c r="B35" s="105" t="s">
        <v>1</v>
      </c>
      <c r="C35" s="105"/>
      <c r="D35" s="106"/>
      <c r="E35" s="71">
        <v>988</v>
      </c>
      <c r="F35" s="71">
        <v>1075</v>
      </c>
      <c r="G35" s="11">
        <f t="shared" si="6"/>
        <v>87</v>
      </c>
      <c r="H35" s="57">
        <f t="shared" si="7"/>
        <v>8.8056680161943346E-2</v>
      </c>
      <c r="I35" s="56"/>
    </row>
    <row r="36" spans="2:10" ht="17.25">
      <c r="B36" s="105" t="s">
        <v>38</v>
      </c>
      <c r="C36" s="105"/>
      <c r="D36" s="106"/>
      <c r="E36" s="71">
        <v>1159</v>
      </c>
      <c r="F36" s="71">
        <v>1190</v>
      </c>
      <c r="G36" s="11">
        <f t="shared" si="6"/>
        <v>31</v>
      </c>
      <c r="H36" s="57">
        <f t="shared" si="7"/>
        <v>2.6747195858498607E-2</v>
      </c>
      <c r="I36" s="56"/>
    </row>
    <row r="37" spans="2:10" ht="17.25">
      <c r="B37" s="107" t="s">
        <v>39</v>
      </c>
      <c r="C37" s="107"/>
      <c r="D37" s="108"/>
      <c r="E37" s="71">
        <v>905</v>
      </c>
      <c r="F37" s="71">
        <v>920</v>
      </c>
      <c r="G37" s="11">
        <f t="shared" si="6"/>
        <v>15</v>
      </c>
      <c r="H37" s="57">
        <f t="shared" si="7"/>
        <v>1.6574585635359185E-2</v>
      </c>
      <c r="I37" s="56"/>
    </row>
    <row r="38" spans="2:10" ht="17.25">
      <c r="B38" s="109" t="s">
        <v>40</v>
      </c>
      <c r="C38" s="109"/>
      <c r="D38" s="110"/>
      <c r="E38" s="71">
        <v>254</v>
      </c>
      <c r="F38" s="71">
        <v>270</v>
      </c>
      <c r="G38" s="11">
        <f t="shared" si="6"/>
        <v>16</v>
      </c>
      <c r="H38" s="57">
        <f t="shared" si="7"/>
        <v>6.2992125984252079E-2</v>
      </c>
      <c r="I38" s="56"/>
    </row>
    <row r="39" spans="2:10" ht="18" customHeight="1" thickBot="1">
      <c r="B39" s="111" t="s">
        <v>2</v>
      </c>
      <c r="C39" s="111"/>
      <c r="D39" s="112"/>
      <c r="E39" s="71">
        <v>14298</v>
      </c>
      <c r="F39" s="71">
        <v>12222</v>
      </c>
      <c r="G39" s="11">
        <f t="shared" si="6"/>
        <v>-2076</v>
      </c>
      <c r="H39" s="57">
        <f t="shared" si="7"/>
        <v>-0.14519513218631974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263405</v>
      </c>
      <c r="F40" s="65">
        <f t="shared" ref="F40:G40" si="8">F34+F35+F36+F39</f>
        <v>274508</v>
      </c>
      <c r="G40" s="65">
        <f t="shared" si="8"/>
        <v>11103</v>
      </c>
      <c r="H40" s="62">
        <f t="shared" si="7"/>
        <v>4.2151819441544447E-2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15" t="s">
        <v>12</v>
      </c>
      <c r="I48" s="115"/>
      <c r="J48" s="115"/>
    </row>
    <row r="49" spans="2:10" ht="15.75" thickBot="1">
      <c r="B49" s="113" t="s">
        <v>16</v>
      </c>
      <c r="C49" s="113"/>
      <c r="D49" s="114"/>
      <c r="E49" s="66">
        <v>41639</v>
      </c>
      <c r="F49" s="66">
        <v>42004</v>
      </c>
      <c r="G49" s="66">
        <v>42369</v>
      </c>
      <c r="H49" s="66">
        <v>42735</v>
      </c>
      <c r="I49" s="66">
        <v>43100</v>
      </c>
      <c r="J49" s="66">
        <v>43465</v>
      </c>
    </row>
    <row r="50" spans="2:10" ht="17.25">
      <c r="B50" s="116" t="s">
        <v>0</v>
      </c>
      <c r="C50" s="116"/>
      <c r="D50" s="117"/>
      <c r="E50" s="73">
        <v>881844</v>
      </c>
      <c r="F50" s="73">
        <v>944559</v>
      </c>
      <c r="G50" s="73">
        <v>1006751</v>
      </c>
      <c r="H50" s="73">
        <v>1102966</v>
      </c>
      <c r="I50" s="73">
        <v>1310295.9999999998</v>
      </c>
      <c r="J50" s="73">
        <v>1955118</v>
      </c>
    </row>
    <row r="51" spans="2:10" ht="17.25">
      <c r="B51" s="118" t="s">
        <v>1</v>
      </c>
      <c r="C51" s="118"/>
      <c r="D51" s="119"/>
      <c r="E51" s="74">
        <v>19539</v>
      </c>
      <c r="F51" s="74">
        <v>20178</v>
      </c>
      <c r="G51" s="74">
        <v>20753</v>
      </c>
      <c r="H51" s="74">
        <v>18622</v>
      </c>
      <c r="I51" s="74">
        <v>17766</v>
      </c>
      <c r="J51" s="74">
        <v>16631</v>
      </c>
    </row>
    <row r="52" spans="2:10" ht="17.25">
      <c r="B52" s="120" t="s">
        <v>38</v>
      </c>
      <c r="C52" s="120"/>
      <c r="D52" s="121"/>
      <c r="E52" s="76">
        <v>6957</v>
      </c>
      <c r="F52" s="76">
        <v>7486</v>
      </c>
      <c r="G52" s="76">
        <v>8729</v>
      </c>
      <c r="H52" s="76">
        <v>9215</v>
      </c>
      <c r="I52" s="76">
        <v>10211</v>
      </c>
      <c r="J52" s="76">
        <v>11453</v>
      </c>
    </row>
    <row r="53" spans="2:10" ht="18" thickBot="1">
      <c r="B53" s="122" t="s">
        <v>2</v>
      </c>
      <c r="C53" s="122"/>
      <c r="D53" s="123"/>
      <c r="E53" s="72">
        <v>5182</v>
      </c>
      <c r="F53" s="72">
        <v>5142</v>
      </c>
      <c r="G53" s="72">
        <v>3836</v>
      </c>
      <c r="H53" s="72">
        <v>10694</v>
      </c>
      <c r="I53" s="72">
        <v>22564.000000000004</v>
      </c>
      <c r="J53" s="72">
        <v>29262</v>
      </c>
    </row>
    <row r="54" spans="2:10" s="64" customFormat="1" ht="18" thickBot="1">
      <c r="B54" s="132" t="s">
        <v>3</v>
      </c>
      <c r="C54" s="132"/>
      <c r="D54" s="133"/>
      <c r="E54" s="75">
        <v>913522</v>
      </c>
      <c r="F54" s="75">
        <v>977365</v>
      </c>
      <c r="G54" s="75">
        <v>1040069</v>
      </c>
      <c r="H54" s="75">
        <v>1141497</v>
      </c>
      <c r="I54" s="75">
        <v>1360837</v>
      </c>
      <c r="J54" s="75">
        <v>2012464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v>43556</v>
      </c>
      <c r="D83" s="66">
        <v>43586</v>
      </c>
      <c r="E83" s="66">
        <v>43617</v>
      </c>
      <c r="F83" s="66">
        <v>43647</v>
      </c>
      <c r="G83" s="66">
        <v>43678</v>
      </c>
      <c r="H83" s="66">
        <f>B3</f>
        <v>43738</v>
      </c>
      <c r="I83"/>
      <c r="J83"/>
    </row>
    <row r="84" spans="2:11" ht="16.5" customHeight="1">
      <c r="B84" s="24" t="s">
        <v>0</v>
      </c>
      <c r="C84" s="73">
        <v>2345873</v>
      </c>
      <c r="D84" s="73">
        <v>2464521</v>
      </c>
      <c r="E84" s="73">
        <v>2578398</v>
      </c>
      <c r="F84" s="73">
        <v>2741361</v>
      </c>
      <c r="G84" s="73">
        <v>2894450</v>
      </c>
      <c r="H84" s="73">
        <v>3068547</v>
      </c>
    </row>
    <row r="85" spans="2:11" ht="16.5" customHeight="1">
      <c r="B85" s="25" t="s">
        <v>1</v>
      </c>
      <c r="C85" s="74">
        <v>16794</v>
      </c>
      <c r="D85" s="74">
        <v>16758</v>
      </c>
      <c r="E85" s="74">
        <v>16818</v>
      </c>
      <c r="F85" s="74">
        <v>16917</v>
      </c>
      <c r="G85" s="74">
        <v>17007</v>
      </c>
      <c r="H85" s="74">
        <v>17183</v>
      </c>
    </row>
    <row r="86" spans="2:11" ht="16.5" customHeight="1">
      <c r="B86" s="26" t="s">
        <v>38</v>
      </c>
      <c r="C86" s="76">
        <v>12185</v>
      </c>
      <c r="D86" s="76">
        <v>12375</v>
      </c>
      <c r="E86" s="76">
        <v>12464</v>
      </c>
      <c r="F86" s="76">
        <v>12726</v>
      </c>
      <c r="G86" s="76">
        <v>12945</v>
      </c>
      <c r="H86" s="76">
        <v>13213</v>
      </c>
    </row>
    <row r="87" spans="2:11" ht="16.5" customHeight="1" thickBot="1">
      <c r="B87" s="27" t="s">
        <v>2</v>
      </c>
      <c r="C87" s="72">
        <v>31398</v>
      </c>
      <c r="D87" s="72">
        <v>31803</v>
      </c>
      <c r="E87" s="72">
        <v>32273</v>
      </c>
      <c r="F87" s="72">
        <v>33008</v>
      </c>
      <c r="G87" s="72">
        <v>33858</v>
      </c>
      <c r="H87" s="72">
        <v>33842</v>
      </c>
    </row>
    <row r="88" spans="2:11" s="64" customFormat="1" ht="18" thickBot="1">
      <c r="B88" s="95" t="s">
        <v>3</v>
      </c>
      <c r="C88" s="75">
        <f>C84+C85+C86+C87</f>
        <v>2406250</v>
      </c>
      <c r="D88" s="75">
        <f t="shared" ref="D88:H88" si="9">D84+D85+D86+D87</f>
        <v>2525457</v>
      </c>
      <c r="E88" s="75">
        <f t="shared" si="9"/>
        <v>2639953</v>
      </c>
      <c r="F88" s="75">
        <f t="shared" si="9"/>
        <v>2804012</v>
      </c>
      <c r="G88" s="75">
        <f t="shared" si="9"/>
        <v>2958260</v>
      </c>
      <c r="H88" s="75">
        <f t="shared" si="9"/>
        <v>3132785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43738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4" t="s">
        <v>22</v>
      </c>
      <c r="C128" s="134"/>
      <c r="D128" s="134"/>
      <c r="E128" s="134"/>
      <c r="F128" s="134"/>
      <c r="G128" s="135" t="s">
        <v>4</v>
      </c>
      <c r="H128" s="136"/>
    </row>
    <row r="129" spans="2:10" ht="18" customHeight="1" thickBot="1">
      <c r="B129" s="137" t="s">
        <v>20</v>
      </c>
      <c r="C129" s="138"/>
      <c r="D129" s="138"/>
      <c r="E129" s="138"/>
      <c r="F129" s="138"/>
      <c r="G129" s="139">
        <v>278</v>
      </c>
      <c r="H129" s="140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43738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41" t="s">
        <v>17</v>
      </c>
      <c r="C138" s="141"/>
      <c r="D138" s="141"/>
      <c r="E138" s="141"/>
      <c r="F138" s="142"/>
      <c r="G138" s="143" t="s">
        <v>5</v>
      </c>
      <c r="H138" s="144"/>
      <c r="I138"/>
    </row>
    <row r="139" spans="2:10" ht="17.25" customHeight="1">
      <c r="B139" s="124" t="s">
        <v>27</v>
      </c>
      <c r="C139" s="124"/>
      <c r="D139" s="124"/>
      <c r="E139" s="124"/>
      <c r="F139" s="125"/>
      <c r="G139" s="126">
        <v>937922</v>
      </c>
      <c r="H139" s="127"/>
      <c r="I139" s="46"/>
      <c r="J139" s="49"/>
    </row>
    <row r="140" spans="2:10" ht="17.25" customHeight="1">
      <c r="B140" s="128" t="s">
        <v>49</v>
      </c>
      <c r="C140" s="128"/>
      <c r="D140" s="128"/>
      <c r="E140" s="128"/>
      <c r="F140" s="129"/>
      <c r="G140" s="130">
        <v>745933</v>
      </c>
      <c r="H140" s="131"/>
      <c r="I140" s="46"/>
      <c r="J140" s="49"/>
    </row>
    <row r="141" spans="2:10" ht="17.25" customHeight="1">
      <c r="B141" s="128" t="s">
        <v>44</v>
      </c>
      <c r="C141" s="128"/>
      <c r="D141" s="128"/>
      <c r="E141" s="128"/>
      <c r="F141" s="129"/>
      <c r="G141" s="130">
        <v>533269</v>
      </c>
      <c r="H141" s="131"/>
      <c r="I141" s="46"/>
      <c r="J141" s="49"/>
    </row>
    <row r="142" spans="2:10" ht="17.25" customHeight="1">
      <c r="B142" s="128" t="s">
        <v>28</v>
      </c>
      <c r="C142" s="128"/>
      <c r="D142" s="128"/>
      <c r="E142" s="128"/>
      <c r="F142" s="129"/>
      <c r="G142" s="130">
        <v>388156</v>
      </c>
      <c r="H142" s="131"/>
      <c r="I142" s="46"/>
      <c r="J142" s="49"/>
    </row>
    <row r="143" spans="2:10" ht="17.25" customHeight="1">
      <c r="B143" s="128" t="s">
        <v>34</v>
      </c>
      <c r="C143" s="128"/>
      <c r="D143" s="128"/>
      <c r="E143" s="128"/>
      <c r="F143" s="129"/>
      <c r="G143" s="130">
        <v>226704</v>
      </c>
      <c r="H143" s="131"/>
      <c r="I143" s="46"/>
      <c r="J143" s="49"/>
    </row>
    <row r="144" spans="2:10" ht="17.25" customHeight="1">
      <c r="B144" s="128" t="s">
        <v>45</v>
      </c>
      <c r="C144" s="128"/>
      <c r="D144" s="128"/>
      <c r="E144" s="128"/>
      <c r="F144" s="129"/>
      <c r="G144" s="130">
        <v>224142</v>
      </c>
      <c r="H144" s="131"/>
      <c r="I144" s="85"/>
      <c r="J144" s="49"/>
    </row>
    <row r="145" spans="2:13" ht="17.25" customHeight="1">
      <c r="B145" s="128" t="s">
        <v>35</v>
      </c>
      <c r="C145" s="128"/>
      <c r="D145" s="128"/>
      <c r="E145" s="128"/>
      <c r="F145" s="129"/>
      <c r="G145" s="130">
        <v>118612</v>
      </c>
      <c r="H145" s="131"/>
      <c r="I145" s="46"/>
      <c r="J145" s="49"/>
    </row>
    <row r="146" spans="2:13" ht="17.25" customHeight="1">
      <c r="B146" s="128" t="s">
        <v>29</v>
      </c>
      <c r="C146" s="128"/>
      <c r="D146" s="128"/>
      <c r="E146" s="128"/>
      <c r="F146" s="129"/>
      <c r="G146" s="130">
        <v>51284</v>
      </c>
      <c r="H146" s="131"/>
      <c r="I146" s="46"/>
      <c r="J146" s="49"/>
    </row>
    <row r="147" spans="2:13" ht="17.25" customHeight="1">
      <c r="B147" s="128" t="s">
        <v>51</v>
      </c>
      <c r="C147" s="128"/>
      <c r="D147" s="128"/>
      <c r="E147" s="128"/>
      <c r="F147" s="129"/>
      <c r="G147" s="130">
        <v>40310</v>
      </c>
      <c r="H147" s="131"/>
      <c r="I147" s="46"/>
      <c r="J147" s="49"/>
      <c r="L147"/>
    </row>
    <row r="148" spans="2:13" ht="17.25" customHeight="1" thickBot="1">
      <c r="B148" s="145" t="s">
        <v>48</v>
      </c>
      <c r="C148" s="145"/>
      <c r="D148" s="145"/>
      <c r="E148" s="145"/>
      <c r="F148" s="137"/>
      <c r="G148" s="146">
        <v>35744</v>
      </c>
      <c r="H148" s="14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3" t="s">
        <v>17</v>
      </c>
      <c r="C153" s="113"/>
      <c r="D153" s="113"/>
      <c r="E153" s="113"/>
      <c r="F153" s="114"/>
      <c r="G153" s="144" t="s">
        <v>5</v>
      </c>
      <c r="H153" s="144"/>
      <c r="I153" s="50"/>
      <c r="J153" s="50"/>
      <c r="K153"/>
      <c r="L153"/>
      <c r="M153"/>
    </row>
    <row r="154" spans="2:13" ht="17.25" customHeight="1">
      <c r="B154" s="124" t="s">
        <v>27</v>
      </c>
      <c r="C154" s="124"/>
      <c r="D154" s="124"/>
      <c r="E154" s="124"/>
      <c r="F154" s="125"/>
      <c r="G154" s="126">
        <v>61852</v>
      </c>
      <c r="H154" s="127"/>
      <c r="I154" s="51"/>
      <c r="J154" s="49"/>
      <c r="K154" s="48"/>
      <c r="L154"/>
      <c r="M154"/>
    </row>
    <row r="155" spans="2:13" ht="17.25" customHeight="1">
      <c r="B155" s="128" t="s">
        <v>49</v>
      </c>
      <c r="C155" s="128"/>
      <c r="D155" s="128"/>
      <c r="E155" s="128"/>
      <c r="F155" s="129"/>
      <c r="G155" s="130">
        <v>57309</v>
      </c>
      <c r="H155" s="131"/>
      <c r="I155" s="51"/>
      <c r="J155" s="49"/>
      <c r="K155" s="48"/>
      <c r="L155"/>
      <c r="M155"/>
    </row>
    <row r="156" spans="2:13" ht="17.25" customHeight="1">
      <c r="B156" s="128" t="s">
        <v>44</v>
      </c>
      <c r="C156" s="128"/>
      <c r="D156" s="128"/>
      <c r="E156" s="128"/>
      <c r="F156" s="129"/>
      <c r="G156" s="130">
        <v>36872</v>
      </c>
      <c r="H156" s="131"/>
      <c r="I156" s="51"/>
      <c r="J156" s="49"/>
      <c r="K156" s="48"/>
      <c r="L156"/>
      <c r="M156"/>
    </row>
    <row r="157" spans="2:13" ht="17.25" customHeight="1">
      <c r="B157" s="128" t="s">
        <v>28</v>
      </c>
      <c r="C157" s="128"/>
      <c r="D157" s="128"/>
      <c r="E157" s="128"/>
      <c r="F157" s="129"/>
      <c r="G157" s="130">
        <v>24623</v>
      </c>
      <c r="H157" s="131"/>
      <c r="I157" s="51"/>
      <c r="J157" s="49"/>
      <c r="K157" s="48"/>
      <c r="L157"/>
      <c r="M157"/>
    </row>
    <row r="158" spans="2:13" ht="17.25" customHeight="1">
      <c r="B158" s="128" t="s">
        <v>34</v>
      </c>
      <c r="C158" s="128"/>
      <c r="D158" s="128"/>
      <c r="E158" s="128"/>
      <c r="F158" s="129"/>
      <c r="G158" s="130">
        <v>24228</v>
      </c>
      <c r="H158" s="131"/>
      <c r="I158" s="51"/>
      <c r="J158" s="49"/>
      <c r="K158" s="48"/>
      <c r="L158"/>
      <c r="M158"/>
    </row>
    <row r="159" spans="2:13" ht="17.25" customHeight="1">
      <c r="B159" s="128" t="s">
        <v>45</v>
      </c>
      <c r="C159" s="128"/>
      <c r="D159" s="128"/>
      <c r="E159" s="128"/>
      <c r="F159" s="129"/>
      <c r="G159" s="130">
        <v>21956</v>
      </c>
      <c r="H159" s="131"/>
      <c r="I159" s="52"/>
      <c r="J159" s="49"/>
      <c r="K159" s="48"/>
      <c r="L159"/>
      <c r="M159"/>
    </row>
    <row r="160" spans="2:13" ht="17.25" customHeight="1">
      <c r="B160" s="128" t="s">
        <v>35</v>
      </c>
      <c r="C160" s="128"/>
      <c r="D160" s="128"/>
      <c r="E160" s="128"/>
      <c r="F160" s="129"/>
      <c r="G160" s="130">
        <v>10743</v>
      </c>
      <c r="H160" s="131"/>
      <c r="I160" s="51"/>
      <c r="J160" s="49"/>
      <c r="K160" s="48"/>
      <c r="L160"/>
      <c r="M160"/>
    </row>
    <row r="161" spans="2:13" ht="17.25" customHeight="1">
      <c r="B161" s="128" t="s">
        <v>41</v>
      </c>
      <c r="C161" s="128"/>
      <c r="D161" s="128"/>
      <c r="E161" s="128"/>
      <c r="F161" s="129"/>
      <c r="G161" s="130">
        <v>10268</v>
      </c>
      <c r="H161" s="131"/>
      <c r="I161" s="51"/>
      <c r="J161" s="49"/>
      <c r="K161" s="48"/>
      <c r="L161"/>
      <c r="M161"/>
    </row>
    <row r="162" spans="2:13" ht="17.25" customHeight="1">
      <c r="B162" s="128" t="s">
        <v>37</v>
      </c>
      <c r="C162" s="128"/>
      <c r="D162" s="128"/>
      <c r="E162" s="128"/>
      <c r="F162" s="129"/>
      <c r="G162" s="130">
        <v>4367</v>
      </c>
      <c r="H162" s="131"/>
      <c r="I162" s="51"/>
      <c r="J162" s="49"/>
      <c r="K162" s="48"/>
      <c r="L162"/>
      <c r="M162"/>
    </row>
    <row r="163" spans="2:13" ht="18" customHeight="1" thickBot="1">
      <c r="B163" s="145" t="s">
        <v>36</v>
      </c>
      <c r="C163" s="145"/>
      <c r="D163" s="145"/>
      <c r="E163" s="145"/>
      <c r="F163" s="137"/>
      <c r="G163" s="146">
        <v>3328</v>
      </c>
      <c r="H163" s="14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41" t="s">
        <v>17</v>
      </c>
      <c r="C168" s="141"/>
      <c r="D168" s="141"/>
      <c r="E168" s="141"/>
      <c r="F168" s="142"/>
      <c r="G168" s="143" t="s">
        <v>8</v>
      </c>
      <c r="H168" s="144"/>
      <c r="I168" s="2"/>
      <c r="J168" s="2"/>
    </row>
    <row r="169" spans="2:13" ht="17.25" customHeight="1">
      <c r="B169" s="124" t="s">
        <v>47</v>
      </c>
      <c r="C169" s="124"/>
      <c r="D169" s="124"/>
      <c r="E169" s="124"/>
      <c r="F169" s="125"/>
      <c r="G169" s="126">
        <v>3773088663831.2588</v>
      </c>
      <c r="H169" s="127"/>
      <c r="I169" s="53"/>
      <c r="J169" s="54"/>
    </row>
    <row r="170" spans="2:13" ht="17.25" customHeight="1">
      <c r="B170" s="128" t="s">
        <v>28</v>
      </c>
      <c r="C170" s="128"/>
      <c r="D170" s="128"/>
      <c r="E170" s="128"/>
      <c r="F170" s="129"/>
      <c r="G170" s="130">
        <v>2973999170937.4443</v>
      </c>
      <c r="H170" s="131"/>
      <c r="I170" s="53"/>
      <c r="J170" s="54"/>
    </row>
    <row r="171" spans="2:13" ht="17.25" customHeight="1">
      <c r="B171" s="128" t="s">
        <v>50</v>
      </c>
      <c r="C171" s="128"/>
      <c r="D171" s="128"/>
      <c r="E171" s="128"/>
      <c r="F171" s="129"/>
      <c r="G171" s="130">
        <v>1365056892370.8167</v>
      </c>
      <c r="H171" s="131"/>
      <c r="I171" s="53"/>
      <c r="J171" s="54"/>
    </row>
    <row r="172" spans="2:13" ht="17.25" customHeight="1">
      <c r="B172" s="128" t="s">
        <v>45</v>
      </c>
      <c r="C172" s="128"/>
      <c r="D172" s="128"/>
      <c r="E172" s="128"/>
      <c r="F172" s="129"/>
      <c r="G172" s="130">
        <v>1326998404597.4966</v>
      </c>
      <c r="H172" s="131"/>
      <c r="I172" s="53"/>
      <c r="J172" s="54"/>
    </row>
    <row r="173" spans="2:13" ht="17.25" customHeight="1">
      <c r="B173" s="128" t="s">
        <v>42</v>
      </c>
      <c r="C173" s="128"/>
      <c r="D173" s="128"/>
      <c r="E173" s="128"/>
      <c r="F173" s="129"/>
      <c r="G173" s="130">
        <v>991379074975.83899</v>
      </c>
      <c r="H173" s="131"/>
      <c r="I173" s="55"/>
      <c r="J173" s="49"/>
    </row>
    <row r="174" spans="2:13" ht="17.25" customHeight="1">
      <c r="B174" s="128" t="s">
        <v>29</v>
      </c>
      <c r="C174" s="128"/>
      <c r="D174" s="128"/>
      <c r="E174" s="128"/>
      <c r="F174" s="129"/>
      <c r="G174" s="130">
        <v>975763973211.77673</v>
      </c>
      <c r="H174" s="131"/>
      <c r="I174" s="53"/>
      <c r="J174" s="54"/>
    </row>
    <row r="175" spans="2:13" ht="17.25" customHeight="1">
      <c r="B175" s="128" t="s">
        <v>44</v>
      </c>
      <c r="C175" s="128"/>
      <c r="D175" s="128"/>
      <c r="E175" s="128"/>
      <c r="F175" s="129"/>
      <c r="G175" s="130">
        <v>653297632313.97693</v>
      </c>
      <c r="H175" s="131"/>
      <c r="I175" s="53"/>
      <c r="J175" s="54"/>
    </row>
    <row r="176" spans="2:13" ht="17.25" customHeight="1">
      <c r="B176" s="128" t="s">
        <v>36</v>
      </c>
      <c r="C176" s="128"/>
      <c r="D176" s="128"/>
      <c r="E176" s="128"/>
      <c r="F176" s="129"/>
      <c r="G176" s="130">
        <v>537043186359.90137</v>
      </c>
      <c r="H176" s="131"/>
      <c r="I176" s="53"/>
      <c r="J176" s="54"/>
    </row>
    <row r="177" spans="2:10" ht="17.25" customHeight="1">
      <c r="B177" s="128" t="s">
        <v>46</v>
      </c>
      <c r="C177" s="128"/>
      <c r="D177" s="128"/>
      <c r="E177" s="128"/>
      <c r="F177" s="129"/>
      <c r="G177" s="130">
        <v>534036945342.27667</v>
      </c>
      <c r="H177" s="131"/>
      <c r="I177" s="53"/>
      <c r="J177" s="54"/>
    </row>
    <row r="178" spans="2:10" ht="18" customHeight="1" thickBot="1">
      <c r="B178" s="145" t="s">
        <v>34</v>
      </c>
      <c r="C178" s="145"/>
      <c r="D178" s="145"/>
      <c r="E178" s="145"/>
      <c r="F178" s="137"/>
      <c r="G178" s="146">
        <v>531601049090.73761</v>
      </c>
      <c r="H178" s="14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MICEX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Zakharova_ia</dc:creator>
  <cp:lastModifiedBy>Кузьменков Дмитрий Андреевич</cp:lastModifiedBy>
  <cp:lastPrinted>2017-10-03T07:02:17Z</cp:lastPrinted>
  <dcterms:created xsi:type="dcterms:W3CDTF">2007-06-25T14:16:27Z</dcterms:created>
  <dcterms:modified xsi:type="dcterms:W3CDTF">2020-01-09T08:29:19Z</dcterms:modified>
</cp:coreProperties>
</file>