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45" windowWidth="28035" windowHeight="12570"/>
  </bookViews>
  <sheets>
    <sheet name="제1작업" sheetId="1" r:id="rId1"/>
    <sheet name="제2작업" sheetId="2" r:id="rId2"/>
    <sheet name="제3작업" sheetId="3" r:id="rId3"/>
    <sheet name="제4작업" sheetId="7" r:id="rId4"/>
  </sheets>
  <definedNames>
    <definedName name="_xlnm._FilterDatabase" localSheetId="1" hidden="1">제2작업!$B$2:$H$10</definedName>
    <definedName name="_xlnm.Criteria" localSheetId="1">제2작업!$B$14:$C$16</definedName>
    <definedName name="_xlnm.Extract" localSheetId="1">제2작업!$B$18:$E$18</definedName>
    <definedName name="근무지역">제1작업!$D$5:$D$12</definedName>
  </definedNames>
  <calcPr calcId="144525"/>
  <pivotCaches>
    <pivotCache cacheId="5" r:id="rId5"/>
  </pivotCaches>
</workbook>
</file>

<file path=xl/calcChain.xml><?xml version="1.0" encoding="utf-8"?>
<calcChain xmlns="http://schemas.openxmlformats.org/spreadsheetml/2006/main">
  <c r="E13" i="1" l="1"/>
  <c r="J14" i="1"/>
  <c r="E14" i="1"/>
  <c r="I6" i="1"/>
  <c r="I7" i="1"/>
  <c r="I8" i="1"/>
  <c r="I9" i="1"/>
  <c r="I10" i="1"/>
  <c r="I11" i="1"/>
  <c r="I12" i="1"/>
  <c r="I5" i="1"/>
  <c r="J13" i="1"/>
  <c r="J6" i="1"/>
  <c r="J7" i="1"/>
  <c r="J8" i="1"/>
  <c r="J9" i="1"/>
  <c r="J10" i="1"/>
  <c r="J11" i="1"/>
  <c r="J12" i="1"/>
  <c r="J5" i="1"/>
</calcChain>
</file>

<file path=xl/sharedStrings.xml><?xml version="1.0" encoding="utf-8"?>
<sst xmlns="http://schemas.openxmlformats.org/spreadsheetml/2006/main" count="128" uniqueCount="53">
  <si>
    <t>사원코드</t>
  </si>
  <si>
    <t>사원코드</t>
    <phoneticPr fontId="2" type="noConversion"/>
  </si>
  <si>
    <t>파견자</t>
  </si>
  <si>
    <t>파견자</t>
    <phoneticPr fontId="2" type="noConversion"/>
  </si>
  <si>
    <t>근무지역</t>
  </si>
  <si>
    <t>근무지역</t>
    <phoneticPr fontId="2" type="noConversion"/>
  </si>
  <si>
    <t>분야</t>
    <phoneticPr fontId="2" type="noConversion"/>
  </si>
  <si>
    <t>계약일</t>
  </si>
  <si>
    <t>계약일</t>
    <phoneticPr fontId="2" type="noConversion"/>
  </si>
  <si>
    <t>계약금액
(단위:원)</t>
  </si>
  <si>
    <t>계약금액
(단위:원)</t>
    <phoneticPr fontId="2" type="noConversion"/>
  </si>
  <si>
    <t>연봉</t>
    <phoneticPr fontId="2" type="noConversion"/>
  </si>
  <si>
    <t>계약기간</t>
    <phoneticPr fontId="2" type="noConversion"/>
  </si>
  <si>
    <t>비고</t>
    <phoneticPr fontId="2" type="noConversion"/>
  </si>
  <si>
    <t>AF-215</t>
  </si>
  <si>
    <t>AF-215</t>
    <phoneticPr fontId="2" type="noConversion"/>
  </si>
  <si>
    <t>AE-522</t>
    <phoneticPr fontId="2" type="noConversion"/>
  </si>
  <si>
    <t>BS-112</t>
    <phoneticPr fontId="2" type="noConversion"/>
  </si>
  <si>
    <t>CA-455</t>
    <phoneticPr fontId="2" type="noConversion"/>
  </si>
  <si>
    <t>BA-328</t>
    <phoneticPr fontId="2" type="noConversion"/>
  </si>
  <si>
    <t>CJ-914</t>
    <phoneticPr fontId="2" type="noConversion"/>
  </si>
  <si>
    <t>AK-636</t>
    <phoneticPr fontId="2" type="noConversion"/>
  </si>
  <si>
    <t>BH285</t>
    <phoneticPr fontId="2" type="noConversion"/>
  </si>
  <si>
    <t>정하윤</t>
    <phoneticPr fontId="2" type="noConversion"/>
  </si>
  <si>
    <t>김태훈</t>
    <phoneticPr fontId="2" type="noConversion"/>
  </si>
  <si>
    <t>한청명</t>
    <phoneticPr fontId="2" type="noConversion"/>
  </si>
  <si>
    <t>노지원</t>
    <phoneticPr fontId="2" type="noConversion"/>
  </si>
  <si>
    <t>김태웅</t>
    <phoneticPr fontId="2" type="noConversion"/>
  </si>
  <si>
    <t>정다겸</t>
    <phoneticPr fontId="2" type="noConversion"/>
  </si>
  <si>
    <t>박재원</t>
    <phoneticPr fontId="2" type="noConversion"/>
  </si>
  <si>
    <t>박은오</t>
    <phoneticPr fontId="2" type="noConversion"/>
  </si>
  <si>
    <t>순천</t>
  </si>
  <si>
    <t>순천</t>
    <phoneticPr fontId="2" type="noConversion"/>
  </si>
  <si>
    <t>나주</t>
  </si>
  <si>
    <t>나주</t>
    <phoneticPr fontId="2" type="noConversion"/>
  </si>
  <si>
    <t>목포</t>
  </si>
  <si>
    <t>목포</t>
    <phoneticPr fontId="2" type="noConversion"/>
  </si>
  <si>
    <t>서비스</t>
    <phoneticPr fontId="2" type="noConversion"/>
  </si>
  <si>
    <t>기술직</t>
    <phoneticPr fontId="2" type="noConversion"/>
  </si>
  <si>
    <t>전문직</t>
    <phoneticPr fontId="2" type="noConversion"/>
  </si>
  <si>
    <t>나주지역 연봉(단위:천원) 합계</t>
    <phoneticPr fontId="2" type="noConversion"/>
  </si>
  <si>
    <t>서비스직 최대 연봉(단위:천원)</t>
    <phoneticPr fontId="2" type="noConversion"/>
  </si>
  <si>
    <t>순천지역 계약금액(단위:원) 평균</t>
    <phoneticPr fontId="2" type="noConversion"/>
  </si>
  <si>
    <t>C*</t>
    <phoneticPr fontId="2" type="noConversion"/>
  </si>
  <si>
    <t>&gt;=4000000</t>
    <phoneticPr fontId="2" type="noConversion"/>
  </si>
  <si>
    <t>총합계</t>
  </si>
  <si>
    <t>개수 : 파견자</t>
  </si>
  <si>
    <t>7월</t>
  </si>
  <si>
    <t>8월</t>
  </si>
  <si>
    <t>9월</t>
  </si>
  <si>
    <t>10월</t>
  </si>
  <si>
    <t>**</t>
  </si>
  <si>
    <t>평균 : 계약금액(단위:원)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</si>
</sst>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-* #,##0_-;\-* #,##0_-;_-* &quot;-&quot;_-;_-@_-"/>
    <numFmt numFmtId="178" formatCode="#,##0&quot;천&quot;&quot;원&quot;"/>
  </numFmts>
  <fonts count="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굴림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 style="thin">
        <color indexed="64"/>
      </diagonal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 style="thin">
        <color indexed="64"/>
      </diagonal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52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14" fontId="3" fillId="0" borderId="8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 wrapText="1"/>
    </xf>
    <xf numFmtId="41" fontId="3" fillId="0" borderId="3" xfId="1" applyFont="1" applyBorder="1" applyAlignment="1">
      <alignment horizontal="right" vertical="center"/>
    </xf>
    <xf numFmtId="41" fontId="3" fillId="0" borderId="1" xfId="1" applyFont="1" applyBorder="1" applyAlignment="1">
      <alignment horizontal="right" vertical="center"/>
    </xf>
    <xf numFmtId="41" fontId="3" fillId="0" borderId="8" xfId="1" applyFont="1" applyBorder="1" applyAlignment="1">
      <alignment horizontal="right" vertical="center"/>
    </xf>
    <xf numFmtId="178" fontId="3" fillId="0" borderId="3" xfId="1" applyNumberFormat="1" applyFont="1" applyBorder="1" applyAlignment="1">
      <alignment horizontal="right" vertical="center"/>
    </xf>
    <xf numFmtId="178" fontId="3" fillId="0" borderId="1" xfId="1" applyNumberFormat="1" applyFont="1" applyBorder="1" applyAlignment="1">
      <alignment horizontal="right" vertical="center"/>
    </xf>
    <xf numFmtId="178" fontId="3" fillId="0" borderId="8" xfId="1" applyNumberFormat="1" applyFont="1" applyBorder="1" applyAlignment="1">
      <alignment horizontal="right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20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center" vertical="center"/>
    </xf>
    <xf numFmtId="0" fontId="3" fillId="0" borderId="22" xfId="0" applyFont="1" applyFill="1" applyBorder="1" applyAlignment="1">
      <alignment horizontal="center" vertical="center" wrapText="1"/>
    </xf>
    <xf numFmtId="0" fontId="3" fillId="0" borderId="18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4" fontId="3" fillId="0" borderId="1" xfId="0" applyNumberFormat="1" applyFont="1" applyFill="1" applyBorder="1" applyAlignment="1">
      <alignment horizontal="center" vertical="center"/>
    </xf>
    <xf numFmtId="41" fontId="3" fillId="0" borderId="19" xfId="1" applyFont="1" applyFill="1" applyBorder="1" applyAlignment="1">
      <alignment horizontal="right" vertical="center"/>
    </xf>
    <xf numFmtId="0" fontId="3" fillId="0" borderId="23" xfId="0" applyFont="1" applyFill="1" applyBorder="1" applyAlignment="1">
      <alignment horizontal="center" vertical="center"/>
    </xf>
    <xf numFmtId="0" fontId="3" fillId="0" borderId="24" xfId="0" applyFont="1" applyFill="1" applyBorder="1" applyAlignment="1">
      <alignment horizontal="center" vertical="center"/>
    </xf>
    <xf numFmtId="14" fontId="3" fillId="0" borderId="24" xfId="0" applyNumberFormat="1" applyFont="1" applyFill="1" applyBorder="1" applyAlignment="1">
      <alignment horizontal="center" vertical="center"/>
    </xf>
    <xf numFmtId="41" fontId="3" fillId="0" borderId="25" xfId="1" applyFont="1" applyFill="1" applyBorder="1" applyAlignment="1">
      <alignment horizontal="right" vertical="center"/>
    </xf>
    <xf numFmtId="178" fontId="3" fillId="0" borderId="4" xfId="1" applyNumberFormat="1" applyFont="1" applyBorder="1" applyAlignment="1">
      <alignment horizontal="right" vertical="center"/>
    </xf>
    <xf numFmtId="178" fontId="3" fillId="0" borderId="6" xfId="1" applyNumberFormat="1" applyFont="1" applyBorder="1" applyAlignment="1">
      <alignment horizontal="right" vertical="center"/>
    </xf>
    <xf numFmtId="178" fontId="3" fillId="0" borderId="9" xfId="1" applyNumberFormat="1" applyFont="1" applyBorder="1" applyAlignment="1">
      <alignment horizontal="right" vertical="center"/>
    </xf>
    <xf numFmtId="0" fontId="0" fillId="0" borderId="0" xfId="0" pivotButton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41" fontId="0" fillId="0" borderId="0" xfId="0" applyNumberFormat="1" applyAlignment="1">
      <alignment horizontal="center" vertical="center"/>
    </xf>
    <xf numFmtId="41" fontId="3" fillId="0" borderId="15" xfId="1" applyFont="1" applyBorder="1" applyAlignment="1">
      <alignment horizontal="center" vertical="center"/>
    </xf>
    <xf numFmtId="41" fontId="3" fillId="0" borderId="0" xfId="0" applyNumberFormat="1" applyFont="1">
      <alignment vertical="center"/>
    </xf>
    <xf numFmtId="41" fontId="3" fillId="0" borderId="14" xfId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15">
    <dxf>
      <font>
        <b/>
        <i val="0"/>
        <color rgb="FF0070C0"/>
      </font>
    </dxf>
    <dxf>
      <font>
        <b/>
        <i val="0"/>
        <color rgb="FF0070C0"/>
      </font>
    </dxf>
    <dxf>
      <font>
        <b/>
        <i val="0"/>
        <color rgb="FF0070C0"/>
      </font>
    </dxf>
    <dxf>
      <font>
        <b/>
        <i val="0"/>
        <color rgb="FF0070C0"/>
      </font>
    </dxf>
    <dxf>
      <numFmt numFmtId="33" formatCode="_-* #,##0_-;\-* #,##0_-;_-* &quot;-&quot;_-;_-@_-"/>
    </dxf>
    <dxf>
      <alignment horizontal="center" readingOrder="0"/>
    </dxf>
    <dxf>
      <font>
        <b/>
        <i val="0"/>
        <color rgb="FF0070C0"/>
      </font>
    </dxf>
    <dxf>
      <font>
        <b/>
        <i val="0"/>
        <color rgb="FF0070C0"/>
      </font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numFmt numFmtId="19" formatCode="yyyy/mm/dd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medium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chartsheet" Target="chartsheets/sheet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.xml"/><Relationship Id="rId1" Type="http://schemas.openxmlformats.org/officeDocument/2006/relationships/image" Target="../media/image1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sz="2000" b="1">
                <a:latin typeface="굴림" pitchFamily="50" charset="-127"/>
                <a:ea typeface="굴림" pitchFamily="50" charset="-127"/>
              </a:rPr>
              <a:t>순천 및 나주지역 파견 근무 현황</a:t>
            </a:r>
          </a:p>
        </c:rich>
      </c:tx>
      <c:layout/>
      <c:overlay val="0"/>
      <c:spPr>
        <a:solidFill>
          <a:schemeClr val="bg1"/>
        </a:solidFill>
        <a:ln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7.7481758694830316E-2"/>
          <c:y val="7.2233165940681965E-2"/>
          <c:w val="0.85341025145427529"/>
          <c:h val="0.85119320039228508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제1작업!$H$4</c:f>
              <c:strCache>
                <c:ptCount val="1"/>
                <c:pt idx="0">
                  <c:v>연봉</c:v>
                </c:pt>
              </c:strCache>
            </c:strRef>
          </c:tx>
          <c:invertIfNegative val="0"/>
          <c:dLbls>
            <c:dLbl>
              <c:idx val="2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(제1작업!$C$5,제1작업!$C$6,제1작업!$C$7,제1작업!$C$9,제1작업!$C$10,제1작업!$C$11)</c:f>
              <c:strCache>
                <c:ptCount val="6"/>
                <c:pt idx="0">
                  <c:v>정하윤</c:v>
                </c:pt>
                <c:pt idx="1">
                  <c:v>김태훈</c:v>
                </c:pt>
                <c:pt idx="2">
                  <c:v>한청명</c:v>
                </c:pt>
                <c:pt idx="3">
                  <c:v>김태웅</c:v>
                </c:pt>
                <c:pt idx="4">
                  <c:v>정다겸</c:v>
                </c:pt>
                <c:pt idx="5">
                  <c:v>박재원</c:v>
                </c:pt>
              </c:strCache>
            </c:strRef>
          </c:cat>
          <c:val>
            <c:numRef>
              <c:f>(제1작업!$H$5,제1작업!$H$6,제1작업!$H$7,제1작업!$H$9,제1작업!$H$10,제1작업!$H$11)</c:f>
              <c:numCache>
                <c:formatCode>#,##0"천""원"</c:formatCode>
                <c:ptCount val="6"/>
                <c:pt idx="0">
                  <c:v>45792</c:v>
                </c:pt>
                <c:pt idx="1">
                  <c:v>33926</c:v>
                </c:pt>
                <c:pt idx="2">
                  <c:v>61200</c:v>
                </c:pt>
                <c:pt idx="3">
                  <c:v>42624</c:v>
                </c:pt>
                <c:pt idx="4">
                  <c:v>60912</c:v>
                </c:pt>
                <c:pt idx="5">
                  <c:v>43200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88658176"/>
        <c:axId val="187387264"/>
      </c:barChart>
      <c:lineChart>
        <c:grouping val="standard"/>
        <c:varyColors val="0"/>
        <c:ser>
          <c:idx val="0"/>
          <c:order val="0"/>
          <c:tx>
            <c:v>계약금액(단위:원)</c:v>
          </c:tx>
          <c:marker>
            <c:symbol val="diamond"/>
            <c:size val="10"/>
          </c:marker>
          <c:cat>
            <c:strRef>
              <c:f>(제1작업!$C$5,제1작업!$C$6,제1작업!$C$7,제1작업!$C$9,제1작업!$C$10,제1작업!$C$11)</c:f>
              <c:strCache>
                <c:ptCount val="6"/>
                <c:pt idx="0">
                  <c:v>정하윤</c:v>
                </c:pt>
                <c:pt idx="1">
                  <c:v>김태훈</c:v>
                </c:pt>
                <c:pt idx="2">
                  <c:v>한청명</c:v>
                </c:pt>
                <c:pt idx="3">
                  <c:v>김태웅</c:v>
                </c:pt>
                <c:pt idx="4">
                  <c:v>정다겸</c:v>
                </c:pt>
                <c:pt idx="5">
                  <c:v>박재원</c:v>
                </c:pt>
              </c:strCache>
            </c:strRef>
          </c:cat>
          <c:val>
            <c:numRef>
              <c:f>(제1작업!$G$5,제1작업!$G$6,제1작업!$G$7,제1작업!$G$9,제1작업!$G$10,제1작업!$G$11)</c:f>
              <c:numCache>
                <c:formatCode>_(* #,##0_);_(* \(#,##0\);_(* "-"_);_(@_)</c:formatCode>
                <c:ptCount val="6"/>
                <c:pt idx="0">
                  <c:v>3180000</c:v>
                </c:pt>
                <c:pt idx="1">
                  <c:v>2356000</c:v>
                </c:pt>
                <c:pt idx="2">
                  <c:v>4250000</c:v>
                </c:pt>
                <c:pt idx="3">
                  <c:v>2960000</c:v>
                </c:pt>
                <c:pt idx="4">
                  <c:v>4230000</c:v>
                </c:pt>
                <c:pt idx="5">
                  <c:v>3000000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0375296"/>
        <c:axId val="216615744"/>
      </c:lineChart>
      <c:catAx>
        <c:axId val="1886581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>
            <a:solidFill>
              <a:schemeClr val="tx1"/>
            </a:solidFill>
          </a:ln>
        </c:spPr>
        <c:crossAx val="187387264"/>
        <c:crosses val="autoZero"/>
        <c:auto val="1"/>
        <c:lblAlgn val="ctr"/>
        <c:lblOffset val="100"/>
        <c:noMultiLvlLbl val="0"/>
      </c:catAx>
      <c:valAx>
        <c:axId val="187387264"/>
        <c:scaling>
          <c:orientation val="minMax"/>
        </c:scaling>
        <c:delete val="0"/>
        <c:axPos val="l"/>
        <c:majorGridlines>
          <c:spPr>
            <a:ln>
              <a:prstDash val="dash"/>
            </a:ln>
          </c:spPr>
        </c:majorGridlines>
        <c:numFmt formatCode="#,##0&quot;천&quot;&quot;원&quot;" sourceLinked="1"/>
        <c:majorTickMark val="none"/>
        <c:minorTickMark val="none"/>
        <c:tickLblPos val="nextTo"/>
        <c:spPr>
          <a:ln>
            <a:solidFill>
              <a:schemeClr val="tx1"/>
            </a:solidFill>
          </a:ln>
        </c:spPr>
        <c:crossAx val="188658176"/>
        <c:crosses val="autoZero"/>
        <c:crossBetween val="between"/>
      </c:valAx>
      <c:valAx>
        <c:axId val="216615744"/>
        <c:scaling>
          <c:orientation val="minMax"/>
        </c:scaling>
        <c:delete val="0"/>
        <c:axPos val="r"/>
        <c:majorGridlines>
          <c:spPr>
            <a:ln>
              <a:noFill/>
            </a:ln>
          </c:spPr>
        </c:majorGridlines>
        <c:numFmt formatCode="_(* #,##0_);_(* \(#,##0\);_(* &quot;-&quot;_);_(@_)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80375296"/>
        <c:crosses val="max"/>
        <c:crossBetween val="between"/>
        <c:majorUnit val="1000000"/>
      </c:valAx>
      <c:catAx>
        <c:axId val="280375296"/>
        <c:scaling>
          <c:orientation val="minMax"/>
        </c:scaling>
        <c:delete val="1"/>
        <c:axPos val="b"/>
        <c:majorTickMark val="out"/>
        <c:minorTickMark val="none"/>
        <c:tickLblPos val="nextTo"/>
        <c:crossAx val="216615744"/>
        <c:auto val="1"/>
        <c:lblAlgn val="ctr"/>
        <c:lblOffset val="100"/>
        <c:noMultiLvlLbl val="0"/>
      </c:catAx>
      <c:spPr>
        <a:ln cmpd="sng">
          <a:solidFill>
            <a:schemeClr val="tx1"/>
          </a:solidFill>
          <a:prstDash val="dash"/>
        </a:ln>
      </c:spPr>
    </c:plotArea>
    <c:legend>
      <c:legendPos val="b"/>
      <c:layout/>
      <c:overlay val="0"/>
    </c:legend>
    <c:plotVisOnly val="1"/>
    <c:dispBlanksAs val="gap"/>
    <c:showDLblsOverMax val="0"/>
  </c:chart>
  <c:spPr>
    <a:blipFill>
      <a:blip xmlns:r="http://schemas.openxmlformats.org/officeDocument/2006/relationships" r:embed="rId1"/>
      <a:tile tx="0" ty="0" sx="100000" sy="100000" flip="none" algn="tl"/>
    </a:blipFill>
    <a:ln>
      <a:solidFill>
        <a:schemeClr val="tx1"/>
      </a:solidFill>
    </a:ln>
  </c:spPr>
  <c:txPr>
    <a:bodyPr/>
    <a:lstStyle/>
    <a:p>
      <a:pPr>
        <a:defRPr sz="1100" b="0" i="0">
          <a:latin typeface="굴림" pitchFamily="50" charset="-127"/>
          <a:ea typeface="굴림" pitchFamily="50" charset="-127"/>
        </a:defRPr>
      </a:pPr>
      <a:endParaRPr lang="ko-KR"/>
    </a:p>
  </c:txPr>
  <c:userShapes r:id="rId2"/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12686044" cy="8289890"/>
    <xdr:graphicFrame macro="">
      <xdr:nvGraphicFramePr>
        <xdr:cNvPr id="2" name="차트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0.50908</cdr:x>
      <cdr:y>0.09848</cdr:y>
    </cdr:from>
    <cdr:to>
      <cdr:x>0.62129</cdr:x>
      <cdr:y>0.18434</cdr:y>
    </cdr:to>
    <cdr:sp macro="" textlink="">
      <cdr:nvSpPr>
        <cdr:cNvPr id="2" name="모서리가 둥근 사각형 설명선 1"/>
        <cdr:cNvSpPr/>
      </cdr:nvSpPr>
      <cdr:spPr>
        <a:xfrm xmlns:a="http://schemas.openxmlformats.org/drawingml/2006/main">
          <a:off x="6458160" y="816429"/>
          <a:ext cx="1423516" cy="711759"/>
        </a:xfrm>
        <a:prstGeom xmlns:a="http://schemas.openxmlformats.org/drawingml/2006/main" prst="wedgeRoundRectCallout">
          <a:avLst>
            <a:gd name="adj1" fmla="val -91069"/>
            <a:gd name="adj2" fmla="val -7594"/>
            <a:gd name="adj3" fmla="val 16667"/>
          </a:avLst>
        </a:prstGeom>
        <a:noFill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 anchor="ctr"/>
        <a:lstStyle xmlns:a="http://schemas.openxmlformats.org/drawingml/2006/main"/>
        <a:p xmlns:a="http://schemas.openxmlformats.org/drawingml/2006/main">
          <a:pPr algn="ctr"/>
          <a:r>
            <a:rPr lang="ko-KR" altLang="en-US" sz="2000">
              <a:solidFill>
                <a:schemeClr val="tx1"/>
              </a:solidFill>
              <a:latin typeface="굴림" pitchFamily="50" charset="-127"/>
              <a:ea typeface="굴림" pitchFamily="50" charset="-127"/>
            </a:rPr>
            <a:t>최대 연봉</a:t>
          </a:r>
          <a:endParaRPr lang="ko-KR" sz="2000">
            <a:solidFill>
              <a:schemeClr val="tx1"/>
            </a:solidFill>
            <a:latin typeface="굴림" pitchFamily="50" charset="-127"/>
            <a:ea typeface="굴림" pitchFamily="50" charset="-127"/>
          </a:endParaRP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10" refreshedDate="45309.678324652778" createdVersion="4" refreshedVersion="4" minRefreshableVersion="3" recordCount="8">
  <cacheSource type="worksheet">
    <worksheetSource ref="B4:H12" sheet="제1작업"/>
  </cacheSource>
  <cacheFields count="7">
    <cacheField name="사원코드" numFmtId="0">
      <sharedItems/>
    </cacheField>
    <cacheField name="파견자" numFmtId="0">
      <sharedItems count="8">
        <s v="정하윤"/>
        <s v="김태훈"/>
        <s v="한청명"/>
        <s v="노지원"/>
        <s v="김태웅"/>
        <s v="정다겸"/>
        <s v="박재원"/>
        <s v="박은오"/>
      </sharedItems>
    </cacheField>
    <cacheField name="근무지역" numFmtId="0">
      <sharedItems count="3">
        <s v="순천"/>
        <s v="나주"/>
        <s v="목포"/>
      </sharedItems>
    </cacheField>
    <cacheField name="분야" numFmtId="0">
      <sharedItems/>
    </cacheField>
    <cacheField name="계약일" numFmtId="14">
      <sharedItems containsSemiMixedTypes="0" containsNonDate="0" containsDate="1" containsString="0" minDate="2023-07-01T00:00:00" maxDate="2023-10-06T00:00:00" count="7">
        <d v="2023-07-25T00:00:00"/>
        <d v="2023-09-25T00:00:00"/>
        <d v="2023-10-05T00:00:00"/>
        <d v="2023-09-26T00:00:00"/>
        <d v="2023-08-21T00:00:00"/>
        <d v="2023-08-14T00:00:00"/>
        <d v="2023-07-01T00:00:00"/>
      </sharedItems>
      <fieldGroup base="4">
        <rangePr groupBy="months" startDate="2023-07-01T00:00:00" endDate="2023-10-06T00:00:00"/>
        <groupItems count="14">
          <s v="&lt;2023-07-01"/>
          <s v="1월"/>
          <s v="2월"/>
          <s v="3월"/>
          <s v="4월"/>
          <s v="5월"/>
          <s v="6월"/>
          <s v="7월"/>
          <s v="8월"/>
          <s v="9월"/>
          <s v="10월"/>
          <s v="11월"/>
          <s v="12월"/>
          <s v="&gt;2023-10-06"/>
        </groupItems>
      </fieldGroup>
    </cacheField>
    <cacheField name="계약금액_x000a_(단위:원)" numFmtId="41">
      <sharedItems containsSemiMixedTypes="0" containsString="0" containsNumber="1" containsInteger="1" minValue="2356000" maxValue="4250000"/>
    </cacheField>
    <cacheField name="연봉" numFmtId="178">
      <sharedItems containsSemiMixedTypes="0" containsString="0" containsNumber="1" containsInteger="1" minValue="33926" maxValue="612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">
  <r>
    <s v="AF-215"/>
    <x v="0"/>
    <x v="0"/>
    <s v="서비스"/>
    <x v="0"/>
    <n v="3180000"/>
    <n v="45792"/>
  </r>
  <r>
    <s v="AE-522"/>
    <x v="1"/>
    <x v="1"/>
    <s v="기술직"/>
    <x v="1"/>
    <n v="2356000"/>
    <n v="33926"/>
  </r>
  <r>
    <s v="BS-112"/>
    <x v="2"/>
    <x v="0"/>
    <s v="전문직"/>
    <x v="2"/>
    <n v="4250000"/>
    <n v="61200"/>
  </r>
  <r>
    <s v="CA-455"/>
    <x v="3"/>
    <x v="2"/>
    <s v="서비스"/>
    <x v="3"/>
    <n v="2560000"/>
    <n v="36864"/>
  </r>
  <r>
    <s v="BA-328"/>
    <x v="4"/>
    <x v="1"/>
    <s v="서비스"/>
    <x v="4"/>
    <n v="2960000"/>
    <n v="42624"/>
  </r>
  <r>
    <s v="CJ-914"/>
    <x v="5"/>
    <x v="1"/>
    <s v="전문직"/>
    <x v="5"/>
    <n v="4230000"/>
    <n v="60912"/>
  </r>
  <r>
    <s v="AK-636"/>
    <x v="6"/>
    <x v="0"/>
    <s v="서비스"/>
    <x v="6"/>
    <n v="3000000"/>
    <n v="43200"/>
  </r>
  <r>
    <s v="BH285"/>
    <x v="7"/>
    <x v="2"/>
    <s v="기술직"/>
    <x v="0"/>
    <n v="3650000"/>
    <n v="5256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피벗 테이블1" cacheId="5" applyNumberFormats="0" applyBorderFormats="0" applyFontFormats="0" applyPatternFormats="0" applyAlignmentFormats="0" applyWidthHeightFormats="1" dataCaption="값" missingCaption="**" updatedVersion="4" minRefreshableVersion="3" useAutoFormatting="1" colGrandTotals="0" itemPrintTitles="1" createdVersion="4" indent="0" outline="1" outlineData="1" multipleFieldFilters="0" rowHeaderCaption="계약일" colHeaderCaption="근무지역">
  <location ref="B2:H9" firstHeaderRow="1" firstDataRow="3" firstDataCol="1"/>
  <pivotFields count="7">
    <pivotField showAll="0"/>
    <pivotField dataField="1" showAll="0">
      <items count="9">
        <item x="4"/>
        <item x="1"/>
        <item x="3"/>
        <item x="7"/>
        <item x="6"/>
        <item x="5"/>
        <item x="0"/>
        <item x="2"/>
        <item t="default"/>
      </items>
    </pivotField>
    <pivotField axis="axisCol" showAll="0" sortType="descending">
      <items count="4">
        <item x="0"/>
        <item x="2"/>
        <item x="1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numFmtId="41" showAll="0"/>
    <pivotField numFmtId="178" showAll="0"/>
  </pivotFields>
  <rowFields count="1">
    <field x="4"/>
  </rowFields>
  <rowItems count="5">
    <i>
      <x v="7"/>
    </i>
    <i>
      <x v="8"/>
    </i>
    <i>
      <x v="9"/>
    </i>
    <i>
      <x v="10"/>
    </i>
    <i t="grand">
      <x/>
    </i>
  </rowItems>
  <colFields count="2">
    <field x="2"/>
    <field x="-2"/>
  </colFields>
  <colItems count="6">
    <i>
      <x/>
      <x/>
    </i>
    <i r="1" i="1">
      <x v="1"/>
    </i>
    <i>
      <x v="1"/>
      <x/>
    </i>
    <i r="1" i="1">
      <x v="1"/>
    </i>
    <i>
      <x v="2"/>
      <x/>
    </i>
    <i r="1" i="1">
      <x v="1"/>
    </i>
  </colItems>
  <dataFields count="2">
    <dataField name="개수 : 파견자" fld="1" subtotal="count" baseField="0" baseItem="0"/>
    <dataField name="평균 : 계약금액(단위:원)" fld="5" subtotal="average" baseField="4" baseItem="7"/>
  </dataFields>
  <formats count="2">
    <format dxfId="4">
      <pivotArea outline="0" collapsedLevelsAreSubtotals="1" fieldPosition="0"/>
    </format>
    <format dxfId="5">
      <pivotArea type="all" dataOnly="0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표1" displayName="표1" ref="B19:E22" totalsRowShown="0" headerRowDxfId="9" dataDxfId="8" tableBorderDxfId="14">
  <autoFilter ref="B19:E22"/>
  <tableColumns count="4">
    <tableColumn id="1" name="사원코드" dataDxfId="13"/>
    <tableColumn id="2" name="파견자" dataDxfId="12"/>
    <tableColumn id="3" name="계약일" dataDxfId="11"/>
    <tableColumn id="4" name="계약금액_x000a_(단위:원)" dataDxfId="10" dataCellStyle="쉼표 [0]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14"/>
  <sheetViews>
    <sheetView tabSelected="1" zoomScale="170" zoomScaleNormal="170" workbookViewId="0">
      <selection activeCell="L10" sqref="L10"/>
    </sheetView>
  </sheetViews>
  <sheetFormatPr defaultRowHeight="13.5" x14ac:dyDescent="0.3"/>
  <cols>
    <col min="1" max="1" width="1.625" style="1" customWidth="1"/>
    <col min="2" max="2" width="9" style="1"/>
    <col min="3" max="3" width="7.125" style="1" bestFit="1" customWidth="1"/>
    <col min="4" max="4" width="9" style="1" bestFit="1" customWidth="1"/>
    <col min="5" max="5" width="10.625" style="1" customWidth="1"/>
    <col min="6" max="6" width="11.625" style="1" bestFit="1" customWidth="1"/>
    <col min="7" max="7" width="11.875" style="1" bestFit="1" customWidth="1"/>
    <col min="8" max="8" width="11" style="1" bestFit="1" customWidth="1"/>
    <col min="9" max="9" width="9.25" style="1" bestFit="1" customWidth="1"/>
    <col min="10" max="11" width="11.875" style="1" bestFit="1" customWidth="1"/>
    <col min="12" max="16384" width="9" style="1"/>
  </cols>
  <sheetData>
    <row r="3" spans="2:11" ht="14.25" thickBot="1" x14ac:dyDescent="0.35"/>
    <row r="4" spans="2:11" ht="27.75" thickBot="1" x14ac:dyDescent="0.35">
      <c r="B4" s="6" t="s">
        <v>1</v>
      </c>
      <c r="C4" s="7" t="s">
        <v>3</v>
      </c>
      <c r="D4" s="7" t="s">
        <v>5</v>
      </c>
      <c r="E4" s="7" t="s">
        <v>6</v>
      </c>
      <c r="F4" s="7" t="s">
        <v>8</v>
      </c>
      <c r="G4" s="8" t="s">
        <v>10</v>
      </c>
      <c r="H4" s="7" t="s">
        <v>11</v>
      </c>
      <c r="I4" s="7" t="s">
        <v>12</v>
      </c>
      <c r="J4" s="9" t="s">
        <v>13</v>
      </c>
    </row>
    <row r="5" spans="2:11" ht="14.25" thickBot="1" x14ac:dyDescent="0.35">
      <c r="B5" s="10" t="s">
        <v>15</v>
      </c>
      <c r="C5" s="11" t="s">
        <v>23</v>
      </c>
      <c r="D5" s="11" t="s">
        <v>32</v>
      </c>
      <c r="E5" s="11" t="s">
        <v>37</v>
      </c>
      <c r="F5" s="12">
        <v>45132</v>
      </c>
      <c r="G5" s="23">
        <v>3180000</v>
      </c>
      <c r="H5" s="26">
        <v>45792</v>
      </c>
      <c r="I5" s="11" t="str">
        <f>IF(LEFT(B5,1)="A","1년",IF(LEFT(B5,1)="B","2년","3년"))</f>
        <v>1년</v>
      </c>
      <c r="J5" s="13" t="str">
        <f>_xlfn.RANK.EQ(H5,H5:H12,0)&amp;"위"</f>
        <v>4위</v>
      </c>
    </row>
    <row r="6" spans="2:11" ht="14.25" thickBot="1" x14ac:dyDescent="0.35">
      <c r="B6" s="14" t="s">
        <v>16</v>
      </c>
      <c r="C6" s="15" t="s">
        <v>24</v>
      </c>
      <c r="D6" s="15" t="s">
        <v>34</v>
      </c>
      <c r="E6" s="15" t="s">
        <v>38</v>
      </c>
      <c r="F6" s="16">
        <v>45194</v>
      </c>
      <c r="G6" s="24">
        <v>2356000</v>
      </c>
      <c r="H6" s="27">
        <v>33926</v>
      </c>
      <c r="I6" s="11" t="str">
        <f t="shared" ref="I6:I12" si="0">IF(LEFT(B6,1)="A","1년",IF(LEFT(B6,1)="B","2년","3년"))</f>
        <v>1년</v>
      </c>
      <c r="J6" s="13" t="str">
        <f t="shared" ref="J6:J12" si="1">_xlfn.RANK.EQ(H6,H6:H13,0)&amp;"위"</f>
        <v>7위</v>
      </c>
    </row>
    <row r="7" spans="2:11" ht="14.25" thickBot="1" x14ac:dyDescent="0.35">
      <c r="B7" s="14" t="s">
        <v>17</v>
      </c>
      <c r="C7" s="15" t="s">
        <v>25</v>
      </c>
      <c r="D7" s="15" t="s">
        <v>32</v>
      </c>
      <c r="E7" s="15" t="s">
        <v>39</v>
      </c>
      <c r="F7" s="16">
        <v>45204</v>
      </c>
      <c r="G7" s="24">
        <v>4250000</v>
      </c>
      <c r="H7" s="27">
        <v>61200</v>
      </c>
      <c r="I7" s="11" t="str">
        <f t="shared" si="0"/>
        <v>2년</v>
      </c>
      <c r="J7" s="13" t="str">
        <f t="shared" si="1"/>
        <v>1위</v>
      </c>
    </row>
    <row r="8" spans="2:11" ht="14.25" thickBot="1" x14ac:dyDescent="0.35">
      <c r="B8" s="14" t="s">
        <v>18</v>
      </c>
      <c r="C8" s="15" t="s">
        <v>26</v>
      </c>
      <c r="D8" s="15" t="s">
        <v>36</v>
      </c>
      <c r="E8" s="15" t="s">
        <v>37</v>
      </c>
      <c r="F8" s="16">
        <v>45195</v>
      </c>
      <c r="G8" s="24">
        <v>2560000</v>
      </c>
      <c r="H8" s="27">
        <v>36864</v>
      </c>
      <c r="I8" s="11" t="str">
        <f t="shared" si="0"/>
        <v>3년</v>
      </c>
      <c r="J8" s="13" t="str">
        <f t="shared" si="1"/>
        <v>5위</v>
      </c>
    </row>
    <row r="9" spans="2:11" ht="14.25" thickBot="1" x14ac:dyDescent="0.35">
      <c r="B9" s="14" t="s">
        <v>19</v>
      </c>
      <c r="C9" s="15" t="s">
        <v>27</v>
      </c>
      <c r="D9" s="15" t="s">
        <v>34</v>
      </c>
      <c r="E9" s="15" t="s">
        <v>37</v>
      </c>
      <c r="F9" s="16">
        <v>45159</v>
      </c>
      <c r="G9" s="24">
        <v>2960000</v>
      </c>
      <c r="H9" s="27">
        <v>42624</v>
      </c>
      <c r="I9" s="11" t="str">
        <f t="shared" si="0"/>
        <v>2년</v>
      </c>
      <c r="J9" s="13" t="str">
        <f t="shared" si="1"/>
        <v>4위</v>
      </c>
      <c r="K9" s="50"/>
    </row>
    <row r="10" spans="2:11" ht="14.25" thickBot="1" x14ac:dyDescent="0.35">
      <c r="B10" s="14" t="s">
        <v>20</v>
      </c>
      <c r="C10" s="15" t="s">
        <v>28</v>
      </c>
      <c r="D10" s="15" t="s">
        <v>34</v>
      </c>
      <c r="E10" s="15" t="s">
        <v>39</v>
      </c>
      <c r="F10" s="16">
        <v>45152</v>
      </c>
      <c r="G10" s="24">
        <v>4230000</v>
      </c>
      <c r="H10" s="27">
        <v>60912</v>
      </c>
      <c r="I10" s="11" t="str">
        <f t="shared" si="0"/>
        <v>3년</v>
      </c>
      <c r="J10" s="13" t="str">
        <f t="shared" si="1"/>
        <v>1위</v>
      </c>
    </row>
    <row r="11" spans="2:11" ht="14.25" thickBot="1" x14ac:dyDescent="0.35">
      <c r="B11" s="14" t="s">
        <v>21</v>
      </c>
      <c r="C11" s="15" t="s">
        <v>29</v>
      </c>
      <c r="D11" s="15" t="s">
        <v>32</v>
      </c>
      <c r="E11" s="15" t="s">
        <v>37</v>
      </c>
      <c r="F11" s="16">
        <v>45108</v>
      </c>
      <c r="G11" s="24">
        <v>3000000</v>
      </c>
      <c r="H11" s="27">
        <v>43200</v>
      </c>
      <c r="I11" s="11" t="str">
        <f t="shared" si="0"/>
        <v>1년</v>
      </c>
      <c r="J11" s="13" t="str">
        <f t="shared" si="1"/>
        <v>2위</v>
      </c>
    </row>
    <row r="12" spans="2:11" ht="14.25" thickBot="1" x14ac:dyDescent="0.35">
      <c r="B12" s="17" t="s">
        <v>22</v>
      </c>
      <c r="C12" s="18" t="s">
        <v>30</v>
      </c>
      <c r="D12" s="18" t="s">
        <v>36</v>
      </c>
      <c r="E12" s="18" t="s">
        <v>38</v>
      </c>
      <c r="F12" s="19">
        <v>45132</v>
      </c>
      <c r="G12" s="25">
        <v>3650000</v>
      </c>
      <c r="H12" s="28">
        <v>52560</v>
      </c>
      <c r="I12" s="11" t="str">
        <f t="shared" si="0"/>
        <v>2년</v>
      </c>
      <c r="J12" s="13" t="str">
        <f t="shared" si="1"/>
        <v>1위</v>
      </c>
    </row>
    <row r="13" spans="2:11" x14ac:dyDescent="0.3">
      <c r="B13" s="4" t="s">
        <v>40</v>
      </c>
      <c r="C13" s="5"/>
      <c r="D13" s="5"/>
      <c r="E13" s="51">
        <f>SUMIF(근무지역,D6,H5:H12)</f>
        <v>137462</v>
      </c>
      <c r="F13" s="29"/>
      <c r="G13" s="5" t="s">
        <v>42</v>
      </c>
      <c r="H13" s="5"/>
      <c r="I13" s="5"/>
      <c r="J13" s="49">
        <f>ROUND(DAVERAGE(B4:H12,G4,D4:D5),-4)</f>
        <v>3480000</v>
      </c>
    </row>
    <row r="14" spans="2:11" ht="27.75" thickBot="1" x14ac:dyDescent="0.35">
      <c r="B14" s="2" t="s">
        <v>41</v>
      </c>
      <c r="C14" s="3"/>
      <c r="D14" s="3"/>
      <c r="E14" s="18">
        <f>DMAX(B4:H12,H4,E4:E5)</f>
        <v>45792</v>
      </c>
      <c r="F14" s="30"/>
      <c r="G14" s="21" t="s">
        <v>1</v>
      </c>
      <c r="H14" s="18" t="s">
        <v>14</v>
      </c>
      <c r="I14" s="22" t="s">
        <v>10</v>
      </c>
      <c r="J14" s="20">
        <f>VLOOKUP(H14,B4:G12,6,0)</f>
        <v>3180000</v>
      </c>
    </row>
  </sheetData>
  <mergeCells count="4">
    <mergeCell ref="B13:D13"/>
    <mergeCell ref="B14:D14"/>
    <mergeCell ref="F13:F14"/>
    <mergeCell ref="G13:I13"/>
  </mergeCells>
  <phoneticPr fontId="2" type="noConversion"/>
  <conditionalFormatting sqref="B5:J12">
    <cfRule type="expression" dxfId="7" priority="1">
      <formula>$G5&gt;=4000000</formula>
    </cfRule>
  </conditionalFormatting>
  <dataValidations count="1">
    <dataValidation type="list" allowBlank="1" showInputMessage="1" showErrorMessage="1" sqref="H14">
      <formula1>$B$5:$B$12</formula1>
    </dataValidation>
  </dataValidations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2"/>
  <sheetViews>
    <sheetView zoomScale="180" zoomScaleNormal="180" workbookViewId="0">
      <selection activeCell="G12" sqref="G12"/>
    </sheetView>
  </sheetViews>
  <sheetFormatPr defaultRowHeight="13.5" x14ac:dyDescent="0.3"/>
  <cols>
    <col min="1" max="1" width="1.625" style="1" customWidth="1"/>
    <col min="2" max="2" width="9" style="1"/>
    <col min="3" max="3" width="10.375" style="1" customWidth="1"/>
    <col min="4" max="4" width="11.875" style="1" bestFit="1" customWidth="1"/>
    <col min="5" max="5" width="12.125" style="1" bestFit="1" customWidth="1"/>
    <col min="6" max="6" width="13.25" style="1" bestFit="1" customWidth="1"/>
    <col min="7" max="7" width="13.75" style="1" bestFit="1" customWidth="1"/>
    <col min="8" max="8" width="11" style="1" bestFit="1" customWidth="1"/>
    <col min="9" max="16384" width="9" style="1"/>
  </cols>
  <sheetData>
    <row r="1" spans="2:8" ht="14.25" thickBot="1" x14ac:dyDescent="0.35"/>
    <row r="2" spans="2:8" ht="27.75" thickBot="1" x14ac:dyDescent="0.35">
      <c r="B2" s="6" t="s">
        <v>1</v>
      </c>
      <c r="C2" s="7" t="s">
        <v>3</v>
      </c>
      <c r="D2" s="7" t="s">
        <v>5</v>
      </c>
      <c r="E2" s="7" t="s">
        <v>6</v>
      </c>
      <c r="F2" s="7" t="s">
        <v>8</v>
      </c>
      <c r="G2" s="8" t="s">
        <v>10</v>
      </c>
      <c r="H2" s="9" t="s">
        <v>11</v>
      </c>
    </row>
    <row r="3" spans="2:8" x14ac:dyDescent="0.3">
      <c r="B3" s="10" t="s">
        <v>15</v>
      </c>
      <c r="C3" s="11" t="s">
        <v>23</v>
      </c>
      <c r="D3" s="11" t="s">
        <v>32</v>
      </c>
      <c r="E3" s="11" t="s">
        <v>37</v>
      </c>
      <c r="F3" s="12">
        <v>45132</v>
      </c>
      <c r="G3" s="23">
        <v>3180000</v>
      </c>
      <c r="H3" s="42">
        <v>45792</v>
      </c>
    </row>
    <row r="4" spans="2:8" x14ac:dyDescent="0.3">
      <c r="B4" s="14" t="s">
        <v>16</v>
      </c>
      <c r="C4" s="15" t="s">
        <v>24</v>
      </c>
      <c r="D4" s="15" t="s">
        <v>34</v>
      </c>
      <c r="E4" s="15" t="s">
        <v>38</v>
      </c>
      <c r="F4" s="16">
        <v>45194</v>
      </c>
      <c r="G4" s="24">
        <v>2356000</v>
      </c>
      <c r="H4" s="43">
        <v>33926</v>
      </c>
    </row>
    <row r="5" spans="2:8" x14ac:dyDescent="0.3">
      <c r="B5" s="14" t="s">
        <v>17</v>
      </c>
      <c r="C5" s="15" t="s">
        <v>25</v>
      </c>
      <c r="D5" s="15" t="s">
        <v>32</v>
      </c>
      <c r="E5" s="15" t="s">
        <v>39</v>
      </c>
      <c r="F5" s="16">
        <v>45204</v>
      </c>
      <c r="G5" s="24">
        <v>4250000</v>
      </c>
      <c r="H5" s="43">
        <v>61200</v>
      </c>
    </row>
    <row r="6" spans="2:8" x14ac:dyDescent="0.3">
      <c r="B6" s="14" t="s">
        <v>18</v>
      </c>
      <c r="C6" s="15" t="s">
        <v>26</v>
      </c>
      <c r="D6" s="15" t="s">
        <v>36</v>
      </c>
      <c r="E6" s="15" t="s">
        <v>37</v>
      </c>
      <c r="F6" s="16">
        <v>45195</v>
      </c>
      <c r="G6" s="24">
        <v>2560000</v>
      </c>
      <c r="H6" s="43">
        <v>36864</v>
      </c>
    </row>
    <row r="7" spans="2:8" x14ac:dyDescent="0.3">
      <c r="B7" s="14" t="s">
        <v>19</v>
      </c>
      <c r="C7" s="15" t="s">
        <v>27</v>
      </c>
      <c r="D7" s="15" t="s">
        <v>34</v>
      </c>
      <c r="E7" s="15" t="s">
        <v>37</v>
      </c>
      <c r="F7" s="16">
        <v>45159</v>
      </c>
      <c r="G7" s="24">
        <v>2960000</v>
      </c>
      <c r="H7" s="43">
        <v>42624</v>
      </c>
    </row>
    <row r="8" spans="2:8" x14ac:dyDescent="0.3">
      <c r="B8" s="14" t="s">
        <v>20</v>
      </c>
      <c r="C8" s="15" t="s">
        <v>28</v>
      </c>
      <c r="D8" s="15" t="s">
        <v>34</v>
      </c>
      <c r="E8" s="15" t="s">
        <v>39</v>
      </c>
      <c r="F8" s="16">
        <v>45152</v>
      </c>
      <c r="G8" s="24">
        <v>4230000</v>
      </c>
      <c r="H8" s="43">
        <v>60912</v>
      </c>
    </row>
    <row r="9" spans="2:8" x14ac:dyDescent="0.3">
      <c r="B9" s="14" t="s">
        <v>21</v>
      </c>
      <c r="C9" s="15" t="s">
        <v>29</v>
      </c>
      <c r="D9" s="15" t="s">
        <v>32</v>
      </c>
      <c r="E9" s="15" t="s">
        <v>37</v>
      </c>
      <c r="F9" s="16">
        <v>45108</v>
      </c>
      <c r="G9" s="24">
        <v>3000000</v>
      </c>
      <c r="H9" s="43">
        <v>43200</v>
      </c>
    </row>
    <row r="10" spans="2:8" ht="14.25" thickBot="1" x14ac:dyDescent="0.35">
      <c r="B10" s="17" t="s">
        <v>22</v>
      </c>
      <c r="C10" s="18" t="s">
        <v>30</v>
      </c>
      <c r="D10" s="18" t="s">
        <v>36</v>
      </c>
      <c r="E10" s="18" t="s">
        <v>38</v>
      </c>
      <c r="F10" s="19">
        <v>45132</v>
      </c>
      <c r="G10" s="25">
        <v>3650000</v>
      </c>
      <c r="H10" s="44">
        <v>52560</v>
      </c>
    </row>
    <row r="13" spans="2:8" ht="14.25" thickBot="1" x14ac:dyDescent="0.35"/>
    <row r="14" spans="2:8" ht="29.25" customHeight="1" x14ac:dyDescent="0.3">
      <c r="B14" s="6" t="s">
        <v>1</v>
      </c>
      <c r="C14" s="8" t="s">
        <v>10</v>
      </c>
    </row>
    <row r="15" spans="2:8" x14ac:dyDescent="0.3">
      <c r="B15" s="1" t="s">
        <v>43</v>
      </c>
    </row>
    <row r="16" spans="2:8" x14ac:dyDescent="0.3">
      <c r="C16" s="1" t="s">
        <v>44</v>
      </c>
    </row>
    <row r="18" spans="2:5" ht="27.75" customHeight="1" x14ac:dyDescent="0.3">
      <c r="B18"/>
      <c r="C18"/>
      <c r="D18"/>
      <c r="E18"/>
    </row>
    <row r="19" spans="2:5" ht="27" x14ac:dyDescent="0.3">
      <c r="B19" s="31" t="s">
        <v>0</v>
      </c>
      <c r="C19" s="32" t="s">
        <v>2</v>
      </c>
      <c r="D19" s="32" t="s">
        <v>7</v>
      </c>
      <c r="E19" s="33" t="s">
        <v>9</v>
      </c>
    </row>
    <row r="20" spans="2:5" x14ac:dyDescent="0.3">
      <c r="B20" s="34" t="s">
        <v>17</v>
      </c>
      <c r="C20" s="35" t="s">
        <v>25</v>
      </c>
      <c r="D20" s="36">
        <v>45204</v>
      </c>
      <c r="E20" s="37">
        <v>4250000</v>
      </c>
    </row>
    <row r="21" spans="2:5" x14ac:dyDescent="0.3">
      <c r="B21" s="34" t="s">
        <v>18</v>
      </c>
      <c r="C21" s="35" t="s">
        <v>26</v>
      </c>
      <c r="D21" s="36">
        <v>45195</v>
      </c>
      <c r="E21" s="37">
        <v>2560000</v>
      </c>
    </row>
    <row r="22" spans="2:5" x14ac:dyDescent="0.3">
      <c r="B22" s="38" t="s">
        <v>20</v>
      </c>
      <c r="C22" s="39" t="s">
        <v>28</v>
      </c>
      <c r="D22" s="40">
        <v>45152</v>
      </c>
      <c r="E22" s="41">
        <v>4230000</v>
      </c>
    </row>
  </sheetData>
  <phoneticPr fontId="2" type="noConversion"/>
  <conditionalFormatting sqref="B3:H10">
    <cfRule type="expression" dxfId="6" priority="1">
      <formula>$G3&gt;=4000000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9"/>
  <sheetViews>
    <sheetView workbookViewId="0">
      <selection activeCell="D40" sqref="D40"/>
    </sheetView>
  </sheetViews>
  <sheetFormatPr defaultRowHeight="13.5" x14ac:dyDescent="0.3"/>
  <cols>
    <col min="1" max="1" width="1.625" style="1" customWidth="1"/>
    <col min="2" max="2" width="11.375" style="1" customWidth="1"/>
    <col min="3" max="3" width="13.25" style="1" customWidth="1"/>
    <col min="4" max="4" width="23.375" style="1" customWidth="1"/>
    <col min="5" max="5" width="13.125" style="1" customWidth="1"/>
    <col min="6" max="6" width="23.375" style="1" customWidth="1"/>
    <col min="7" max="7" width="13.125" style="1" customWidth="1"/>
    <col min="8" max="8" width="23.375" style="1" customWidth="1"/>
    <col min="9" max="9" width="18" style="1" customWidth="1"/>
    <col min="10" max="10" width="28.25" style="1" customWidth="1"/>
    <col min="11" max="16384" width="9" style="1"/>
  </cols>
  <sheetData>
    <row r="2" spans="2:10" ht="16.5" x14ac:dyDescent="0.3">
      <c r="B2" s="46"/>
      <c r="C2" s="45" t="s">
        <v>4</v>
      </c>
      <c r="D2" s="46"/>
      <c r="E2" s="46"/>
      <c r="F2" s="46"/>
      <c r="G2" s="46"/>
      <c r="H2" s="46"/>
      <c r="I2"/>
      <c r="J2"/>
    </row>
    <row r="3" spans="2:10" ht="16.5" x14ac:dyDescent="0.3">
      <c r="B3" s="46"/>
      <c r="C3" s="46" t="s">
        <v>31</v>
      </c>
      <c r="D3" s="46"/>
      <c r="E3" s="46" t="s">
        <v>35</v>
      </c>
      <c r="F3" s="46"/>
      <c r="G3" s="46" t="s">
        <v>33</v>
      </c>
      <c r="H3" s="46"/>
      <c r="I3"/>
      <c r="J3"/>
    </row>
    <row r="4" spans="2:10" ht="16.5" x14ac:dyDescent="0.3">
      <c r="B4" s="45" t="s">
        <v>7</v>
      </c>
      <c r="C4" s="46" t="s">
        <v>46</v>
      </c>
      <c r="D4" s="46" t="s">
        <v>52</v>
      </c>
      <c r="E4" s="46" t="s">
        <v>46</v>
      </c>
      <c r="F4" s="46" t="s">
        <v>52</v>
      </c>
      <c r="G4" s="46" t="s">
        <v>46</v>
      </c>
      <c r="H4" s="46" t="s">
        <v>52</v>
      </c>
      <c r="I4"/>
      <c r="J4"/>
    </row>
    <row r="5" spans="2:10" ht="16.5" x14ac:dyDescent="0.3">
      <c r="B5" s="47" t="s">
        <v>47</v>
      </c>
      <c r="C5" s="48">
        <v>2</v>
      </c>
      <c r="D5" s="48">
        <v>3090000</v>
      </c>
      <c r="E5" s="48">
        <v>1</v>
      </c>
      <c r="F5" s="48">
        <v>3650000</v>
      </c>
      <c r="G5" s="48" t="s">
        <v>51</v>
      </c>
      <c r="H5" s="48" t="s">
        <v>51</v>
      </c>
      <c r="I5"/>
      <c r="J5"/>
    </row>
    <row r="6" spans="2:10" ht="16.5" x14ac:dyDescent="0.3">
      <c r="B6" s="47" t="s">
        <v>48</v>
      </c>
      <c r="C6" s="48" t="s">
        <v>51</v>
      </c>
      <c r="D6" s="48" t="s">
        <v>51</v>
      </c>
      <c r="E6" s="48" t="s">
        <v>51</v>
      </c>
      <c r="F6" s="48" t="s">
        <v>51</v>
      </c>
      <c r="G6" s="48">
        <v>2</v>
      </c>
      <c r="H6" s="48">
        <v>3595000</v>
      </c>
      <c r="I6"/>
      <c r="J6"/>
    </row>
    <row r="7" spans="2:10" ht="16.5" x14ac:dyDescent="0.3">
      <c r="B7" s="47" t="s">
        <v>49</v>
      </c>
      <c r="C7" s="48" t="s">
        <v>51</v>
      </c>
      <c r="D7" s="48" t="s">
        <v>51</v>
      </c>
      <c r="E7" s="48">
        <v>1</v>
      </c>
      <c r="F7" s="48">
        <v>2560000</v>
      </c>
      <c r="G7" s="48">
        <v>1</v>
      </c>
      <c r="H7" s="48">
        <v>2356000</v>
      </c>
      <c r="I7"/>
      <c r="J7"/>
    </row>
    <row r="8" spans="2:10" ht="16.5" x14ac:dyDescent="0.3">
      <c r="B8" s="47" t="s">
        <v>50</v>
      </c>
      <c r="C8" s="48">
        <v>1</v>
      </c>
      <c r="D8" s="48">
        <v>4250000</v>
      </c>
      <c r="E8" s="48" t="s">
        <v>51</v>
      </c>
      <c r="F8" s="48" t="s">
        <v>51</v>
      </c>
      <c r="G8" s="48" t="s">
        <v>51</v>
      </c>
      <c r="H8" s="48" t="s">
        <v>51</v>
      </c>
      <c r="I8"/>
      <c r="J8"/>
    </row>
    <row r="9" spans="2:10" ht="16.5" x14ac:dyDescent="0.3">
      <c r="B9" s="47" t="s">
        <v>45</v>
      </c>
      <c r="C9" s="48">
        <v>3</v>
      </c>
      <c r="D9" s="48">
        <v>3476666.6666666665</v>
      </c>
      <c r="E9" s="48">
        <v>2</v>
      </c>
      <c r="F9" s="48">
        <v>3105000</v>
      </c>
      <c r="G9" s="48">
        <v>3</v>
      </c>
      <c r="H9" s="48">
        <v>3182000</v>
      </c>
      <c r="I9"/>
      <c r="J9"/>
    </row>
    <row r="10" spans="2:10" ht="16.5" x14ac:dyDescent="0.3">
      <c r="B10"/>
      <c r="C10"/>
      <c r="D10"/>
      <c r="E10"/>
      <c r="F10"/>
      <c r="G10"/>
      <c r="H10"/>
      <c r="I10"/>
      <c r="J10"/>
    </row>
    <row r="11" spans="2:10" ht="16.5" x14ac:dyDescent="0.3">
      <c r="B11"/>
      <c r="C11"/>
      <c r="D11"/>
      <c r="E11"/>
      <c r="F11"/>
      <c r="G11"/>
      <c r="H11"/>
      <c r="I11"/>
      <c r="J11"/>
    </row>
    <row r="12" spans="2:10" ht="16.5" x14ac:dyDescent="0.3">
      <c r="B12"/>
      <c r="C12"/>
      <c r="D12"/>
      <c r="E12"/>
      <c r="F12"/>
      <c r="G12"/>
      <c r="H12"/>
      <c r="I12"/>
      <c r="J12"/>
    </row>
    <row r="13" spans="2:10" ht="16.5" x14ac:dyDescent="0.3">
      <c r="B13"/>
      <c r="C13"/>
      <c r="D13"/>
      <c r="E13"/>
      <c r="F13"/>
    </row>
    <row r="14" spans="2:10" ht="16.5" x14ac:dyDescent="0.3">
      <c r="B14"/>
      <c r="C14"/>
      <c r="D14"/>
      <c r="E14"/>
      <c r="F14"/>
    </row>
    <row r="15" spans="2:10" ht="16.5" x14ac:dyDescent="0.3">
      <c r="B15"/>
      <c r="C15"/>
      <c r="D15"/>
      <c r="E15"/>
      <c r="F15"/>
    </row>
    <row r="16" spans="2:10" ht="16.5" x14ac:dyDescent="0.3">
      <c r="B16"/>
      <c r="C16"/>
      <c r="D16"/>
      <c r="E16"/>
      <c r="F16"/>
    </row>
    <row r="17" spans="2:6" ht="16.5" x14ac:dyDescent="0.3">
      <c r="B17"/>
      <c r="C17"/>
      <c r="D17"/>
      <c r="E17"/>
      <c r="F17"/>
    </row>
    <row r="18" spans="2:6" ht="16.5" x14ac:dyDescent="0.3">
      <c r="B18"/>
      <c r="C18"/>
      <c r="D18"/>
      <c r="E18"/>
      <c r="F18"/>
    </row>
    <row r="19" spans="2:6" ht="16.5" x14ac:dyDescent="0.3">
      <c r="B19"/>
      <c r="C19"/>
      <c r="D19"/>
      <c r="E19"/>
      <c r="F19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워크시트</vt:lpstr>
      </vt:variant>
      <vt:variant>
        <vt:i4>3</vt:i4>
      </vt:variant>
      <vt:variant>
        <vt:lpstr>차트</vt:lpstr>
      </vt:variant>
      <vt:variant>
        <vt:i4>1</vt:i4>
      </vt:variant>
      <vt:variant>
        <vt:lpstr>이름이 지정된 범위</vt:lpstr>
      </vt:variant>
      <vt:variant>
        <vt:i4>3</vt:i4>
      </vt:variant>
    </vt:vector>
  </HeadingPairs>
  <TitlesOfParts>
    <vt:vector size="7" baseType="lpstr">
      <vt:lpstr>제1작업</vt:lpstr>
      <vt:lpstr>제2작업</vt:lpstr>
      <vt:lpstr>제3작업</vt:lpstr>
      <vt:lpstr>제4작업</vt:lpstr>
      <vt:lpstr>제2작업!Criteria</vt:lpstr>
      <vt:lpstr>제2작업!Extract</vt:lpstr>
      <vt:lpstr>근무지역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Win10</dc:creator>
  <cp:lastModifiedBy>Win10</cp:lastModifiedBy>
  <dcterms:created xsi:type="dcterms:W3CDTF">2024-01-18T06:48:11Z</dcterms:created>
  <dcterms:modified xsi:type="dcterms:W3CDTF">2024-01-18T08:24:54Z</dcterms:modified>
</cp:coreProperties>
</file>