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3. 유가희 회사\자격검정센터\01. ITQ\1. 출제\10. ITQ_10월_정기\8. 기출공지\110_엑셀\"/>
    </mc:Choice>
  </mc:AlternateContent>
  <bookViews>
    <workbookView xWindow="0" yWindow="30" windowWidth="14355" windowHeight="1537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0" hidden="1">제1작업!$B$4:$J$14</definedName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근무지역">제1작업!$D$5:$D$12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I5" i="1" l="1"/>
  <c r="I6" i="1"/>
  <c r="I7" i="1"/>
  <c r="I8" i="1"/>
  <c r="I9" i="1"/>
  <c r="I10" i="1"/>
  <c r="I11" i="1"/>
  <c r="I12" i="1"/>
  <c r="J13" i="1"/>
  <c r="E14" i="1"/>
  <c r="J1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<sst xmlns="http://schemas.openxmlformats.org/spreadsheetml/2006/main" count="128" uniqueCount="48">
  <si>
    <t>총합계</t>
  </si>
  <si>
    <t>**</t>
  </si>
  <si>
    <t>파견자</t>
  </si>
  <si>
    <t>근무지역</t>
  </si>
  <si>
    <t>분야</t>
  </si>
  <si>
    <t>계약일</t>
  </si>
  <si>
    <t>계약금액
(단위:원)</t>
  </si>
  <si>
    <t>비고</t>
  </si>
  <si>
    <t>순천</t>
  </si>
  <si>
    <t>나주</t>
  </si>
  <si>
    <t>목포</t>
  </si>
  <si>
    <t>사원코드</t>
    <phoneticPr fontId="2" type="noConversion"/>
  </si>
  <si>
    <t>계약기간</t>
    <phoneticPr fontId="2" type="noConversion"/>
  </si>
  <si>
    <t>AF-215</t>
  </si>
  <si>
    <t>AF-215</t>
    <phoneticPr fontId="2" type="noConversion"/>
  </si>
  <si>
    <t>AE-522</t>
    <phoneticPr fontId="2" type="noConversion"/>
  </si>
  <si>
    <t>BS-112</t>
    <phoneticPr fontId="2" type="noConversion"/>
  </si>
  <si>
    <t>CA-455</t>
    <phoneticPr fontId="2" type="noConversion"/>
  </si>
  <si>
    <t>BA-328</t>
    <phoneticPr fontId="2" type="noConversion"/>
  </si>
  <si>
    <t>CJ-914</t>
    <phoneticPr fontId="2" type="noConversion"/>
  </si>
  <si>
    <t>AK-636</t>
    <phoneticPr fontId="2" type="noConversion"/>
  </si>
  <si>
    <t>BH-285</t>
    <phoneticPr fontId="2" type="noConversion"/>
  </si>
  <si>
    <t>서비스</t>
    <phoneticPr fontId="2" type="noConversion"/>
  </si>
  <si>
    <t>기술직</t>
    <phoneticPr fontId="2" type="noConversion"/>
  </si>
  <si>
    <t>전문직</t>
    <phoneticPr fontId="2" type="noConversion"/>
  </si>
  <si>
    <t>순천</t>
    <phoneticPr fontId="2" type="noConversion"/>
  </si>
  <si>
    <t>나주</t>
    <phoneticPr fontId="2" type="noConversion"/>
  </si>
  <si>
    <t>목포</t>
    <phoneticPr fontId="2" type="noConversion"/>
  </si>
  <si>
    <t>정하윤</t>
    <phoneticPr fontId="2" type="noConversion"/>
  </si>
  <si>
    <t>김태훈</t>
    <phoneticPr fontId="2" type="noConversion"/>
  </si>
  <si>
    <t>한청명</t>
    <phoneticPr fontId="2" type="noConversion"/>
  </si>
  <si>
    <t>노지원</t>
    <phoneticPr fontId="2" type="noConversion"/>
  </si>
  <si>
    <t>김태웅</t>
    <phoneticPr fontId="2" type="noConversion"/>
  </si>
  <si>
    <t>정다겸</t>
    <phoneticPr fontId="2" type="noConversion"/>
  </si>
  <si>
    <t>박재원</t>
    <phoneticPr fontId="2" type="noConversion"/>
  </si>
  <si>
    <t>박은오</t>
    <phoneticPr fontId="2" type="noConversion"/>
  </si>
  <si>
    <t>연봉</t>
    <phoneticPr fontId="2" type="noConversion"/>
  </si>
  <si>
    <t>순천지역 계약금액(단위:원) 평균</t>
    <phoneticPr fontId="2" type="noConversion"/>
  </si>
  <si>
    <t>C*</t>
    <phoneticPr fontId="2" type="noConversion"/>
  </si>
  <si>
    <t>&gt;=4000000</t>
    <phoneticPr fontId="2" type="noConversion"/>
  </si>
  <si>
    <t>7월</t>
  </si>
  <si>
    <t>8월</t>
  </si>
  <si>
    <t>9월</t>
  </si>
  <si>
    <t>10월</t>
  </si>
  <si>
    <t>개수 : 파견자</t>
  </si>
  <si>
    <t>평균 : 계약금액(단위:원)</t>
  </si>
  <si>
    <t>서비스직 최대 연봉(단위:천원)</t>
    <phoneticPr fontId="2" type="noConversion"/>
  </si>
  <si>
    <t>나주지역 연봉(단위:천원)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</si>
</sst>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천&quot;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41" fontId="3" fillId="0" borderId="2" xfId="1" applyFont="1" applyBorder="1" applyAlignment="1">
      <alignment horizontal="right" vertical="center"/>
    </xf>
    <xf numFmtId="41" fontId="3" fillId="0" borderId="2" xfId="1" applyFont="1" applyFill="1" applyBorder="1" applyAlignment="1">
      <alignment horizontal="left" vertical="center"/>
    </xf>
    <xf numFmtId="41" fontId="3" fillId="0" borderId="1" xfId="1" applyFont="1" applyFill="1" applyBorder="1" applyAlignment="1">
      <alignment horizontal="left" vertical="center"/>
    </xf>
    <xf numFmtId="41" fontId="3" fillId="0" borderId="6" xfId="1" applyFont="1" applyFill="1" applyBorder="1" applyAlignment="1">
      <alignment horizontal="left" vertical="center"/>
    </xf>
    <xf numFmtId="176" fontId="3" fillId="0" borderId="2" xfId="1" applyNumberFormat="1" applyFont="1" applyFill="1" applyBorder="1" applyAlignment="1">
      <alignment horizontal="right" vertical="center"/>
    </xf>
    <xf numFmtId="176" fontId="3" fillId="0" borderId="1" xfId="1" applyNumberFormat="1" applyFont="1" applyFill="1" applyBorder="1" applyAlignment="1">
      <alignment horizontal="right" vertical="center"/>
    </xf>
    <xf numFmtId="176" fontId="3" fillId="0" borderId="6" xfId="1" applyNumberFormat="1" applyFont="1" applyFill="1" applyBorder="1" applyAlignment="1">
      <alignment horizontal="right" vertical="center"/>
    </xf>
    <xf numFmtId="41" fontId="3" fillId="0" borderId="3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11" xfId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41" fontId="3" fillId="0" borderId="13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1" fontId="3" fillId="0" borderId="0" xfId="0" applyNumberFormat="1" applyFo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백분율 2" xfId="4"/>
    <cellStyle name="쉼표 [0]" xfId="1" builtinId="6"/>
    <cellStyle name="쉼표 [0] 2" xfId="3"/>
    <cellStyle name="표준" xfId="0" builtinId="0"/>
    <cellStyle name="표준 2" xfId="2"/>
  </cellStyles>
  <dxfs count="11"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순천 및 나주지역 파견 근무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20-44D8-BA84-24C96939A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(제1작업!$C$5:$C$7,제1작업!$C$9:$C$11)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(제1작업!$H$5:$H$7,제1작업!$H$9:$H$11)</c:f>
              <c:numCache>
                <c:formatCode>#,##0"천""원"</c:formatCode>
                <c:ptCount val="6"/>
                <c:pt idx="0">
                  <c:v>45792</c:v>
                </c:pt>
                <c:pt idx="1">
                  <c:v>33926</c:v>
                </c:pt>
                <c:pt idx="2">
                  <c:v>61200</c:v>
                </c:pt>
                <c:pt idx="3">
                  <c:v>42624</c:v>
                </c:pt>
                <c:pt idx="4">
                  <c:v>60912</c:v>
                </c:pt>
                <c:pt idx="5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4D8-BA84-24C96939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35879872"/>
        <c:axId val="1946633296"/>
      </c:barChart>
      <c:lineChart>
        <c:grouping val="standard"/>
        <c:varyColors val="0"/>
        <c:ser>
          <c:idx val="0"/>
          <c:order val="0"/>
          <c:tx>
            <c:v>계약금액(단위:원)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(제1작업!$C$5:$C$7,제1작업!$C$9:$C$11)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(제1작업!$G$5:$G$7,제1작업!$G$9:$G$11)</c:f>
              <c:numCache>
                <c:formatCode>_(* #,##0_);_(* \(#,##0\);_(* "-"_);_(@_)</c:formatCode>
                <c:ptCount val="6"/>
                <c:pt idx="0">
                  <c:v>3180000</c:v>
                </c:pt>
                <c:pt idx="1">
                  <c:v>2356000</c:v>
                </c:pt>
                <c:pt idx="2">
                  <c:v>4250000</c:v>
                </c:pt>
                <c:pt idx="3">
                  <c:v>2960000</c:v>
                </c:pt>
                <c:pt idx="4">
                  <c:v>4230000</c:v>
                </c:pt>
                <c:pt idx="5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0-44D8-BA84-24C96939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57056"/>
        <c:axId val="1794807104"/>
      </c:lineChart>
      <c:catAx>
        <c:axId val="1935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46633296"/>
        <c:crosses val="autoZero"/>
        <c:auto val="1"/>
        <c:lblAlgn val="ctr"/>
        <c:lblOffset val="100"/>
        <c:noMultiLvlLbl val="0"/>
      </c:catAx>
      <c:valAx>
        <c:axId val="1946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천&quot;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35879872"/>
        <c:crosses val="autoZero"/>
        <c:crossBetween val="between"/>
      </c:valAx>
      <c:valAx>
        <c:axId val="179480710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66257056"/>
        <c:crosses val="max"/>
        <c:crossBetween val="between"/>
        <c:majorUnit val="1000000"/>
      </c:valAx>
      <c:catAx>
        <c:axId val="196625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48071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91440</xdr:rowOff>
    </xdr:from>
    <xdr:to>
      <xdr:col>6</xdr:col>
      <xdr:colOff>447675</xdr:colOff>
      <xdr:row>2</xdr:row>
      <xdr:rowOff>205739</xdr:rowOff>
    </xdr:to>
    <xdr:sp macro="" textlink="">
      <xdr:nvSpPr>
        <xdr:cNvPr id="4" name="사각형: 잘린 위쪽 모서리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71450" y="91440"/>
          <a:ext cx="5676900" cy="685799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라온에스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인력 파견 현황</a:t>
          </a:r>
        </a:p>
      </xdr:txBody>
    </xdr:sp>
    <xdr:clientData/>
  </xdr:twoCellAnchor>
  <xdr:twoCellAnchor>
    <xdr:from>
      <xdr:col>7</xdr:col>
      <xdr:colOff>0</xdr:colOff>
      <xdr:row>0</xdr:row>
      <xdr:rowOff>83820</xdr:rowOff>
    </xdr:from>
    <xdr:to>
      <xdr:col>10</xdr:col>
      <xdr:colOff>0</xdr:colOff>
      <xdr:row>2</xdr:row>
      <xdr:rowOff>238125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83820"/>
          <a:ext cx="3114675" cy="725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412C58-7504-EBEF-FC9F-B25A39AEDA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0.51072</cdr:x>
      <cdr:y>0.10668</cdr:y>
    </cdr:from>
    <cdr:to>
      <cdr:x>0.61426</cdr:x>
      <cdr:y>0.20282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F5DB20C7-E96C-53E9-FEF0-DC80D45D4EC4}"/>
            </a:ext>
          </a:extLst>
        </cdr:cNvPr>
        <cdr:cNvSpPr/>
      </cdr:nvSpPr>
      <cdr:spPr>
        <a:xfrm xmlns:a="http://schemas.openxmlformats.org/drawingml/2006/main">
          <a:off x="4749208" y="648453"/>
          <a:ext cx="962791" cy="584360"/>
        </a:xfrm>
        <a:prstGeom xmlns:a="http://schemas.openxmlformats.org/drawingml/2006/main" prst="wedgeRoundRectCallout">
          <a:avLst>
            <a:gd name="adj1" fmla="val -89784"/>
            <a:gd name="adj2" fmla="val -855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연봉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5174.491659490741" createdVersion="8" refreshedVersion="8" minRefreshableVersion="3" recordCount="8">
  <cacheSource type="worksheet">
    <worksheetSource ref="B4:H12" sheet="제1작업"/>
  </cacheSource>
  <cacheFields count="8">
    <cacheField name="사원코드" numFmtId="0">
      <sharedItems/>
    </cacheField>
    <cacheField name="파견자" numFmtId="0">
      <sharedItems/>
    </cacheField>
    <cacheField name="근무지역" numFmtId="14">
      <sharedItems count="3">
        <s v="순천"/>
        <s v="나주"/>
        <s v="목포"/>
      </sharedItems>
    </cacheField>
    <cacheField name="분야" numFmtId="0">
      <sharedItems/>
    </cacheField>
    <cacheField name="계약일" numFmtId="14">
      <sharedItems containsSemiMixedTypes="0" containsNonDate="0" containsDate="1" containsString="0" minDate="2023-07-01T00:00:00" maxDate="2023-10-06T00:00:00" count="7">
        <d v="2023-07-25T00:00:00"/>
        <d v="2023-09-25T00:00:00"/>
        <d v="2023-10-05T00:00:00"/>
        <d v="2023-09-26T00:00:00"/>
        <d v="2023-08-21T00:00:00"/>
        <d v="2023-08-14T00:00:00"/>
        <d v="2023-07-01T00:00:00"/>
      </sharedItems>
      <fieldGroup par="7"/>
    </cacheField>
    <cacheField name="계약금액_x000a_(단위:원)" numFmtId="41">
      <sharedItems containsSemiMixedTypes="0" containsString="0" containsNumber="1" containsInteger="1" minValue="2356000" maxValue="4250000"/>
    </cacheField>
    <cacheField name="연봉" numFmtId="176">
      <sharedItems containsSemiMixedTypes="0" containsString="0" containsNumber="1" containsInteger="1" minValue="33926" maxValue="61200"/>
    </cacheField>
    <cacheField name="개월(계약일)" numFmtId="0" databaseField="0">
      <fieldGroup base="4">
        <rangePr groupBy="months" startDate="2023-07-01T00:00:00" endDate="2023-10-06T00:00:00"/>
        <groupItems count="14">
          <s v="&lt;2023-07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10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AF-215"/>
    <s v="정하윤"/>
    <x v="0"/>
    <s v="서비스"/>
    <x v="0"/>
    <n v="3180000"/>
    <n v="45792"/>
  </r>
  <r>
    <s v="AE-522"/>
    <s v="김태훈"/>
    <x v="1"/>
    <s v="기술직"/>
    <x v="1"/>
    <n v="2356000"/>
    <n v="33926"/>
  </r>
  <r>
    <s v="BS-112"/>
    <s v="한청명"/>
    <x v="0"/>
    <s v="전문직"/>
    <x v="2"/>
    <n v="4250000"/>
    <n v="61200"/>
  </r>
  <r>
    <s v="CA-455"/>
    <s v="노지원"/>
    <x v="2"/>
    <s v="서비스"/>
    <x v="3"/>
    <n v="2560000"/>
    <n v="36864"/>
  </r>
  <r>
    <s v="BA-328"/>
    <s v="김태웅"/>
    <x v="1"/>
    <s v="서비스"/>
    <x v="4"/>
    <n v="2960000"/>
    <n v="42624"/>
  </r>
  <r>
    <s v="CJ-914"/>
    <s v="정다겸"/>
    <x v="1"/>
    <s v="전문직"/>
    <x v="5"/>
    <n v="4230000"/>
    <n v="60912"/>
  </r>
  <r>
    <s v="AK-636"/>
    <s v="박재원"/>
    <x v="0"/>
    <s v="서비스"/>
    <x v="6"/>
    <n v="3000000"/>
    <n v="43200"/>
  </r>
  <r>
    <s v="BH-285"/>
    <s v="박은오"/>
    <x v="2"/>
    <s v="기술직"/>
    <x v="0"/>
    <n v="3650000"/>
    <n v="52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missingCaption="**" updatedVersion="8" minRefreshableVersion="3" useAutoFormatting="1" colGrandTotals="0" itemPrintTitles="1" mergeItem="1" createdVersion="8" indent="0" outline="1" outlineData="1" multipleFieldFilters="0" rowHeaderCaption="계약일" colHeaderCaption="근무지역">
  <location ref="B2:H9" firstHeaderRow="1" firstDataRow="3" firstDataCol="1"/>
  <pivotFields count="8">
    <pivotField showAll="0"/>
    <pivotField dataField="1" showAll="0"/>
    <pivotField axis="axisCol" showAll="0" sortType="descending">
      <items count="4">
        <item x="0"/>
        <item x="2"/>
        <item x="1"/>
        <item t="default"/>
      </items>
    </pivotField>
    <pivotField showAll="0"/>
    <pivotField numFmtId="14" showAll="0">
      <items count="8">
        <item x="6"/>
        <item x="0"/>
        <item x="5"/>
        <item x="4"/>
        <item x="1"/>
        <item x="3"/>
        <item x="2"/>
        <item t="default"/>
      </items>
    </pivotField>
    <pivotField dataField="1" numFmtId="41" showAll="0"/>
    <pivotField numFmtId="176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5"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파견자" fld="1" subtotal="count" baseField="0" baseItem="0"/>
    <dataField name="평균 : 계약금액(단위:원)" fld="5" subtotal="average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BorderDxfId="8" tableBorderDxfId="7" totalsRowBorderDxfId="6">
  <autoFilter ref="B18:E21"/>
  <tableColumns count="4">
    <tableColumn id="1" name="사원코드" dataDxfId="5"/>
    <tableColumn id="2" name="파견자" dataDxfId="4"/>
    <tableColumn id="3" name="계약일" dataDxfId="3"/>
    <tableColumn id="4" name="계약금액_x000a_(단위:원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zoomScaleNormal="100" workbookViewId="0">
      <selection activeCell="N7" sqref="N7"/>
    </sheetView>
  </sheetViews>
  <sheetFormatPr defaultColWidth="9" defaultRowHeight="13.5" x14ac:dyDescent="0.3"/>
  <cols>
    <col min="1" max="1" width="1.625" style="1" customWidth="1"/>
    <col min="2" max="5" width="11.125" style="1" customWidth="1"/>
    <col min="6" max="6" width="13.75" style="1" customWidth="1"/>
    <col min="7" max="7" width="12.875" style="1" customWidth="1"/>
    <col min="8" max="8" width="12.25" style="1" customWidth="1"/>
    <col min="9" max="9" width="11.875" style="1" customWidth="1"/>
    <col min="10" max="10" width="13.875" style="1" customWidth="1"/>
    <col min="11" max="11" width="9" style="1"/>
    <col min="12" max="12" width="11.875" style="1" bestFit="1" customWidth="1"/>
    <col min="13" max="16384" width="9" style="1"/>
  </cols>
  <sheetData>
    <row r="1" spans="2:12" ht="22.5" customHeight="1" x14ac:dyDescent="0.3"/>
    <row r="2" spans="2:12" ht="22.5" customHeight="1" x14ac:dyDescent="0.3"/>
    <row r="3" spans="2:12" ht="22.5" customHeight="1" thickBot="1" x14ac:dyDescent="0.35"/>
    <row r="4" spans="2:12" ht="34.15" customHeight="1" thickBot="1" x14ac:dyDescent="0.35">
      <c r="B4" s="14" t="s">
        <v>11</v>
      </c>
      <c r="C4" s="15" t="s">
        <v>2</v>
      </c>
      <c r="D4" s="15" t="s">
        <v>3</v>
      </c>
      <c r="E4" s="16" t="s">
        <v>4</v>
      </c>
      <c r="F4" s="16" t="s">
        <v>5</v>
      </c>
      <c r="G4" s="16" t="s">
        <v>6</v>
      </c>
      <c r="H4" s="16" t="s">
        <v>36</v>
      </c>
      <c r="I4" s="15" t="s">
        <v>12</v>
      </c>
      <c r="J4" s="17" t="s">
        <v>7</v>
      </c>
    </row>
    <row r="5" spans="2:12" ht="19.5" customHeight="1" x14ac:dyDescent="0.3">
      <c r="B5" s="25" t="s">
        <v>14</v>
      </c>
      <c r="C5" s="26" t="s">
        <v>28</v>
      </c>
      <c r="D5" s="27" t="s">
        <v>25</v>
      </c>
      <c r="E5" s="28" t="s">
        <v>22</v>
      </c>
      <c r="F5" s="27">
        <v>45132</v>
      </c>
      <c r="G5" s="32">
        <v>3180000</v>
      </c>
      <c r="H5" s="35">
        <v>45792</v>
      </c>
      <c r="I5" s="29" t="str">
        <f t="shared" ref="I5:I12" si="0">IF(LEFT(B5,1)="A","1년",IF(LEFT(B5,1)="B","2년","3년"))</f>
        <v>1년</v>
      </c>
      <c r="J5" s="30" t="str">
        <f t="shared" ref="J5:J12" si="1">_xlfn.RANK.EQ(H5,$H$5:$H$12)&amp;"위"</f>
        <v>4위</v>
      </c>
    </row>
    <row r="6" spans="2:12" ht="19.5" customHeight="1" x14ac:dyDescent="0.3">
      <c r="B6" s="2" t="s">
        <v>15</v>
      </c>
      <c r="C6" s="9" t="s">
        <v>29</v>
      </c>
      <c r="D6" s="10" t="s">
        <v>26</v>
      </c>
      <c r="E6" s="11" t="s">
        <v>23</v>
      </c>
      <c r="F6" s="10">
        <v>45194</v>
      </c>
      <c r="G6" s="33">
        <v>2356000</v>
      </c>
      <c r="H6" s="36">
        <v>33926</v>
      </c>
      <c r="I6" s="24" t="str">
        <f t="shared" si="0"/>
        <v>1년</v>
      </c>
      <c r="J6" s="22" t="str">
        <f t="shared" si="1"/>
        <v>8위</v>
      </c>
    </row>
    <row r="7" spans="2:12" ht="19.5" customHeight="1" x14ac:dyDescent="0.3">
      <c r="B7" s="2" t="s">
        <v>16</v>
      </c>
      <c r="C7" s="9" t="s">
        <v>30</v>
      </c>
      <c r="D7" s="10" t="s">
        <v>25</v>
      </c>
      <c r="E7" s="11" t="s">
        <v>24</v>
      </c>
      <c r="F7" s="10">
        <v>45204</v>
      </c>
      <c r="G7" s="33">
        <v>4250000</v>
      </c>
      <c r="H7" s="36">
        <v>61200</v>
      </c>
      <c r="I7" s="24" t="str">
        <f t="shared" si="0"/>
        <v>2년</v>
      </c>
      <c r="J7" s="22" t="str">
        <f t="shared" si="1"/>
        <v>1위</v>
      </c>
    </row>
    <row r="8" spans="2:12" ht="19.5" customHeight="1" x14ac:dyDescent="0.3">
      <c r="B8" s="2" t="s">
        <v>17</v>
      </c>
      <c r="C8" s="9" t="s">
        <v>31</v>
      </c>
      <c r="D8" s="10" t="s">
        <v>27</v>
      </c>
      <c r="E8" s="11" t="s">
        <v>22</v>
      </c>
      <c r="F8" s="10">
        <v>45195</v>
      </c>
      <c r="G8" s="33">
        <v>2560000</v>
      </c>
      <c r="H8" s="36">
        <v>36864</v>
      </c>
      <c r="I8" s="24" t="str">
        <f t="shared" si="0"/>
        <v>3년</v>
      </c>
      <c r="J8" s="22" t="str">
        <f t="shared" si="1"/>
        <v>7위</v>
      </c>
    </row>
    <row r="9" spans="2:12" ht="19.5" customHeight="1" x14ac:dyDescent="0.3">
      <c r="B9" s="2" t="s">
        <v>18</v>
      </c>
      <c r="C9" s="9" t="s">
        <v>32</v>
      </c>
      <c r="D9" s="10" t="s">
        <v>26</v>
      </c>
      <c r="E9" s="11" t="s">
        <v>22</v>
      </c>
      <c r="F9" s="10">
        <v>45159</v>
      </c>
      <c r="G9" s="33">
        <v>2960000</v>
      </c>
      <c r="H9" s="36">
        <v>42624</v>
      </c>
      <c r="I9" s="24" t="str">
        <f t="shared" si="0"/>
        <v>2년</v>
      </c>
      <c r="J9" s="22" t="str">
        <f t="shared" si="1"/>
        <v>6위</v>
      </c>
    </row>
    <row r="10" spans="2:12" ht="19.5" customHeight="1" x14ac:dyDescent="0.3">
      <c r="B10" s="2" t="s">
        <v>19</v>
      </c>
      <c r="C10" s="9" t="s">
        <v>33</v>
      </c>
      <c r="D10" s="10" t="s">
        <v>26</v>
      </c>
      <c r="E10" s="11" t="s">
        <v>24</v>
      </c>
      <c r="F10" s="10">
        <v>45152</v>
      </c>
      <c r="G10" s="33">
        <v>4230000</v>
      </c>
      <c r="H10" s="36">
        <v>60912</v>
      </c>
      <c r="I10" s="24" t="str">
        <f t="shared" si="0"/>
        <v>3년</v>
      </c>
      <c r="J10" s="22" t="str">
        <f t="shared" si="1"/>
        <v>2위</v>
      </c>
    </row>
    <row r="11" spans="2:12" ht="19.5" customHeight="1" x14ac:dyDescent="0.3">
      <c r="B11" s="2" t="s">
        <v>20</v>
      </c>
      <c r="C11" s="9" t="s">
        <v>34</v>
      </c>
      <c r="D11" s="10" t="s">
        <v>25</v>
      </c>
      <c r="E11" s="11" t="s">
        <v>22</v>
      </c>
      <c r="F11" s="10">
        <v>45108</v>
      </c>
      <c r="G11" s="33">
        <v>3000000</v>
      </c>
      <c r="H11" s="36">
        <v>43200</v>
      </c>
      <c r="I11" s="24" t="str">
        <f t="shared" si="0"/>
        <v>1년</v>
      </c>
      <c r="J11" s="22" t="str">
        <f t="shared" si="1"/>
        <v>5위</v>
      </c>
    </row>
    <row r="12" spans="2:12" ht="19.5" customHeight="1" thickBot="1" x14ac:dyDescent="0.35">
      <c r="B12" s="6" t="s">
        <v>21</v>
      </c>
      <c r="C12" s="4" t="s">
        <v>35</v>
      </c>
      <c r="D12" s="12" t="s">
        <v>10</v>
      </c>
      <c r="E12" s="13" t="s">
        <v>23</v>
      </c>
      <c r="F12" s="12">
        <v>45132</v>
      </c>
      <c r="G12" s="34">
        <v>3650000</v>
      </c>
      <c r="H12" s="37">
        <v>52560</v>
      </c>
      <c r="I12" s="7" t="str">
        <f t="shared" si="0"/>
        <v>2년</v>
      </c>
      <c r="J12" s="23" t="str">
        <f t="shared" si="1"/>
        <v>3위</v>
      </c>
    </row>
    <row r="13" spans="2:12" ht="19.5" customHeight="1" x14ac:dyDescent="0.3">
      <c r="B13" s="51" t="s">
        <v>47</v>
      </c>
      <c r="C13" s="52"/>
      <c r="D13" s="52"/>
      <c r="E13" s="31">
        <f>SUMIF(근무지역,"나주",H5:H12)</f>
        <v>137462</v>
      </c>
      <c r="F13" s="53"/>
      <c r="G13" s="52" t="s">
        <v>37</v>
      </c>
      <c r="H13" s="52"/>
      <c r="I13" s="52"/>
      <c r="J13" s="38">
        <f>ROUND(DAVERAGE(B4:H12,6,D4:D5),-4)</f>
        <v>3480000</v>
      </c>
    </row>
    <row r="14" spans="2:12" ht="27.75" thickBot="1" x14ac:dyDescent="0.35">
      <c r="B14" s="55" t="s">
        <v>46</v>
      </c>
      <c r="C14" s="56"/>
      <c r="D14" s="56"/>
      <c r="E14" s="7">
        <f>DMAX(B4:H12,H4,E4:E5)</f>
        <v>45792</v>
      </c>
      <c r="F14" s="54"/>
      <c r="G14" s="3" t="s">
        <v>11</v>
      </c>
      <c r="H14" s="4" t="s">
        <v>13</v>
      </c>
      <c r="I14" s="5" t="s">
        <v>6</v>
      </c>
      <c r="J14" s="8">
        <f>VLOOKUP(H14,B4:H12,6,0)</f>
        <v>3180000</v>
      </c>
    </row>
    <row r="15" spans="2:12" x14ac:dyDescent="0.3">
      <c r="L15" s="50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10" priority="1">
      <formula>$G5&gt;=4000000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Normal="100" workbookViewId="0">
      <selection activeCell="D19" sqref="D19"/>
    </sheetView>
  </sheetViews>
  <sheetFormatPr defaultColWidth="9" defaultRowHeight="13.5" x14ac:dyDescent="0.3"/>
  <cols>
    <col min="1" max="1" width="1.625" style="1" customWidth="1"/>
    <col min="2" max="5" width="11.125" style="1" customWidth="1"/>
    <col min="6" max="6" width="13.75" style="1" customWidth="1"/>
    <col min="7" max="7" width="12.875" style="1" customWidth="1"/>
    <col min="8" max="8" width="12.25" style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11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36</v>
      </c>
    </row>
    <row r="3" spans="2:8" x14ac:dyDescent="0.3">
      <c r="B3" s="25" t="s">
        <v>14</v>
      </c>
      <c r="C3" s="26" t="s">
        <v>28</v>
      </c>
      <c r="D3" s="27" t="s">
        <v>25</v>
      </c>
      <c r="E3" s="28" t="s">
        <v>22</v>
      </c>
      <c r="F3" s="27">
        <v>45132</v>
      </c>
      <c r="G3" s="32">
        <v>3180000</v>
      </c>
      <c r="H3" s="35">
        <v>45792</v>
      </c>
    </row>
    <row r="4" spans="2:8" x14ac:dyDescent="0.3">
      <c r="B4" s="2" t="s">
        <v>15</v>
      </c>
      <c r="C4" s="9" t="s">
        <v>29</v>
      </c>
      <c r="D4" s="10" t="s">
        <v>26</v>
      </c>
      <c r="E4" s="11" t="s">
        <v>23</v>
      </c>
      <c r="F4" s="10">
        <v>45194</v>
      </c>
      <c r="G4" s="33">
        <v>2356000</v>
      </c>
      <c r="H4" s="36">
        <v>33926</v>
      </c>
    </row>
    <row r="5" spans="2:8" x14ac:dyDescent="0.3">
      <c r="B5" s="2" t="s">
        <v>16</v>
      </c>
      <c r="C5" s="9" t="s">
        <v>30</v>
      </c>
      <c r="D5" s="10" t="s">
        <v>25</v>
      </c>
      <c r="E5" s="11" t="s">
        <v>24</v>
      </c>
      <c r="F5" s="10">
        <v>45204</v>
      </c>
      <c r="G5" s="33">
        <v>4250000</v>
      </c>
      <c r="H5" s="36">
        <v>61200</v>
      </c>
    </row>
    <row r="6" spans="2:8" x14ac:dyDescent="0.3">
      <c r="B6" s="2" t="s">
        <v>17</v>
      </c>
      <c r="C6" s="9" t="s">
        <v>31</v>
      </c>
      <c r="D6" s="10" t="s">
        <v>27</v>
      </c>
      <c r="E6" s="11" t="s">
        <v>22</v>
      </c>
      <c r="F6" s="10">
        <v>45195</v>
      </c>
      <c r="G6" s="33">
        <v>2560000</v>
      </c>
      <c r="H6" s="36">
        <v>36864</v>
      </c>
    </row>
    <row r="7" spans="2:8" x14ac:dyDescent="0.3">
      <c r="B7" s="2" t="s">
        <v>18</v>
      </c>
      <c r="C7" s="9" t="s">
        <v>32</v>
      </c>
      <c r="D7" s="10" t="s">
        <v>26</v>
      </c>
      <c r="E7" s="11" t="s">
        <v>22</v>
      </c>
      <c r="F7" s="10">
        <v>45159</v>
      </c>
      <c r="G7" s="33">
        <v>2960000</v>
      </c>
      <c r="H7" s="36">
        <v>42624</v>
      </c>
    </row>
    <row r="8" spans="2:8" x14ac:dyDescent="0.3">
      <c r="B8" s="2" t="s">
        <v>19</v>
      </c>
      <c r="C8" s="9" t="s">
        <v>33</v>
      </c>
      <c r="D8" s="10" t="s">
        <v>26</v>
      </c>
      <c r="E8" s="11" t="s">
        <v>24</v>
      </c>
      <c r="F8" s="10">
        <v>45152</v>
      </c>
      <c r="G8" s="33">
        <v>4230000</v>
      </c>
      <c r="H8" s="36">
        <v>60912</v>
      </c>
    </row>
    <row r="9" spans="2:8" x14ac:dyDescent="0.3">
      <c r="B9" s="2" t="s">
        <v>20</v>
      </c>
      <c r="C9" s="9" t="s">
        <v>34</v>
      </c>
      <c r="D9" s="10" t="s">
        <v>25</v>
      </c>
      <c r="E9" s="11" t="s">
        <v>22</v>
      </c>
      <c r="F9" s="10">
        <v>45108</v>
      </c>
      <c r="G9" s="33">
        <v>3000000</v>
      </c>
      <c r="H9" s="36">
        <v>43200</v>
      </c>
    </row>
    <row r="10" spans="2:8" ht="14.25" thickBot="1" x14ac:dyDescent="0.35">
      <c r="B10" s="6" t="s">
        <v>21</v>
      </c>
      <c r="C10" s="4" t="s">
        <v>35</v>
      </c>
      <c r="D10" s="12" t="s">
        <v>10</v>
      </c>
      <c r="E10" s="13" t="s">
        <v>23</v>
      </c>
      <c r="F10" s="12">
        <v>45132</v>
      </c>
      <c r="G10" s="34">
        <v>3650000</v>
      </c>
      <c r="H10" s="37">
        <v>52560</v>
      </c>
    </row>
    <row r="13" spans="2:8" ht="14.25" thickBot="1" x14ac:dyDescent="0.35"/>
    <row r="14" spans="2:8" ht="27.75" thickBot="1" x14ac:dyDescent="0.35">
      <c r="B14" s="14" t="s">
        <v>11</v>
      </c>
      <c r="C14" s="16" t="s">
        <v>6</v>
      </c>
    </row>
    <row r="15" spans="2:8" x14ac:dyDescent="0.3">
      <c r="B15" s="1" t="s">
        <v>38</v>
      </c>
    </row>
    <row r="16" spans="2:8" x14ac:dyDescent="0.3">
      <c r="C16" s="1" t="s">
        <v>39</v>
      </c>
    </row>
    <row r="18" spans="2:5" ht="27.75" thickBot="1" x14ac:dyDescent="0.35">
      <c r="B18" s="41" t="s">
        <v>11</v>
      </c>
      <c r="C18" s="42" t="s">
        <v>2</v>
      </c>
      <c r="D18" s="43" t="s">
        <v>5</v>
      </c>
      <c r="E18" s="44" t="s">
        <v>6</v>
      </c>
    </row>
    <row r="19" spans="2:5" x14ac:dyDescent="0.3">
      <c r="B19" s="39" t="s">
        <v>16</v>
      </c>
      <c r="C19" s="9" t="s">
        <v>30</v>
      </c>
      <c r="D19" s="10">
        <v>45204</v>
      </c>
      <c r="E19" s="40">
        <v>4250000</v>
      </c>
    </row>
    <row r="20" spans="2:5" x14ac:dyDescent="0.3">
      <c r="B20" s="39" t="s">
        <v>17</v>
      </c>
      <c r="C20" s="9" t="s">
        <v>31</v>
      </c>
      <c r="D20" s="10">
        <v>45195</v>
      </c>
      <c r="E20" s="40">
        <v>2560000</v>
      </c>
    </row>
    <row r="21" spans="2:5" x14ac:dyDescent="0.3">
      <c r="B21" s="45" t="s">
        <v>19</v>
      </c>
      <c r="C21" s="46" t="s">
        <v>33</v>
      </c>
      <c r="D21" s="47">
        <v>45152</v>
      </c>
      <c r="E21" s="48">
        <v>4230000</v>
      </c>
    </row>
  </sheetData>
  <phoneticPr fontId="2" type="noConversion"/>
  <conditionalFormatting sqref="B3:H10">
    <cfRule type="expression" dxfId="9" priority="1">
      <formula>$G3&gt;=4000000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zoomScaleNormal="100" workbookViewId="0">
      <selection activeCell="C19" sqref="C19"/>
    </sheetView>
  </sheetViews>
  <sheetFormatPr defaultColWidth="9" defaultRowHeight="13.5" x14ac:dyDescent="0.3"/>
  <cols>
    <col min="1" max="1" width="1.625" style="1" customWidth="1"/>
    <col min="2" max="2" width="11.375" style="1" bestFit="1" customWidth="1"/>
    <col min="3" max="3" width="13.25" style="1" bestFit="1" customWidth="1"/>
    <col min="4" max="4" width="22.375" style="1" customWidth="1"/>
    <col min="5" max="5" width="13.125" style="1" bestFit="1" customWidth="1"/>
    <col min="6" max="6" width="22.375" style="1" customWidth="1"/>
    <col min="7" max="7" width="13.125" style="1" bestFit="1" customWidth="1"/>
    <col min="8" max="8" width="22.375" style="1" customWidth="1"/>
    <col min="9" max="9" width="18" style="1" bestFit="1" customWidth="1"/>
    <col min="10" max="10" width="20.125" style="1" bestFit="1" customWidth="1"/>
    <col min="11" max="11" width="26.5" style="1" bestFit="1" customWidth="1"/>
    <col min="12" max="16384" width="9" style="1"/>
  </cols>
  <sheetData>
    <row r="1" spans="2:11" ht="19.5" customHeight="1" x14ac:dyDescent="0.3"/>
    <row r="2" spans="2:11" ht="16.5" x14ac:dyDescent="0.3">
      <c r="B2" s="19"/>
      <c r="C2" s="20" t="s">
        <v>3</v>
      </c>
      <c r="D2" s="19"/>
      <c r="E2" s="19"/>
      <c r="F2" s="19"/>
      <c r="G2" s="19"/>
      <c r="H2" s="19"/>
      <c r="I2"/>
      <c r="J2"/>
      <c r="K2"/>
    </row>
    <row r="3" spans="2:11" ht="16.5" x14ac:dyDescent="0.3">
      <c r="B3" s="19"/>
      <c r="C3" s="57" t="s">
        <v>8</v>
      </c>
      <c r="D3" s="58"/>
      <c r="E3" s="57" t="s">
        <v>10</v>
      </c>
      <c r="F3" s="58"/>
      <c r="G3" s="57" t="s">
        <v>9</v>
      </c>
      <c r="H3" s="58"/>
      <c r="I3"/>
      <c r="J3"/>
      <c r="K3"/>
    </row>
    <row r="4" spans="2:11" ht="16.5" x14ac:dyDescent="0.3">
      <c r="B4" s="20" t="s">
        <v>5</v>
      </c>
      <c r="C4" s="21" t="s">
        <v>44</v>
      </c>
      <c r="D4" s="21" t="s">
        <v>45</v>
      </c>
      <c r="E4" s="21" t="s">
        <v>44</v>
      </c>
      <c r="F4" s="21" t="s">
        <v>45</v>
      </c>
      <c r="G4" s="21" t="s">
        <v>44</v>
      </c>
      <c r="H4" s="21" t="s">
        <v>45</v>
      </c>
      <c r="I4"/>
      <c r="J4"/>
      <c r="K4"/>
    </row>
    <row r="5" spans="2:11" ht="16.5" x14ac:dyDescent="0.3">
      <c r="B5" s="49" t="s">
        <v>40</v>
      </c>
      <c r="C5" s="18">
        <v>2</v>
      </c>
      <c r="D5" s="18">
        <v>3090000</v>
      </c>
      <c r="E5" s="18">
        <v>1</v>
      </c>
      <c r="F5" s="18">
        <v>3650000</v>
      </c>
      <c r="G5" s="18" t="s">
        <v>1</v>
      </c>
      <c r="H5" s="18" t="s">
        <v>1</v>
      </c>
      <c r="I5"/>
      <c r="J5"/>
      <c r="K5"/>
    </row>
    <row r="6" spans="2:11" ht="16.5" x14ac:dyDescent="0.3">
      <c r="B6" s="49" t="s">
        <v>41</v>
      </c>
      <c r="C6" s="18" t="s">
        <v>1</v>
      </c>
      <c r="D6" s="18" t="s">
        <v>1</v>
      </c>
      <c r="E6" s="18" t="s">
        <v>1</v>
      </c>
      <c r="F6" s="18" t="s">
        <v>1</v>
      </c>
      <c r="G6" s="18">
        <v>2</v>
      </c>
      <c r="H6" s="18">
        <v>3595000</v>
      </c>
      <c r="I6"/>
      <c r="J6"/>
      <c r="K6"/>
    </row>
    <row r="7" spans="2:11" ht="16.5" x14ac:dyDescent="0.3">
      <c r="B7" s="49" t="s">
        <v>42</v>
      </c>
      <c r="C7" s="18" t="s">
        <v>1</v>
      </c>
      <c r="D7" s="18" t="s">
        <v>1</v>
      </c>
      <c r="E7" s="18">
        <v>1</v>
      </c>
      <c r="F7" s="18">
        <v>2560000</v>
      </c>
      <c r="G7" s="18">
        <v>1</v>
      </c>
      <c r="H7" s="18">
        <v>2356000</v>
      </c>
      <c r="I7"/>
      <c r="J7"/>
      <c r="K7"/>
    </row>
    <row r="8" spans="2:11" ht="16.5" x14ac:dyDescent="0.3">
      <c r="B8" s="49" t="s">
        <v>43</v>
      </c>
      <c r="C8" s="18">
        <v>1</v>
      </c>
      <c r="D8" s="18">
        <v>4250000</v>
      </c>
      <c r="E8" s="18" t="s">
        <v>1</v>
      </c>
      <c r="F8" s="18" t="s">
        <v>1</v>
      </c>
      <c r="G8" s="18" t="s">
        <v>1</v>
      </c>
      <c r="H8" s="18" t="s">
        <v>1</v>
      </c>
      <c r="I8"/>
      <c r="J8"/>
      <c r="K8"/>
    </row>
    <row r="9" spans="2:11" ht="16.5" x14ac:dyDescent="0.3">
      <c r="B9" s="49" t="s">
        <v>0</v>
      </c>
      <c r="C9" s="18">
        <v>3</v>
      </c>
      <c r="D9" s="18">
        <v>3476666.6666666665</v>
      </c>
      <c r="E9" s="18">
        <v>2</v>
      </c>
      <c r="F9" s="18">
        <v>3105000</v>
      </c>
      <c r="G9" s="18">
        <v>3</v>
      </c>
      <c r="H9" s="18">
        <v>3182000</v>
      </c>
      <c r="I9"/>
      <c r="J9"/>
      <c r="K9"/>
    </row>
    <row r="10" spans="2:11" ht="16.5" x14ac:dyDescent="0.3">
      <c r="B10"/>
      <c r="C10"/>
      <c r="D10"/>
    </row>
    <row r="11" spans="2:11" ht="16.5" x14ac:dyDescent="0.3">
      <c r="B11"/>
      <c r="C11"/>
      <c r="D11"/>
    </row>
    <row r="12" spans="2:11" ht="16.5" x14ac:dyDescent="0.3">
      <c r="B12"/>
      <c r="C12"/>
      <c r="D12"/>
    </row>
    <row r="13" spans="2:11" ht="16.5" x14ac:dyDescent="0.3">
      <c r="B13"/>
      <c r="C13"/>
      <c r="D13"/>
    </row>
    <row r="14" spans="2:11" ht="16.5" x14ac:dyDescent="0.3">
      <c r="B14"/>
      <c r="C14"/>
      <c r="D14"/>
    </row>
    <row r="15" spans="2:11" ht="16.5" x14ac:dyDescent="0.3">
      <c r="B15"/>
      <c r="C15"/>
      <c r="D15"/>
    </row>
    <row r="16" spans="2:11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>
      <c r="B21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근무지역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2023-10-14T01:03:18Z</dcterms:modified>
</cp:coreProperties>
</file>