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7BFE480-36B7-42C2-936B-6822BBBA4420}" xr6:coauthVersionLast="43" xr6:coauthVersionMax="43" xr10:uidLastSave="{00000000-0000-0000-0000-000000000000}"/>
  <bookViews>
    <workbookView xWindow="-120" yWindow="-120" windowWidth="29040" windowHeight="15840" tabRatio="860" activeTab="7" xr2:uid="{00000000-000D-0000-FFFF-FFFF00000000}"/>
    <workbookView xWindow="30315" yWindow="1260" windowWidth="23220" windowHeight="14235" activeTab="6" xr2:uid="{BB42803F-B106-47EA-8D1F-E11EBD957CEE}"/>
    <workbookView xWindow="30735" yWindow="5760" windowWidth="23220" windowHeight="14235" firstSheet="10" activeTab="12" xr2:uid="{2287249B-719F-46E7-98EE-0B7EB0EF6980}"/>
  </bookViews>
  <sheets>
    <sheet name="history" sheetId="8" r:id="rId1"/>
    <sheet name="hero_list" sheetId="3" r:id="rId2"/>
    <sheet name="hero_card_map" sheetId="6" r:id="rId3"/>
    <sheet name="hero_deck_map" sheetId="14" r:id="rId4"/>
    <sheet name="deck_list" sheetId="13" r:id="rId5"/>
    <sheet name="deck_card_map" sheetId="12" r:id="rId6"/>
    <sheet name="card_list" sheetId="1" r:id="rId7"/>
    <sheet name="card_skill_map" sheetId="5" r:id="rId8"/>
    <sheet name="card_skill_trigger" sheetId="16" r:id="rId9"/>
    <sheet name="card_skill_list" sheetId="2" r:id="rId10"/>
    <sheet name="class_list" sheetId="9" r:id="rId11"/>
    <sheet name="category_list" sheetId="10" r:id="rId12"/>
    <sheet name="status_list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5" l="1"/>
  <c r="B14" i="5"/>
  <c r="B15" i="5"/>
  <c r="B16" i="5"/>
  <c r="B17" i="5"/>
  <c r="B18" i="5"/>
  <c r="B19" i="5"/>
  <c r="B20" i="5"/>
  <c r="B21" i="5"/>
  <c r="B6" i="5"/>
  <c r="B5" i="5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49" i="1"/>
  <c r="L50" i="1"/>
  <c r="B108" i="5"/>
  <c r="B109" i="5"/>
  <c r="B110" i="5"/>
  <c r="B111" i="5"/>
  <c r="B112" i="5"/>
  <c r="B113" i="5"/>
  <c r="B114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P5" i="9"/>
  <c r="O6" i="9"/>
  <c r="J8" i="9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50" i="1"/>
  <c r="G51" i="1"/>
  <c r="G52" i="1"/>
  <c r="G53" i="1"/>
  <c r="G49" i="1"/>
  <c r="P4" i="9" l="1"/>
  <c r="N4" i="9"/>
  <c r="N5" i="9"/>
  <c r="N3" i="9"/>
  <c r="P3" i="9"/>
  <c r="B8" i="14"/>
  <c r="B7" i="14"/>
  <c r="K6" i="9"/>
  <c r="I4" i="9"/>
  <c r="I5" i="9"/>
  <c r="I6" i="9"/>
  <c r="I7" i="9"/>
  <c r="I3" i="9"/>
  <c r="C4" i="9"/>
  <c r="F3" i="9"/>
  <c r="C5" i="9"/>
  <c r="C6" i="9"/>
  <c r="C7" i="9"/>
  <c r="C8" i="9"/>
  <c r="C9" i="9"/>
  <c r="C10" i="9"/>
  <c r="C3" i="9"/>
  <c r="F4" i="9" l="1"/>
  <c r="F5" i="9" s="1"/>
  <c r="F9" i="9"/>
  <c r="F10" i="9"/>
  <c r="I8" i="9"/>
  <c r="N6" i="9"/>
  <c r="K5" i="9"/>
  <c r="K3" i="9"/>
  <c r="K4" i="9"/>
  <c r="K7" i="9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9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31" i="5"/>
  <c r="B4" i="5"/>
  <c r="B7" i="5"/>
  <c r="B8" i="5"/>
  <c r="B9" i="5"/>
  <c r="B10" i="5"/>
  <c r="B11" i="5"/>
  <c r="B12" i="5"/>
  <c r="B22" i="5"/>
  <c r="B23" i="5"/>
  <c r="B24" i="5"/>
  <c r="B25" i="5"/>
  <c r="B26" i="5"/>
  <c r="B27" i="5"/>
  <c r="B28" i="5"/>
  <c r="B29" i="5"/>
  <c r="B30" i="5"/>
  <c r="B3" i="5"/>
  <c r="G105" i="1"/>
  <c r="G106" i="1"/>
  <c r="G107" i="1"/>
  <c r="G108" i="1"/>
  <c r="G109" i="1"/>
  <c r="G110" i="1"/>
  <c r="G111" i="1"/>
  <c r="G112" i="1"/>
  <c r="G113" i="1"/>
  <c r="G114" i="1"/>
  <c r="I46" i="1" l="1"/>
  <c r="I47" i="1"/>
  <c r="I48" i="1"/>
  <c r="I97" i="1"/>
  <c r="I98" i="1"/>
  <c r="I99" i="1"/>
  <c r="I100" i="1"/>
  <c r="I101" i="1"/>
  <c r="I102" i="1"/>
  <c r="I103" i="1"/>
  <c r="I104" i="1"/>
  <c r="G97" i="1"/>
  <c r="G98" i="1"/>
  <c r="G99" i="1"/>
  <c r="G100" i="1"/>
  <c r="G101" i="1"/>
  <c r="G102" i="1"/>
  <c r="G103" i="1"/>
  <c r="G104" i="1"/>
  <c r="D19" i="6"/>
  <c r="D20" i="6"/>
  <c r="D21" i="6"/>
  <c r="D22" i="6"/>
  <c r="D23" i="6"/>
  <c r="D24" i="6"/>
  <c r="D25" i="6"/>
  <c r="D26" i="6"/>
  <c r="B19" i="6"/>
  <c r="B20" i="6"/>
  <c r="B21" i="6"/>
  <c r="B22" i="6"/>
  <c r="B23" i="6"/>
  <c r="B24" i="6"/>
  <c r="B25" i="6"/>
  <c r="B26" i="6"/>
  <c r="G8" i="3"/>
  <c r="G7" i="3"/>
  <c r="E8" i="3"/>
  <c r="E7" i="3"/>
  <c r="D23" i="12" l="1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N48" i="1"/>
  <c r="N47" i="1"/>
  <c r="N46" i="1"/>
  <c r="D16" i="6" s="1"/>
  <c r="N45" i="1"/>
  <c r="D15" i="6" s="1"/>
  <c r="N44" i="1"/>
  <c r="N43" i="1"/>
  <c r="N42" i="1"/>
  <c r="N41" i="1"/>
  <c r="N40" i="1"/>
  <c r="N39" i="1"/>
  <c r="D14" i="6" s="1"/>
  <c r="N38" i="1"/>
  <c r="D13" i="6" s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0" i="1"/>
  <c r="B6" i="14"/>
  <c r="B5" i="14"/>
  <c r="D11" i="6"/>
  <c r="D12" i="6"/>
  <c r="D17" i="6"/>
  <c r="D18" i="6"/>
  <c r="B3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1" i="6"/>
  <c r="G6" i="3"/>
  <c r="E6" i="3"/>
  <c r="G3" i="3"/>
  <c r="G4" i="3"/>
  <c r="E3" i="3"/>
  <c r="E4" i="3"/>
  <c r="E5" i="3"/>
  <c r="G5" i="3"/>
  <c r="F36" i="12" l="1"/>
  <c r="F22" i="12"/>
  <c r="D4" i="6"/>
  <c r="D5" i="6"/>
  <c r="D6" i="6"/>
  <c r="D7" i="6"/>
  <c r="D8" i="6"/>
  <c r="D9" i="6"/>
  <c r="D10" i="6"/>
  <c r="D3" i="6"/>
  <c r="N4" i="1" l="1"/>
  <c r="N5" i="1"/>
  <c r="N6" i="1"/>
  <c r="N7" i="1"/>
  <c r="N8" i="1"/>
  <c r="N9" i="1"/>
  <c r="N10" i="1"/>
  <c r="N11" i="1"/>
  <c r="N12" i="1"/>
  <c r="N13" i="1"/>
  <c r="F13" i="12" s="1"/>
  <c r="N14" i="1"/>
  <c r="N15" i="1"/>
  <c r="N16" i="1"/>
  <c r="N17" i="1"/>
  <c r="N18" i="1"/>
  <c r="N19" i="1"/>
  <c r="N20" i="1"/>
  <c r="N21" i="1"/>
  <c r="F21" i="12" s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F19" i="12" l="1"/>
  <c r="F34" i="12"/>
  <c r="F15" i="12"/>
  <c r="F25" i="12"/>
  <c r="F11" i="12"/>
  <c r="F7" i="12"/>
  <c r="F3" i="12"/>
  <c r="F37" i="12"/>
  <c r="F18" i="12"/>
  <c r="F33" i="12"/>
  <c r="F14" i="12"/>
  <c r="F10" i="12"/>
  <c r="F24" i="12"/>
  <c r="F6" i="12"/>
  <c r="F17" i="12"/>
  <c r="F27" i="12"/>
  <c r="F9" i="12"/>
  <c r="F23" i="12"/>
  <c r="F5" i="12"/>
  <c r="F20" i="12"/>
  <c r="F35" i="12"/>
  <c r="F16" i="12"/>
  <c r="F12" i="12"/>
  <c r="F26" i="12"/>
  <c r="F8" i="12"/>
  <c r="F4" i="12"/>
  <c r="B4" i="14"/>
  <c r="B3" i="14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3" i="12"/>
</calcChain>
</file>

<file path=xl/sharedStrings.xml><?xml version="1.0" encoding="utf-8"?>
<sst xmlns="http://schemas.openxmlformats.org/spreadsheetml/2006/main" count="1819" uniqueCount="901">
  <si>
    <t>card_id</t>
    <phoneticPr fontId="3" type="noConversion"/>
  </si>
  <si>
    <t>name</t>
    <phoneticPr fontId="3" type="noConversion"/>
  </si>
  <si>
    <t>cost</t>
    <phoneticPr fontId="3" type="noConversion"/>
  </si>
  <si>
    <t>type</t>
    <phoneticPr fontId="3" type="noConversion"/>
  </si>
  <si>
    <t>attack</t>
    <phoneticPr fontId="3" type="noConversion"/>
  </si>
  <si>
    <t>hp</t>
    <phoneticPr fontId="3" type="noConversion"/>
  </si>
  <si>
    <t>camp</t>
    <phoneticPr fontId="3" type="noConversion"/>
  </si>
  <si>
    <t>human</t>
    <phoneticPr fontId="3" type="noConversion"/>
  </si>
  <si>
    <t>orc</t>
    <phoneticPr fontId="3" type="noConversion"/>
  </si>
  <si>
    <t>unit</t>
    <phoneticPr fontId="3" type="noConversion"/>
  </si>
  <si>
    <t>effect</t>
    <phoneticPr fontId="3" type="noConversion"/>
  </si>
  <si>
    <t>hero_id</t>
    <phoneticPr fontId="3" type="noConversion"/>
  </si>
  <si>
    <t>skill_id</t>
    <phoneticPr fontId="3" type="noConversion"/>
  </si>
  <si>
    <t>class_1</t>
    <phoneticPr fontId="3" type="noConversion"/>
  </si>
  <si>
    <t>class_2</t>
    <phoneticPr fontId="3" type="noConversion"/>
  </si>
  <si>
    <t>ac10001</t>
    <phoneticPr fontId="3" type="noConversion"/>
  </si>
  <si>
    <t>ac10002</t>
    <phoneticPr fontId="3" type="noConversion"/>
  </si>
  <si>
    <t>ac10003</t>
  </si>
  <si>
    <t>ac10004</t>
  </si>
  <si>
    <t>ac10005</t>
  </si>
  <si>
    <t>ac10006</t>
  </si>
  <si>
    <t>ac10007</t>
  </si>
  <si>
    <t>ac10008</t>
  </si>
  <si>
    <t>ac10009</t>
  </si>
  <si>
    <t>ac10010</t>
  </si>
  <si>
    <t>ac10011</t>
  </si>
  <si>
    <t>ac10012</t>
  </si>
  <si>
    <t>ac10013</t>
  </si>
  <si>
    <t>ac10014</t>
  </si>
  <si>
    <t>ac10015</t>
  </si>
  <si>
    <t>ac10016</t>
  </si>
  <si>
    <t>ac10017</t>
  </si>
  <si>
    <t>ac10018</t>
  </si>
  <si>
    <t>ac10019</t>
  </si>
  <si>
    <t>ac10020</t>
  </si>
  <si>
    <t>h10001</t>
    <phoneticPr fontId="3" type="noConversion"/>
  </si>
  <si>
    <t>h10002</t>
    <phoneticPr fontId="3" type="noConversion"/>
  </si>
  <si>
    <t>cs10001</t>
    <phoneticPr fontId="3" type="noConversion"/>
  </si>
  <si>
    <t>cs10002</t>
  </si>
  <si>
    <t>cs10003</t>
  </si>
  <si>
    <t>cs10004</t>
  </si>
  <si>
    <t>cs10005</t>
  </si>
  <si>
    <t>cs10006</t>
  </si>
  <si>
    <t>cs10007</t>
  </si>
  <si>
    <t>cs10008</t>
  </si>
  <si>
    <t>cs10009</t>
  </si>
  <si>
    <t>cs10010</t>
  </si>
  <si>
    <t>cs10011</t>
  </si>
  <si>
    <t>cs10012</t>
  </si>
  <si>
    <t>cs10013</t>
  </si>
  <si>
    <t>cs10014</t>
  </si>
  <si>
    <t>cs10015</t>
  </si>
  <si>
    <t>cs10016</t>
  </si>
  <si>
    <t>cs10017</t>
  </si>
  <si>
    <t>cs10018</t>
  </si>
  <si>
    <t>cs10020</t>
  </si>
  <si>
    <t>cs10021</t>
  </si>
  <si>
    <t>cs10022</t>
  </si>
  <si>
    <t>cs10023</t>
  </si>
  <si>
    <t>cs10024</t>
  </si>
  <si>
    <t>cs10025</t>
  </si>
  <si>
    <t>cs10026</t>
  </si>
  <si>
    <t>cs10027</t>
  </si>
  <si>
    <t>cs10028</t>
  </si>
  <si>
    <t>cs10029</t>
  </si>
  <si>
    <t>cs10030</t>
  </si>
  <si>
    <t>cs10031</t>
  </si>
  <si>
    <t>cs10032</t>
  </si>
  <si>
    <t>cs10033</t>
  </si>
  <si>
    <t>cs10034</t>
  </si>
  <si>
    <t>cs10035</t>
  </si>
  <si>
    <t>cs10036</t>
  </si>
  <si>
    <t>cs10037</t>
  </si>
  <si>
    <t>cs10038</t>
  </si>
  <si>
    <t>cs10039</t>
  </si>
  <si>
    <t>cs10040</t>
  </si>
  <si>
    <t>cs10041</t>
  </si>
  <si>
    <t>cs10042</t>
  </si>
  <si>
    <t>cs10043</t>
  </si>
  <si>
    <t>cs10044</t>
  </si>
  <si>
    <t>cs10045</t>
  </si>
  <si>
    <t>cs10046</t>
  </si>
  <si>
    <t>cs10047</t>
  </si>
  <si>
    <t>cs10048</t>
  </si>
  <si>
    <t>cs10049</t>
  </si>
  <si>
    <t>cs10050</t>
  </si>
  <si>
    <t>험지 행군</t>
    <phoneticPr fontId="3" type="noConversion"/>
  </si>
  <si>
    <t>방패병</t>
    <phoneticPr fontId="3" type="noConversion"/>
  </si>
  <si>
    <t>연계</t>
    <phoneticPr fontId="3" type="noConversion"/>
  </si>
  <si>
    <t>배치된 다른 유닛의 앞이나 뒤에 배치 가능</t>
    <phoneticPr fontId="3" type="noConversion"/>
  </si>
  <si>
    <t>army</t>
    <phoneticPr fontId="3" type="noConversion"/>
  </si>
  <si>
    <t>merc</t>
    <phoneticPr fontId="3" type="noConversion"/>
  </si>
  <si>
    <t>제식궁수</t>
    <phoneticPr fontId="3" type="noConversion"/>
  </si>
  <si>
    <t>석궁병</t>
    <phoneticPr fontId="3" type="noConversion"/>
  </si>
  <si>
    <t>연속공격</t>
    <phoneticPr fontId="3" type="noConversion"/>
  </si>
  <si>
    <t>magic</t>
    <phoneticPr fontId="3" type="noConversion"/>
  </si>
  <si>
    <t>축복</t>
    <phoneticPr fontId="3" type="noConversion"/>
  </si>
  <si>
    <t>긴급보급</t>
    <phoneticPr fontId="3" type="noConversion"/>
  </si>
  <si>
    <t>rarelity</t>
    <phoneticPr fontId="3" type="noConversion"/>
  </si>
  <si>
    <t>common</t>
    <phoneticPr fontId="3" type="noConversion"/>
  </si>
  <si>
    <t>superrare</t>
    <phoneticPr fontId="3" type="noConversion"/>
  </si>
  <si>
    <t>uncommon</t>
    <phoneticPr fontId="3" type="noConversion"/>
  </si>
  <si>
    <t>rare</t>
    <phoneticPr fontId="3" type="noConversion"/>
  </si>
  <si>
    <t>훈련교관</t>
    <phoneticPr fontId="3" type="noConversion"/>
  </si>
  <si>
    <t>저격사수</t>
    <phoneticPr fontId="3" type="noConversion"/>
  </si>
  <si>
    <t>category_1</t>
    <phoneticPr fontId="3" type="noConversion"/>
  </si>
  <si>
    <t>category_2</t>
    <phoneticPr fontId="3" type="noConversion"/>
  </si>
  <si>
    <t>underling</t>
    <phoneticPr fontId="3" type="noConversion"/>
  </si>
  <si>
    <t>stabbing</t>
    <phoneticPr fontId="3" type="noConversion"/>
  </si>
  <si>
    <t>오크 암살자</t>
    <phoneticPr fontId="3" type="noConversion"/>
  </si>
  <si>
    <t>unit</t>
    <phoneticPr fontId="3" type="noConversion"/>
  </si>
  <si>
    <t>오크 병사</t>
    <phoneticPr fontId="3" type="noConversion"/>
  </si>
  <si>
    <t>sorcery</t>
    <phoneticPr fontId="3" type="noConversion"/>
  </si>
  <si>
    <t>shaman</t>
    <phoneticPr fontId="3" type="noConversion"/>
  </si>
  <si>
    <t>원시 주술사</t>
    <phoneticPr fontId="3" type="noConversion"/>
  </si>
  <si>
    <t>사냥개 조련사</t>
    <phoneticPr fontId="3" type="noConversion"/>
  </si>
  <si>
    <t>재배치</t>
    <phoneticPr fontId="3" type="noConversion"/>
  </si>
  <si>
    <t>피의 분노</t>
    <phoneticPr fontId="3" type="noConversion"/>
  </si>
  <si>
    <t>전쟁의 외침</t>
    <phoneticPr fontId="3" type="noConversion"/>
  </si>
  <si>
    <t>관통</t>
    <phoneticPr fontId="3" type="noConversion"/>
  </si>
  <si>
    <t>유독성</t>
    <phoneticPr fontId="3" type="noConversion"/>
  </si>
  <si>
    <t>랩터기수</t>
    <phoneticPr fontId="3" type="noConversion"/>
  </si>
  <si>
    <t>stealth</t>
    <phoneticPr fontId="3" type="noConversion"/>
  </si>
  <si>
    <t>오크 잠복꾼</t>
    <phoneticPr fontId="3" type="noConversion"/>
  </si>
  <si>
    <t>beast</t>
    <phoneticPr fontId="3" type="noConversion"/>
  </si>
  <si>
    <t>수색조</t>
    <phoneticPr fontId="3" type="noConversion"/>
  </si>
  <si>
    <t>rider</t>
    <phoneticPr fontId="3" type="noConversion"/>
  </si>
  <si>
    <t>skill_value</t>
    <phoneticPr fontId="3" type="noConversion"/>
  </si>
  <si>
    <t>내 유닛 하나가 즉시 x회 공격</t>
    <phoneticPr fontId="3" type="noConversion"/>
  </si>
  <si>
    <t>hunter</t>
    <phoneticPr fontId="3" type="noConversion"/>
  </si>
  <si>
    <t>이 라인의 유닛과 상대 영웅을 동시에 공격</t>
    <phoneticPr fontId="3" type="noConversion"/>
  </si>
  <si>
    <t>scheme</t>
  </si>
  <si>
    <t>cs10019</t>
    <phoneticPr fontId="3" type="noConversion"/>
  </si>
  <si>
    <t>knowledge</t>
    <phoneticPr fontId="3" type="noConversion"/>
  </si>
  <si>
    <t>order</t>
    <phoneticPr fontId="3" type="noConversion"/>
  </si>
  <si>
    <t>투석공격</t>
    <phoneticPr fontId="3" type="noConversion"/>
  </si>
  <si>
    <t>한파</t>
    <phoneticPr fontId="3" type="noConversion"/>
  </si>
  <si>
    <t>송환</t>
    <phoneticPr fontId="3" type="noConversion"/>
  </si>
  <si>
    <t>사기진작</t>
    <phoneticPr fontId="3" type="noConversion"/>
  </si>
  <si>
    <t>암흑수정구</t>
    <phoneticPr fontId="3" type="noConversion"/>
  </si>
  <si>
    <t>성장폭주</t>
    <phoneticPr fontId="3" type="noConversion"/>
  </si>
  <si>
    <t>저주부여</t>
    <phoneticPr fontId="3" type="noConversion"/>
  </si>
  <si>
    <t>습격용 포탈</t>
    <phoneticPr fontId="3" type="noConversion"/>
  </si>
  <si>
    <t>수비대장 제로드</t>
    <phoneticPr fontId="3" type="noConversion"/>
  </si>
  <si>
    <t>족장 크라쿠스</t>
    <phoneticPr fontId="3" type="noConversion"/>
  </si>
  <si>
    <t>hero_card_id</t>
    <phoneticPr fontId="3" type="noConversion"/>
  </si>
  <si>
    <t>hero_chk</t>
    <phoneticPr fontId="3" type="noConversion"/>
  </si>
  <si>
    <t>ac10021</t>
  </si>
  <si>
    <t>ac10022</t>
  </si>
  <si>
    <t>ac10023</t>
  </si>
  <si>
    <t>ac10024</t>
  </si>
  <si>
    <t>ac10025</t>
  </si>
  <si>
    <t>ac10026</t>
  </si>
  <si>
    <t>ac10027</t>
  </si>
  <si>
    <t>ac10028</t>
  </si>
  <si>
    <t>class_2</t>
    <phoneticPr fontId="3" type="noConversion"/>
  </si>
  <si>
    <t>legend</t>
    <phoneticPr fontId="3" type="noConversion"/>
  </si>
  <si>
    <t>legend</t>
    <phoneticPr fontId="3" type="noConversion"/>
  </si>
  <si>
    <t>같은 라인에 적의 유닛이 없을 때 능력치 증가 +'x'/+'y'</t>
    <phoneticPr fontId="3" type="noConversion"/>
  </si>
  <si>
    <t>스턴</t>
    <phoneticPr fontId="3" type="noConversion"/>
  </si>
  <si>
    <t>배치된 상대 유닛 'x' 명을 선택해 같은 레인으로 옮김</t>
    <phoneticPr fontId="3" type="noConversion"/>
  </si>
  <si>
    <t>무작위 적 'x'명을 핸드로 되돌린다</t>
    <phoneticPr fontId="3" type="noConversion"/>
  </si>
  <si>
    <t>공격력이 'x' 이상인 적 유닛 'y'개를 처치한다</t>
    <phoneticPr fontId="3" type="noConversion"/>
  </si>
  <si>
    <t>보급</t>
    <phoneticPr fontId="3" type="noConversion"/>
  </si>
  <si>
    <t>선제공격</t>
    <phoneticPr fontId="3" type="noConversion"/>
  </si>
  <si>
    <t>수정일</t>
  </si>
  <si>
    <t>수정내용</t>
  </si>
  <si>
    <t>수정자</t>
  </si>
  <si>
    <t>2019.05.13</t>
  </si>
  <si>
    <t>기획서 제작</t>
  </si>
  <si>
    <t>황은상</t>
  </si>
  <si>
    <t>class_name</t>
    <phoneticPr fontId="3" type="noConversion"/>
  </si>
  <si>
    <t>category_name</t>
    <phoneticPr fontId="3" type="noConversion"/>
  </si>
  <si>
    <t>질서</t>
    <phoneticPr fontId="3" type="noConversion"/>
  </si>
  <si>
    <t>지식</t>
    <phoneticPr fontId="3" type="noConversion"/>
  </si>
  <si>
    <t>주술</t>
    <phoneticPr fontId="3" type="noConversion"/>
  </si>
  <si>
    <t>음모</t>
    <phoneticPr fontId="3" type="noConversion"/>
  </si>
  <si>
    <t>용병</t>
    <phoneticPr fontId="3" type="noConversion"/>
  </si>
  <si>
    <t>군인</t>
    <phoneticPr fontId="3" type="noConversion"/>
  </si>
  <si>
    <t>야수</t>
    <phoneticPr fontId="3" type="noConversion"/>
  </si>
  <si>
    <t>사냥꾼</t>
    <phoneticPr fontId="3" type="noConversion"/>
  </si>
  <si>
    <t>졸개</t>
    <phoneticPr fontId="3" type="noConversion"/>
  </si>
  <si>
    <t>주술사</t>
    <phoneticPr fontId="3" type="noConversion"/>
  </si>
  <si>
    <t>기수</t>
    <phoneticPr fontId="3" type="noConversion"/>
  </si>
  <si>
    <t>잠입자</t>
    <phoneticPr fontId="3" type="noConversion"/>
  </si>
  <si>
    <t>자객</t>
    <phoneticPr fontId="3" type="noConversion"/>
  </si>
  <si>
    <t>기습</t>
    <phoneticPr fontId="3" type="noConversion"/>
  </si>
  <si>
    <t>2019.05.15</t>
    <phoneticPr fontId="3" type="noConversion"/>
  </si>
  <si>
    <t>황은상</t>
    <phoneticPr fontId="3" type="noConversion"/>
  </si>
  <si>
    <t>2019.05.14</t>
    <phoneticPr fontId="3" type="noConversion"/>
  </si>
  <si>
    <t>class_list 시트 추가
category_list 시트 추가</t>
    <phoneticPr fontId="3" type="noConversion"/>
  </si>
  <si>
    <t>class_local</t>
    <phoneticPr fontId="3" type="noConversion"/>
  </si>
  <si>
    <t>category_local</t>
    <phoneticPr fontId="3" type="noConversion"/>
  </si>
  <si>
    <t>class_1_name</t>
    <phoneticPr fontId="3" type="noConversion"/>
  </si>
  <si>
    <t>class_2_name</t>
    <phoneticPr fontId="3" type="noConversion"/>
  </si>
  <si>
    <t>category_1_name</t>
    <phoneticPr fontId="3" type="noConversion"/>
  </si>
  <si>
    <t>category_2_name</t>
    <phoneticPr fontId="3" type="noConversion"/>
  </si>
  <si>
    <t>trainer</t>
    <phoneticPr fontId="3" type="noConversion"/>
  </si>
  <si>
    <t>조련사</t>
    <phoneticPr fontId="3" type="noConversion"/>
  </si>
  <si>
    <t>class_1_name</t>
    <phoneticPr fontId="3" type="noConversion"/>
  </si>
  <si>
    <t>class_2_name</t>
    <phoneticPr fontId="3" type="noConversion"/>
  </si>
  <si>
    <t>deck_id</t>
    <phoneticPr fontId="3" type="noConversion"/>
  </si>
  <si>
    <t>deck_name</t>
    <phoneticPr fontId="3" type="noConversion"/>
  </si>
  <si>
    <t>card_name</t>
    <phoneticPr fontId="3" type="noConversion"/>
  </si>
  <si>
    <t>card_num</t>
    <phoneticPr fontId="3" type="noConversion"/>
  </si>
  <si>
    <t>deck1001</t>
    <phoneticPr fontId="3" type="noConversion"/>
  </si>
  <si>
    <t>deck1002</t>
    <phoneticPr fontId="3" type="noConversion"/>
  </si>
  <si>
    <t>왕국 수비대</t>
    <phoneticPr fontId="3" type="noConversion"/>
  </si>
  <si>
    <t>암흑주술 부족</t>
    <phoneticPr fontId="3" type="noConversion"/>
  </si>
  <si>
    <t>hero_name</t>
    <phoneticPr fontId="3" type="noConversion"/>
  </si>
  <si>
    <t>knowledge</t>
    <phoneticPr fontId="3" type="noConversion"/>
  </si>
  <si>
    <t>scheme</t>
    <phoneticPr fontId="3" type="noConversion"/>
  </si>
  <si>
    <t>sorcery</t>
    <phoneticPr fontId="3" type="noConversion"/>
  </si>
  <si>
    <t>army</t>
    <phoneticPr fontId="3" type="noConversion"/>
  </si>
  <si>
    <t>beast</t>
    <phoneticPr fontId="3" type="noConversion"/>
  </si>
  <si>
    <t>hunter</t>
    <phoneticPr fontId="3" type="noConversion"/>
  </si>
  <si>
    <t>shaman</t>
    <phoneticPr fontId="3" type="noConversion"/>
  </si>
  <si>
    <t>stabbing</t>
    <phoneticPr fontId="3" type="noConversion"/>
  </si>
  <si>
    <t>rider</t>
    <phoneticPr fontId="3" type="noConversion"/>
  </si>
  <si>
    <t>stealth</t>
    <phoneticPr fontId="3" type="noConversion"/>
  </si>
  <si>
    <t>card_skill_list 수정
- {{기습}} 키워드 추가
- {{고지대}} 키워드 추가
- classs와 category name 박스 추가
card_list 수정
- 사냥개 조련사 카테고리_2 수정 (battle pet -&gt; trainer)
hero_deck_map 추가
deck_list 추가
deck_card_map 추가</t>
    <phoneticPr fontId="3" type="noConversion"/>
  </si>
  <si>
    <t>knowledge</t>
    <phoneticPr fontId="3" type="noConversion"/>
  </si>
  <si>
    <t>sorcery</t>
    <phoneticPr fontId="3" type="noConversion"/>
  </si>
  <si>
    <t>attack_type</t>
    <phoneticPr fontId="3" type="noConversion"/>
  </si>
  <si>
    <t>close</t>
    <phoneticPr fontId="3" type="noConversion"/>
  </si>
  <si>
    <t>distance</t>
    <phoneticPr fontId="3" type="noConversion"/>
  </si>
  <si>
    <t>2019.05.20</t>
    <phoneticPr fontId="3" type="noConversion"/>
  </si>
  <si>
    <t>attack_type 열 추가</t>
    <phoneticPr fontId="3" type="noConversion"/>
  </si>
  <si>
    <t>2019.05.22</t>
    <phoneticPr fontId="3" type="noConversion"/>
  </si>
  <si>
    <t>도전자</t>
    <phoneticPr fontId="3" type="noConversion"/>
  </si>
  <si>
    <t>주문포식자</t>
    <phoneticPr fontId="3" type="noConversion"/>
  </si>
  <si>
    <t>오크 파수꾼</t>
    <phoneticPr fontId="3" type="noConversion"/>
  </si>
  <si>
    <t>stun</t>
    <phoneticPr fontId="3" type="noConversion"/>
  </si>
  <si>
    <t>code_name</t>
    <phoneticPr fontId="3" type="noConversion"/>
  </si>
  <si>
    <t>chain</t>
    <phoneticPr fontId="3" type="noConversion"/>
  </si>
  <si>
    <t>double</t>
    <phoneticPr fontId="3" type="noConversion"/>
  </si>
  <si>
    <t>gain</t>
    <phoneticPr fontId="3" type="noConversion"/>
  </si>
  <si>
    <t>supply</t>
    <phoneticPr fontId="3" type="noConversion"/>
  </si>
  <si>
    <t>hook</t>
    <phoneticPr fontId="3" type="noConversion"/>
  </si>
  <si>
    <t>footslog</t>
    <phoneticPr fontId="3" type="noConversion"/>
  </si>
  <si>
    <t>assault</t>
    <phoneticPr fontId="3" type="noConversion"/>
  </si>
  <si>
    <t>moving</t>
    <phoneticPr fontId="3" type="noConversion"/>
  </si>
  <si>
    <t>quick</t>
    <phoneticPr fontId="3" type="noConversion"/>
  </si>
  <si>
    <t>through</t>
    <phoneticPr fontId="3" type="noConversion"/>
  </si>
  <si>
    <t>poison</t>
    <phoneticPr fontId="3" type="noConversion"/>
  </si>
  <si>
    <t>매복</t>
    <phoneticPr fontId="3" type="noConversion"/>
  </si>
  <si>
    <t>ambush</t>
    <phoneticPr fontId="3" type="noConversion"/>
  </si>
  <si>
    <t>선택한 라인의 모든 적에게 피해를 'x' 줌</t>
    <phoneticPr fontId="3" type="noConversion"/>
  </si>
  <si>
    <t>blast_enemy</t>
    <phoneticPr fontId="3" type="noConversion"/>
  </si>
  <si>
    <t>over_a_kill</t>
    <phoneticPr fontId="3" type="noConversion"/>
  </si>
  <si>
    <t>r_return</t>
    <phoneticPr fontId="3" type="noConversion"/>
  </si>
  <si>
    <t>카드 명칭 변경
- 미끼수송대 -&gt; 도전자
- 마법방어병 -&gt; 주문포식자
- 고공함정꾼 -&gt; 오크 파수꾼
card_skill_list 시트 변경
- code_name 열 추가
- 명칭 변경 '신호대기' -&gt; '매복'
- 명칭 추가 '기만'
status_list 시트 변경
- status_code 열 추가</t>
    <phoneticPr fontId="3" type="noConversion"/>
  </si>
  <si>
    <t>status_code</t>
    <phoneticPr fontId="3" type="noConversion"/>
  </si>
  <si>
    <t>die</t>
    <phoneticPr fontId="3" type="noConversion"/>
  </si>
  <si>
    <t>begin_card_play</t>
    <phoneticPr fontId="3" type="noConversion"/>
  </si>
  <si>
    <t>end_card_play</t>
    <phoneticPr fontId="3" type="noConversion"/>
  </si>
  <si>
    <t>end_attack</t>
    <phoneticPr fontId="3" type="noConversion"/>
  </si>
  <si>
    <t>begin_attack</t>
    <phoneticPr fontId="3" type="noConversion"/>
  </si>
  <si>
    <t>begin_orc_post_turn</t>
    <phoneticPr fontId="3" type="noConversion"/>
  </si>
  <si>
    <t>begin_orc_pre_turn</t>
    <phoneticPr fontId="3" type="noConversion"/>
  </si>
  <si>
    <t>end_orc_pre_turn</t>
    <phoneticPr fontId="3" type="noConversion"/>
  </si>
  <si>
    <t>begin_human_turn</t>
    <phoneticPr fontId="3" type="noConversion"/>
  </si>
  <si>
    <t>end_human_turn</t>
    <phoneticPr fontId="3" type="noConversion"/>
  </si>
  <si>
    <t>end_orc_post_turn</t>
    <phoneticPr fontId="7" type="noConversion"/>
  </si>
  <si>
    <t>begin_battle_turn</t>
    <phoneticPr fontId="7" type="noConversion"/>
  </si>
  <si>
    <t>end_battle_turn</t>
    <phoneticPr fontId="7" type="noConversion"/>
  </si>
  <si>
    <t>행동턴</t>
    <phoneticPr fontId="3" type="noConversion"/>
  </si>
  <si>
    <t>전투턴</t>
    <phoneticPr fontId="3" type="noConversion"/>
  </si>
  <si>
    <t>행동</t>
    <phoneticPr fontId="3" type="noConversion"/>
  </si>
  <si>
    <t>공격</t>
    <phoneticPr fontId="3" type="noConversion"/>
  </si>
  <si>
    <t>activated_skill_list</t>
    <phoneticPr fontId="3" type="noConversion"/>
  </si>
  <si>
    <t>설명 텍스트</t>
    <phoneticPr fontId="3" type="noConversion"/>
  </si>
  <si>
    <t>공격력횟수가 'x'회가 됨.  첫번째 공격 교환 이후 살아남아야만 추가 공격을 할 수 있음</t>
    <phoneticPr fontId="3" type="noConversion"/>
  </si>
  <si>
    <t>유닛 한 명을 선택하여 +'x'/+'y' 부여</t>
    <phoneticPr fontId="3" type="noConversion"/>
  </si>
  <si>
    <t>덱에서 카드를 'x' 장 뽑음</t>
    <phoneticPr fontId="3" type="noConversion"/>
  </si>
  <si>
    <t>내 유닛 'x'개를 지정한 다른 라인으로 옮김</t>
    <phoneticPr fontId="3" type="noConversion"/>
  </si>
  <si>
    <t>오크의 마법 단계가 될 때 까지 정체가 공개되지 않고, 정체가 공개되지 않았을 때에는 데미지를 입지 않음</t>
    <phoneticPr fontId="3" type="noConversion"/>
  </si>
  <si>
    <t>카드 드래그를 끝냈을 때</t>
    <phoneticPr fontId="3" type="noConversion"/>
  </si>
  <si>
    <t>카드 드래그를 시작했을 때</t>
    <phoneticPr fontId="3" type="noConversion"/>
  </si>
  <si>
    <t>attack_range</t>
    <phoneticPr fontId="3" type="noConversion"/>
  </si>
  <si>
    <t>abilities</t>
    <phoneticPr fontId="3" type="noConversion"/>
  </si>
  <si>
    <t>chain</t>
  </si>
  <si>
    <t>double</t>
  </si>
  <si>
    <t>footslog</t>
  </si>
  <si>
    <t>assault</t>
  </si>
  <si>
    <t>through</t>
  </si>
  <si>
    <t>ambush</t>
  </si>
  <si>
    <t>give_attribute</t>
    <phoneticPr fontId="3" type="noConversion"/>
  </si>
  <si>
    <t>give_attack_type</t>
    <phoneticPr fontId="3" type="noConversion"/>
  </si>
  <si>
    <t>평지, 언덕 뿐만 아니라 숲 지형에도 배치 가능</t>
    <phoneticPr fontId="3" type="noConversion"/>
  </si>
  <si>
    <t>해당 유닛에게 'x' 공격 타입을 부여함</t>
    <phoneticPr fontId="3" type="noConversion"/>
  </si>
  <si>
    <t>해당 유닛에게 'x' 상태를 부여함</t>
    <phoneticPr fontId="3" type="noConversion"/>
  </si>
  <si>
    <t>poisoned</t>
    <phoneticPr fontId="3" type="noConversion"/>
  </si>
  <si>
    <t>중독</t>
    <phoneticPr fontId="3" type="noConversion"/>
  </si>
  <si>
    <t>중독된 유닛은 해당 라인의 전투 종료시 무조건 사망함</t>
    <phoneticPr fontId="3" type="noConversion"/>
  </si>
  <si>
    <t>해당 능력을 가진 유닛에게 데미지를 입은 유닛은 {{poisoned}} 상태가 됨</t>
    <phoneticPr fontId="3" type="noConversion"/>
  </si>
  <si>
    <t>cardId</t>
  </si>
  <si>
    <t>ac10001</t>
  </si>
  <si>
    <t>ac10002</t>
  </si>
  <si>
    <t>name</t>
    <phoneticPr fontId="3" type="noConversion"/>
  </si>
  <si>
    <t>적에게 데미지를 주면 해당 적을 스턴시킴</t>
    <phoneticPr fontId="3" type="noConversion"/>
  </si>
  <si>
    <t>1턴 동안 행동 불가 (다른 유닛이나 마법 카드을 통한 행동은 가능)</t>
    <phoneticPr fontId="3" type="noConversion"/>
  </si>
  <si>
    <t>언덕 라인에 배치시 공격력 +1 / 체력 +1</t>
    <phoneticPr fontId="3" type="noConversion"/>
  </si>
  <si>
    <t>선택한 유닛에게 공격력 +3 / 체력 +3</t>
    <phoneticPr fontId="3" type="noConversion"/>
  </si>
  <si>
    <t>덱에서 카드 2장을 뽑음</t>
    <phoneticPr fontId="3" type="noConversion"/>
  </si>
  <si>
    <t>연계, 이 유닛의 뒤쪽에 배치된 '군인' 카테고리 유닛의 공격력 2 증가</t>
    <phoneticPr fontId="3" type="noConversion"/>
  </si>
  <si>
    <t>내가 마법을 쓸 때 마다 이 유닛의 공격력+1/체력+1</t>
    <phoneticPr fontId="3" type="noConversion"/>
  </si>
  <si>
    <t>상대가 마법을 쓸 때 마다 이 유닛의 공격력+1/체력+1</t>
    <phoneticPr fontId="3" type="noConversion"/>
  </si>
  <si>
    <t>내 유닛 하나를 선택하여 즉시 1회 공격하게 함</t>
    <phoneticPr fontId="3" type="noConversion"/>
  </si>
  <si>
    <t>언덕 라인에 배치시 공격력+1/체력+1</t>
    <phoneticPr fontId="3" type="noConversion"/>
  </si>
  <si>
    <t>내 유닛 하나를 선택하여 지정한 위치로 옮기고, 해당 유닛의 공격력 +1</t>
    <phoneticPr fontId="3" type="noConversion"/>
  </si>
  <si>
    <t>선택한 라인의 모든 적에게 피해를 5 줌</t>
    <phoneticPr fontId="3" type="noConversion"/>
  </si>
  <si>
    <t>무작위 적 유닛 1개를 상대 핸드로 되돌림</t>
    <phoneticPr fontId="3" type="noConversion"/>
  </si>
  <si>
    <t>선택한 내 유닛 하나의 공격력+2/체력+2</t>
    <phoneticPr fontId="3" type="noConversion"/>
  </si>
  <si>
    <t>덱에서 카드를 2장 뽑음</t>
    <phoneticPr fontId="3" type="noConversion"/>
  </si>
  <si>
    <t>공격력이 5 이상인 적 유닛 1개를 처치함</t>
    <phoneticPr fontId="3" type="noConversion"/>
  </si>
  <si>
    <t>배치된 모든 내 유닛이 {{poison}} 능력을 얻음</t>
    <phoneticPr fontId="3" type="noConversion"/>
  </si>
  <si>
    <t>내 유닛 1명을 지정한 다른 위치로 옮기고 즉시 1회 공격함</t>
    <phoneticPr fontId="3" type="noConversion"/>
  </si>
  <si>
    <t>선택한 적 1명을 {{stun}}시키고, 내 덱에서 카드 1장을 뽑음</t>
    <phoneticPr fontId="3" type="noConversion"/>
  </si>
  <si>
    <t>데이터 표기 방식 변경
설명 추가
card_skill_list 와 status_list 수정</t>
    <phoneticPr fontId="3" type="noConversion"/>
  </si>
  <si>
    <t>2019.05.29</t>
    <phoneticPr fontId="3" type="noConversion"/>
  </si>
  <si>
    <t>2019.06.04</t>
    <phoneticPr fontId="3" type="noConversion"/>
  </si>
  <si>
    <t>유닛 공격방식 변경
- 휴먼 수색조, 오크 사냥개 조련사 (close -&gt; distance)</t>
    <phoneticPr fontId="3" type="noConversion"/>
  </si>
  <si>
    <t>ac10029</t>
  </si>
  <si>
    <t>ac10030</t>
  </si>
  <si>
    <t>ac10031</t>
  </si>
  <si>
    <t>ac10032</t>
  </si>
  <si>
    <t>ac10033</t>
  </si>
  <si>
    <t>ac10034</t>
  </si>
  <si>
    <t>ac10035</t>
  </si>
  <si>
    <t>ac10036</t>
  </si>
  <si>
    <t>ac10037</t>
  </si>
  <si>
    <t>ac10038</t>
  </si>
  <si>
    <t>ac10039</t>
  </si>
  <si>
    <t>ac10040</t>
  </si>
  <si>
    <t>ac10041</t>
  </si>
  <si>
    <t>ac10042</t>
  </si>
  <si>
    <t>ac10043</t>
  </si>
  <si>
    <t>ac10044</t>
  </si>
  <si>
    <t>ac10045</t>
  </si>
  <si>
    <t>ac10046</t>
  </si>
  <si>
    <t>h10003</t>
  </si>
  <si>
    <t>h10004</t>
  </si>
  <si>
    <t>knowledge</t>
    <phoneticPr fontId="3" type="noConversion"/>
  </si>
  <si>
    <t>mana</t>
    <phoneticPr fontId="3" type="noConversion"/>
  </si>
  <si>
    <t>mana</t>
    <phoneticPr fontId="3" type="noConversion"/>
  </si>
  <si>
    <t>마력</t>
    <phoneticPr fontId="3" type="noConversion"/>
  </si>
  <si>
    <t>사냥꾼 푸른해골</t>
    <phoneticPr fontId="3" type="noConversion"/>
  </si>
  <si>
    <t>scheme</t>
    <phoneticPr fontId="3" type="noConversion"/>
  </si>
  <si>
    <t>h10003</t>
    <phoneticPr fontId="3" type="noConversion"/>
  </si>
  <si>
    <t>h10003</t>
    <phoneticPr fontId="3" type="noConversion"/>
  </si>
  <si>
    <t>h10004</t>
    <phoneticPr fontId="3" type="noConversion"/>
  </si>
  <si>
    <t>h10003</t>
    <phoneticPr fontId="3" type="noConversion"/>
  </si>
  <si>
    <t>h10004</t>
    <phoneticPr fontId="3" type="noConversion"/>
  </si>
  <si>
    <t>deck1004</t>
  </si>
  <si>
    <t>deck1004</t>
    <phoneticPr fontId="3" type="noConversion"/>
  </si>
  <si>
    <t>deck1003</t>
  </si>
  <si>
    <t>deck1003</t>
    <phoneticPr fontId="3" type="noConversion"/>
  </si>
  <si>
    <t>하늘탑 의회</t>
    <phoneticPr fontId="3" type="noConversion"/>
  </si>
  <si>
    <t>늑대무리</t>
    <phoneticPr fontId="3" type="noConversion"/>
  </si>
  <si>
    <t>wolf pack</t>
    <phoneticPr fontId="3" type="noConversion"/>
  </si>
  <si>
    <t>council of skytower</t>
    <phoneticPr fontId="3" type="noConversion"/>
  </si>
  <si>
    <t>darkmagic tribe</t>
    <phoneticPr fontId="3" type="noConversion"/>
  </si>
  <si>
    <t>kingdom guardians</t>
    <phoneticPr fontId="3" type="noConversion"/>
  </si>
  <si>
    <t>탐지결계</t>
    <phoneticPr fontId="3" type="noConversion"/>
  </si>
  <si>
    <t>준비된 계략</t>
    <phoneticPr fontId="3" type="noConversion"/>
  </si>
  <si>
    <t>추적</t>
    <phoneticPr fontId="3" type="noConversion"/>
  </si>
  <si>
    <t>pursuit</t>
    <phoneticPr fontId="3" type="noConversion"/>
  </si>
  <si>
    <t>pursuit</t>
    <phoneticPr fontId="3" type="noConversion"/>
  </si>
  <si>
    <t>불의 파도</t>
    <phoneticPr fontId="3" type="noConversion"/>
  </si>
  <si>
    <t>숲의 축복</t>
    <phoneticPr fontId="3" type="noConversion"/>
  </si>
  <si>
    <t>수풀 뒤지기</t>
    <phoneticPr fontId="3" type="noConversion"/>
  </si>
  <si>
    <t>마력주입</t>
    <phoneticPr fontId="3" type="noConversion"/>
  </si>
  <si>
    <t>전승지식</t>
    <phoneticPr fontId="3" type="noConversion"/>
  </si>
  <si>
    <t>마법 장인</t>
    <phoneticPr fontId="3" type="noConversion"/>
  </si>
  <si>
    <t>힘줄 절단</t>
    <phoneticPr fontId="3" type="noConversion"/>
  </si>
  <si>
    <t>모래 전갈</t>
    <phoneticPr fontId="3" type="noConversion"/>
  </si>
  <si>
    <t>수풀 배회자</t>
    <phoneticPr fontId="3" type="noConversion"/>
  </si>
  <si>
    <t>footslog</t>
    <phoneticPr fontId="3" type="noConversion"/>
  </si>
  <si>
    <t>덫 투척꾼</t>
    <phoneticPr fontId="3" type="noConversion"/>
  </si>
  <si>
    <t>through</t>
    <phoneticPr fontId="3" type="noConversion"/>
  </si>
  <si>
    <t>마력탐구 수습생</t>
    <phoneticPr fontId="3" type="noConversion"/>
  </si>
  <si>
    <t>wizard</t>
    <phoneticPr fontId="3" type="noConversion"/>
  </si>
  <si>
    <t>마법사</t>
    <phoneticPr fontId="3" type="noConversion"/>
  </si>
  <si>
    <t>monster</t>
    <phoneticPr fontId="3" type="noConversion"/>
  </si>
  <si>
    <t>괴수</t>
    <phoneticPr fontId="3" type="noConversion"/>
  </si>
  <si>
    <t>trainer</t>
    <phoneticPr fontId="3" type="noConversion"/>
  </si>
  <si>
    <t>사냥용 샌드웜</t>
    <phoneticPr fontId="3" type="noConversion"/>
  </si>
  <si>
    <t>mech</t>
    <phoneticPr fontId="3" type="noConversion"/>
  </si>
  <si>
    <t>기계</t>
    <phoneticPr fontId="3" type="noConversion"/>
  </si>
  <si>
    <t>poison</t>
    <phoneticPr fontId="3" type="noConversion"/>
  </si>
  <si>
    <t>은신중인 유닛 하나를 선택하여 처치함</t>
    <phoneticPr fontId="3" type="noConversion"/>
  </si>
  <si>
    <t>내 턴 시작시마다 자원을 1개 추가로 얻음</t>
    <phoneticPr fontId="3" type="noConversion"/>
  </si>
  <si>
    <t>get_resource</t>
    <phoneticPr fontId="3" type="noConversion"/>
  </si>
  <si>
    <t>spawn_unit</t>
    <phoneticPr fontId="3" type="noConversion"/>
  </si>
  <si>
    <t>자원 'x'를 획득함</t>
    <phoneticPr fontId="3" type="noConversion"/>
  </si>
  <si>
    <t>유닛 'x'를 'y'개 소환함</t>
    <phoneticPr fontId="3" type="noConversion"/>
  </si>
  <si>
    <t>선택한 적에게 3데미지, 나머지 모든 적에게 1데미지</t>
    <phoneticPr fontId="3" type="noConversion"/>
  </si>
  <si>
    <t>카드 2장 드로우</t>
    <phoneticPr fontId="3" type="noConversion"/>
  </si>
  <si>
    <t>모든 내 유닛에게 +1/+1</t>
    <phoneticPr fontId="3" type="noConversion"/>
  </si>
  <si>
    <t>한 턴 동안 내 모든 유닛과 영웅이 데미지를 입지 않음</t>
    <phoneticPr fontId="3" type="noConversion"/>
  </si>
  <si>
    <t>배치될 때 험지를 제외한 랜덤 라인에 '마력탐구 수습생' 2명 소환</t>
    <phoneticPr fontId="3" type="noConversion"/>
  </si>
  <si>
    <t>마법대학 교수</t>
    <phoneticPr fontId="3" type="noConversion"/>
  </si>
  <si>
    <t>연쇄 번개</t>
    <phoneticPr fontId="3" type="noConversion"/>
  </si>
  <si>
    <t>두 명의 랜덤한 적에게 3데미지</t>
    <phoneticPr fontId="3" type="noConversion"/>
  </si>
  <si>
    <t>deck1003</t>
    <phoneticPr fontId="3" type="noConversion"/>
  </si>
  <si>
    <t>deck1004</t>
    <phoneticPr fontId="3" type="noConversion"/>
  </si>
  <si>
    <t>2019.06.10</t>
    <phoneticPr fontId="3" type="noConversion"/>
  </si>
  <si>
    <t>세부 조건</t>
    <phoneticPr fontId="3" type="noConversion"/>
  </si>
  <si>
    <t>신규 영웅 추가
- 대마법사 무나한 마가(휴먼), 사냥꾼 푸른해골(오크)
신규 카드 추가
- 휴먼 카드 9종(유닛4, 마법5), 오크 카드 9종(유닛4, 마법5)
개발 설계 변경으로 인한 카드 스킬 맵핑 양식 변경</t>
    <phoneticPr fontId="3" type="noConversion"/>
  </si>
  <si>
    <t>- 방패병 배치 이후에 배치된 유닛도 효과 적용
- 방패병 사망시 효과 사라짐</t>
    <phoneticPr fontId="3" type="noConversion"/>
  </si>
  <si>
    <t>- 데미지를 1 이상 주었을 때만 효과 적용
- 스턴은 즉시 공격으로 풀리지 않음</t>
    <phoneticPr fontId="3" type="noConversion"/>
  </si>
  <si>
    <t>- 버프를 받은 후 다른 라인으로 이동해도 버프 유지</t>
    <phoneticPr fontId="3" type="noConversion"/>
  </si>
  <si>
    <t>- 데려올 유닛은 이 유닛을 배치한 유저가 선택함
- 이 유닛이 배치된 라인에 이미 다른 유닛이 존재하면 능력이 발동되지 않음</t>
    <phoneticPr fontId="3" type="noConversion"/>
  </si>
  <si>
    <t>카테고리가 '군인'인 유닛이 배치될 때 마다 새로 배치된 해당 유닛의 공격력+2/체력+2</t>
    <phoneticPr fontId="3" type="noConversion"/>
  </si>
  <si>
    <t>- 기존에 배치되어 있던 유닛은 능력치가 증가하지 않음</t>
    <phoneticPr fontId="3" type="noConversion"/>
  </si>
  <si>
    <t>- 마법 효과가 발동하기 전에 능력치가 증가함</t>
    <phoneticPr fontId="3" type="noConversion"/>
  </si>
  <si>
    <t>- '험지행군' 능력치 없다면 험지 라인으로 이동할 수 없음(해당 라인에 선택 ui 출력되지 않음)</t>
    <phoneticPr fontId="3" type="noConversion"/>
  </si>
  <si>
    <t>- 이 마법으로 적 영웅의 실드 게이지가 충전될 수 있으며 실드 발동 역시 가능</t>
    <phoneticPr fontId="3" type="noConversion"/>
  </si>
  <si>
    <t>- 덱에서 뽑을 카드가 부족하면 즉시 패배
- 한장씩 순차적으로 뽑아 핸드로 이동</t>
    <phoneticPr fontId="3" type="noConversion"/>
  </si>
  <si>
    <t>- 버프를 받은 후 다른 라인으로 이동해도 버프 유지
- 버프는 배치 순간에만 판정하며 다른 라인에 배치된 후 언덕으로 이동해도 버프를 받을 수 없음</t>
    <phoneticPr fontId="3" type="noConversion"/>
  </si>
  <si>
    <t>- 이 유닛을 배치한 유저의 마법 사용 단계에 정체가 공개됨
- 왼쪽 라인의 유닛부터 정체가 공개되고 위치를 선택함
- '험지행군' 능력이 없다면 험지 라인은 선택할 수 없음
- 왼쪽 라인의 유닛 정체 공개 및 위치 이동이 끝나고 다음 라인의 유닛이 정체 공개 및 이동을 진행함</t>
    <phoneticPr fontId="3" type="noConversion"/>
  </si>
  <si>
    <t>- 선택한 라인의 모든 적에게 동시에 피해를 줌</t>
    <phoneticPr fontId="3" type="noConversion"/>
  </si>
  <si>
    <t>- 선택한 유닛을 즉시 스턴시킴
- 스턴시킨 후 덱에서 카드를 1장 뽑음</t>
    <phoneticPr fontId="3" type="noConversion"/>
  </si>
  <si>
    <t>- 이펙트 애니메이션이 모두 재생된 후 랜덤한 1명의 적 유닛 1개체를 상대 핸드로 보냄
- 은신되어 있는 유닛은 효과에 포함되지 않음
- 버프나 디버프가 걸려있는 유닛이 핸드로 돌아가면 효과가 초기화됨</t>
    <phoneticPr fontId="3" type="noConversion"/>
  </si>
  <si>
    <t>- 마법 사용시 능력치 증가하는 유닛이 존재한다면, 자체 능력부터 작동하고 이후 해당 마법 효과가 발동</t>
    <phoneticPr fontId="3" type="noConversion"/>
  </si>
  <si>
    <t>- 위지 이동을 우선적으로 진행한 후, 변경된 위치에서 즉시 공격을 1회 수행함
- 해당 공격으로 적 영웅의 실드게이지가 충전되거나 실드가 발동할 수 있음</t>
    <phoneticPr fontId="3" type="noConversion"/>
  </si>
  <si>
    <t>- 은신상태인 유닛에게만 사용할 수 있음
- 은신상태인 상대 유닛이 없으면 활성화되지 않음</t>
    <phoneticPr fontId="3" type="noConversion"/>
  </si>
  <si>
    <t>- 턴 시작시 기본 자원 획득 진행 후 해당 영웅의 활성화 애니메이션이 출력되고 자원 추가 획득
- 왼쪽 라인의 유닛부터 오른쪽으로 순차적으로 자원 추가획득 진행
- 턴 시작시에 사망시키는 효과가 존재한다면, 사망 효과가 먼저 발동하여 자원 추가획득이 진행되지 않음</t>
    <phoneticPr fontId="3" type="noConversion"/>
  </si>
  <si>
    <t>- 미리 배치되어있는 유닛에게만 효과 사용 가능
- 효과를 받을 수 있는 배치된 유닛이 존재하지 않는다면 효과가 발동되지 않음</t>
    <phoneticPr fontId="3" type="noConversion"/>
  </si>
  <si>
    <t>- 마법 사용시 선택한 1개체의 유닛에게 3데미지를 먼저 주고, 이후 다른 모든 유닛에게 1데미지를 줌</t>
    <phoneticPr fontId="3" type="noConversion"/>
  </si>
  <si>
    <t>- 모든 내 유닛에게 동시 적용</t>
    <phoneticPr fontId="3" type="noConversion"/>
  </si>
  <si>
    <t>- 먼저 랜덤한 1개체의 유닛에게 효과가 적용되어 데미지가 들어가고 뒤이어 나머지 1개체의 유닛에게 효과 적용으로 인한 데미지가 들어감
- 마법 효과가 모두 끝난 후에 유닛은 한번에 사망함
- 적 유닛이 1명 뿐이라면 두번째 개체 선택은 취소됨</t>
    <phoneticPr fontId="3" type="noConversion"/>
  </si>
  <si>
    <t>- 라인 속성 중 험지, 언덕을 제외한 평지의 적 유닛에게 효과가 적용됨
- 효과 적용 대상인 모든 유닛에게 동시에 효과가 적용됨
- 효과로 인해 체력이 0이하가 되는 유닛은 사망함
- 유닛의 사망처리는 동시에 진행</t>
    <phoneticPr fontId="3" type="noConversion"/>
  </si>
  <si>
    <t>땅 위에 있는 모든 적에게 -2/-2</t>
    <phoneticPr fontId="3" type="noConversion"/>
  </si>
  <si>
    <t>배치될 때, 'wizard' 카테고리 유닛 하나를 선택하여 +1/+1</t>
    <phoneticPr fontId="3" type="noConversion"/>
  </si>
  <si>
    <t>은신에서 벗어날 때, 자신의 라인에 있는 적에게 -2/-2 부여</t>
    <phoneticPr fontId="3" type="noConversion"/>
  </si>
  <si>
    <t>모든 'monster' 카테고리 유닛에게 +2/+2 부여</t>
    <phoneticPr fontId="3" type="noConversion"/>
  </si>
  <si>
    <t>선택한 적 유닛 1명에게 -4/0 부여</t>
    <phoneticPr fontId="3" type="noConversion"/>
  </si>
  <si>
    <t>카드 1장 드로우, 내 영웅의 체력 4 회복</t>
    <phoneticPr fontId="3" type="noConversion"/>
  </si>
  <si>
    <t>'monster' 카테고리 유닛 하나를 선택하여 +1/+2 부여</t>
    <phoneticPr fontId="3" type="noConversion"/>
  </si>
  <si>
    <t>- 해당 유닛을 배치하면 버프를 부여할 'monster' 카테고리 유닛을 선택함
- 버프를 받을 수 있는 유닛이 존재하지 않으면 효과 적용이 취소됨</t>
    <phoneticPr fontId="3" type="noConversion"/>
  </si>
  <si>
    <t>- 유닛이 정체를 드러내는 시점에 같은 라인에 있는 적에게 적용됨
- 애니메이션 출력 이후 효과 적용
- 같은 라인에 적이 없다면 효과 적용이 취소됨</t>
    <phoneticPr fontId="3" type="noConversion"/>
  </si>
  <si>
    <t>- 효과가 지속되는 턴 동안 효과를 받고있는 대상에게 데미지를 주는 마법을 사용할 수 없음
- 배치시 발동하는 효과는 애니메이션은 출력되나 데미지가 적용되지 않음
- 은신 파괴나 즉시 처치 효과는 사용할 수 있고 적용될 수 있음
- 라인별 배틀은 정상적으로 진행되며 공격은 서로 교환하지만 해당 효과를 받는중인 유닛은 특정 애니메이션이 출력되며 데미지가 방지됨
- {{poison}} 유닛에게 공격받아도, 데미지가 들어오지 않기 때문에 사망하지 않음</t>
    <phoneticPr fontId="3" type="noConversion"/>
  </si>
  <si>
    <t>- 이미 배치되어 있는 'monster' 카테고리에만 부여
- 애니메이션 출력과 효과적용은 한번에 적용됨</t>
    <phoneticPr fontId="3" type="noConversion"/>
  </si>
  <si>
    <t>- 카드 드로우를 먼저 진행하고 내 영웅의 체력을 회복함</t>
    <phoneticPr fontId="3" type="noConversion"/>
  </si>
  <si>
    <t>- 해당 효과를 통해 타겟 유닛은 공격력이 0이 될 수 있음
- 공격력이 0이 된 유닛은 라인 배틀 단계에서 공격을 할 수 없음</t>
    <phoneticPr fontId="3" type="noConversion"/>
  </si>
  <si>
    <t>- 필드에 대상이 되는 유닛이 존재하지 않으면 마법을 사용할 수 없게 활성화되지 않음</t>
    <phoneticPr fontId="3" type="noConversion"/>
  </si>
  <si>
    <t>- 모든 유닛에게 효과가 동시에 적용됨(애니메이션 출력도 동시에)</t>
    <phoneticPr fontId="3" type="noConversion"/>
  </si>
  <si>
    <t>2019.06.11</t>
    <phoneticPr fontId="3" type="noConversion"/>
  </si>
  <si>
    <t>기존 및 신규 카드 스킬 맵핑 진행</t>
    <phoneticPr fontId="3" type="noConversion"/>
  </si>
  <si>
    <t>unit_text</t>
    <phoneticPr fontId="3" type="noConversion"/>
  </si>
  <si>
    <t>뒤에 선 아군이 안전하게 공격하도록 돕습니다.</t>
    <phoneticPr fontId="3" type="noConversion"/>
  </si>
  <si>
    <t>제식궁수의 화살은 너무 강력해서 스치기만 해도 멍해집니다.</t>
    <phoneticPr fontId="3" type="noConversion"/>
  </si>
  <si>
    <t>한번에 두 개의 볼트를 장전하는 최신식 석궁입니다.</t>
    <phoneticPr fontId="3" type="noConversion"/>
  </si>
  <si>
    <t>가장 험한 지역을 가장 먼저 수색하는 한쌍입니다.</t>
    <phoneticPr fontId="3" type="noConversion"/>
  </si>
  <si>
    <t>저격사수는 높은 곳에 있을 때 최고의 능력을 발휘합니다.</t>
    <phoneticPr fontId="3" type="noConversion"/>
  </si>
  <si>
    <t>보급은 전쟁의 핵심입니다. 부족함 없이 준비하세요.</t>
    <phoneticPr fontId="3" type="noConversion"/>
  </si>
  <si>
    <t>축복받은 검과 갑옷은 평소보다 강해지기 마련입니다.</t>
    <phoneticPr fontId="3" type="noConversion"/>
  </si>
  <si>
    <t>도전자는 무시당하는 것을 싫어합니다.</t>
    <phoneticPr fontId="3" type="noConversion"/>
  </si>
  <si>
    <t>좋은 스승인 그는, 새로 배치되는 신병들을 잘 훈련시킵니다.</t>
    <phoneticPr fontId="3" type="noConversion"/>
  </si>
  <si>
    <t>주문포식자의 앞에서 마법을 사용하는건 좋은 생각이 아닙니다.</t>
    <phoneticPr fontId="3" type="noConversion"/>
  </si>
  <si>
    <t>정면 대결보다 빈틈을 노리는 암살자입니다.</t>
    <phoneticPr fontId="3" type="noConversion"/>
  </si>
  <si>
    <t>오크의 가장 일반적인 병사입니다.</t>
    <phoneticPr fontId="3" type="noConversion"/>
  </si>
  <si>
    <t>주술사는 마력의 힘을 통해 계속해서 강해질 수 있습니다.</t>
    <phoneticPr fontId="3" type="noConversion"/>
  </si>
  <si>
    <t>사냥개 조련사는 어떤 지형이라도 적을 놓치지 않습니다.</t>
    <phoneticPr fontId="3" type="noConversion"/>
  </si>
  <si>
    <t>기동력과 거짓정보로 빈틈을 노리는 전략입니다.</t>
    <phoneticPr fontId="3" type="noConversion"/>
  </si>
  <si>
    <t>일반적인 분노와 달리 공격의 날카로움은 사라지지 않습니다.</t>
    <phoneticPr fontId="3" type="noConversion"/>
  </si>
  <si>
    <t>외침이 들리는 곳이라면 어디던 지원군이 와 줄 것입니다.</t>
    <phoneticPr fontId="3" type="noConversion"/>
  </si>
  <si>
    <t>높은곳에서 전장을 감시하고 적들을 공격합니다.</t>
    <phoneticPr fontId="3" type="noConversion"/>
  </si>
  <si>
    <t>어떤 지형이든 랩터를 타고 돌진하여 약점을 공격합니다.</t>
    <phoneticPr fontId="3" type="noConversion"/>
  </si>
  <si>
    <t>잠복꾼의 신출귀몰함을 쫒기는 쉽지 않습니다.</t>
    <phoneticPr fontId="3" type="noConversion"/>
  </si>
  <si>
    <t>이정도 크기의 투석기는 왕국에도 몇 없습니다</t>
    <phoneticPr fontId="3" type="noConversion"/>
  </si>
  <si>
    <t>강한 한파는 오크들의 전진을 막을 수 있습니다</t>
    <phoneticPr fontId="3" type="noConversion"/>
  </si>
  <si>
    <t>거짓 정보로 적의 수를 줄이는 것도 전략입니다.</t>
    <phoneticPr fontId="3" type="noConversion"/>
  </si>
  <si>
    <t>사기는 중요합니다. 직접적으로든, 간접적으로든…</t>
    <phoneticPr fontId="3" type="noConversion"/>
  </si>
  <si>
    <t>수정구를 통해 미래를 예측하는것은 주술사의 기본입니다.</t>
    <phoneticPr fontId="3" type="noConversion"/>
  </si>
  <si>
    <t>주술을 통해 성장하는 힘을 뒤틀고 괴롭힐 수 있습니다</t>
    <phoneticPr fontId="3" type="noConversion"/>
  </si>
  <si>
    <t>모든 오크들에게 저주받은 힘을 쓸 수 있게 해줍니다</t>
    <phoneticPr fontId="3" type="noConversion"/>
  </si>
  <si>
    <t>포탈을 통해 빠르게 치고 빠지는 오크는 공포의 대상입니다.</t>
    <phoneticPr fontId="3" type="noConversion"/>
  </si>
  <si>
    <t>숨어있는 오크를 감지하고 예방해주는 새로운 마법입니다.</t>
    <phoneticPr fontId="3" type="noConversion"/>
  </si>
  <si>
    <t>마력저장소</t>
    <phoneticPr fontId="3" type="noConversion"/>
  </si>
  <si>
    <t xml:space="preserve">이 작은 기계는 마력을 축적해 필요할 때 쓰게 해줍니다. </t>
    <phoneticPr fontId="3" type="noConversion"/>
  </si>
  <si>
    <t>험지에서 마법생물을 연구하는건 수습생의 몫입니다.</t>
    <phoneticPr fontId="3" type="noConversion"/>
  </si>
  <si>
    <t>마법물품을 만들어내는 능력이 최고라고 평가됩니다.</t>
    <phoneticPr fontId="3" type="noConversion"/>
  </si>
  <si>
    <t>교수님은 언제나 수습생과 함깨합니다.</t>
    <phoneticPr fontId="3" type="noConversion"/>
  </si>
  <si>
    <t>모든것을 태워버리는 강력한 마법입니다.</t>
    <phoneticPr fontId="3" type="noConversion"/>
  </si>
  <si>
    <t>축적된 과거의 지식에서 답을 찾는 것은 당연한 일입니다.</t>
    <phoneticPr fontId="3" type="noConversion"/>
  </si>
  <si>
    <t>조금씩이라면 많은 인원에게도 마력을 나눠줄순 있습니다.</t>
    <phoneticPr fontId="3" type="noConversion"/>
  </si>
  <si>
    <t>번개는 생각보다 쉽게 전도됩니다.</t>
    <phoneticPr fontId="3" type="noConversion"/>
  </si>
  <si>
    <t>미리 준비된 전투라면 백전백승 할 수 있습니다.</t>
    <phoneticPr fontId="3" type="noConversion"/>
  </si>
  <si>
    <t>어디서든 괴수를 찾아 포획하고 훈련시키는 병사입니다.</t>
    <phoneticPr fontId="3" type="noConversion"/>
  </si>
  <si>
    <t>덫에 걸린 상태로 싸우긴 어려운 법입니다.</t>
    <phoneticPr fontId="3" type="noConversion"/>
  </si>
  <si>
    <t>잘 훈련시킨 샌드웜은 정말 위협적인 존재입니다.</t>
    <phoneticPr fontId="3" type="noConversion"/>
  </si>
  <si>
    <t>완벽대비</t>
    <phoneticPr fontId="3" type="noConversion"/>
  </si>
  <si>
    <t>모든것은 예측대로입니다. 다 준비되어 있으니 걱정없습니다.</t>
    <phoneticPr fontId="3" type="noConversion"/>
  </si>
  <si>
    <t>숲은 숲의 주민들에게 관대한 법입니다.</t>
    <phoneticPr fontId="3" type="noConversion"/>
  </si>
  <si>
    <t>숲에서 생각지도 못한 획득물을 얻을 수도 있습니다.</t>
    <phoneticPr fontId="3" type="noConversion"/>
  </si>
  <si>
    <t>부상자가 사망자보다 까다로운 법입니다.</t>
    <phoneticPr fontId="3" type="noConversion"/>
  </si>
  <si>
    <t>살짝 스치기만 해도 위험한 독을 지닌 전갈입니다.</t>
    <phoneticPr fontId="3" type="noConversion"/>
  </si>
  <si>
    <t>2019.06.12</t>
    <phoneticPr fontId="3" type="noConversion"/>
  </si>
  <si>
    <t>기존 및 신규 카드 다이얼로그 텍스트 추가</t>
    <phoneticPr fontId="3" type="noConversion"/>
  </si>
  <si>
    <t>사용 진영</t>
    <phoneticPr fontId="3" type="noConversion"/>
  </si>
  <si>
    <t>휴먼</t>
    <phoneticPr fontId="3" type="noConversion"/>
  </si>
  <si>
    <t>모두</t>
    <phoneticPr fontId="3" type="noConversion"/>
  </si>
  <si>
    <t>오크</t>
    <phoneticPr fontId="3" type="noConversion"/>
  </si>
  <si>
    <t>강철피부</t>
    <phoneticPr fontId="3" type="noConversion"/>
  </si>
  <si>
    <t>돌격</t>
    <phoneticPr fontId="3" type="noConversion"/>
  </si>
  <si>
    <t>보호</t>
    <phoneticPr fontId="3" type="noConversion"/>
  </si>
  <si>
    <t>'x' 데미지를 방어함</t>
    <phoneticPr fontId="3" type="noConversion"/>
  </si>
  <si>
    <t>적 처치시 1회 추가 공격</t>
    <phoneticPr fontId="3" type="noConversion"/>
  </si>
  <si>
    <t>마법의 효과 받지 않음</t>
    <phoneticPr fontId="3" type="noConversion"/>
  </si>
  <si>
    <t>추적</t>
    <phoneticPr fontId="3" type="noConversion"/>
  </si>
  <si>
    <t>우세</t>
    <phoneticPr fontId="3" type="noConversion"/>
  </si>
  <si>
    <t>카드를 한 장 뽑을 때 마다 능력치 'x'/'y' 증가</t>
    <phoneticPr fontId="3" type="noConversion"/>
  </si>
  <si>
    <t>상대 영웅 공격시 실드게이지를 충전시키지 않음</t>
    <phoneticPr fontId="3" type="noConversion"/>
  </si>
  <si>
    <t>전투 시작 전, 적 영웅에게 'x' 데미지를 줌</t>
    <phoneticPr fontId="3" type="noConversion"/>
  </si>
  <si>
    <t>선제공격</t>
    <phoneticPr fontId="3" type="noConversion"/>
  </si>
  <si>
    <t>휴먼 전용</t>
    <phoneticPr fontId="3" type="noConversion"/>
  </si>
  <si>
    <t>오크 전용</t>
    <phoneticPr fontId="3" type="noConversion"/>
  </si>
  <si>
    <t>모두 사용</t>
    <phoneticPr fontId="3" type="noConversion"/>
  </si>
  <si>
    <t>광역</t>
    <phoneticPr fontId="3" type="noConversion"/>
  </si>
  <si>
    <t>타겟 양 옆의 유닛에게 'x' 데미지를 줌</t>
    <phoneticPr fontId="3" type="noConversion"/>
  </si>
  <si>
    <t>distance</t>
  </si>
  <si>
    <t>close</t>
  </si>
  <si>
    <t>2019.06.13</t>
    <phoneticPr fontId="3" type="noConversion"/>
  </si>
  <si>
    <t>신규 카드 공격 방식(근/원거리) 기획 추가</t>
    <phoneticPr fontId="3" type="noConversion"/>
  </si>
  <si>
    <t>카드 비활성화(사용 불가) 조건</t>
    <phoneticPr fontId="3" type="noConversion"/>
  </si>
  <si>
    <t>- 해당 유닛을 배치할 수 있는 라인이 없을 때</t>
    <phoneticPr fontId="3" type="noConversion"/>
  </si>
  <si>
    <t>- 필드에 배치되어 있는 내 유닛이 없을 때</t>
    <phoneticPr fontId="3" type="noConversion"/>
  </si>
  <si>
    <t>- 필드에 배치되어 있는 적 유닛이 없을 때</t>
    <phoneticPr fontId="3" type="noConversion"/>
  </si>
  <si>
    <t>- 필드에 배치되어 있는 적 유닛이 없을 때
- 필드에 배치되어 있는 적 유닛 중 공격력이 5 이상인 유닛이 없을 때</t>
    <phoneticPr fontId="3" type="noConversion"/>
  </si>
  <si>
    <t>- 필드에 배치되어 있는 은신중인 적 유닛이 없을 때</t>
    <phoneticPr fontId="3" type="noConversion"/>
  </si>
  <si>
    <t>- 필드에 배치되어있는 내 유닛이 없을 때</t>
    <phoneticPr fontId="3" type="noConversion"/>
  </si>
  <si>
    <t>- 내 핸드의 카드가 10장 일 때</t>
    <phoneticPr fontId="3" type="noConversion"/>
  </si>
  <si>
    <t>- 내 핸드의 카드가 10장일 때</t>
    <phoneticPr fontId="3" type="noConversion"/>
  </si>
  <si>
    <t>대마법사 노드렉</t>
    <phoneticPr fontId="3" type="noConversion"/>
  </si>
  <si>
    <t>2019.06.19</t>
    <phoneticPr fontId="3" type="noConversion"/>
  </si>
  <si>
    <t>영웅 명칭 변경
- 대마법사 무나한 마가 -&gt; 대마법사 노드렉</t>
    <phoneticPr fontId="3" type="noConversion"/>
  </si>
  <si>
    <t>ac10029</t>
    <phoneticPr fontId="3" type="noConversion"/>
  </si>
  <si>
    <t>- 소환이 가능한 라인이 2개 미만이라면, 부족한 만큼만 소환함(1개라면 1명만, 라인이 없다면 소환 X)</t>
    <phoneticPr fontId="3" type="noConversion"/>
  </si>
  <si>
    <t>유닛을 배치할 때 해당 라인에 적 유닛이 없다면, 이미 배치되어 있는 다른 적 유닛 하나를 선택해 내 라인으로 데려옴</t>
    <phoneticPr fontId="3" type="noConversion"/>
  </si>
  <si>
    <t>결합</t>
    <phoneticPr fontId="3" type="noConversion"/>
  </si>
  <si>
    <t>다른 유닛과 결합되여 능력치와 효과를 합침</t>
    <phoneticPr fontId="3" type="noConversion"/>
  </si>
  <si>
    <t>2019.06.24</t>
    <phoneticPr fontId="3" type="noConversion"/>
  </si>
  <si>
    <t>상대 유닛이 배치되면 그 라인으로 이동함</t>
    <phoneticPr fontId="3" type="noConversion"/>
  </si>
  <si>
    <t>유닛의 특수 능력 명칭 변경
- 합체 -&gt; 결합
유닛의 특수 능력 사용 진영 변경
- 선제공격 사용 진영 오크 -&gt; 모든진영</t>
    <phoneticPr fontId="3" type="noConversion"/>
  </si>
  <si>
    <t>h10005</t>
    <phoneticPr fontId="3" type="noConversion"/>
  </si>
  <si>
    <t>h10006</t>
    <phoneticPr fontId="3" type="noConversion"/>
  </si>
  <si>
    <t>shadow</t>
    <phoneticPr fontId="3" type="noConversion"/>
  </si>
  <si>
    <t>그림자</t>
    <phoneticPr fontId="3" type="noConversion"/>
  </si>
  <si>
    <t>pursuit</t>
    <phoneticPr fontId="3" type="noConversion"/>
  </si>
  <si>
    <t>파괴</t>
    <phoneticPr fontId="3" type="noConversion"/>
  </si>
  <si>
    <t>destruction</t>
    <phoneticPr fontId="3" type="noConversion"/>
  </si>
  <si>
    <t>도둑길드 트릭웰</t>
    <phoneticPr fontId="3" type="noConversion"/>
  </si>
  <si>
    <t>래비징 불</t>
    <phoneticPr fontId="3" type="noConversion"/>
  </si>
  <si>
    <t>h10005</t>
    <phoneticPr fontId="3" type="noConversion"/>
  </si>
  <si>
    <t>h10006</t>
    <phoneticPr fontId="3" type="noConversion"/>
  </si>
  <si>
    <t>ac10047</t>
  </si>
  <si>
    <t>ac10048</t>
  </si>
  <si>
    <t>ac10049</t>
  </si>
  <si>
    <t>ac10050</t>
  </si>
  <si>
    <t>ac10051</t>
  </si>
  <si>
    <t>ac10052</t>
  </si>
  <si>
    <t>ac10053</t>
  </si>
  <si>
    <t>ac10054</t>
  </si>
  <si>
    <t>ac10055</t>
  </si>
  <si>
    <t>ac10056</t>
  </si>
  <si>
    <t>ac10057</t>
  </si>
  <si>
    <t>ac10058</t>
  </si>
  <si>
    <t>ac10059</t>
  </si>
  <si>
    <t>ac10060</t>
  </si>
  <si>
    <t>ac10061</t>
  </si>
  <si>
    <t>ac10062</t>
  </si>
  <si>
    <t>ac10063</t>
  </si>
  <si>
    <t>ac10064</t>
  </si>
  <si>
    <t>ac10065</t>
  </si>
  <si>
    <t>ac10066</t>
  </si>
  <si>
    <t>ac10067</t>
  </si>
  <si>
    <t>ac10068</t>
  </si>
  <si>
    <t>ac10069</t>
  </si>
  <si>
    <t>ac10070</t>
  </si>
  <si>
    <t>속임수</t>
    <phoneticPr fontId="3" type="noConversion"/>
  </si>
  <si>
    <t>발목지뢰</t>
    <phoneticPr fontId="3" type="noConversion"/>
  </si>
  <si>
    <t>대지강타</t>
    <phoneticPr fontId="3" type="noConversion"/>
  </si>
  <si>
    <t>피의 도끼</t>
    <phoneticPr fontId="3" type="noConversion"/>
  </si>
  <si>
    <t>대난동</t>
    <phoneticPr fontId="3" type="noConversion"/>
  </si>
  <si>
    <t>가시갈고리</t>
    <phoneticPr fontId="3" type="noConversion"/>
  </si>
  <si>
    <t>약점파악</t>
    <phoneticPr fontId="3" type="noConversion"/>
  </si>
  <si>
    <t>등뒤의 단검</t>
    <phoneticPr fontId="3" type="noConversion"/>
  </si>
  <si>
    <t>선택한 적 유닛 1명의 체력을 1로 만듬</t>
    <phoneticPr fontId="3" type="noConversion"/>
  </si>
  <si>
    <t>deck1005</t>
    <phoneticPr fontId="3" type="noConversion"/>
  </si>
  <si>
    <t>deck1006</t>
    <phoneticPr fontId="3" type="noConversion"/>
  </si>
  <si>
    <t>속임수 주머니</t>
    <phoneticPr fontId="3" type="noConversion"/>
  </si>
  <si>
    <t>광전사들</t>
    <phoneticPr fontId="3" type="noConversion"/>
  </si>
  <si>
    <t>선택한 적 유닛 1명에게 -2/0 을 부여하고 스턴상태로 만듬</t>
    <phoneticPr fontId="3" type="noConversion"/>
  </si>
  <si>
    <t>선택한 적 유닛과 양 옆의 유닛을 핸드로 되돌려 보냄</t>
    <phoneticPr fontId="3" type="noConversion"/>
  </si>
  <si>
    <t>선택한 적 유닛과 양 옆의 유닛에게 2데미지를 줌</t>
    <phoneticPr fontId="3" type="noConversion"/>
  </si>
  <si>
    <t>선택한 유닛에게 1데미지를 주고 원하는 라인으로 옮김</t>
    <phoneticPr fontId="3" type="noConversion"/>
  </si>
  <si>
    <t>내 영웅에게 2데미지를 주고, 모든 적 유닛에게 2데미지를 줌</t>
    <phoneticPr fontId="3" type="noConversion"/>
  </si>
  <si>
    <t>선택한 적 유닛이 임의의 다른 적 영웅 혹은 유닛에게 공격력 만큼 데미지를 줌</t>
    <phoneticPr fontId="3" type="noConversion"/>
  </si>
  <si>
    <t>- 선택된 적 유닛은 제자리에서 공격 모션이 발동하며, 임의의 적 영웅 혹은 유닛에게 데미지가 들어감</t>
    <phoneticPr fontId="3" type="noConversion"/>
  </si>
  <si>
    <t>- 공격력은 마이너스가 될 수 없음</t>
    <phoneticPr fontId="3" type="noConversion"/>
  </si>
  <si>
    <t>- 최대 체력을 1로 만듬</t>
    <phoneticPr fontId="3" type="noConversion"/>
  </si>
  <si>
    <t>- 적에게 데미지를 먼저 준 후, 사망확인하고 내 영웅의 체력을 회복시킴
- 적이 사망하지 않았을 경우 내 영웅의 체력이 회복되지 않음</t>
    <phoneticPr fontId="3" type="noConversion"/>
  </si>
  <si>
    <t>- 세 유닛에게 동시에 데미지가 들어감</t>
    <phoneticPr fontId="3" type="noConversion"/>
  </si>
  <si>
    <t>- 카드로 변해 핸드로 되돌아감
- 핸드에 카드가 10장이라면 되돌아갈 유닛이 파괴됨
- 핸드에 공간이 부족하다면, 왼쪽 유닛부터 핸드로 돌아감
- 부여되어 있던 버프나 디버프는 유지되지 않음</t>
    <phoneticPr fontId="3" type="noConversion"/>
  </si>
  <si>
    <t>- 내 영웅이 우선 2데미지를 입은 후 모든 적 유닛에게 2데미지가 들어감</t>
    <phoneticPr fontId="3" type="noConversion"/>
  </si>
  <si>
    <t>- 내 영웅의 체력이 2 이하일 때</t>
    <phoneticPr fontId="3" type="noConversion"/>
  </si>
  <si>
    <t>선택한 적 영웅이나 유닛에게 3데미지를 주고, 그 유닛이 사망하면 내 영웅의 체력 3 회복</t>
    <phoneticPr fontId="3" type="noConversion"/>
  </si>
  <si>
    <t>- 필드에 배치되어 있는 적 유닛이 없을 때
- 해당 유닛을 이동시킬 수 있는 라인이 없을 때</t>
    <phoneticPr fontId="3" type="noConversion"/>
  </si>
  <si>
    <t>steelskin</t>
    <phoneticPr fontId="3" type="noConversion"/>
  </si>
  <si>
    <t>charge</t>
    <phoneticPr fontId="3" type="noConversion"/>
  </si>
  <si>
    <t>protect</t>
    <phoneticPr fontId="3" type="noConversion"/>
  </si>
  <si>
    <t>chase</t>
    <phoneticPr fontId="3" type="noConversion"/>
  </si>
  <si>
    <t>fusion</t>
    <phoneticPr fontId="3" type="noConversion"/>
  </si>
  <si>
    <t>supremacy</t>
    <phoneticPr fontId="3" type="noConversion"/>
  </si>
  <si>
    <t>prestrike</t>
    <phoneticPr fontId="3" type="noConversion"/>
  </si>
  <si>
    <t>burst</t>
    <phoneticPr fontId="3" type="noConversion"/>
  </si>
  <si>
    <t>약탈</t>
    <phoneticPr fontId="3" type="noConversion"/>
  </si>
  <si>
    <t>pillage</t>
    <phoneticPr fontId="3" type="noConversion"/>
  </si>
  <si>
    <t>야간작전</t>
    <phoneticPr fontId="3" type="noConversion"/>
  </si>
  <si>
    <t>nightaction</t>
    <phoneticPr fontId="3" type="noConversion"/>
  </si>
  <si>
    <t>2019.06.26</t>
    <phoneticPr fontId="3" type="noConversion"/>
  </si>
  <si>
    <t>2019.06.25</t>
    <phoneticPr fontId="3" type="noConversion"/>
  </si>
  <si>
    <t>영웅 추가
- 도둑길드 트릭웰
- 래비징 불
각 영웅별 영웅마법 추가</t>
    <phoneticPr fontId="3" type="noConversion"/>
  </si>
  <si>
    <t>무장해제</t>
    <phoneticPr fontId="3" type="noConversion"/>
  </si>
  <si>
    <t>폭발적인 힘</t>
    <phoneticPr fontId="3" type="noConversion"/>
  </si>
  <si>
    <t>도둑 길드원</t>
    <phoneticPr fontId="3" type="noConversion"/>
  </si>
  <si>
    <t>밀수꾼</t>
    <phoneticPr fontId="3" type="noConversion"/>
  </si>
  <si>
    <t>왕실 잠입자</t>
    <phoneticPr fontId="3" type="noConversion"/>
  </si>
  <si>
    <t>그림자 추적자</t>
    <phoneticPr fontId="3" type="noConversion"/>
  </si>
  <si>
    <t>전열파괴자</t>
    <phoneticPr fontId="3" type="noConversion"/>
  </si>
  <si>
    <t>기형 괴수</t>
    <phoneticPr fontId="3" type="noConversion"/>
  </si>
  <si>
    <t>강철 광전사</t>
    <phoneticPr fontId="3" type="noConversion"/>
  </si>
  <si>
    <t>상대 영웅의 실드 게이지를 5칸 없앰</t>
    <phoneticPr fontId="3" type="noConversion"/>
  </si>
  <si>
    <t>강철피부 1</t>
    <phoneticPr fontId="3" type="noConversion"/>
  </si>
  <si>
    <t>우세 +1/0</t>
    <phoneticPr fontId="3" type="noConversion"/>
  </si>
  <si>
    <t>선택한 유닛에게 1데미지를 주고 +3/0 부여</t>
    <phoneticPr fontId="3" type="noConversion"/>
  </si>
  <si>
    <t>상대 영웅 공격시 실드게이지를 'x' 훔쳐옴</t>
    <phoneticPr fontId="3" type="noConversion"/>
  </si>
  <si>
    <t>데미지를 입을 때 마다 +1/+0</t>
    <phoneticPr fontId="3" type="noConversion"/>
  </si>
  <si>
    <t>은신, 정체가 공개될 때 해당 유닛의 위치를 선택한 위치로 옮김</t>
    <phoneticPr fontId="3" type="noConversion"/>
  </si>
  <si>
    <t>땅굴 기습 부대</t>
    <phoneticPr fontId="3" type="noConversion"/>
  </si>
  <si>
    <t>선택한 아군 유닛에게 +1/0 과 연속공격 부여</t>
    <phoneticPr fontId="3" type="noConversion"/>
  </si>
  <si>
    <t>연계, 배치될 때 연계가 사용되면 +1/+1</t>
    <phoneticPr fontId="3" type="noConversion"/>
  </si>
  <si>
    <t>- 선택한 유닛에게 데미지가 들어간 후, 해당 유닛을 이동시킬 위치를 선택하는 ui가 표시됨
- 이동시키는 유닛은 험지행군 스킬과 관계없이 험지로 이동될 수 있음</t>
    <phoneticPr fontId="3" type="noConversion"/>
  </si>
  <si>
    <t>- 상대 영웅의 실드게이지가 5보다 적다면, 없앨 수 있는 만큼만 없앰</t>
    <phoneticPr fontId="3" type="noConversion"/>
  </si>
  <si>
    <t>- 상대 영웅의 실드 게이지가 0일 때</t>
    <phoneticPr fontId="3" type="noConversion"/>
  </si>
  <si>
    <t>- 배치되는 순간에 해당 라인에 이미 다른 유닛이 존재하여 연계가 사용되어야 함
- 능력이 발동되어 추가능력치가 부여되면, 이후 연계 유닛이 사망해도 능력치가 재변경 되지 않음
- 반대로 나중에 연계효과로 다른 유닛이 배치되어도 능력치가 증가하지 않음</t>
    <phoneticPr fontId="3" type="noConversion"/>
  </si>
  <si>
    <t>- 해당 유닛이 배치된 후, 추가 능력치와 연속공격 능력을 부여할 유닛을 선택하는 ui가 출력됨
- 자기 자신에게는 버프를 줄 수 없음
- 이 유닛 외의 다른 유닛이 존재하지 않는다면 선택 ui 출력은 패스됨</t>
    <phoneticPr fontId="3" type="noConversion"/>
  </si>
  <si>
    <t>- 카드를 드로우 한 후 즉시 해당 유닛의 능력이 발동됨
- 드로우 시점과 관계없이 능력이 발동하며, 마법 사용으로 인한 드로우나 일반 라운드 변경 드로우에 모두 적용됨</t>
    <phoneticPr fontId="3" type="noConversion"/>
  </si>
  <si>
    <t>- 해당 유닛의 공격은 영웅의 실드게이지를 증가시키지 않음</t>
    <phoneticPr fontId="3" type="noConversion"/>
  </si>
  <si>
    <t>- 적 및 아군 유닛 모두에게 사용할 수 있고 해당 마법으로 인해 유닛이 사망할 수 있음
- 데미지가 먼저 적용되고, 이후 능력치 증가가 적용됨</t>
    <phoneticPr fontId="3" type="noConversion"/>
  </si>
  <si>
    <t>- 상대 영웅의 실드 게이지가 2보다 낮으면, 가능한 만큼만 게이지를 가져옴
- 약탈로 충전된 실드게이지로 인해 내 영웅의 실드게이지가 가득 차더라도 실드는 발동하지 않으며, 다음 피격받는 첫 공격에서 실드가 발동함</t>
    <phoneticPr fontId="3" type="noConversion"/>
  </si>
  <si>
    <t>- 받는 데미지에서 무조건 1을 낮춰서 데미지를 입음
- 1 이하의 데미지를 받으면 피해를 입지 않음</t>
    <phoneticPr fontId="3" type="noConversion"/>
  </si>
  <si>
    <t>- 데미지 양과 관계 없이 데미지 횟수로 계산함(1데미지로 1대 맞든 4데미지로 1대 맞든 1회 발동)</t>
    <phoneticPr fontId="3" type="noConversion"/>
  </si>
  <si>
    <t>- 해당 유닛이 준 데미지로 상대 유닛이 사망해야 1회 추가 공격을 함
- 첫 데미지 교환에서 해당 유닛의 체력이 0이 되면 추가 공격을 할 수 없음(like 연속공격)</t>
    <phoneticPr fontId="3" type="noConversion"/>
  </si>
  <si>
    <t>도둑길드에서 속임수는 기본입니다.</t>
    <phoneticPr fontId="3" type="noConversion"/>
  </si>
  <si>
    <t>눈앞의 도끼보다 등 뒤의 단검이 더 치명적인 법입니다.</t>
    <phoneticPr fontId="3" type="noConversion"/>
  </si>
  <si>
    <t>바닥을 잘 살펴야 할걸요?</t>
    <phoneticPr fontId="3" type="noConversion"/>
  </si>
  <si>
    <t>누구에게나 약점은 있는 법이고, 그것만 알면 됩니다.</t>
    <phoneticPr fontId="3" type="noConversion"/>
  </si>
  <si>
    <t>래비징 불이 난동을 피울때는 누구도 막을 수 없습니다!!</t>
    <phoneticPr fontId="3" type="noConversion"/>
  </si>
  <si>
    <t>피묻은 도끼인지 피를 먹는 도끼인지 모르겠지만 일단 맞으면 아픕니다.</t>
    <phoneticPr fontId="3" type="noConversion"/>
  </si>
  <si>
    <t>지진은 여진을 동반하기 마련입니다.</t>
    <phoneticPr fontId="3" type="noConversion"/>
  </si>
  <si>
    <t>이 갈고리는 가시가 나있어 박히면 쉽게 빼기가 힘듭니다.</t>
    <phoneticPr fontId="3" type="noConversion"/>
  </si>
  <si>
    <t>장비를 벗을수록 방어력이 올라요? 그럴리가요.</t>
    <phoneticPr fontId="3" type="noConversion"/>
  </si>
  <si>
    <t>도둑은 원래 혼자 다니지 않습니다.</t>
    <phoneticPr fontId="3" type="noConversion"/>
  </si>
  <si>
    <t>밀수품이면 어떻습니까. 이렇게 효과가 좋은데.</t>
    <phoneticPr fontId="3" type="noConversion"/>
  </si>
  <si>
    <t>조공들 중에서 값진것만 골라 챙기기 위해선 보는눈이 있어야죠.</t>
    <phoneticPr fontId="3" type="noConversion"/>
  </si>
  <si>
    <t>먼 곳의 속담인 '그림자도 밟지않는다'는 이사람들 때문에 생긴 말일까요?</t>
    <phoneticPr fontId="3" type="noConversion"/>
  </si>
  <si>
    <t>엄청난 힘을 위해 약간의 고통을 감내할 수 있습니까?</t>
    <phoneticPr fontId="3" type="noConversion"/>
  </si>
  <si>
    <t>땅 속에서 불쑥 튀어나오면 누구라도 놀랄겁니다.</t>
    <phoneticPr fontId="3" type="noConversion"/>
  </si>
  <si>
    <t>은신, 약탈 1</t>
    <phoneticPr fontId="3" type="noConversion"/>
  </si>
  <si>
    <t>이 광전사의 강철같은 피부를 뚫기는 쉽지 않을겁니다.</t>
    <phoneticPr fontId="3" type="noConversion"/>
  </si>
  <si>
    <t>전열파괴자들은 피해를 입어도 후퇴하지 않고 더욱 치열하게 싸웁니다.</t>
    <phoneticPr fontId="3" type="noConversion"/>
  </si>
  <si>
    <t>제대로 막아내지 못한다면 괴수는 계속해서 날뛸 것입니다.</t>
    <phoneticPr fontId="3" type="noConversion"/>
  </si>
  <si>
    <t>- 필드에 배치된 적과 아군 유닛이 없을때</t>
    <phoneticPr fontId="3" type="noConversion"/>
  </si>
  <si>
    <t>card_count</t>
    <phoneticPr fontId="3" type="noConversion"/>
  </si>
  <si>
    <t>영웅마법</t>
    <phoneticPr fontId="3" type="noConversion"/>
  </si>
  <si>
    <t>일반카드</t>
    <phoneticPr fontId="3" type="noConversion"/>
  </si>
  <si>
    <t>총합</t>
    <phoneticPr fontId="3" type="noConversion"/>
  </si>
  <si>
    <t>ac10071</t>
  </si>
  <si>
    <t>ac10072</t>
  </si>
  <si>
    <t>ac10073</t>
  </si>
  <si>
    <t>ac10074</t>
  </si>
  <si>
    <t>ac10075</t>
  </si>
  <si>
    <t>ac10076</t>
  </si>
  <si>
    <t>ac10077</t>
  </si>
  <si>
    <t>ac10078</t>
  </si>
  <si>
    <t>ac10079</t>
  </si>
  <si>
    <t>ac10080</t>
  </si>
  <si>
    <t>ac10081</t>
  </si>
  <si>
    <t>ac10082</t>
  </si>
  <si>
    <t>ac10083</t>
  </si>
  <si>
    <t>ac10084</t>
  </si>
  <si>
    <t>ac10085</t>
  </si>
  <si>
    <t>ac10086</t>
  </si>
  <si>
    <t>ac10087</t>
  </si>
  <si>
    <t>ac10088</t>
  </si>
  <si>
    <t>ac10089</t>
  </si>
  <si>
    <t>ac10090</t>
  </si>
  <si>
    <t>ac10091</t>
  </si>
  <si>
    <t>ac10092</t>
  </si>
  <si>
    <t>ac10093</t>
  </si>
  <si>
    <t>ac10094</t>
  </si>
  <si>
    <t>ac10095</t>
  </si>
  <si>
    <t>ac10096</t>
  </si>
  <si>
    <t>ac10097</t>
  </si>
  <si>
    <t>ac10098</t>
  </si>
  <si>
    <t>ac10099</t>
  </si>
  <si>
    <t>ac10100</t>
  </si>
  <si>
    <t>ac10101</t>
  </si>
  <si>
    <t>ac10102</t>
  </si>
  <si>
    <t>ac10103</t>
  </si>
  <si>
    <t>ac10104</t>
  </si>
  <si>
    <t>ac10105</t>
  </si>
  <si>
    <t>ac10106</t>
  </si>
  <si>
    <t>ac10107</t>
  </si>
  <si>
    <t>ac10108</t>
  </si>
  <si>
    <t>ac10109</t>
  </si>
  <si>
    <t>ac10110</t>
  </si>
  <si>
    <t>ac10111</t>
  </si>
  <si>
    <t>ac10112</t>
  </si>
  <si>
    <t>ac10113</t>
  </si>
  <si>
    <t>ac10114</t>
  </si>
  <si>
    <t>ac10115</t>
  </si>
  <si>
    <t>ac10116</t>
  </si>
  <si>
    <t>ac10117</t>
  </si>
  <si>
    <t>ac10118</t>
  </si>
  <si>
    <t>ac10119</t>
  </si>
  <si>
    <t>ac10120</t>
  </si>
  <si>
    <t>ac10121</t>
  </si>
  <si>
    <t>ac10122</t>
  </si>
  <si>
    <t>ac10123</t>
  </si>
  <si>
    <t>ac10124</t>
  </si>
  <si>
    <t>ac10125</t>
  </si>
  <si>
    <t>ac10126</t>
  </si>
  <si>
    <t>ac10127</t>
  </si>
  <si>
    <t>ac10128</t>
  </si>
  <si>
    <t>ac10129</t>
  </si>
  <si>
    <t>ac10130</t>
  </si>
  <si>
    <t>ac10131</t>
  </si>
  <si>
    <t>ac10132</t>
  </si>
  <si>
    <t>ac10133</t>
  </si>
  <si>
    <t>ac10134</t>
  </si>
  <si>
    <t>ac10135</t>
  </si>
  <si>
    <t>ac10136</t>
  </si>
  <si>
    <t>ac10137</t>
  </si>
  <si>
    <t>ac10138</t>
  </si>
  <si>
    <t>ac10139</t>
  </si>
  <si>
    <t>ac10140</t>
  </si>
  <si>
    <t>ac10141</t>
  </si>
  <si>
    <t>ac10142</t>
  </si>
  <si>
    <t>ac10143</t>
  </si>
  <si>
    <t>ac10144</t>
  </si>
  <si>
    <t>ac10145</t>
  </si>
  <si>
    <t>ac10146</t>
  </si>
  <si>
    <t>ac10147</t>
  </si>
  <si>
    <t>ac10148</t>
  </si>
  <si>
    <t>ac10149</t>
  </si>
  <si>
    <t>ac10150</t>
  </si>
  <si>
    <t>ac10151</t>
  </si>
  <si>
    <t>ac10152</t>
  </si>
  <si>
    <t>ac10153</t>
  </si>
  <si>
    <t>ac10154</t>
  </si>
  <si>
    <t>ac10155</t>
  </si>
  <si>
    <t>ac10156</t>
  </si>
  <si>
    <t>ac10157</t>
  </si>
  <si>
    <t>ac10158</t>
  </si>
  <si>
    <t>ac10159</t>
  </si>
  <si>
    <t>ac10160</t>
  </si>
  <si>
    <t>ac10161</t>
  </si>
  <si>
    <t>ac10162</t>
  </si>
  <si>
    <t>ac10163</t>
  </si>
  <si>
    <t>ac10164</t>
  </si>
  <si>
    <t>ac10165</t>
  </si>
  <si>
    <t>ac10166</t>
  </si>
  <si>
    <t>ac10167</t>
  </si>
  <si>
    <t>ac10168</t>
  </si>
  <si>
    <t>ac10169</t>
  </si>
  <si>
    <t>ac10170</t>
  </si>
  <si>
    <t>ac10171</t>
  </si>
  <si>
    <t>ac10172</t>
  </si>
  <si>
    <t>ac10173</t>
  </si>
  <si>
    <t>ac10174</t>
  </si>
  <si>
    <t>ac10175</t>
  </si>
  <si>
    <t>ac10176</t>
  </si>
  <si>
    <t>ac10177</t>
  </si>
  <si>
    <t>ac10178</t>
  </si>
  <si>
    <t>ac10179</t>
  </si>
  <si>
    <t>ac10180</t>
  </si>
  <si>
    <t>ac10181</t>
  </si>
  <si>
    <t>ac10182</t>
  </si>
  <si>
    <t>ac10183</t>
  </si>
  <si>
    <t>ac10184</t>
  </si>
  <si>
    <t>ac10185</t>
  </si>
  <si>
    <t>ac10186</t>
  </si>
  <si>
    <t>ac10187</t>
  </si>
  <si>
    <t>ac10188</t>
  </si>
  <si>
    <t>ac10189</t>
  </si>
  <si>
    <t>ac10190</t>
  </si>
  <si>
    <t>ac10191</t>
  </si>
  <si>
    <t>ac10192</t>
  </si>
  <si>
    <t>ac10193</t>
  </si>
  <si>
    <t>ac10194</t>
  </si>
  <si>
    <t>ac10195</t>
  </si>
  <si>
    <t>ac10196</t>
  </si>
  <si>
    <t>ac10197</t>
  </si>
  <si>
    <t>ac10198</t>
  </si>
  <si>
    <t>ac10199</t>
  </si>
  <si>
    <t>ac10200</t>
  </si>
  <si>
    <t>ac10201</t>
  </si>
  <si>
    <t>ac10202</t>
  </si>
  <si>
    <t>ac10203</t>
  </si>
  <si>
    <t>ac10204</t>
  </si>
  <si>
    <t>ac10205</t>
  </si>
  <si>
    <t>ac10206</t>
  </si>
  <si>
    <t>ac10207</t>
  </si>
  <si>
    <t>ac10208</t>
  </si>
  <si>
    <t>ac10209</t>
  </si>
  <si>
    <t>ac10210</t>
  </si>
  <si>
    <t>ac10211</t>
  </si>
  <si>
    <t>ac10212</t>
  </si>
  <si>
    <t>ac10213</t>
  </si>
  <si>
    <t>ac10214</t>
  </si>
  <si>
    <t>ac10215</t>
  </si>
  <si>
    <t>ac10216</t>
  </si>
  <si>
    <t>ac10217</t>
  </si>
  <si>
    <t>ac10218</t>
  </si>
  <si>
    <t>ac10219</t>
  </si>
  <si>
    <t>ac10220</t>
  </si>
  <si>
    <t>ac10221</t>
  </si>
  <si>
    <t>ac10222</t>
  </si>
  <si>
    <t>ac10223</t>
  </si>
  <si>
    <t>ac10224</t>
  </si>
  <si>
    <t>비율</t>
    <phoneticPr fontId="3" type="noConversion"/>
  </si>
  <si>
    <t>목표</t>
    <phoneticPr fontId="3" type="noConversion"/>
  </si>
  <si>
    <t>현재</t>
    <phoneticPr fontId="3" type="noConversion"/>
  </si>
  <si>
    <t>tool</t>
    <phoneticPr fontId="3" type="noConversion"/>
  </si>
  <si>
    <t>유닛의 특수 능력 명칭 변경 및 추가
- 변경 : 암습 -&gt; 야간작전
- 추가 : 약탈(pillage)
소프트런칭 목표를 위한 제작 계획 수립
- 클래스/레어도/카드종류 별 기획 현황 파악
- 기획 목표 수량 및 비율 책정</t>
    <phoneticPr fontId="3" type="noConversion"/>
  </si>
  <si>
    <t>인간</t>
    <phoneticPr fontId="3" type="noConversion"/>
  </si>
  <si>
    <t>집행자</t>
    <phoneticPr fontId="3" type="noConversion"/>
  </si>
  <si>
    <t>규범관리인</t>
    <phoneticPr fontId="3" type="noConversion"/>
  </si>
  <si>
    <t>탐구하는자</t>
    <phoneticPr fontId="3" type="noConversion"/>
  </si>
  <si>
    <t>제본기술자</t>
    <phoneticPr fontId="3" type="noConversion"/>
  </si>
  <si>
    <t>3급 사서</t>
    <phoneticPr fontId="3" type="noConversion"/>
  </si>
  <si>
    <t>낙제생</t>
    <phoneticPr fontId="3" type="noConversion"/>
  </si>
  <si>
    <t>자치구역</t>
    <phoneticPr fontId="3" type="noConversion"/>
  </si>
  <si>
    <t>체포</t>
    <phoneticPr fontId="3" type="noConversion"/>
  </si>
  <si>
    <t>법률제정</t>
    <phoneticPr fontId="3" type="noConversion"/>
  </si>
  <si>
    <t>깨우침</t>
    <phoneticPr fontId="3" type="noConversion"/>
  </si>
  <si>
    <t>무지함</t>
    <phoneticPr fontId="3" type="noConversion"/>
  </si>
  <si>
    <t>보존</t>
    <phoneticPr fontId="3" type="noConversion"/>
  </si>
  <si>
    <t>주제파악</t>
    <phoneticPr fontId="3" type="noConversion"/>
  </si>
  <si>
    <t>아고라</t>
    <phoneticPr fontId="3" type="noConversion"/>
  </si>
  <si>
    <t>녹색의 현자</t>
    <phoneticPr fontId="3" type="noConversion"/>
  </si>
  <si>
    <t>골목 조사관</t>
    <phoneticPr fontId="3" type="noConversion"/>
  </si>
  <si>
    <t>마력톱니로봇</t>
    <phoneticPr fontId="3" type="noConversion"/>
  </si>
  <si>
    <t>과부하</t>
    <phoneticPr fontId="3" type="noConversion"/>
  </si>
  <si>
    <t>야근정비인</t>
    <phoneticPr fontId="3" type="noConversion"/>
  </si>
  <si>
    <t>예측불가 코어</t>
    <phoneticPr fontId="3" type="noConversion"/>
  </si>
  <si>
    <t>음전하 정비소</t>
    <phoneticPr fontId="3" type="noConversion"/>
  </si>
  <si>
    <t>TR-0-11</t>
    <phoneticPr fontId="3" type="noConversion"/>
  </si>
  <si>
    <t>연구소 경비원</t>
    <phoneticPr fontId="3" type="noConversion"/>
  </si>
  <si>
    <t>마력폭주</t>
    <phoneticPr fontId="3" type="noConversion"/>
  </si>
  <si>
    <t>주술신봉자</t>
    <phoneticPr fontId="3" type="noConversion"/>
  </si>
  <si>
    <t>지팡이 제작꾼</t>
    <phoneticPr fontId="3" type="noConversion"/>
  </si>
  <si>
    <t>부족 신앙인</t>
    <phoneticPr fontId="3" type="noConversion"/>
  </si>
  <si>
    <t>헌신자</t>
    <phoneticPr fontId="3" type="noConversion"/>
  </si>
  <si>
    <t>마력추출</t>
    <phoneticPr fontId="3" type="noConversion"/>
  </si>
  <si>
    <t>어둠의 가시</t>
    <phoneticPr fontId="3" type="noConversion"/>
  </si>
  <si>
    <t>영혼의 늪</t>
    <phoneticPr fontId="3" type="noConversion"/>
  </si>
  <si>
    <t>대규모 암흑주술</t>
    <phoneticPr fontId="3" type="noConversion"/>
  </si>
  <si>
    <t>선조의 대리인</t>
    <phoneticPr fontId="3" type="noConversion"/>
  </si>
  <si>
    <t>오크 사기꾼</t>
    <phoneticPr fontId="3" type="noConversion"/>
  </si>
  <si>
    <t>가짜 계약서</t>
    <phoneticPr fontId="3" type="noConversion"/>
  </si>
  <si>
    <t>선발정찰대</t>
    <phoneticPr fontId="3" type="noConversion"/>
  </si>
  <si>
    <t>현장 전략가</t>
    <phoneticPr fontId="3" type="noConversion"/>
  </si>
  <si>
    <t>암수살인</t>
    <phoneticPr fontId="3" type="noConversion"/>
  </si>
  <si>
    <t>어두운 뒷골목</t>
    <phoneticPr fontId="3" type="noConversion"/>
  </si>
  <si>
    <t>보이지 않는 손</t>
    <phoneticPr fontId="3" type="noConversion"/>
  </si>
  <si>
    <t>발자국 감별사</t>
    <phoneticPr fontId="3" type="noConversion"/>
  </si>
  <si>
    <t>잠복근무</t>
    <phoneticPr fontId="3" type="noConversion"/>
  </si>
  <si>
    <t>맹렬한 추적자</t>
    <phoneticPr fontId="3" type="noConversion"/>
  </si>
  <si>
    <t>게으른 망꾼</t>
    <phoneticPr fontId="3" type="noConversion"/>
  </si>
  <si>
    <t>자동화 알람</t>
    <phoneticPr fontId="3" type="noConversion"/>
  </si>
  <si>
    <t>살해 지점</t>
    <phoneticPr fontId="3" type="noConversion"/>
  </si>
  <si>
    <t>종의 멸망</t>
    <phoneticPr fontId="3" type="noConversion"/>
  </si>
  <si>
    <t>트로피 수집가</t>
    <phoneticPr fontId="3" type="noConversion"/>
  </si>
  <si>
    <t>citizen</t>
    <phoneticPr fontId="3" type="noConversion"/>
  </si>
  <si>
    <t>시민</t>
    <phoneticPr fontId="3" type="noConversion"/>
  </si>
  <si>
    <t>expert</t>
    <phoneticPr fontId="3" type="noConversion"/>
  </si>
  <si>
    <t>전문가</t>
    <phoneticPr fontId="3" type="noConversion"/>
  </si>
  <si>
    <t>선택한 적 유닛 1명에게 -2/+1 부여</t>
    <phoneticPr fontId="3" type="noConversion"/>
  </si>
  <si>
    <t>ac10003</t>
    <phoneticPr fontId="3" type="noConversion"/>
  </si>
  <si>
    <t>선택한 적 유닛 1명에게 1데미지, 적 유닛이 이 마법으로 죽으면 자원 1 획득</t>
    <phoneticPr fontId="3" type="noConversion"/>
  </si>
  <si>
    <t>지정된 라인에 유닛이 배치될 때 그 유닛의 공격력을 -1 시킴</t>
    <phoneticPr fontId="3" type="noConversion"/>
  </si>
  <si>
    <t>이 유닛이 필드에 있을 때, wizard 카테고리 유닛이 배치되면 자원을 1 획득</t>
    <phoneticPr fontId="3" type="noConversion"/>
  </si>
  <si>
    <t>선택한 적 유닛 1명에게 -1/-1 부여</t>
    <phoneticPr fontId="3" type="noConversion"/>
  </si>
  <si>
    <t>선택한 아군 유닛 1명에게 연계 부여</t>
    <phoneticPr fontId="3" type="noConversion"/>
  </si>
  <si>
    <t>라운드가 종료될 때 마다 카드 1장을 뽑음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</si>
</sst>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9C57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horizontal="right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4" borderId="1" xfId="2" applyBorder="1" applyAlignment="1">
      <alignment horizontal="right"/>
    </xf>
    <xf numFmtId="0" fontId="2" fillId="4" borderId="0" xfId="2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3" borderId="0" xfId="1" applyAlignment="1">
      <alignment horizontal="right"/>
    </xf>
    <xf numFmtId="0" fontId="8" fillId="3" borderId="0" xfId="1" applyAlignment="1"/>
    <xf numFmtId="0" fontId="8" fillId="3" borderId="0" xfId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left"/>
    </xf>
    <xf numFmtId="0" fontId="12" fillId="6" borderId="0" xfId="4" applyAlignment="1"/>
    <xf numFmtId="0" fontId="11" fillId="5" borderId="0" xfId="3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4" borderId="0" xfId="2" applyFont="1" applyAlignment="1">
      <alignment horizontal="right"/>
    </xf>
    <xf numFmtId="0" fontId="8" fillId="3" borderId="0" xfId="1" applyBorder="1" applyAlignment="1">
      <alignment horizontal="right"/>
    </xf>
    <xf numFmtId="0" fontId="13" fillId="0" borderId="0" xfId="0" applyFont="1" applyAlignment="1">
      <alignment horizontal="right"/>
    </xf>
    <xf numFmtId="0" fontId="12" fillId="6" borderId="0" xfId="4" applyAlignment="1">
      <alignment horizontal="right"/>
    </xf>
    <xf numFmtId="0" fontId="12" fillId="6" borderId="1" xfId="4" applyBorder="1" applyAlignment="1">
      <alignment horizontal="right"/>
    </xf>
    <xf numFmtId="0" fontId="12" fillId="6" borderId="0" xfId="4" applyBorder="1" applyAlignment="1">
      <alignment horizontal="right"/>
    </xf>
    <xf numFmtId="0" fontId="12" fillId="6" borderId="0" xfId="4" applyAlignment="1">
      <alignment horizontal="right" vertical="center"/>
    </xf>
    <xf numFmtId="0" fontId="14" fillId="6" borderId="1" xfId="4" applyFont="1" applyBorder="1" applyAlignment="1">
      <alignment horizontal="right" vertical="center"/>
    </xf>
    <xf numFmtId="0" fontId="14" fillId="6" borderId="1" xfId="4" applyFont="1" applyBorder="1" applyAlignment="1">
      <alignment vertical="center"/>
    </xf>
    <xf numFmtId="0" fontId="14" fillId="6" borderId="1" xfId="4" quotePrefix="1" applyFont="1" applyBorder="1" applyAlignment="1">
      <alignment vertical="center" wrapText="1"/>
    </xf>
    <xf numFmtId="0" fontId="14" fillId="6" borderId="1" xfId="4" quotePrefix="1" applyFont="1" applyBorder="1" applyAlignment="1">
      <alignment vertical="center"/>
    </xf>
    <xf numFmtId="0" fontId="11" fillId="5" borderId="0" xfId="3" applyAlignment="1">
      <alignment horizontal="right"/>
    </xf>
    <xf numFmtId="0" fontId="11" fillId="5" borderId="0" xfId="3" applyAlignment="1">
      <alignment horizontal="right" vertical="center"/>
    </xf>
    <xf numFmtId="0" fontId="5" fillId="2" borderId="0" xfId="0" applyFont="1" applyFill="1"/>
    <xf numFmtId="0" fontId="11" fillId="5" borderId="1" xfId="3" applyBorder="1" applyAlignment="1">
      <alignment horizontal="right"/>
    </xf>
    <xf numFmtId="0" fontId="15" fillId="7" borderId="0" xfId="7" applyAlignment="1">
      <alignment horizontal="right"/>
    </xf>
    <xf numFmtId="0" fontId="15" fillId="7" borderId="0" xfId="7" applyAlignment="1">
      <alignment horizontal="right" vertical="center"/>
    </xf>
    <xf numFmtId="0" fontId="15" fillId="7" borderId="0" xfId="7" applyAlignment="1"/>
    <xf numFmtId="0" fontId="0" fillId="0" borderId="1" xfId="0" applyBorder="1"/>
    <xf numFmtId="0" fontId="9" fillId="0" borderId="1" xfId="6" applyFont="1" applyBorder="1" applyAlignment="1"/>
    <xf numFmtId="10" fontId="0" fillId="0" borderId="0" xfId="0" applyNumberFormat="1"/>
    <xf numFmtId="0" fontId="11" fillId="5" borderId="1" xfId="3" applyBorder="1" applyAlignment="1">
      <alignment horizontal="right" vertical="center"/>
    </xf>
    <xf numFmtId="0" fontId="11" fillId="5" borderId="1" xfId="3" applyBorder="1" applyAlignment="1">
      <alignment vertical="center"/>
    </xf>
    <xf numFmtId="0" fontId="11" fillId="5" borderId="1" xfId="3" quotePrefix="1" applyBorder="1" applyAlignment="1">
      <alignment vertical="center" wrapText="1"/>
    </xf>
    <xf numFmtId="0" fontId="11" fillId="5" borderId="1" xfId="3" quotePrefix="1" applyBorder="1" applyAlignment="1">
      <alignment vertical="center"/>
    </xf>
    <xf numFmtId="0" fontId="0" fillId="0" borderId="1" xfId="0" quotePrefix="1" applyBorder="1"/>
  </cellXfs>
  <cellStyles count="8">
    <cellStyle name="20% - 강조색6" xfId="2" builtinId="50"/>
    <cellStyle name="20% - 강조색6 2" xfId="5" xr:uid="{767F1A87-4048-40E1-849B-EEE2447D27DA}"/>
    <cellStyle name="강조색3" xfId="7" builtinId="37"/>
    <cellStyle name="경고문" xfId="6" builtinId="11"/>
    <cellStyle name="나쁨" xfId="3" builtinId="27"/>
    <cellStyle name="보통" xfId="4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315A-FD96-4FBA-87F1-1A621173FD87}">
  <sheetPr>
    <tabColor rgb="FFFF0000"/>
  </sheetPr>
  <dimension ref="A2:C17"/>
  <sheetViews>
    <sheetView topLeftCell="A13" workbookViewId="0">
      <selection activeCell="B17" sqref="B17"/>
    </sheetView>
    <sheetView workbookViewId="1"/>
    <sheetView workbookViewId="2"/>
  </sheetViews>
  <sheetFormatPr defaultColWidth="8.875" defaultRowHeight="16.5" x14ac:dyDescent="0.3"/>
  <cols>
    <col min="1" max="1" width="16" style="1" customWidth="1"/>
    <col min="2" max="2" width="73" customWidth="1"/>
    <col min="3" max="3" width="9" style="1"/>
  </cols>
  <sheetData>
    <row r="2" spans="1:3" s="8" customFormat="1" ht="26.25" x14ac:dyDescent="0.3">
      <c r="A2" s="9" t="s">
        <v>165</v>
      </c>
      <c r="B2" s="10" t="s">
        <v>166</v>
      </c>
      <c r="C2" s="9" t="s">
        <v>167</v>
      </c>
    </row>
    <row r="3" spans="1:3" s="8" customFormat="1" x14ac:dyDescent="0.3">
      <c r="A3" s="11" t="s">
        <v>168</v>
      </c>
      <c r="B3" s="12" t="s">
        <v>169</v>
      </c>
      <c r="C3" s="11" t="s">
        <v>170</v>
      </c>
    </row>
    <row r="4" spans="1:3" s="8" customFormat="1" ht="33" x14ac:dyDescent="0.3">
      <c r="A4" s="11" t="s">
        <v>189</v>
      </c>
      <c r="B4" s="13" t="s">
        <v>190</v>
      </c>
      <c r="C4" s="11" t="s">
        <v>170</v>
      </c>
    </row>
    <row r="5" spans="1:3" s="8" customFormat="1" ht="148.5" x14ac:dyDescent="0.3">
      <c r="A5" s="11" t="s">
        <v>187</v>
      </c>
      <c r="B5" s="13" t="s">
        <v>220</v>
      </c>
      <c r="C5" s="11" t="s">
        <v>188</v>
      </c>
    </row>
    <row r="6" spans="1:3" x14ac:dyDescent="0.3">
      <c r="A6" s="11" t="s">
        <v>226</v>
      </c>
      <c r="B6" s="13" t="s">
        <v>227</v>
      </c>
      <c r="C6" s="11" t="s">
        <v>170</v>
      </c>
    </row>
    <row r="7" spans="1:3" ht="165" x14ac:dyDescent="0.3">
      <c r="A7" s="11" t="s">
        <v>228</v>
      </c>
      <c r="B7" s="13" t="s">
        <v>251</v>
      </c>
      <c r="C7" s="11" t="s">
        <v>170</v>
      </c>
    </row>
    <row r="8" spans="1:3" ht="49.5" x14ac:dyDescent="0.3">
      <c r="A8" s="11" t="s">
        <v>320</v>
      </c>
      <c r="B8" s="33" t="s">
        <v>319</v>
      </c>
      <c r="C8" s="11" t="s">
        <v>170</v>
      </c>
    </row>
    <row r="9" spans="1:3" ht="33" x14ac:dyDescent="0.3">
      <c r="A9" s="11" t="s">
        <v>321</v>
      </c>
      <c r="B9" s="33" t="s">
        <v>322</v>
      </c>
      <c r="C9" s="11" t="s">
        <v>170</v>
      </c>
    </row>
    <row r="10" spans="1:3" ht="82.5" x14ac:dyDescent="0.3">
      <c r="A10" s="11" t="s">
        <v>407</v>
      </c>
      <c r="B10" s="33" t="s">
        <v>409</v>
      </c>
      <c r="C10" s="11" t="s">
        <v>170</v>
      </c>
    </row>
    <row r="11" spans="1:3" x14ac:dyDescent="0.3">
      <c r="A11" s="11" t="s">
        <v>449</v>
      </c>
      <c r="B11" s="33" t="s">
        <v>450</v>
      </c>
      <c r="C11" s="11" t="s">
        <v>170</v>
      </c>
    </row>
    <row r="12" spans="1:3" x14ac:dyDescent="0.3">
      <c r="A12" s="11" t="s">
        <v>500</v>
      </c>
      <c r="B12" s="33" t="s">
        <v>501</v>
      </c>
      <c r="C12" s="11" t="s">
        <v>170</v>
      </c>
    </row>
    <row r="13" spans="1:3" x14ac:dyDescent="0.3">
      <c r="A13" s="47" t="s">
        <v>525</v>
      </c>
      <c r="B13" s="48" t="s">
        <v>526</v>
      </c>
      <c r="C13" s="47" t="s">
        <v>170</v>
      </c>
    </row>
    <row r="14" spans="1:3" ht="33" x14ac:dyDescent="0.3">
      <c r="A14" s="47" t="s">
        <v>537</v>
      </c>
      <c r="B14" s="48" t="s">
        <v>538</v>
      </c>
      <c r="C14" s="47" t="s">
        <v>170</v>
      </c>
    </row>
    <row r="15" spans="1:3" ht="66" x14ac:dyDescent="0.3">
      <c r="A15" s="47" t="s">
        <v>544</v>
      </c>
      <c r="B15" s="48" t="s">
        <v>546</v>
      </c>
      <c r="C15" s="47" t="s">
        <v>170</v>
      </c>
    </row>
    <row r="16" spans="1:3" ht="66" x14ac:dyDescent="0.3">
      <c r="A16" s="47" t="s">
        <v>624</v>
      </c>
      <c r="B16" s="48" t="s">
        <v>625</v>
      </c>
      <c r="C16" s="47" t="s">
        <v>170</v>
      </c>
    </row>
    <row r="17" spans="1:3" ht="99" x14ac:dyDescent="0.3">
      <c r="A17" s="47" t="s">
        <v>623</v>
      </c>
      <c r="B17" s="48" t="s">
        <v>839</v>
      </c>
      <c r="C17" s="47" t="s">
        <v>170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557-4922-453A-ABED-BF8B649E5DE1}">
  <sheetPr>
    <tabColor theme="2" tint="-0.749992370372631"/>
  </sheetPr>
  <dimension ref="A2:E52"/>
  <sheetViews>
    <sheetView zoomScale="85" zoomScaleNormal="85" workbookViewId="0">
      <selection activeCell="D36" sqref="D36"/>
    </sheetView>
    <sheetView workbookViewId="1"/>
    <sheetView workbookViewId="2"/>
  </sheetViews>
  <sheetFormatPr defaultColWidth="9" defaultRowHeight="16.5" x14ac:dyDescent="0.3"/>
  <cols>
    <col min="1" max="1" width="11" style="3" customWidth="1"/>
    <col min="2" max="2" width="15.875" style="3" bestFit="1" customWidth="1"/>
    <col min="3" max="3" width="11" style="3" customWidth="1"/>
    <col min="4" max="4" width="104.625" style="6" bestFit="1" customWidth="1"/>
    <col min="5" max="5" width="17.875" style="3" bestFit="1" customWidth="1"/>
    <col min="6" max="16384" width="9" style="3"/>
  </cols>
  <sheetData>
    <row r="2" spans="1:5" s="4" customFormat="1" x14ac:dyDescent="0.3">
      <c r="A2" s="7" t="s">
        <v>12</v>
      </c>
      <c r="B2" s="7" t="s">
        <v>233</v>
      </c>
      <c r="C2" s="7" t="s">
        <v>1</v>
      </c>
      <c r="D2" s="7" t="s">
        <v>10</v>
      </c>
    </row>
    <row r="3" spans="1:5" x14ac:dyDescent="0.3">
      <c r="A3" s="3" t="s">
        <v>37</v>
      </c>
      <c r="B3" s="32" t="s">
        <v>236</v>
      </c>
      <c r="D3" s="6" t="s">
        <v>273</v>
      </c>
    </row>
    <row r="4" spans="1:5" x14ac:dyDescent="0.3">
      <c r="A4" s="3" t="s">
        <v>38</v>
      </c>
      <c r="B4" s="32" t="s">
        <v>237</v>
      </c>
      <c r="C4" s="3" t="s">
        <v>163</v>
      </c>
      <c r="D4" s="6" t="s">
        <v>274</v>
      </c>
    </row>
    <row r="5" spans="1:5" x14ac:dyDescent="0.3">
      <c r="A5" s="3" t="s">
        <v>39</v>
      </c>
      <c r="B5" s="32" t="s">
        <v>238</v>
      </c>
      <c r="D5" s="6" t="s">
        <v>160</v>
      </c>
    </row>
    <row r="6" spans="1:5" x14ac:dyDescent="0.3">
      <c r="A6" s="3" t="s">
        <v>40</v>
      </c>
      <c r="B6" s="32" t="s">
        <v>241</v>
      </c>
      <c r="D6" s="6" t="s">
        <v>275</v>
      </c>
    </row>
    <row r="7" spans="1:5" x14ac:dyDescent="0.3">
      <c r="A7" s="3" t="s">
        <v>41</v>
      </c>
      <c r="B7" s="32" t="s">
        <v>242</v>
      </c>
      <c r="C7" s="3" t="s">
        <v>164</v>
      </c>
      <c r="D7" s="6" t="s">
        <v>128</v>
      </c>
    </row>
    <row r="8" spans="1:5" x14ac:dyDescent="0.3">
      <c r="A8" s="3" t="s">
        <v>42</v>
      </c>
      <c r="B8" s="32" t="s">
        <v>248</v>
      </c>
      <c r="D8" s="5" t="s">
        <v>247</v>
      </c>
    </row>
    <row r="9" spans="1:5" x14ac:dyDescent="0.3">
      <c r="A9" s="3" t="s">
        <v>43</v>
      </c>
      <c r="B9" s="32" t="s">
        <v>250</v>
      </c>
      <c r="D9" s="5" t="s">
        <v>161</v>
      </c>
    </row>
    <row r="10" spans="1:5" x14ac:dyDescent="0.3">
      <c r="A10" s="3" t="s">
        <v>44</v>
      </c>
      <c r="B10" s="32" t="s">
        <v>249</v>
      </c>
      <c r="D10" s="5" t="s">
        <v>162</v>
      </c>
    </row>
    <row r="11" spans="1:5" x14ac:dyDescent="0.3">
      <c r="A11" s="3" t="s">
        <v>45</v>
      </c>
      <c r="B11" s="32" t="s">
        <v>287</v>
      </c>
      <c r="D11" s="6" t="s">
        <v>291</v>
      </c>
    </row>
    <row r="12" spans="1:5" x14ac:dyDescent="0.3">
      <c r="A12" s="3" t="s">
        <v>46</v>
      </c>
      <c r="B12" s="32" t="s">
        <v>288</v>
      </c>
      <c r="D12" s="6" t="s">
        <v>290</v>
      </c>
    </row>
    <row r="13" spans="1:5" x14ac:dyDescent="0.3">
      <c r="A13" s="3" t="s">
        <v>47</v>
      </c>
      <c r="B13" s="3" t="s">
        <v>393</v>
      </c>
      <c r="D13" s="6" t="s">
        <v>395</v>
      </c>
    </row>
    <row r="14" spans="1:5" x14ac:dyDescent="0.3">
      <c r="A14" s="3" t="s">
        <v>48</v>
      </c>
      <c r="B14" s="3" t="s">
        <v>394</v>
      </c>
      <c r="D14" s="6" t="s">
        <v>396</v>
      </c>
      <c r="E14" s="15"/>
    </row>
    <row r="15" spans="1:5" x14ac:dyDescent="0.3">
      <c r="A15" s="3" t="s">
        <v>49</v>
      </c>
    </row>
    <row r="16" spans="1:5" x14ac:dyDescent="0.3">
      <c r="A16" s="3" t="s">
        <v>50</v>
      </c>
    </row>
    <row r="17" spans="1:4" x14ac:dyDescent="0.3">
      <c r="A17" s="3" t="s">
        <v>51</v>
      </c>
    </row>
    <row r="18" spans="1:4" x14ac:dyDescent="0.3">
      <c r="A18" s="3" t="s">
        <v>52</v>
      </c>
    </row>
    <row r="19" spans="1:4" x14ac:dyDescent="0.3">
      <c r="A19" s="3" t="s">
        <v>53</v>
      </c>
    </row>
    <row r="20" spans="1:4" x14ac:dyDescent="0.3">
      <c r="A20" s="3" t="s">
        <v>54</v>
      </c>
    </row>
    <row r="21" spans="1:4" x14ac:dyDescent="0.3">
      <c r="A21" s="3" t="s">
        <v>132</v>
      </c>
    </row>
    <row r="22" spans="1:4" x14ac:dyDescent="0.3">
      <c r="A22" s="3" t="s">
        <v>55</v>
      </c>
    </row>
    <row r="23" spans="1:4" x14ac:dyDescent="0.3">
      <c r="A23" s="3" t="s">
        <v>56</v>
      </c>
    </row>
    <row r="24" spans="1:4" x14ac:dyDescent="0.3">
      <c r="A24" s="3" t="s">
        <v>57</v>
      </c>
    </row>
    <row r="25" spans="1:4" x14ac:dyDescent="0.3">
      <c r="A25" s="3" t="s">
        <v>58</v>
      </c>
      <c r="D25" s="5"/>
    </row>
    <row r="26" spans="1:4" x14ac:dyDescent="0.3">
      <c r="A26" s="3" t="s">
        <v>59</v>
      </c>
    </row>
    <row r="27" spans="1:4" x14ac:dyDescent="0.3">
      <c r="A27" s="3" t="s">
        <v>60</v>
      </c>
      <c r="D27" s="5"/>
    </row>
    <row r="28" spans="1:4" x14ac:dyDescent="0.3">
      <c r="A28" s="3" t="s">
        <v>61</v>
      </c>
    </row>
    <row r="29" spans="1:4" x14ac:dyDescent="0.3">
      <c r="A29" s="3" t="s">
        <v>62</v>
      </c>
      <c r="D29" s="5"/>
    </row>
    <row r="30" spans="1:4" x14ac:dyDescent="0.3">
      <c r="A30" s="3" t="s">
        <v>63</v>
      </c>
    </row>
    <row r="31" spans="1:4" x14ac:dyDescent="0.3">
      <c r="A31" s="3" t="s">
        <v>64</v>
      </c>
    </row>
    <row r="32" spans="1:4" x14ac:dyDescent="0.3">
      <c r="A32" s="3" t="s">
        <v>65</v>
      </c>
    </row>
    <row r="33" spans="1:1" x14ac:dyDescent="0.3">
      <c r="A33" s="3" t="s">
        <v>66</v>
      </c>
    </row>
    <row r="34" spans="1:1" x14ac:dyDescent="0.3">
      <c r="A34" s="3" t="s">
        <v>67</v>
      </c>
    </row>
    <row r="35" spans="1:1" x14ac:dyDescent="0.3">
      <c r="A35" s="3" t="s">
        <v>68</v>
      </c>
    </row>
    <row r="36" spans="1:1" x14ac:dyDescent="0.3">
      <c r="A36" s="3" t="s">
        <v>69</v>
      </c>
    </row>
    <row r="37" spans="1:1" x14ac:dyDescent="0.3">
      <c r="A37" s="3" t="s">
        <v>70</v>
      </c>
    </row>
    <row r="38" spans="1:1" x14ac:dyDescent="0.3">
      <c r="A38" s="3" t="s">
        <v>71</v>
      </c>
    </row>
    <row r="39" spans="1:1" x14ac:dyDescent="0.3">
      <c r="A39" s="3" t="s">
        <v>72</v>
      </c>
    </row>
    <row r="40" spans="1:1" x14ac:dyDescent="0.3">
      <c r="A40" s="3" t="s">
        <v>73</v>
      </c>
    </row>
    <row r="41" spans="1:1" x14ac:dyDescent="0.3">
      <c r="A41" s="3" t="s">
        <v>74</v>
      </c>
    </row>
    <row r="42" spans="1:1" x14ac:dyDescent="0.3">
      <c r="A42" s="3" t="s">
        <v>75</v>
      </c>
    </row>
    <row r="43" spans="1:1" x14ac:dyDescent="0.3">
      <c r="A43" s="3" t="s">
        <v>76</v>
      </c>
    </row>
    <row r="44" spans="1:1" x14ac:dyDescent="0.3">
      <c r="A44" s="3" t="s">
        <v>77</v>
      </c>
    </row>
    <row r="45" spans="1:1" x14ac:dyDescent="0.3">
      <c r="A45" s="3" t="s">
        <v>78</v>
      </c>
    </row>
    <row r="46" spans="1:1" x14ac:dyDescent="0.3">
      <c r="A46" s="3" t="s">
        <v>79</v>
      </c>
    </row>
    <row r="47" spans="1:1" x14ac:dyDescent="0.3">
      <c r="A47" s="3" t="s">
        <v>80</v>
      </c>
    </row>
    <row r="48" spans="1:1" x14ac:dyDescent="0.3">
      <c r="A48" s="3" t="s">
        <v>81</v>
      </c>
    </row>
    <row r="49" spans="1:1" x14ac:dyDescent="0.3">
      <c r="A49" s="3" t="s">
        <v>82</v>
      </c>
    </row>
    <row r="50" spans="1:1" x14ac:dyDescent="0.3">
      <c r="A50" s="3" t="s">
        <v>83</v>
      </c>
    </row>
    <row r="51" spans="1:1" x14ac:dyDescent="0.3">
      <c r="A51" s="3" t="s">
        <v>84</v>
      </c>
    </row>
    <row r="52" spans="1:1" x14ac:dyDescent="0.3">
      <c r="A52" s="3" t="s">
        <v>85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1143-2E50-40F7-9CDC-3F78A1017545}">
  <sheetPr>
    <tabColor theme="2" tint="-0.749992370372631"/>
  </sheetPr>
  <dimension ref="A2:P10"/>
  <sheetViews>
    <sheetView workbookViewId="0">
      <selection activeCell="P16" sqref="P16"/>
    </sheetView>
    <sheetView workbookViewId="1"/>
    <sheetView workbookViewId="2"/>
  </sheetViews>
  <sheetFormatPr defaultColWidth="8.875" defaultRowHeight="16.5" x14ac:dyDescent="0.3"/>
  <cols>
    <col min="1" max="1" width="11.125" customWidth="1"/>
    <col min="2" max="2" width="10.625" style="2" bestFit="1" customWidth="1"/>
    <col min="3" max="3" width="10.875" bestFit="1" customWidth="1"/>
    <col min="8" max="8" width="11.375" bestFit="1" customWidth="1"/>
  </cols>
  <sheetData>
    <row r="2" spans="1:16" s="1" customFormat="1" x14ac:dyDescent="0.3">
      <c r="A2" s="14" t="s">
        <v>171</v>
      </c>
      <c r="B2" s="14" t="s">
        <v>191</v>
      </c>
      <c r="C2" s="14" t="s">
        <v>677</v>
      </c>
      <c r="H2" s="14"/>
      <c r="I2" s="14" t="s">
        <v>837</v>
      </c>
      <c r="J2" s="14" t="s">
        <v>836</v>
      </c>
      <c r="K2" s="14" t="s">
        <v>835</v>
      </c>
      <c r="M2" s="14"/>
      <c r="N2" s="14" t="s">
        <v>837</v>
      </c>
      <c r="O2" s="14" t="s">
        <v>836</v>
      </c>
      <c r="P2" s="14" t="s">
        <v>835</v>
      </c>
    </row>
    <row r="3" spans="1:16" x14ac:dyDescent="0.3">
      <c r="A3" s="40" t="s">
        <v>134</v>
      </c>
      <c r="B3" s="42" t="s">
        <v>173</v>
      </c>
      <c r="C3" s="41">
        <f>COUNTIFS(card_list!$R$3:$R$301,"0",card_list!$F$3:$F$301,A3)</f>
        <v>13</v>
      </c>
      <c r="E3" s="62" t="s">
        <v>678</v>
      </c>
      <c r="F3">
        <f>COUNTIF(card_list!$R$3:$R$301,"1")</f>
        <v>16</v>
      </c>
      <c r="H3" s="62" t="s">
        <v>99</v>
      </c>
      <c r="I3">
        <f>COUNTIFS(card_list!$R$3:$R$301,"0",card_list!$D$3:$D$301,H3)</f>
        <v>36</v>
      </c>
      <c r="J3">
        <v>36</v>
      </c>
      <c r="K3" s="69">
        <f>(J3/($J$8))</f>
        <v>0.46153846153846156</v>
      </c>
      <c r="M3" s="62" t="s">
        <v>9</v>
      </c>
      <c r="N3">
        <f>COUNTIFS(card_list!$R$3:$R$301,"0",card_list!$E$3:$E$301,M3)</f>
        <v>48</v>
      </c>
      <c r="O3">
        <v>48</v>
      </c>
      <c r="P3" s="69">
        <f>(O3/($O$6))</f>
        <v>0.61538461538461542</v>
      </c>
    </row>
    <row r="4" spans="1:16" x14ac:dyDescent="0.3">
      <c r="A4" s="40" t="s">
        <v>133</v>
      </c>
      <c r="B4" s="42" t="s">
        <v>174</v>
      </c>
      <c r="C4" s="41">
        <f>COUNTIFS(card_list!$R$3:$R$301,"0",card_list!$F$3:$F$301,A4)</f>
        <v>13</v>
      </c>
      <c r="E4" s="62" t="s">
        <v>679</v>
      </c>
      <c r="F4">
        <f>SUM(C3:C10)</f>
        <v>78</v>
      </c>
      <c r="H4" s="62" t="s">
        <v>101</v>
      </c>
      <c r="I4">
        <f>COUNTIFS(card_list!$R$3:$R$301,"0",card_list!$D$3:$D$301,H4)</f>
        <v>18</v>
      </c>
      <c r="J4">
        <v>18</v>
      </c>
      <c r="K4" s="69">
        <f t="shared" ref="K4:K7" si="0">(J4/($J$8))</f>
        <v>0.23076923076923078</v>
      </c>
      <c r="M4" s="62" t="s">
        <v>95</v>
      </c>
      <c r="N4">
        <f>COUNTIFS(card_list!$R$3:$R$301,"0",card_list!$E$3:$E$301,M4)</f>
        <v>24</v>
      </c>
      <c r="O4">
        <v>24</v>
      </c>
      <c r="P4" s="69">
        <f t="shared" ref="P4:P5" si="1">(O4/($O$6))</f>
        <v>0.30769230769230771</v>
      </c>
    </row>
    <row r="5" spans="1:16" x14ac:dyDescent="0.3">
      <c r="A5" s="60" t="s">
        <v>112</v>
      </c>
      <c r="B5" s="61" t="s">
        <v>175</v>
      </c>
      <c r="C5" s="46">
        <f>COUNTIFS(card_list!$R$3:$R$301,"0",card_list!$F$3:$F$301,A5)</f>
        <v>13</v>
      </c>
      <c r="E5" s="62" t="s">
        <v>680</v>
      </c>
      <c r="F5">
        <f>SUM(F3:F4)</f>
        <v>94</v>
      </c>
      <c r="H5" s="62" t="s">
        <v>102</v>
      </c>
      <c r="I5">
        <f>COUNTIFS(card_list!$R$3:$R$301,"0",card_list!$D$3:$D$301,H5)</f>
        <v>12</v>
      </c>
      <c r="J5">
        <v>12</v>
      </c>
      <c r="K5" s="69">
        <f t="shared" si="0"/>
        <v>0.15384615384615385</v>
      </c>
      <c r="M5" s="62" t="s">
        <v>838</v>
      </c>
      <c r="N5">
        <f>COUNTIFS(card_list!$R$3:$R$301,"0",card_list!$E$3:$E$301,M5)</f>
        <v>6</v>
      </c>
      <c r="O5">
        <v>6</v>
      </c>
      <c r="P5" s="69">
        <f>(O5/($O$6))</f>
        <v>7.6923076923076927E-2</v>
      </c>
    </row>
    <row r="6" spans="1:16" x14ac:dyDescent="0.3">
      <c r="A6" s="60" t="s">
        <v>131</v>
      </c>
      <c r="B6" s="61" t="s">
        <v>176</v>
      </c>
      <c r="C6" s="46">
        <f>COUNTIFS(card_list!$R$3:$R$301,"0",card_list!$F$3:$F$301,A6)</f>
        <v>13</v>
      </c>
      <c r="H6" s="62" t="s">
        <v>100</v>
      </c>
      <c r="I6">
        <f>COUNTIFS(card_list!$R$3:$R$301,"0",card_list!$D$3:$D$301,H6)</f>
        <v>6</v>
      </c>
      <c r="J6">
        <v>6</v>
      </c>
      <c r="K6" s="69">
        <f t="shared" si="0"/>
        <v>7.6923076923076927E-2</v>
      </c>
      <c r="N6">
        <f>SUM(N1:N5)</f>
        <v>78</v>
      </c>
      <c r="O6">
        <f>SUM(O3:O5)</f>
        <v>78</v>
      </c>
    </row>
    <row r="7" spans="1:16" x14ac:dyDescent="0.3">
      <c r="A7" s="40" t="s">
        <v>345</v>
      </c>
      <c r="B7" s="42" t="s">
        <v>346</v>
      </c>
      <c r="C7" s="41">
        <f>COUNTIFS(card_list!$R$3:$R$301,"0",card_list!$F$3:$F$301,A7)</f>
        <v>13</v>
      </c>
      <c r="H7" s="62" t="s">
        <v>156</v>
      </c>
      <c r="I7">
        <f>COUNTIFS(card_list!$R$3:$R$301,"0",card_list!$D$3:$D$301,H7)</f>
        <v>6</v>
      </c>
      <c r="J7">
        <v>6</v>
      </c>
      <c r="K7" s="69">
        <f t="shared" si="0"/>
        <v>7.6923076923076927E-2</v>
      </c>
      <c r="O7">
        <v>78</v>
      </c>
    </row>
    <row r="8" spans="1:16" x14ac:dyDescent="0.3">
      <c r="A8" s="60" t="s">
        <v>367</v>
      </c>
      <c r="B8" s="61" t="s">
        <v>366</v>
      </c>
      <c r="C8" s="46">
        <f>COUNTIFS(card_list!$R$3:$R$301,"0",card_list!$F$3:$F$301,A8)</f>
        <v>13</v>
      </c>
      <c r="I8">
        <f>SUM(I3:I7)</f>
        <v>78</v>
      </c>
      <c r="J8">
        <f>SUM(J3:J7)</f>
        <v>78</v>
      </c>
      <c r="O8">
        <v>102</v>
      </c>
    </row>
    <row r="9" spans="1:16" x14ac:dyDescent="0.3">
      <c r="A9" s="64" t="s">
        <v>549</v>
      </c>
      <c r="B9" s="65" t="s">
        <v>550</v>
      </c>
      <c r="C9" s="66">
        <f>COUNTIFS(card_list!$R$3:$R$301,"0",card_list!$F$3:$F$301,A9)</f>
        <v>0</v>
      </c>
      <c r="E9" s="62" t="s">
        <v>840</v>
      </c>
      <c r="F9">
        <f>SUM(C3,C4,C7)</f>
        <v>39</v>
      </c>
      <c r="J9">
        <v>78</v>
      </c>
    </row>
    <row r="10" spans="1:16" x14ac:dyDescent="0.3">
      <c r="A10" s="64" t="s">
        <v>553</v>
      </c>
      <c r="B10" s="65" t="s">
        <v>552</v>
      </c>
      <c r="C10" s="66">
        <f>COUNTIFS(card_list!$R$3:$R$301,"0",card_list!$F$3:$F$301,A10)</f>
        <v>0</v>
      </c>
      <c r="E10" s="62" t="s">
        <v>505</v>
      </c>
      <c r="F10">
        <f>SUM(C5,C6,C8)</f>
        <v>39</v>
      </c>
      <c r="J10">
        <v>120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970D-7B56-44DD-850B-72294CC6C223}">
  <sheetPr>
    <tabColor theme="2" tint="-0.749992370372631"/>
  </sheetPr>
  <dimension ref="A2:B21"/>
  <sheetViews>
    <sheetView workbookViewId="0">
      <selection activeCell="B18" sqref="B18"/>
    </sheetView>
    <sheetView workbookViewId="1"/>
    <sheetView workbookViewId="2"/>
  </sheetViews>
  <sheetFormatPr defaultColWidth="8.875" defaultRowHeight="16.5" x14ac:dyDescent="0.3"/>
  <cols>
    <col min="1" max="1" width="16" customWidth="1"/>
    <col min="2" max="2" width="13.875" style="3" bestFit="1" customWidth="1"/>
  </cols>
  <sheetData>
    <row r="2" spans="1:2" x14ac:dyDescent="0.3">
      <c r="A2" s="34" t="s">
        <v>172</v>
      </c>
      <c r="B2" s="28" t="s">
        <v>192</v>
      </c>
    </row>
    <row r="3" spans="1:2" x14ac:dyDescent="0.3">
      <c r="A3" s="35" t="s">
        <v>91</v>
      </c>
      <c r="B3" s="35" t="s">
        <v>177</v>
      </c>
    </row>
    <row r="4" spans="1:2" x14ac:dyDescent="0.3">
      <c r="A4" s="35" t="s">
        <v>90</v>
      </c>
      <c r="B4" s="35" t="s">
        <v>178</v>
      </c>
    </row>
    <row r="5" spans="1:2" x14ac:dyDescent="0.3">
      <c r="A5" s="35" t="s">
        <v>124</v>
      </c>
      <c r="B5" s="35" t="s">
        <v>179</v>
      </c>
    </row>
    <row r="6" spans="1:2" x14ac:dyDescent="0.3">
      <c r="A6" s="35" t="s">
        <v>129</v>
      </c>
      <c r="B6" s="35" t="s">
        <v>180</v>
      </c>
    </row>
    <row r="7" spans="1:2" x14ac:dyDescent="0.3">
      <c r="A7" s="35" t="s">
        <v>107</v>
      </c>
      <c r="B7" s="35" t="s">
        <v>181</v>
      </c>
    </row>
    <row r="8" spans="1:2" x14ac:dyDescent="0.3">
      <c r="A8" s="35" t="s">
        <v>113</v>
      </c>
      <c r="B8" s="35" t="s">
        <v>182</v>
      </c>
    </row>
    <row r="9" spans="1:2" x14ac:dyDescent="0.3">
      <c r="A9" s="35" t="s">
        <v>108</v>
      </c>
      <c r="B9" s="35" t="s">
        <v>185</v>
      </c>
    </row>
    <row r="10" spans="1:2" x14ac:dyDescent="0.3">
      <c r="A10" s="35" t="s">
        <v>126</v>
      </c>
      <c r="B10" s="35" t="s">
        <v>183</v>
      </c>
    </row>
    <row r="11" spans="1:2" x14ac:dyDescent="0.3">
      <c r="A11" s="35" t="s">
        <v>122</v>
      </c>
      <c r="B11" s="35" t="s">
        <v>184</v>
      </c>
    </row>
    <row r="12" spans="1:2" x14ac:dyDescent="0.3">
      <c r="A12" s="36" t="s">
        <v>197</v>
      </c>
      <c r="B12" s="36" t="s">
        <v>198</v>
      </c>
    </row>
    <row r="13" spans="1:2" x14ac:dyDescent="0.3">
      <c r="A13" s="36" t="s">
        <v>382</v>
      </c>
      <c r="B13" s="36" t="s">
        <v>383</v>
      </c>
    </row>
    <row r="14" spans="1:2" x14ac:dyDescent="0.3">
      <c r="A14" s="36" t="s">
        <v>384</v>
      </c>
      <c r="B14" s="36" t="s">
        <v>385</v>
      </c>
    </row>
    <row r="15" spans="1:2" x14ac:dyDescent="0.3">
      <c r="A15" s="36" t="s">
        <v>388</v>
      </c>
      <c r="B15" s="36" t="s">
        <v>389</v>
      </c>
    </row>
    <row r="16" spans="1:2" x14ac:dyDescent="0.3">
      <c r="A16" s="53" t="s">
        <v>889</v>
      </c>
      <c r="B16" s="53" t="s">
        <v>890</v>
      </c>
    </row>
    <row r="17" spans="1:2" x14ac:dyDescent="0.3">
      <c r="A17" s="53" t="s">
        <v>891</v>
      </c>
      <c r="B17" s="53" t="s">
        <v>892</v>
      </c>
    </row>
    <row r="18" spans="1:2" x14ac:dyDescent="0.3">
      <c r="A18" s="53"/>
      <c r="B18" s="53"/>
    </row>
    <row r="19" spans="1:2" x14ac:dyDescent="0.3">
      <c r="A19" s="53"/>
      <c r="B19" s="53"/>
    </row>
    <row r="20" spans="1:2" x14ac:dyDescent="0.3">
      <c r="A20" s="53"/>
      <c r="B20" s="53"/>
    </row>
    <row r="21" spans="1:2" x14ac:dyDescent="0.3">
      <c r="A21" s="53"/>
      <c r="B21" s="5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C362-797C-45AE-BDF7-B53F672024A8}">
  <sheetPr>
    <tabColor theme="1" tint="0.249977111117893"/>
  </sheetPr>
  <dimension ref="A2:G21"/>
  <sheetViews>
    <sheetView workbookViewId="0">
      <selection activeCell="C21" sqref="C21"/>
    </sheetView>
    <sheetView workbookViewId="1"/>
    <sheetView tabSelected="1" zoomScale="85" zoomScaleNormal="85" workbookViewId="2">
      <selection activeCell="C21" sqref="C21"/>
    </sheetView>
  </sheetViews>
  <sheetFormatPr defaultColWidth="8.875" defaultRowHeight="16.5" x14ac:dyDescent="0.3"/>
  <cols>
    <col min="1" max="1" width="12.125" bestFit="1" customWidth="1"/>
    <col min="3" max="3" width="88.25" customWidth="1"/>
    <col min="4" max="4" width="13.25" customWidth="1"/>
  </cols>
  <sheetData>
    <row r="2" spans="1:7" x14ac:dyDescent="0.3">
      <c r="A2" s="7" t="s">
        <v>252</v>
      </c>
      <c r="B2" s="7" t="s">
        <v>1</v>
      </c>
      <c r="C2" s="7" t="s">
        <v>10</v>
      </c>
      <c r="D2" s="7" t="s">
        <v>502</v>
      </c>
    </row>
    <row r="3" spans="1:7" x14ac:dyDescent="0.3">
      <c r="A3" s="2" t="s">
        <v>232</v>
      </c>
      <c r="B3" s="3" t="s">
        <v>159</v>
      </c>
      <c r="C3" t="s">
        <v>301</v>
      </c>
      <c r="D3" s="45" t="s">
        <v>504</v>
      </c>
    </row>
    <row r="4" spans="1:7" x14ac:dyDescent="0.3">
      <c r="A4" s="32" t="s">
        <v>235</v>
      </c>
      <c r="B4" s="3" t="s">
        <v>94</v>
      </c>
      <c r="C4" s="6" t="s">
        <v>272</v>
      </c>
      <c r="D4" s="41" t="s">
        <v>503</v>
      </c>
      <c r="F4" t="s">
        <v>518</v>
      </c>
      <c r="G4">
        <v>3</v>
      </c>
    </row>
    <row r="5" spans="1:7" x14ac:dyDescent="0.3">
      <c r="A5" s="32" t="s">
        <v>239</v>
      </c>
      <c r="B5" s="3" t="s">
        <v>86</v>
      </c>
      <c r="C5" s="6" t="s">
        <v>289</v>
      </c>
      <c r="D5" s="45" t="s">
        <v>504</v>
      </c>
      <c r="F5" t="s">
        <v>519</v>
      </c>
      <c r="G5">
        <v>3</v>
      </c>
    </row>
    <row r="6" spans="1:7" x14ac:dyDescent="0.3">
      <c r="A6" s="32" t="s">
        <v>234</v>
      </c>
      <c r="B6" s="3" t="s">
        <v>88</v>
      </c>
      <c r="C6" s="6" t="s">
        <v>89</v>
      </c>
      <c r="D6" s="41" t="s">
        <v>503</v>
      </c>
      <c r="F6" t="s">
        <v>520</v>
      </c>
      <c r="G6">
        <v>12</v>
      </c>
    </row>
    <row r="7" spans="1:7" x14ac:dyDescent="0.3">
      <c r="A7" s="32" t="s">
        <v>240</v>
      </c>
      <c r="B7" s="3" t="s">
        <v>186</v>
      </c>
      <c r="C7" s="6" t="s">
        <v>158</v>
      </c>
      <c r="D7" s="45" t="s">
        <v>504</v>
      </c>
    </row>
    <row r="8" spans="1:7" x14ac:dyDescent="0.3">
      <c r="A8" s="32" t="s">
        <v>243</v>
      </c>
      <c r="B8" s="3" t="s">
        <v>119</v>
      </c>
      <c r="C8" s="6" t="s">
        <v>130</v>
      </c>
      <c r="D8" s="45" t="s">
        <v>504</v>
      </c>
    </row>
    <row r="9" spans="1:7" x14ac:dyDescent="0.3">
      <c r="A9" s="32" t="s">
        <v>244</v>
      </c>
      <c r="B9" s="3" t="s">
        <v>120</v>
      </c>
      <c r="C9" s="6" t="s">
        <v>295</v>
      </c>
      <c r="D9" s="46" t="s">
        <v>505</v>
      </c>
    </row>
    <row r="10" spans="1:7" x14ac:dyDescent="0.3">
      <c r="A10" s="32" t="s">
        <v>292</v>
      </c>
      <c r="B10" s="3" t="s">
        <v>293</v>
      </c>
      <c r="C10" s="6" t="s">
        <v>294</v>
      </c>
    </row>
    <row r="11" spans="1:7" x14ac:dyDescent="0.3">
      <c r="A11" s="32" t="s">
        <v>246</v>
      </c>
      <c r="B11" s="3" t="s">
        <v>245</v>
      </c>
      <c r="C11" s="6" t="s">
        <v>276</v>
      </c>
      <c r="D11" s="46" t="s">
        <v>505</v>
      </c>
    </row>
    <row r="12" spans="1:7" x14ac:dyDescent="0.3">
      <c r="A12" s="32" t="s">
        <v>611</v>
      </c>
      <c r="B12" s="3" t="s">
        <v>506</v>
      </c>
      <c r="C12" s="44" t="s">
        <v>509</v>
      </c>
      <c r="D12" s="45" t="s">
        <v>504</v>
      </c>
    </row>
    <row r="13" spans="1:7" x14ac:dyDescent="0.3">
      <c r="A13" s="32" t="s">
        <v>612</v>
      </c>
      <c r="B13" s="3" t="s">
        <v>507</v>
      </c>
      <c r="C13" s="6" t="s">
        <v>510</v>
      </c>
      <c r="D13" s="46" t="s">
        <v>505</v>
      </c>
    </row>
    <row r="14" spans="1:7" x14ac:dyDescent="0.3">
      <c r="A14" s="32" t="s">
        <v>613</v>
      </c>
      <c r="B14" s="3" t="s">
        <v>508</v>
      </c>
      <c r="C14" s="6" t="s">
        <v>511</v>
      </c>
      <c r="D14" s="45" t="s">
        <v>504</v>
      </c>
    </row>
    <row r="15" spans="1:7" x14ac:dyDescent="0.3">
      <c r="A15" s="32" t="s">
        <v>615</v>
      </c>
      <c r="B15" s="51" t="s">
        <v>542</v>
      </c>
      <c r="C15" s="6" t="s">
        <v>543</v>
      </c>
      <c r="D15" s="45" t="s">
        <v>504</v>
      </c>
    </row>
    <row r="16" spans="1:7" x14ac:dyDescent="0.3">
      <c r="A16" s="32" t="s">
        <v>614</v>
      </c>
      <c r="B16" s="3" t="s">
        <v>512</v>
      </c>
      <c r="C16" s="6" t="s">
        <v>545</v>
      </c>
      <c r="D16" s="45" t="s">
        <v>504</v>
      </c>
    </row>
    <row r="17" spans="1:4" x14ac:dyDescent="0.3">
      <c r="A17" s="32" t="s">
        <v>616</v>
      </c>
      <c r="B17" s="3" t="s">
        <v>513</v>
      </c>
      <c r="C17" s="6" t="s">
        <v>514</v>
      </c>
      <c r="D17" s="45" t="s">
        <v>504</v>
      </c>
    </row>
    <row r="18" spans="1:4" x14ac:dyDescent="0.3">
      <c r="A18" s="32" t="s">
        <v>622</v>
      </c>
      <c r="B18" s="51" t="s">
        <v>621</v>
      </c>
      <c r="C18" s="6" t="s">
        <v>515</v>
      </c>
      <c r="D18" s="45" t="s">
        <v>504</v>
      </c>
    </row>
    <row r="19" spans="1:4" x14ac:dyDescent="0.3">
      <c r="A19" s="32" t="s">
        <v>617</v>
      </c>
      <c r="B19" s="3" t="s">
        <v>517</v>
      </c>
      <c r="C19" s="6" t="s">
        <v>516</v>
      </c>
      <c r="D19" s="45" t="s">
        <v>504</v>
      </c>
    </row>
    <row r="20" spans="1:4" x14ac:dyDescent="0.3">
      <c r="A20" s="32" t="s">
        <v>618</v>
      </c>
      <c r="B20" s="3" t="s">
        <v>521</v>
      </c>
      <c r="C20" s="6" t="s">
        <v>522</v>
      </c>
      <c r="D20" s="41" t="s">
        <v>503</v>
      </c>
    </row>
    <row r="21" spans="1:4" x14ac:dyDescent="0.3">
      <c r="A21" s="32" t="s">
        <v>620</v>
      </c>
      <c r="B21" s="3" t="s">
        <v>619</v>
      </c>
      <c r="C21" s="6" t="s">
        <v>639</v>
      </c>
      <c r="D21" s="45" t="s">
        <v>504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C8FD-4B1F-406C-8400-FA1818B4AA0F}">
  <sheetPr>
    <tabColor theme="9"/>
  </sheetPr>
  <dimension ref="A2:G8"/>
  <sheetViews>
    <sheetView zoomScale="85" zoomScaleNormal="85" workbookViewId="0">
      <selection activeCell="I36" sqref="I36"/>
    </sheetView>
    <sheetView workbookViewId="1"/>
    <sheetView workbookViewId="2"/>
  </sheetViews>
  <sheetFormatPr defaultColWidth="9" defaultRowHeight="16.5" x14ac:dyDescent="0.3"/>
  <cols>
    <col min="1" max="2" width="9" style="3"/>
    <col min="3" max="3" width="20.625" style="3" bestFit="1" customWidth="1"/>
    <col min="4" max="4" width="12.125" style="3" customWidth="1"/>
    <col min="5" max="5" width="12.875" style="3" bestFit="1" customWidth="1"/>
    <col min="6" max="6" width="11" style="3" bestFit="1" customWidth="1"/>
    <col min="7" max="7" width="12.875" style="3" bestFit="1" customWidth="1"/>
    <col min="8" max="16384" width="9" style="3"/>
  </cols>
  <sheetData>
    <row r="2" spans="1:7" s="1" customFormat="1" x14ac:dyDescent="0.3">
      <c r="A2" s="7" t="s">
        <v>11</v>
      </c>
      <c r="B2" s="7" t="s">
        <v>6</v>
      </c>
      <c r="C2" s="7" t="s">
        <v>1</v>
      </c>
      <c r="D2" s="7" t="s">
        <v>13</v>
      </c>
      <c r="E2" s="7" t="s">
        <v>199</v>
      </c>
      <c r="F2" s="7" t="s">
        <v>14</v>
      </c>
      <c r="G2" s="7" t="s">
        <v>200</v>
      </c>
    </row>
    <row r="3" spans="1:7" x14ac:dyDescent="0.3">
      <c r="A3" s="3" t="s">
        <v>35</v>
      </c>
      <c r="B3" s="3" t="s">
        <v>7</v>
      </c>
      <c r="C3" s="3" t="s">
        <v>143</v>
      </c>
      <c r="D3" s="3" t="s">
        <v>134</v>
      </c>
      <c r="E3" s="3" t="str">
        <f>IFERROR(VLOOKUP(D3,class_list!$A$3:$B$20,2,FALSE),"")</f>
        <v>질서</v>
      </c>
      <c r="F3" s="3" t="s">
        <v>221</v>
      </c>
      <c r="G3" s="3" t="str">
        <f>IFERROR(VLOOKUP(F3,class_list!$A$3:$B$20,2,FALSE),"")</f>
        <v>지식</v>
      </c>
    </row>
    <row r="4" spans="1:7" x14ac:dyDescent="0.3">
      <c r="A4" s="3" t="s">
        <v>36</v>
      </c>
      <c r="B4" s="3" t="s">
        <v>8</v>
      </c>
      <c r="C4" s="3" t="s">
        <v>144</v>
      </c>
      <c r="D4" s="3" t="s">
        <v>211</v>
      </c>
      <c r="E4" s="3" t="str">
        <f>IFERROR(VLOOKUP(D4,class_list!$A$3:$B$20,2,FALSE),"")</f>
        <v>음모</v>
      </c>
      <c r="F4" s="3" t="s">
        <v>222</v>
      </c>
      <c r="G4" s="3" t="str">
        <f>IFERROR(VLOOKUP(F4,class_list!$A$3:$B$20,2,FALSE),"")</f>
        <v>주술</v>
      </c>
    </row>
    <row r="5" spans="1:7" x14ac:dyDescent="0.3">
      <c r="A5" s="37" t="s">
        <v>341</v>
      </c>
      <c r="B5" s="37" t="s">
        <v>7</v>
      </c>
      <c r="C5" s="49" t="s">
        <v>536</v>
      </c>
      <c r="D5" s="37" t="s">
        <v>343</v>
      </c>
      <c r="E5" s="37" t="str">
        <f>IFERROR(VLOOKUP(D5,class_list!$A$3:$B$20,2,FALSE),"")</f>
        <v>지식</v>
      </c>
      <c r="F5" s="37" t="s">
        <v>344</v>
      </c>
      <c r="G5" s="37" t="str">
        <f>IFERROR(VLOOKUP(F5,class_list!$A$3:$B$20,2,FALSE),"")</f>
        <v>마력</v>
      </c>
    </row>
    <row r="6" spans="1:7" x14ac:dyDescent="0.3">
      <c r="A6" s="37" t="s">
        <v>342</v>
      </c>
      <c r="B6" s="37" t="s">
        <v>8</v>
      </c>
      <c r="C6" s="37" t="s">
        <v>347</v>
      </c>
      <c r="D6" s="37" t="s">
        <v>348</v>
      </c>
      <c r="E6" s="37" t="str">
        <f>IFERROR(VLOOKUP(D6,class_list!$A$3:$B$20,2,FALSE),"")</f>
        <v>음모</v>
      </c>
      <c r="F6" s="37" t="s">
        <v>368</v>
      </c>
      <c r="G6" s="37" t="str">
        <f>IFERROR(VLOOKUP(F6,class_list!$A$3:$B$20,2,FALSE),"")</f>
        <v>추적</v>
      </c>
    </row>
    <row r="7" spans="1:7" x14ac:dyDescent="0.3">
      <c r="A7" s="52" t="s">
        <v>547</v>
      </c>
      <c r="B7" s="52" t="s">
        <v>7</v>
      </c>
      <c r="C7" s="52" t="s">
        <v>554</v>
      </c>
      <c r="D7" s="52" t="s">
        <v>133</v>
      </c>
      <c r="E7" s="52" t="str">
        <f>IFERROR(VLOOKUP(D7,class_list!$A$3:$B$20,2,FALSE),"")</f>
        <v>지식</v>
      </c>
      <c r="F7" s="52" t="s">
        <v>549</v>
      </c>
      <c r="G7" s="52" t="str">
        <f>IFERROR(VLOOKUP(F7,class_list!$A$3:$B$20,2,FALSE),"")</f>
        <v>그림자</v>
      </c>
    </row>
    <row r="8" spans="1:7" x14ac:dyDescent="0.3">
      <c r="A8" s="52" t="s">
        <v>548</v>
      </c>
      <c r="B8" s="52" t="s">
        <v>8</v>
      </c>
      <c r="C8" s="52" t="s">
        <v>555</v>
      </c>
      <c r="D8" s="52" t="s">
        <v>551</v>
      </c>
      <c r="E8" s="52" t="str">
        <f>IFERROR(VLOOKUP(D8,class_list!$A$3:$B$20,2,FALSE),"")</f>
        <v>추적</v>
      </c>
      <c r="F8" s="52" t="s">
        <v>553</v>
      </c>
      <c r="G8" s="52" t="str">
        <f>IFERROR(VLOOKUP(F8,class_list!$A$3:$B$20,2,FALSE),"")</f>
        <v>파괴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1A6D-8DA2-4009-9FC6-177A72563CE8}">
  <sheetPr>
    <tabColor rgb="FFFFC000"/>
  </sheetPr>
  <dimension ref="A2:E26"/>
  <sheetViews>
    <sheetView workbookViewId="0">
      <selection activeCell="J14" sqref="J14"/>
    </sheetView>
    <sheetView workbookViewId="1"/>
    <sheetView workbookViewId="2"/>
  </sheetViews>
  <sheetFormatPr defaultColWidth="8.875" defaultRowHeight="16.5" x14ac:dyDescent="0.3"/>
  <cols>
    <col min="2" max="2" width="20.625" bestFit="1" customWidth="1"/>
    <col min="3" max="3" width="12.375" bestFit="1" customWidth="1"/>
    <col min="4" max="4" width="11.625" bestFit="1" customWidth="1"/>
    <col min="5" max="5" width="9" style="3"/>
  </cols>
  <sheetData>
    <row r="2" spans="1:5" x14ac:dyDescent="0.3">
      <c r="A2" s="7" t="s">
        <v>11</v>
      </c>
      <c r="B2" s="7" t="s">
        <v>1</v>
      </c>
      <c r="C2" s="7" t="s">
        <v>145</v>
      </c>
      <c r="D2" s="7" t="s">
        <v>1</v>
      </c>
      <c r="E2" s="7" t="s">
        <v>127</v>
      </c>
    </row>
    <row r="3" spans="1:5" x14ac:dyDescent="0.3">
      <c r="A3" s="3" t="s">
        <v>35</v>
      </c>
      <c r="B3" t="str">
        <f>IFERROR(VLOOKUP(A3,hero_list!$A$3:$C$40,3,FALSE),"")</f>
        <v>수비대장 제로드</v>
      </c>
      <c r="C3" s="3" t="s">
        <v>147</v>
      </c>
      <c r="D3" s="3" t="str">
        <f>IFERROR(VLOOKUP(C3,card_list!$A$3:$R$56,14,FALSE),"")</f>
        <v/>
      </c>
    </row>
    <row r="4" spans="1:5" x14ac:dyDescent="0.3">
      <c r="A4" s="3" t="s">
        <v>35</v>
      </c>
      <c r="B4" t="str">
        <f>IFERROR(VLOOKUP(A4,hero_list!$A$3:$C$40,3,FALSE),"")</f>
        <v>수비대장 제로드</v>
      </c>
      <c r="C4" s="3" t="s">
        <v>148</v>
      </c>
      <c r="D4" s="3" t="str">
        <f>IFERROR(VLOOKUP(C4,card_list!$A$3:$R$56,14,FALSE),"")</f>
        <v/>
      </c>
    </row>
    <row r="5" spans="1:5" x14ac:dyDescent="0.3">
      <c r="A5" s="3" t="s">
        <v>35</v>
      </c>
      <c r="B5" t="str">
        <f>IFERROR(VLOOKUP(A5,hero_list!$A$3:$C$40,3,FALSE),"")</f>
        <v>수비대장 제로드</v>
      </c>
      <c r="C5" s="3" t="s">
        <v>149</v>
      </c>
      <c r="D5" s="3" t="str">
        <f>IFERROR(VLOOKUP(C5,card_list!$A$3:$R$56,14,FALSE),"")</f>
        <v/>
      </c>
    </row>
    <row r="6" spans="1:5" x14ac:dyDescent="0.3">
      <c r="A6" s="3" t="s">
        <v>35</v>
      </c>
      <c r="B6" t="str">
        <f>IFERROR(VLOOKUP(A6,hero_list!$A$3:$C$40,3,FALSE),"")</f>
        <v>수비대장 제로드</v>
      </c>
      <c r="C6" s="3" t="s">
        <v>150</v>
      </c>
      <c r="D6" s="3" t="str">
        <f>IFERROR(VLOOKUP(C6,card_list!$A$3:$R$56,14,FALSE),"")</f>
        <v/>
      </c>
    </row>
    <row r="7" spans="1:5" x14ac:dyDescent="0.3">
      <c r="A7" s="3" t="s">
        <v>36</v>
      </c>
      <c r="B7" t="str">
        <f>IFERROR(VLOOKUP(A7,hero_list!$A$3:$C$40,3,FALSE),"")</f>
        <v>족장 크라쿠스</v>
      </c>
      <c r="C7" s="3" t="s">
        <v>151</v>
      </c>
      <c r="D7" s="3" t="str">
        <f>IFERROR(VLOOKUP(C7,card_list!$A$3:$R$56,14,FALSE),"")</f>
        <v/>
      </c>
    </row>
    <row r="8" spans="1:5" x14ac:dyDescent="0.3">
      <c r="A8" s="3" t="s">
        <v>36</v>
      </c>
      <c r="B8" t="str">
        <f>IFERROR(VLOOKUP(A8,hero_list!$A$3:$C$40,3,FALSE),"")</f>
        <v>족장 크라쿠스</v>
      </c>
      <c r="C8" s="3" t="s">
        <v>152</v>
      </c>
      <c r="D8" s="3" t="str">
        <f>IFERROR(VLOOKUP(C8,card_list!$A$3:$R$56,14,FALSE),"")</f>
        <v/>
      </c>
    </row>
    <row r="9" spans="1:5" x14ac:dyDescent="0.3">
      <c r="A9" s="3" t="s">
        <v>36</v>
      </c>
      <c r="B9" t="str">
        <f>IFERROR(VLOOKUP(A9,hero_list!$A$3:$C$40,3,FALSE),"")</f>
        <v>족장 크라쿠스</v>
      </c>
      <c r="C9" s="3" t="s">
        <v>153</v>
      </c>
      <c r="D9" s="3" t="str">
        <f>IFERROR(VLOOKUP(C9,card_list!$A$3:$R$56,14,FALSE),"")</f>
        <v/>
      </c>
    </row>
    <row r="10" spans="1:5" x14ac:dyDescent="0.3">
      <c r="A10" s="3" t="s">
        <v>36</v>
      </c>
      <c r="B10" t="str">
        <f>IFERROR(VLOOKUP(A10,hero_list!$A$3:$C$40,3,FALSE),"")</f>
        <v>족장 크라쿠스</v>
      </c>
      <c r="C10" s="3" t="s">
        <v>154</v>
      </c>
      <c r="D10" s="3" t="str">
        <f>IFERROR(VLOOKUP(C10,card_list!$A$3:$R$56,14,FALSE),"")</f>
        <v/>
      </c>
    </row>
    <row r="11" spans="1:5" x14ac:dyDescent="0.3">
      <c r="A11" s="40" t="s">
        <v>349</v>
      </c>
      <c r="B11" s="41" t="str">
        <f>IFERROR(VLOOKUP(A11,hero_list!$A$3:$C$40,3,FALSE),"")</f>
        <v>대마법사 노드렉</v>
      </c>
      <c r="C11" s="40" t="s">
        <v>328</v>
      </c>
      <c r="D11" s="40" t="str">
        <f>IFERROR(VLOOKUP(C11,card_list!$A$3:$R$56,14,FALSE),"")</f>
        <v/>
      </c>
      <c r="E11" s="40"/>
    </row>
    <row r="12" spans="1:5" x14ac:dyDescent="0.3">
      <c r="A12" s="40" t="s">
        <v>349</v>
      </c>
      <c r="B12" s="41" t="str">
        <f>IFERROR(VLOOKUP(A12,hero_list!$A$3:$C$40,3,FALSE),"")</f>
        <v>대마법사 노드렉</v>
      </c>
      <c r="C12" s="40" t="s">
        <v>329</v>
      </c>
      <c r="D12" s="40" t="str">
        <f>IFERROR(VLOOKUP(C12,card_list!$A$3:$R$56,14,FALSE),"")</f>
        <v/>
      </c>
      <c r="E12" s="40"/>
    </row>
    <row r="13" spans="1:5" x14ac:dyDescent="0.3">
      <c r="A13" s="40" t="s">
        <v>349</v>
      </c>
      <c r="B13" s="41" t="str">
        <f>IFERROR(VLOOKUP(A13,hero_list!$A$3:$C$40,3,FALSE),"")</f>
        <v>대마법사 노드렉</v>
      </c>
      <c r="C13" s="40" t="s">
        <v>330</v>
      </c>
      <c r="D13" s="40" t="str">
        <f>IFERROR(VLOOKUP(C13,card_list!$A$3:$R$56,14,FALSE),"")</f>
        <v/>
      </c>
      <c r="E13" s="40"/>
    </row>
    <row r="14" spans="1:5" x14ac:dyDescent="0.3">
      <c r="A14" s="40" t="s">
        <v>350</v>
      </c>
      <c r="B14" s="41" t="str">
        <f>IFERROR(VLOOKUP(A14,hero_list!$A$3:$C$40,3,FALSE),"")</f>
        <v>대마법사 노드렉</v>
      </c>
      <c r="C14" s="40" t="s">
        <v>331</v>
      </c>
      <c r="D14" s="40" t="str">
        <f>IFERROR(VLOOKUP(C14,card_list!$A$3:$R$56,14,FALSE),"")</f>
        <v/>
      </c>
      <c r="E14" s="40"/>
    </row>
    <row r="15" spans="1:5" x14ac:dyDescent="0.3">
      <c r="A15" s="40" t="s">
        <v>351</v>
      </c>
      <c r="B15" s="41" t="str">
        <f>IFERROR(VLOOKUP(A15,hero_list!$A$3:$C$40,3,FALSE),"")</f>
        <v>사냥꾼 푸른해골</v>
      </c>
      <c r="C15" s="40" t="s">
        <v>337</v>
      </c>
      <c r="D15" s="40" t="str">
        <f>IFERROR(VLOOKUP(C15,card_list!$A$3:$R$56,14,FALSE),"")</f>
        <v/>
      </c>
      <c r="E15" s="40"/>
    </row>
    <row r="16" spans="1:5" x14ac:dyDescent="0.3">
      <c r="A16" s="40" t="s">
        <v>351</v>
      </c>
      <c r="B16" s="41" t="str">
        <f>IFERROR(VLOOKUP(A16,hero_list!$A$3:$C$40,3,FALSE),"")</f>
        <v>사냥꾼 푸른해골</v>
      </c>
      <c r="C16" s="40" t="s">
        <v>338</v>
      </c>
      <c r="D16" s="40" t="str">
        <f>IFERROR(VLOOKUP(C16,card_list!$A$3:$R$56,14,FALSE),"")</f>
        <v/>
      </c>
      <c r="E16" s="40"/>
    </row>
    <row r="17" spans="1:5" x14ac:dyDescent="0.3">
      <c r="A17" s="40" t="s">
        <v>351</v>
      </c>
      <c r="B17" s="41" t="str">
        <f>IFERROR(VLOOKUP(A17,hero_list!$A$3:$C$40,3,FALSE),"")</f>
        <v>사냥꾼 푸른해골</v>
      </c>
      <c r="C17" s="40" t="s">
        <v>339</v>
      </c>
      <c r="D17" s="40" t="str">
        <f>IFERROR(VLOOKUP(C17,card_list!$A$3:$R$56,14,FALSE),"")</f>
        <v/>
      </c>
      <c r="E17" s="40"/>
    </row>
    <row r="18" spans="1:5" x14ac:dyDescent="0.3">
      <c r="A18" s="40" t="s">
        <v>351</v>
      </c>
      <c r="B18" s="41" t="str">
        <f>IFERROR(VLOOKUP(A18,hero_list!$A$3:$C$40,3,FALSE),"")</f>
        <v>사냥꾼 푸른해골</v>
      </c>
      <c r="C18" s="40" t="s">
        <v>340</v>
      </c>
      <c r="D18" s="40" t="str">
        <f>IFERROR(VLOOKUP(C18,card_list!$A$3:$R$56,14,FALSE),"")</f>
        <v/>
      </c>
      <c r="E18" s="40"/>
    </row>
    <row r="19" spans="1:5" x14ac:dyDescent="0.3">
      <c r="A19" s="52" t="s">
        <v>556</v>
      </c>
      <c r="B19" s="45" t="str">
        <f>IFERROR(VLOOKUP(A19,hero_list!$A$3:$C$40,3,FALSE),"")</f>
        <v>도둑길드 트릭웰</v>
      </c>
      <c r="C19" s="54" t="s">
        <v>558</v>
      </c>
      <c r="D19" s="52">
        <f>IFERROR(VLOOKUP(C19,card_list!$A$3:$R$56,14,FALSE),"")</f>
        <v>0</v>
      </c>
      <c r="E19" s="52"/>
    </row>
    <row r="20" spans="1:5" x14ac:dyDescent="0.3">
      <c r="A20" s="52" t="s">
        <v>556</v>
      </c>
      <c r="B20" s="45" t="str">
        <f>IFERROR(VLOOKUP(A20,hero_list!$A$3:$C$40,3,FALSE),"")</f>
        <v>도둑길드 트릭웰</v>
      </c>
      <c r="C20" s="54" t="s">
        <v>559</v>
      </c>
      <c r="D20" s="52" t="str">
        <f>IFERROR(VLOOKUP(C20,card_list!$A$3:$R$56,14,FALSE),"")</f>
        <v/>
      </c>
      <c r="E20" s="52"/>
    </row>
    <row r="21" spans="1:5" x14ac:dyDescent="0.3">
      <c r="A21" s="52" t="s">
        <v>556</v>
      </c>
      <c r="B21" s="45" t="str">
        <f>IFERROR(VLOOKUP(A21,hero_list!$A$3:$C$40,3,FALSE),"")</f>
        <v>도둑길드 트릭웰</v>
      </c>
      <c r="C21" s="54" t="s">
        <v>560</v>
      </c>
      <c r="D21" s="52" t="str">
        <f>IFERROR(VLOOKUP(C21,card_list!$A$3:$R$56,14,FALSE),"")</f>
        <v/>
      </c>
      <c r="E21" s="52"/>
    </row>
    <row r="22" spans="1:5" x14ac:dyDescent="0.3">
      <c r="A22" s="52" t="s">
        <v>556</v>
      </c>
      <c r="B22" s="45" t="str">
        <f>IFERROR(VLOOKUP(A22,hero_list!$A$3:$C$40,3,FALSE),"")</f>
        <v>도둑길드 트릭웰</v>
      </c>
      <c r="C22" s="54" t="s">
        <v>561</v>
      </c>
      <c r="D22" s="52" t="str">
        <f>IFERROR(VLOOKUP(C22,card_list!$A$3:$R$56,14,FALSE),"")</f>
        <v/>
      </c>
      <c r="E22" s="52"/>
    </row>
    <row r="23" spans="1:5" x14ac:dyDescent="0.3">
      <c r="A23" s="52" t="s">
        <v>557</v>
      </c>
      <c r="B23" s="45" t="str">
        <f>IFERROR(VLOOKUP(A23,hero_list!$A$3:$C$40,3,FALSE),"")</f>
        <v>래비징 불</v>
      </c>
      <c r="C23" s="54" t="s">
        <v>562</v>
      </c>
      <c r="D23" s="52" t="str">
        <f>IFERROR(VLOOKUP(C23,card_list!$A$3:$R$56,14,FALSE),"")</f>
        <v>사냥꾼</v>
      </c>
      <c r="E23" s="52"/>
    </row>
    <row r="24" spans="1:5" x14ac:dyDescent="0.3">
      <c r="A24" s="52" t="s">
        <v>557</v>
      </c>
      <c r="B24" s="45" t="str">
        <f>IFERROR(VLOOKUP(A24,hero_list!$A$3:$C$40,3,FALSE),"")</f>
        <v>래비징 불</v>
      </c>
      <c r="C24" s="54" t="s">
        <v>563</v>
      </c>
      <c r="D24" s="52" t="str">
        <f>IFERROR(VLOOKUP(C24,card_list!$A$3:$R$56,14,FALSE),"")</f>
        <v/>
      </c>
      <c r="E24" s="52"/>
    </row>
    <row r="25" spans="1:5" x14ac:dyDescent="0.3">
      <c r="A25" s="52" t="s">
        <v>557</v>
      </c>
      <c r="B25" s="45" t="str">
        <f>IFERROR(VLOOKUP(A25,hero_list!$A$3:$C$40,3,FALSE),"")</f>
        <v>래비징 불</v>
      </c>
      <c r="C25" s="54" t="s">
        <v>564</v>
      </c>
      <c r="D25" s="52" t="str">
        <f>IFERROR(VLOOKUP(C25,card_list!$A$3:$R$56,14,FALSE),"")</f>
        <v/>
      </c>
      <c r="E25" s="52"/>
    </row>
    <row r="26" spans="1:5" x14ac:dyDescent="0.3">
      <c r="A26" s="52" t="s">
        <v>557</v>
      </c>
      <c r="B26" s="45" t="str">
        <f>IFERROR(VLOOKUP(A26,hero_list!$A$3:$C$40,3,FALSE),"")</f>
        <v>래비징 불</v>
      </c>
      <c r="C26" s="54" t="s">
        <v>565</v>
      </c>
      <c r="D26" s="52" t="str">
        <f>IFERROR(VLOOKUP(C26,card_list!$A$3:$R$56,14,FALSE),"")</f>
        <v/>
      </c>
      <c r="E26" s="5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D13F-638A-4A8D-8352-148B91D96885}">
  <sheetPr>
    <tabColor rgb="FFFFC000"/>
  </sheetPr>
  <dimension ref="A2:C8"/>
  <sheetViews>
    <sheetView workbookViewId="0">
      <selection activeCell="D8" sqref="D8"/>
    </sheetView>
    <sheetView workbookViewId="1"/>
    <sheetView workbookViewId="2"/>
  </sheetViews>
  <sheetFormatPr defaultColWidth="8.875" defaultRowHeight="16.5" x14ac:dyDescent="0.3"/>
  <cols>
    <col min="2" max="2" width="20.625" bestFit="1" customWidth="1"/>
    <col min="3" max="3" width="12.375" bestFit="1" customWidth="1"/>
  </cols>
  <sheetData>
    <row r="2" spans="1:3" x14ac:dyDescent="0.3">
      <c r="A2" s="14" t="s">
        <v>11</v>
      </c>
      <c r="B2" s="14" t="s">
        <v>209</v>
      </c>
      <c r="C2" s="14" t="s">
        <v>201</v>
      </c>
    </row>
    <row r="3" spans="1:3" x14ac:dyDescent="0.3">
      <c r="A3" s="3" t="s">
        <v>35</v>
      </c>
      <c r="B3" s="3" t="str">
        <f>IFERROR(VLOOKUP(A3,hero_list!$A$3:$G$39,3,FALSE),"")</f>
        <v>수비대장 제로드</v>
      </c>
      <c r="C3" s="3" t="s">
        <v>205</v>
      </c>
    </row>
    <row r="4" spans="1:3" x14ac:dyDescent="0.3">
      <c r="A4" s="3" t="s">
        <v>36</v>
      </c>
      <c r="B4" s="3" t="str">
        <f>IFERROR(VLOOKUP(A4,hero_list!$A$3:$G$39,3,FALSE),"")</f>
        <v>족장 크라쿠스</v>
      </c>
      <c r="C4" s="3" t="s">
        <v>206</v>
      </c>
    </row>
    <row r="5" spans="1:3" x14ac:dyDescent="0.3">
      <c r="A5" s="37" t="s">
        <v>352</v>
      </c>
      <c r="B5" s="37" t="str">
        <f>IFERROR(VLOOKUP(A5,hero_list!$A$3:$G$39,3,FALSE),"")</f>
        <v>대마법사 노드렉</v>
      </c>
      <c r="C5" s="37" t="s">
        <v>357</v>
      </c>
    </row>
    <row r="6" spans="1:3" x14ac:dyDescent="0.3">
      <c r="A6" s="37" t="s">
        <v>353</v>
      </c>
      <c r="B6" s="37" t="str">
        <f>IFERROR(VLOOKUP(A6,hero_list!$A$3:$G$39,3,FALSE),"")</f>
        <v>사냥꾼 푸른해골</v>
      </c>
      <c r="C6" s="37" t="s">
        <v>355</v>
      </c>
    </row>
    <row r="7" spans="1:3" x14ac:dyDescent="0.3">
      <c r="A7" s="52" t="s">
        <v>547</v>
      </c>
      <c r="B7" s="52" t="str">
        <f>IFERROR(VLOOKUP(A7,hero_list!$A$3:$G$39,3,FALSE),"")</f>
        <v>도둑길드 트릭웰</v>
      </c>
      <c r="C7" s="52" t="s">
        <v>591</v>
      </c>
    </row>
    <row r="8" spans="1:3" x14ac:dyDescent="0.3">
      <c r="A8" s="52" t="s">
        <v>548</v>
      </c>
      <c r="B8" s="52" t="str">
        <f>IFERROR(VLOOKUP(A8,hero_list!$A$3:$G$39,3,FALSE),"")</f>
        <v>래비징 불</v>
      </c>
      <c r="C8" s="52" t="s">
        <v>592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C040-EE33-4133-A4DC-5C0771F398A1}">
  <sheetPr>
    <tabColor theme="9"/>
  </sheetPr>
  <dimension ref="A2:C8"/>
  <sheetViews>
    <sheetView workbookViewId="0">
      <selection activeCell="C9" sqref="C9"/>
    </sheetView>
    <sheetView workbookViewId="1"/>
    <sheetView workbookViewId="2"/>
  </sheetViews>
  <sheetFormatPr defaultColWidth="8.875" defaultRowHeight="16.5" x14ac:dyDescent="0.3"/>
  <cols>
    <col min="1" max="2" width="17" style="2" customWidth="1"/>
  </cols>
  <sheetData>
    <row r="2" spans="1:3" x14ac:dyDescent="0.3">
      <c r="A2" s="14" t="s">
        <v>201</v>
      </c>
      <c r="B2" s="14" t="s">
        <v>202</v>
      </c>
    </row>
    <row r="3" spans="1:3" x14ac:dyDescent="0.3">
      <c r="A3" s="2" t="s">
        <v>205</v>
      </c>
      <c r="B3" s="2" t="s">
        <v>207</v>
      </c>
      <c r="C3" t="s">
        <v>363</v>
      </c>
    </row>
    <row r="4" spans="1:3" x14ac:dyDescent="0.3">
      <c r="A4" s="2" t="s">
        <v>206</v>
      </c>
      <c r="B4" s="2" t="s">
        <v>208</v>
      </c>
      <c r="C4" t="s">
        <v>362</v>
      </c>
    </row>
    <row r="5" spans="1:3" x14ac:dyDescent="0.3">
      <c r="A5" s="42" t="s">
        <v>356</v>
      </c>
      <c r="B5" s="42" t="s">
        <v>358</v>
      </c>
      <c r="C5" s="41" t="s">
        <v>361</v>
      </c>
    </row>
    <row r="6" spans="1:3" x14ac:dyDescent="0.3">
      <c r="A6" s="42" t="s">
        <v>354</v>
      </c>
      <c r="B6" s="42" t="s">
        <v>359</v>
      </c>
      <c r="C6" s="41" t="s">
        <v>360</v>
      </c>
    </row>
    <row r="7" spans="1:3" x14ac:dyDescent="0.3">
      <c r="A7" s="55" t="s">
        <v>591</v>
      </c>
      <c r="B7" s="55" t="s">
        <v>593</v>
      </c>
      <c r="C7" s="45"/>
    </row>
    <row r="8" spans="1:3" x14ac:dyDescent="0.3">
      <c r="A8" s="55" t="s">
        <v>592</v>
      </c>
      <c r="B8" s="55" t="s">
        <v>594</v>
      </c>
      <c r="C8" s="4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4197-4E2C-4F8C-A8C6-5DFA862F0924}">
  <sheetPr>
    <tabColor rgb="FFFFC000"/>
  </sheetPr>
  <dimension ref="A2:G42"/>
  <sheetViews>
    <sheetView topLeftCell="A7" workbookViewId="0">
      <selection activeCell="I33" sqref="I33"/>
    </sheetView>
    <sheetView workbookViewId="1"/>
    <sheetView workbookViewId="2"/>
  </sheetViews>
  <sheetFormatPr defaultColWidth="8.875" defaultRowHeight="16.5" x14ac:dyDescent="0.3"/>
  <cols>
    <col min="2" max="2" width="15.875" bestFit="1" customWidth="1"/>
    <col min="3" max="7" width="14.125" style="3" customWidth="1"/>
  </cols>
  <sheetData>
    <row r="2" spans="1:7" s="1" customFormat="1" x14ac:dyDescent="0.3">
      <c r="A2" s="14" t="s">
        <v>11</v>
      </c>
      <c r="B2" s="14" t="s">
        <v>209</v>
      </c>
      <c r="C2" s="14" t="s">
        <v>201</v>
      </c>
      <c r="D2" s="14" t="s">
        <v>202</v>
      </c>
      <c r="E2" s="14" t="s">
        <v>0</v>
      </c>
      <c r="F2" s="14" t="s">
        <v>203</v>
      </c>
      <c r="G2" s="14" t="s">
        <v>204</v>
      </c>
    </row>
    <row r="3" spans="1:7" x14ac:dyDescent="0.3">
      <c r="A3" s="3" t="s">
        <v>35</v>
      </c>
      <c r="B3" s="3" t="str">
        <f>IFERROR(VLOOKUP(A3,hero_list!$A$3:$G$39,3,FALSE),"")</f>
        <v>수비대장 제로드</v>
      </c>
      <c r="C3" s="3" t="s">
        <v>205</v>
      </c>
      <c r="D3" s="3" t="str">
        <f>IFERROR(VLOOKUP(C3,deck_list!$A$3:$B$25,2,FALSE),"")</f>
        <v>왕국 수비대</v>
      </c>
      <c r="E3" s="3" t="s">
        <v>15</v>
      </c>
      <c r="F3" s="3" t="str">
        <f>IFERROR(VLOOKUP(E3,card_list!$A$3:$R$56,14,FALSE),"")</f>
        <v/>
      </c>
      <c r="G3" s="3">
        <v>4</v>
      </c>
    </row>
    <row r="4" spans="1:7" x14ac:dyDescent="0.3">
      <c r="A4" s="3" t="s">
        <v>35</v>
      </c>
      <c r="B4" s="3" t="str">
        <f>IFERROR(VLOOKUP(A4,hero_list!$A$3:$G$39,3,FALSE),"")</f>
        <v>수비대장 제로드</v>
      </c>
      <c r="C4" s="3" t="s">
        <v>205</v>
      </c>
      <c r="D4" s="3" t="str">
        <f>IFERROR(VLOOKUP(C4,deck_list!$A$3:$B$25,2,FALSE),"")</f>
        <v>왕국 수비대</v>
      </c>
      <c r="E4" s="3" t="s">
        <v>16</v>
      </c>
      <c r="F4" s="3" t="str">
        <f>IFERROR(VLOOKUP(E4,card_list!$A$3:$R$56,14,FALSE),"")</f>
        <v/>
      </c>
      <c r="G4" s="3">
        <v>4</v>
      </c>
    </row>
    <row r="5" spans="1:7" x14ac:dyDescent="0.3">
      <c r="A5" s="3" t="s">
        <v>35</v>
      </c>
      <c r="B5" s="3" t="str">
        <f>IFERROR(VLOOKUP(A5,hero_list!$A$3:$G$39,3,FALSE),"")</f>
        <v>수비대장 제로드</v>
      </c>
      <c r="C5" s="3" t="s">
        <v>205</v>
      </c>
      <c r="D5" s="3" t="str">
        <f>IFERROR(VLOOKUP(C5,deck_list!$A$3:$B$25,2,FALSE),"")</f>
        <v>왕국 수비대</v>
      </c>
      <c r="E5" s="3" t="s">
        <v>17</v>
      </c>
      <c r="F5" s="3" t="str">
        <f>IFERROR(VLOOKUP(E5,card_list!$A$3:$R$56,14,FALSE),"")</f>
        <v/>
      </c>
      <c r="G5" s="3">
        <v>4</v>
      </c>
    </row>
    <row r="6" spans="1:7" x14ac:dyDescent="0.3">
      <c r="A6" s="3" t="s">
        <v>35</v>
      </c>
      <c r="B6" s="3" t="str">
        <f>IFERROR(VLOOKUP(A6,hero_list!$A$3:$G$39,3,FALSE),"")</f>
        <v>수비대장 제로드</v>
      </c>
      <c r="C6" s="3" t="s">
        <v>205</v>
      </c>
      <c r="D6" s="3" t="str">
        <f>IFERROR(VLOOKUP(C6,deck_list!$A$3:$B$25,2,FALSE),"")</f>
        <v>왕국 수비대</v>
      </c>
      <c r="E6" s="3" t="s">
        <v>18</v>
      </c>
      <c r="F6" s="3" t="str">
        <f>IFERROR(VLOOKUP(E6,card_list!$A$3:$R$56,14,FALSE),"")</f>
        <v/>
      </c>
      <c r="G6" s="3">
        <v>4</v>
      </c>
    </row>
    <row r="7" spans="1:7" x14ac:dyDescent="0.3">
      <c r="A7" s="3" t="s">
        <v>35</v>
      </c>
      <c r="B7" s="3" t="str">
        <f>IFERROR(VLOOKUP(A7,hero_list!$A$3:$G$39,3,FALSE),"")</f>
        <v>수비대장 제로드</v>
      </c>
      <c r="C7" s="3" t="s">
        <v>205</v>
      </c>
      <c r="D7" s="3" t="str">
        <f>IFERROR(VLOOKUP(C7,deck_list!$A$3:$B$25,2,FALSE),"")</f>
        <v>왕국 수비대</v>
      </c>
      <c r="E7" s="3" t="s">
        <v>19</v>
      </c>
      <c r="F7" s="3" t="str">
        <f>IFERROR(VLOOKUP(E7,card_list!$A$3:$R$56,14,FALSE),"")</f>
        <v/>
      </c>
      <c r="G7" s="3">
        <v>4</v>
      </c>
    </row>
    <row r="8" spans="1:7" x14ac:dyDescent="0.3">
      <c r="A8" s="3" t="s">
        <v>35</v>
      </c>
      <c r="B8" s="3" t="str">
        <f>IFERROR(VLOOKUP(A8,hero_list!$A$3:$G$39,3,FALSE),"")</f>
        <v>수비대장 제로드</v>
      </c>
      <c r="C8" s="3" t="s">
        <v>205</v>
      </c>
      <c r="D8" s="3" t="str">
        <f>IFERROR(VLOOKUP(C8,deck_list!$A$3:$B$25,2,FALSE),"")</f>
        <v>왕국 수비대</v>
      </c>
      <c r="E8" s="3" t="s">
        <v>20</v>
      </c>
      <c r="F8" s="3" t="str">
        <f>IFERROR(VLOOKUP(E8,card_list!$A$3:$R$56,14,FALSE),"")</f>
        <v/>
      </c>
      <c r="G8" s="3">
        <v>4</v>
      </c>
    </row>
    <row r="9" spans="1:7" x14ac:dyDescent="0.3">
      <c r="A9" s="3" t="s">
        <v>35</v>
      </c>
      <c r="B9" s="3" t="str">
        <f>IFERROR(VLOOKUP(A9,hero_list!$A$3:$G$39,3,FALSE),"")</f>
        <v>수비대장 제로드</v>
      </c>
      <c r="C9" s="3" t="s">
        <v>205</v>
      </c>
      <c r="D9" s="3" t="str">
        <f>IFERROR(VLOOKUP(C9,deck_list!$A$3:$B$25,2,FALSE),"")</f>
        <v>왕국 수비대</v>
      </c>
      <c r="E9" s="3" t="s">
        <v>21</v>
      </c>
      <c r="F9" s="3" t="str">
        <f>IFERROR(VLOOKUP(E9,card_list!$A$3:$R$56,14,FALSE),"")</f>
        <v/>
      </c>
      <c r="G9" s="3">
        <v>4</v>
      </c>
    </row>
    <row r="10" spans="1:7" x14ac:dyDescent="0.3">
      <c r="A10" s="3" t="s">
        <v>35</v>
      </c>
      <c r="B10" s="3" t="str">
        <f>IFERROR(VLOOKUP(A10,hero_list!$A$3:$G$39,3,FALSE),"")</f>
        <v>수비대장 제로드</v>
      </c>
      <c r="C10" s="3" t="s">
        <v>205</v>
      </c>
      <c r="D10" s="3" t="str">
        <f>IFERROR(VLOOKUP(C10,deck_list!$A$3:$B$25,2,FALSE),"")</f>
        <v>왕국 수비대</v>
      </c>
      <c r="E10" s="3" t="s">
        <v>22</v>
      </c>
      <c r="F10" s="3" t="str">
        <f>IFERROR(VLOOKUP(E10,card_list!$A$3:$R$56,14,FALSE),"")</f>
        <v/>
      </c>
      <c r="G10" s="3">
        <v>4</v>
      </c>
    </row>
    <row r="11" spans="1:7" x14ac:dyDescent="0.3">
      <c r="A11" s="3" t="s">
        <v>35</v>
      </c>
      <c r="B11" s="3" t="str">
        <f>IFERROR(VLOOKUP(A11,hero_list!$A$3:$G$39,3,FALSE),"")</f>
        <v>수비대장 제로드</v>
      </c>
      <c r="C11" s="3" t="s">
        <v>205</v>
      </c>
      <c r="D11" s="3" t="str">
        <f>IFERROR(VLOOKUP(C11,deck_list!$A$3:$B$25,2,FALSE),"")</f>
        <v>왕국 수비대</v>
      </c>
      <c r="E11" s="3" t="s">
        <v>23</v>
      </c>
      <c r="F11" s="3" t="str">
        <f>IFERROR(VLOOKUP(E11,card_list!$A$3:$R$56,14,FALSE),"")</f>
        <v/>
      </c>
      <c r="G11" s="3">
        <v>4</v>
      </c>
    </row>
    <row r="12" spans="1:7" x14ac:dyDescent="0.3">
      <c r="A12" s="3" t="s">
        <v>35</v>
      </c>
      <c r="B12" s="3" t="str">
        <f>IFERROR(VLOOKUP(A12,hero_list!$A$3:$G$39,3,FALSE),"")</f>
        <v>수비대장 제로드</v>
      </c>
      <c r="C12" s="3" t="s">
        <v>205</v>
      </c>
      <c r="D12" s="3" t="str">
        <f>IFERROR(VLOOKUP(C12,deck_list!$A$3:$B$25,2,FALSE),"")</f>
        <v>왕국 수비대</v>
      </c>
      <c r="E12" s="3" t="s">
        <v>24</v>
      </c>
      <c r="F12" s="3" t="str">
        <f>IFERROR(VLOOKUP(E12,card_list!$A$3:$R$56,14,FALSE),"")</f>
        <v>용병</v>
      </c>
      <c r="G12" s="3">
        <v>4</v>
      </c>
    </row>
    <row r="13" spans="1:7" x14ac:dyDescent="0.3">
      <c r="A13" s="3" t="s">
        <v>36</v>
      </c>
      <c r="B13" s="3" t="str">
        <f>IFERROR(VLOOKUP(A13,hero_list!$A$3:$G$39,3,FALSE),"")</f>
        <v>족장 크라쿠스</v>
      </c>
      <c r="C13" s="3" t="s">
        <v>206</v>
      </c>
      <c r="D13" s="3" t="str">
        <f>IFERROR(VLOOKUP(C13,deck_list!$A$3:$B$25,2,FALSE),"")</f>
        <v>암흑주술 부족</v>
      </c>
      <c r="E13" s="3" t="s">
        <v>25</v>
      </c>
      <c r="F13" s="3" t="str">
        <f>IFERROR(VLOOKUP(E13,card_list!$A$3:$R$56,14,FALSE),"")</f>
        <v>자객</v>
      </c>
      <c r="G13" s="3">
        <v>4</v>
      </c>
    </row>
    <row r="14" spans="1:7" x14ac:dyDescent="0.3">
      <c r="A14" s="3" t="s">
        <v>36</v>
      </c>
      <c r="B14" s="3" t="str">
        <f>IFERROR(VLOOKUP(A14,hero_list!$A$3:$G$39,3,FALSE),"")</f>
        <v>족장 크라쿠스</v>
      </c>
      <c r="C14" s="3" t="s">
        <v>206</v>
      </c>
      <c r="D14" s="3" t="str">
        <f>IFERROR(VLOOKUP(C14,deck_list!$A$3:$B$25,2,FALSE),"")</f>
        <v>암흑주술 부족</v>
      </c>
      <c r="E14" s="3" t="s">
        <v>26</v>
      </c>
      <c r="F14" s="3" t="str">
        <f>IFERROR(VLOOKUP(E14,card_list!$A$3:$R$56,14,FALSE),"")</f>
        <v/>
      </c>
      <c r="G14" s="3">
        <v>4</v>
      </c>
    </row>
    <row r="15" spans="1:7" x14ac:dyDescent="0.3">
      <c r="A15" s="3" t="s">
        <v>36</v>
      </c>
      <c r="B15" s="3" t="str">
        <f>IFERROR(VLOOKUP(A15,hero_list!$A$3:$G$39,3,FALSE),"")</f>
        <v>족장 크라쿠스</v>
      </c>
      <c r="C15" s="3" t="s">
        <v>206</v>
      </c>
      <c r="D15" s="3" t="str">
        <f>IFERROR(VLOOKUP(C15,deck_list!$A$3:$B$25,2,FALSE),"")</f>
        <v>암흑주술 부족</v>
      </c>
      <c r="E15" s="3" t="s">
        <v>27</v>
      </c>
      <c r="F15" s="3" t="str">
        <f>IFERROR(VLOOKUP(E15,card_list!$A$3:$R$56,14,FALSE),"")</f>
        <v>자객</v>
      </c>
      <c r="G15" s="3">
        <v>4</v>
      </c>
    </row>
    <row r="16" spans="1:7" x14ac:dyDescent="0.3">
      <c r="A16" s="3" t="s">
        <v>36</v>
      </c>
      <c r="B16" s="3" t="str">
        <f>IFERROR(VLOOKUP(A16,hero_list!$A$3:$G$39,3,FALSE),"")</f>
        <v>족장 크라쿠스</v>
      </c>
      <c r="C16" s="3" t="s">
        <v>206</v>
      </c>
      <c r="D16" s="3" t="str">
        <f>IFERROR(VLOOKUP(C16,deck_list!$A$3:$B$25,2,FALSE),"")</f>
        <v>암흑주술 부족</v>
      </c>
      <c r="E16" s="3" t="s">
        <v>28</v>
      </c>
      <c r="F16" s="3" t="str">
        <f>IFERROR(VLOOKUP(E16,card_list!$A$3:$R$56,14,FALSE),"")</f>
        <v>조련사</v>
      </c>
      <c r="G16" s="3">
        <v>4</v>
      </c>
    </row>
    <row r="17" spans="1:7" x14ac:dyDescent="0.3">
      <c r="A17" s="3" t="s">
        <v>36</v>
      </c>
      <c r="B17" s="3" t="str">
        <f>IFERROR(VLOOKUP(A17,hero_list!$A$3:$G$39,3,FALSE),"")</f>
        <v>족장 크라쿠스</v>
      </c>
      <c r="C17" s="3" t="s">
        <v>206</v>
      </c>
      <c r="D17" s="3" t="str">
        <f>IFERROR(VLOOKUP(C17,deck_list!$A$3:$B$25,2,FALSE),"")</f>
        <v>암흑주술 부족</v>
      </c>
      <c r="E17" s="3" t="s">
        <v>29</v>
      </c>
      <c r="F17" s="3" t="str">
        <f>IFERROR(VLOOKUP(E17,card_list!$A$3:$R$56,14,FALSE),"")</f>
        <v/>
      </c>
      <c r="G17" s="3">
        <v>4</v>
      </c>
    </row>
    <row r="18" spans="1:7" x14ac:dyDescent="0.3">
      <c r="A18" s="3" t="s">
        <v>36</v>
      </c>
      <c r="B18" s="3" t="str">
        <f>IFERROR(VLOOKUP(A18,hero_list!$A$3:$G$39,3,FALSE),"")</f>
        <v>족장 크라쿠스</v>
      </c>
      <c r="C18" s="3" t="s">
        <v>206</v>
      </c>
      <c r="D18" s="3" t="str">
        <f>IFERROR(VLOOKUP(C18,deck_list!$A$3:$B$25,2,FALSE),"")</f>
        <v>암흑주술 부족</v>
      </c>
      <c r="E18" s="3" t="s">
        <v>30</v>
      </c>
      <c r="F18" s="3" t="str">
        <f>IFERROR(VLOOKUP(E18,card_list!$A$3:$R$56,14,FALSE),"")</f>
        <v/>
      </c>
      <c r="G18" s="3">
        <v>4</v>
      </c>
    </row>
    <row r="19" spans="1:7" x14ac:dyDescent="0.3">
      <c r="A19" s="3" t="s">
        <v>36</v>
      </c>
      <c r="B19" s="3" t="str">
        <f>IFERROR(VLOOKUP(A19,hero_list!$A$3:$G$39,3,FALSE),"")</f>
        <v>족장 크라쿠스</v>
      </c>
      <c r="C19" s="3" t="s">
        <v>206</v>
      </c>
      <c r="D19" s="3" t="str">
        <f>IFERROR(VLOOKUP(C19,deck_list!$A$3:$B$25,2,FALSE),"")</f>
        <v>암흑주술 부족</v>
      </c>
      <c r="E19" s="3" t="s">
        <v>31</v>
      </c>
      <c r="F19" s="3" t="str">
        <f>IFERROR(VLOOKUP(E19,card_list!$A$3:$R$56,14,FALSE),"")</f>
        <v/>
      </c>
      <c r="G19" s="3">
        <v>4</v>
      </c>
    </row>
    <row r="20" spans="1:7" x14ac:dyDescent="0.3">
      <c r="A20" s="3" t="s">
        <v>36</v>
      </c>
      <c r="B20" s="3" t="str">
        <f>IFERROR(VLOOKUP(A20,hero_list!$A$3:$G$39,3,FALSE),"")</f>
        <v>족장 크라쿠스</v>
      </c>
      <c r="C20" s="3" t="s">
        <v>206</v>
      </c>
      <c r="D20" s="3" t="str">
        <f>IFERROR(VLOOKUP(C20,deck_list!$A$3:$B$25,2,FALSE),"")</f>
        <v>암흑주술 부족</v>
      </c>
      <c r="E20" s="3" t="s">
        <v>32</v>
      </c>
      <c r="F20" s="3" t="str">
        <f>IFERROR(VLOOKUP(E20,card_list!$A$3:$R$56,14,FALSE),"")</f>
        <v/>
      </c>
      <c r="G20" s="3">
        <v>4</v>
      </c>
    </row>
    <row r="21" spans="1:7" x14ac:dyDescent="0.3">
      <c r="A21" s="3" t="s">
        <v>36</v>
      </c>
      <c r="B21" s="3" t="str">
        <f>IFERROR(VLOOKUP(A21,hero_list!$A$3:$G$39,3,FALSE),"")</f>
        <v>족장 크라쿠스</v>
      </c>
      <c r="C21" s="3" t="s">
        <v>206</v>
      </c>
      <c r="D21" s="3" t="str">
        <f>IFERROR(VLOOKUP(C21,deck_list!$A$3:$B$25,2,FALSE),"")</f>
        <v>암흑주술 부족</v>
      </c>
      <c r="E21" s="3" t="s">
        <v>33</v>
      </c>
      <c r="F21" s="3" t="str">
        <f>IFERROR(VLOOKUP(E21,card_list!$A$3:$R$56,14,FALSE),"")</f>
        <v/>
      </c>
      <c r="G21" s="3">
        <v>4</v>
      </c>
    </row>
    <row r="22" spans="1:7" x14ac:dyDescent="0.3">
      <c r="A22" s="3" t="s">
        <v>36</v>
      </c>
      <c r="B22" s="3" t="str">
        <f>IFERROR(VLOOKUP(A22,hero_list!$A$3:$G$39,3,FALSE),"")</f>
        <v>족장 크라쿠스</v>
      </c>
      <c r="C22" s="3" t="s">
        <v>206</v>
      </c>
      <c r="D22" s="3" t="str">
        <f>IFERROR(VLOOKUP(C22,deck_list!$A$3:$B$45,2,FALSE),"")</f>
        <v>암흑주술 부족</v>
      </c>
      <c r="E22" s="3" t="s">
        <v>34</v>
      </c>
      <c r="F22" s="3" t="str">
        <f>IFERROR(VLOOKUP(E22,card_list!$A$3:$R$56,14,FALSE),"")</f>
        <v/>
      </c>
      <c r="G22" s="3">
        <v>4</v>
      </c>
    </row>
    <row r="23" spans="1:7" x14ac:dyDescent="0.3">
      <c r="A23" s="40" t="s">
        <v>350</v>
      </c>
      <c r="B23" s="40" t="str">
        <f>IFERROR(VLOOKUP(A23,hero_list!$A$3:$G$39,3,FALSE),"")</f>
        <v>대마법사 노드렉</v>
      </c>
      <c r="C23" s="40" t="s">
        <v>405</v>
      </c>
      <c r="D23" s="40" t="str">
        <f>IFERROR(VLOOKUP(C23,deck_list!$A$3:$B$45,2,FALSE),"")</f>
        <v>하늘탑 의회</v>
      </c>
      <c r="E23" s="40" t="s">
        <v>17</v>
      </c>
      <c r="F23" s="40" t="str">
        <f>IFERROR(VLOOKUP(E23,card_list!$A$3:$R$56,14,FALSE),"")</f>
        <v/>
      </c>
      <c r="G23" s="40">
        <v>4</v>
      </c>
    </row>
    <row r="24" spans="1:7" x14ac:dyDescent="0.3">
      <c r="A24" s="40" t="s">
        <v>350</v>
      </c>
      <c r="B24" s="40" t="str">
        <f>IFERROR(VLOOKUP(A24,hero_list!$A$3:$G$39,3,FALSE),"")</f>
        <v>대마법사 노드렉</v>
      </c>
      <c r="C24" s="40" t="s">
        <v>405</v>
      </c>
      <c r="D24" s="40" t="str">
        <f>IFERROR(VLOOKUP(C24,deck_list!$A$3:$B$45,2,FALSE),"")</f>
        <v>하늘탑 의회</v>
      </c>
      <c r="E24" s="40" t="s">
        <v>18</v>
      </c>
      <c r="F24" s="40" t="str">
        <f>IFERROR(VLOOKUP(E24,card_list!$A$3:$R$56,14,FALSE),"")</f>
        <v/>
      </c>
      <c r="G24" s="40">
        <v>4</v>
      </c>
    </row>
    <row r="25" spans="1:7" x14ac:dyDescent="0.3">
      <c r="A25" s="40" t="s">
        <v>350</v>
      </c>
      <c r="B25" s="40" t="str">
        <f>IFERROR(VLOOKUP(A25,hero_list!$A$3:$G$39,3,FALSE),"")</f>
        <v>대마법사 노드렉</v>
      </c>
      <c r="C25" s="40" t="s">
        <v>405</v>
      </c>
      <c r="D25" s="40" t="str">
        <f>IFERROR(VLOOKUP(C25,deck_list!$A$3:$B$45,2,FALSE),"")</f>
        <v>하늘탑 의회</v>
      </c>
      <c r="E25" s="40" t="s">
        <v>23</v>
      </c>
      <c r="F25" s="40" t="str">
        <f>IFERROR(VLOOKUP(E25,card_list!$A$3:$R$56,14,FALSE),"")</f>
        <v/>
      </c>
      <c r="G25" s="40">
        <v>4</v>
      </c>
    </row>
    <row r="26" spans="1:7" x14ac:dyDescent="0.3">
      <c r="A26" s="40" t="s">
        <v>350</v>
      </c>
      <c r="B26" s="40" t="str">
        <f>IFERROR(VLOOKUP(A26,hero_list!$A$3:$G$39,3,FALSE),"")</f>
        <v>대마법사 노드렉</v>
      </c>
      <c r="C26" s="40" t="s">
        <v>405</v>
      </c>
      <c r="D26" s="40" t="str">
        <f>IFERROR(VLOOKUP(C26,deck_list!$A$3:$B$45,2,FALSE),"")</f>
        <v>하늘탑 의회</v>
      </c>
      <c r="E26" s="40" t="s">
        <v>20</v>
      </c>
      <c r="F26" s="40" t="str">
        <f>IFERROR(VLOOKUP(E26,card_list!$A$3:$R$56,14,FALSE),"")</f>
        <v/>
      </c>
      <c r="G26" s="40">
        <v>4</v>
      </c>
    </row>
    <row r="27" spans="1:7" x14ac:dyDescent="0.3">
      <c r="A27" s="40" t="s">
        <v>350</v>
      </c>
      <c r="B27" s="40" t="str">
        <f>IFERROR(VLOOKUP(A27,hero_list!$A$3:$G$39,3,FALSE),"")</f>
        <v>대마법사 노드렉</v>
      </c>
      <c r="C27" s="40" t="s">
        <v>405</v>
      </c>
      <c r="D27" s="40" t="str">
        <f>IFERROR(VLOOKUP(C27,deck_list!$A$3:$B$45,2,FALSE),"")</f>
        <v>하늘탑 의회</v>
      </c>
      <c r="E27" s="40" t="s">
        <v>21</v>
      </c>
      <c r="F27" s="40" t="str">
        <f>IFERROR(VLOOKUP(E27,card_list!$A$3:$R$56,14,FALSE),"")</f>
        <v/>
      </c>
      <c r="G27" s="40">
        <v>4</v>
      </c>
    </row>
    <row r="28" spans="1:7" x14ac:dyDescent="0.3">
      <c r="A28" s="40" t="s">
        <v>350</v>
      </c>
      <c r="B28" s="40" t="str">
        <f>IFERROR(VLOOKUP(A28,hero_list!$A$3:$G$39,3,FALSE),"")</f>
        <v>대마법사 노드렉</v>
      </c>
      <c r="C28" s="40" t="s">
        <v>405</v>
      </c>
      <c r="D28" s="40" t="str">
        <f>IFERROR(VLOOKUP(C28,deck_list!$A$3:$B$45,2,FALSE),"")</f>
        <v>하늘탑 의회</v>
      </c>
      <c r="E28" s="50" t="s">
        <v>539</v>
      </c>
      <c r="F28" s="50" t="s">
        <v>364</v>
      </c>
      <c r="G28" s="50">
        <v>4</v>
      </c>
    </row>
    <row r="29" spans="1:7" x14ac:dyDescent="0.3">
      <c r="A29" s="40" t="s">
        <v>350</v>
      </c>
      <c r="B29" s="40" t="str">
        <f>IFERROR(VLOOKUP(A29,hero_list!$A$3:$G$39,3,FALSE),"")</f>
        <v>대마법사 노드렉</v>
      </c>
      <c r="C29" s="40" t="s">
        <v>405</v>
      </c>
      <c r="D29" s="40" t="str">
        <f>IFERROR(VLOOKUP(C29,deck_list!$A$3:$B$45,2,FALSE),"")</f>
        <v>하늘탑 의회</v>
      </c>
      <c r="E29" s="50" t="s">
        <v>324</v>
      </c>
      <c r="F29" s="50" t="s">
        <v>481</v>
      </c>
      <c r="G29" s="50">
        <v>4</v>
      </c>
    </row>
    <row r="30" spans="1:7" x14ac:dyDescent="0.3">
      <c r="A30" s="40" t="s">
        <v>350</v>
      </c>
      <c r="B30" s="40" t="str">
        <f>IFERROR(VLOOKUP(A30,hero_list!$A$3:$G$39,3,FALSE),"")</f>
        <v>대마법사 노드렉</v>
      </c>
      <c r="C30" s="40" t="s">
        <v>405</v>
      </c>
      <c r="D30" s="40" t="str">
        <f>IFERROR(VLOOKUP(C30,deck_list!$A$3:$B$45,2,FALSE),"")</f>
        <v>하늘탑 의회</v>
      </c>
      <c r="E30" s="50" t="s">
        <v>325</v>
      </c>
      <c r="F30" s="50" t="s">
        <v>381</v>
      </c>
      <c r="G30" s="50">
        <v>4</v>
      </c>
    </row>
    <row r="31" spans="1:7" x14ac:dyDescent="0.3">
      <c r="A31" s="40" t="s">
        <v>350</v>
      </c>
      <c r="B31" s="40" t="str">
        <f>IFERROR(VLOOKUP(A31,hero_list!$A$3:$G$39,3,FALSE),"")</f>
        <v>대마법사 노드렉</v>
      </c>
      <c r="C31" s="40" t="s">
        <v>405</v>
      </c>
      <c r="D31" s="40" t="str">
        <f>IFERROR(VLOOKUP(C31,deck_list!$A$3:$B$45,2,FALSE),"")</f>
        <v>하늘탑 의회</v>
      </c>
      <c r="E31" s="50" t="s">
        <v>326</v>
      </c>
      <c r="F31" s="50" t="s">
        <v>374</v>
      </c>
      <c r="G31" s="50">
        <v>4</v>
      </c>
    </row>
    <row r="32" spans="1:7" x14ac:dyDescent="0.3">
      <c r="A32" s="40" t="s">
        <v>350</v>
      </c>
      <c r="B32" s="40" t="str">
        <f>IFERROR(VLOOKUP(A32,hero_list!$A$3:$G$39,3,FALSE),"")</f>
        <v>대마법사 노드렉</v>
      </c>
      <c r="C32" s="40" t="s">
        <v>405</v>
      </c>
      <c r="D32" s="40" t="str">
        <f>IFERROR(VLOOKUP(C32,deck_list!$A$3:$B$45,2,FALSE),"")</f>
        <v>하늘탑 의회</v>
      </c>
      <c r="E32" s="50" t="s">
        <v>327</v>
      </c>
      <c r="F32" s="50" t="s">
        <v>402</v>
      </c>
      <c r="G32" s="50">
        <v>4</v>
      </c>
    </row>
    <row r="33" spans="1:7" x14ac:dyDescent="0.3">
      <c r="A33" s="40" t="s">
        <v>351</v>
      </c>
      <c r="B33" s="40" t="str">
        <f>IFERROR(VLOOKUP(A33,hero_list!$A$3:$G$39,3,FALSE),"")</f>
        <v>사냥꾼 푸른해골</v>
      </c>
      <c r="C33" s="40" t="s">
        <v>406</v>
      </c>
      <c r="D33" s="40" t="str">
        <f>IFERROR(VLOOKUP(C33,deck_list!$A$3:$B$45,2,FALSE),"")</f>
        <v>늑대무리</v>
      </c>
      <c r="E33" s="40" t="s">
        <v>26</v>
      </c>
      <c r="F33" s="40" t="str">
        <f>IFERROR(VLOOKUP(E33,card_list!$A$3:$R$56,14,FALSE),"")</f>
        <v/>
      </c>
      <c r="G33" s="40">
        <v>4</v>
      </c>
    </row>
    <row r="34" spans="1:7" x14ac:dyDescent="0.3">
      <c r="A34" s="40" t="s">
        <v>351</v>
      </c>
      <c r="B34" s="40" t="str">
        <f>IFERROR(VLOOKUP(A34,hero_list!$A$3:$G$39,3,FALSE),"")</f>
        <v>사냥꾼 푸른해골</v>
      </c>
      <c r="C34" s="40" t="s">
        <v>406</v>
      </c>
      <c r="D34" s="40" t="str">
        <f>IFERROR(VLOOKUP(C34,deck_list!$A$3:$B$45,2,FALSE),"")</f>
        <v>늑대무리</v>
      </c>
      <c r="E34" s="40" t="s">
        <v>27</v>
      </c>
      <c r="F34" s="40" t="str">
        <f>IFERROR(VLOOKUP(E34,card_list!$A$3:$R$56,14,FALSE),"")</f>
        <v>자객</v>
      </c>
      <c r="G34" s="40">
        <v>4</v>
      </c>
    </row>
    <row r="35" spans="1:7" x14ac:dyDescent="0.3">
      <c r="A35" s="40" t="s">
        <v>351</v>
      </c>
      <c r="B35" s="40" t="str">
        <f>IFERROR(VLOOKUP(A35,hero_list!$A$3:$G$39,3,FALSE),"")</f>
        <v>사냥꾼 푸른해골</v>
      </c>
      <c r="C35" s="40" t="s">
        <v>406</v>
      </c>
      <c r="D35" s="40" t="str">
        <f>IFERROR(VLOOKUP(C35,deck_list!$A$3:$B$45,2,FALSE),"")</f>
        <v>늑대무리</v>
      </c>
      <c r="E35" s="40" t="s">
        <v>28</v>
      </c>
      <c r="F35" s="40" t="str">
        <f>IFERROR(VLOOKUP(E35,card_list!$A$3:$R$56,14,FALSE),"")</f>
        <v>조련사</v>
      </c>
      <c r="G35" s="40">
        <v>4</v>
      </c>
    </row>
    <row r="36" spans="1:7" x14ac:dyDescent="0.3">
      <c r="A36" s="40" t="s">
        <v>351</v>
      </c>
      <c r="B36" s="40" t="str">
        <f>IFERROR(VLOOKUP(A36,hero_list!$A$3:$G$39,3,FALSE),"")</f>
        <v>사냥꾼 푸른해골</v>
      </c>
      <c r="C36" s="40" t="s">
        <v>406</v>
      </c>
      <c r="D36" s="40" t="str">
        <f>IFERROR(VLOOKUP(C36,deck_list!$A$3:$B$45,2,FALSE),"")</f>
        <v>늑대무리</v>
      </c>
      <c r="E36" s="40" t="s">
        <v>34</v>
      </c>
      <c r="F36" s="40" t="str">
        <f>IFERROR(VLOOKUP(E36,card_list!$A$3:$R$56,14,FALSE),"")</f>
        <v/>
      </c>
      <c r="G36" s="40">
        <v>4</v>
      </c>
    </row>
    <row r="37" spans="1:7" x14ac:dyDescent="0.3">
      <c r="A37" s="40" t="s">
        <v>351</v>
      </c>
      <c r="B37" s="40" t="str">
        <f>IFERROR(VLOOKUP(A37,hero_list!$A$3:$G$39,3,FALSE),"")</f>
        <v>사냥꾼 푸른해골</v>
      </c>
      <c r="C37" s="40" t="s">
        <v>406</v>
      </c>
      <c r="D37" s="40" t="str">
        <f>IFERROR(VLOOKUP(C37,deck_list!$A$3:$B$45,2,FALSE),"")</f>
        <v>늑대무리</v>
      </c>
      <c r="E37" s="40" t="s">
        <v>30</v>
      </c>
      <c r="F37" s="40" t="str">
        <f>IFERROR(VLOOKUP(E37,card_list!$A$3:$R$56,14,FALSE),"")</f>
        <v/>
      </c>
      <c r="G37" s="40">
        <v>4</v>
      </c>
    </row>
    <row r="38" spans="1:7" x14ac:dyDescent="0.3">
      <c r="A38" s="40" t="s">
        <v>351</v>
      </c>
      <c r="B38" s="40" t="str">
        <f>IFERROR(VLOOKUP(A38,hero_list!$A$3:$G$39,3,FALSE),"")</f>
        <v>사냥꾼 푸른해골</v>
      </c>
      <c r="C38" s="40" t="s">
        <v>406</v>
      </c>
      <c r="D38" s="40" t="str">
        <f>IFERROR(VLOOKUP(C38,deck_list!$A$3:$B$45,2,FALSE),"")</f>
        <v>늑대무리</v>
      </c>
      <c r="E38" s="50" t="s">
        <v>332</v>
      </c>
      <c r="F38" s="50" t="s">
        <v>365</v>
      </c>
      <c r="G38" s="40">
        <v>4</v>
      </c>
    </row>
    <row r="39" spans="1:7" x14ac:dyDescent="0.3">
      <c r="A39" s="40" t="s">
        <v>351</v>
      </c>
      <c r="B39" s="40" t="str">
        <f>IFERROR(VLOOKUP(A39,hero_list!$A$3:$G$39,3,FALSE),"")</f>
        <v>사냥꾼 푸른해골</v>
      </c>
      <c r="C39" s="40" t="s">
        <v>406</v>
      </c>
      <c r="D39" s="40" t="str">
        <f>IFERROR(VLOOKUP(C39,deck_list!$A$3:$B$45,2,FALSE),"")</f>
        <v>늑대무리</v>
      </c>
      <c r="E39" s="50" t="s">
        <v>333</v>
      </c>
      <c r="F39" s="50" t="s">
        <v>376</v>
      </c>
      <c r="G39" s="40">
        <v>4</v>
      </c>
    </row>
    <row r="40" spans="1:7" x14ac:dyDescent="0.3">
      <c r="A40" s="40" t="s">
        <v>351</v>
      </c>
      <c r="B40" s="40" t="str">
        <f>IFERROR(VLOOKUP(A40,hero_list!$A$3:$G$39,3,FALSE),"")</f>
        <v>사냥꾼 푸른해골</v>
      </c>
      <c r="C40" s="40" t="s">
        <v>406</v>
      </c>
      <c r="D40" s="40" t="str">
        <f>IFERROR(VLOOKUP(C40,deck_list!$A$3:$B$45,2,FALSE),"")</f>
        <v>늑대무리</v>
      </c>
      <c r="E40" s="50" t="s">
        <v>334</v>
      </c>
      <c r="F40" s="50" t="s">
        <v>377</v>
      </c>
      <c r="G40" s="40">
        <v>4</v>
      </c>
    </row>
    <row r="41" spans="1:7" x14ac:dyDescent="0.3">
      <c r="A41" s="40" t="s">
        <v>351</v>
      </c>
      <c r="B41" s="40" t="str">
        <f>IFERROR(VLOOKUP(A41,hero_list!$A$3:$G$39,3,FALSE),"")</f>
        <v>사냥꾼 푸른해골</v>
      </c>
      <c r="C41" s="40" t="s">
        <v>406</v>
      </c>
      <c r="D41" s="40" t="str">
        <f>IFERROR(VLOOKUP(C41,deck_list!$A$3:$B$45,2,FALSE),"")</f>
        <v>늑대무리</v>
      </c>
      <c r="E41" s="50" t="s">
        <v>335</v>
      </c>
      <c r="F41" s="50" t="s">
        <v>379</v>
      </c>
      <c r="G41" s="40">
        <v>4</v>
      </c>
    </row>
    <row r="42" spans="1:7" x14ac:dyDescent="0.3">
      <c r="A42" s="40" t="s">
        <v>351</v>
      </c>
      <c r="B42" s="40" t="str">
        <f>IFERROR(VLOOKUP(A42,hero_list!$A$3:$G$39,3,FALSE),"")</f>
        <v>사냥꾼 푸른해골</v>
      </c>
      <c r="C42" s="40" t="s">
        <v>406</v>
      </c>
      <c r="D42" s="40" t="str">
        <f>IFERROR(VLOOKUP(C42,deck_list!$A$3:$B$45,2,FALSE),"")</f>
        <v>늑대무리</v>
      </c>
      <c r="E42" s="50" t="s">
        <v>336</v>
      </c>
      <c r="F42" s="50" t="s">
        <v>387</v>
      </c>
      <c r="G42" s="40">
        <v>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2:U226"/>
  <sheetViews>
    <sheetView topLeftCell="A67" zoomScale="70" zoomScaleNormal="70" workbookViewId="0">
      <selection activeCell="R96" sqref="R96"/>
    </sheetView>
    <sheetView tabSelected="1" topLeftCell="B40" zoomScale="70" zoomScaleNormal="70" workbookViewId="1">
      <pane xSplit="1" topLeftCell="C1" activePane="topRight" state="frozen"/>
      <selection activeCell="B40" sqref="B40"/>
      <selection pane="topRight" activeCell="A40" sqref="A1:B1048576"/>
    </sheetView>
    <sheetView workbookViewId="2"/>
  </sheetViews>
  <sheetFormatPr defaultColWidth="9" defaultRowHeight="16.5" x14ac:dyDescent="0.3"/>
  <cols>
    <col min="1" max="1" width="9" style="3"/>
    <col min="2" max="2" width="15.875" style="3" bestFit="1" customWidth="1"/>
    <col min="3" max="3" width="9" style="3"/>
    <col min="4" max="4" width="11.375" style="3" bestFit="1" customWidth="1"/>
    <col min="5" max="5" width="11.125" style="3" bestFit="1" customWidth="1"/>
    <col min="6" max="6" width="11" style="3" bestFit="1" customWidth="1"/>
    <col min="7" max="7" width="12.875" style="3" bestFit="1" customWidth="1"/>
    <col min="8" max="8" width="11" style="3" customWidth="1"/>
    <col min="9" max="9" width="12.875" style="3" bestFit="1" customWidth="1"/>
    <col min="10" max="10" width="12.875" style="3" customWidth="1"/>
    <col min="11" max="11" width="10.5" style="3" bestFit="1" customWidth="1"/>
    <col min="12" max="12" width="16.625" style="3" bestFit="1" customWidth="1"/>
    <col min="13" max="13" width="11.125" style="3" bestFit="1" customWidth="1"/>
    <col min="14" max="14" width="16.625" style="3" bestFit="1" customWidth="1"/>
    <col min="15" max="18" width="9" style="3"/>
    <col min="19" max="19" width="11.125" style="3" bestFit="1" customWidth="1"/>
    <col min="20" max="20" width="9" style="3"/>
    <col min="21" max="21" width="67.125" style="3" bestFit="1" customWidth="1"/>
    <col min="22" max="16384" width="9" style="3"/>
  </cols>
  <sheetData>
    <row r="2" spans="1:21" s="4" customFormat="1" x14ac:dyDescent="0.3">
      <c r="A2" s="38" t="s">
        <v>0</v>
      </c>
      <c r="B2" s="38" t="s">
        <v>1</v>
      </c>
      <c r="C2" s="38" t="s">
        <v>6</v>
      </c>
      <c r="D2" s="38" t="s">
        <v>98</v>
      </c>
      <c r="E2" s="38" t="s">
        <v>3</v>
      </c>
      <c r="F2" s="38" t="s">
        <v>13</v>
      </c>
      <c r="G2" s="38" t="s">
        <v>193</v>
      </c>
      <c r="H2" s="38" t="s">
        <v>155</v>
      </c>
      <c r="I2" s="38" t="s">
        <v>194</v>
      </c>
      <c r="J2" s="38" t="s">
        <v>279</v>
      </c>
      <c r="K2" s="38" t="s">
        <v>105</v>
      </c>
      <c r="L2" s="38" t="s">
        <v>195</v>
      </c>
      <c r="M2" s="38" t="s">
        <v>106</v>
      </c>
      <c r="N2" s="38" t="s">
        <v>196</v>
      </c>
      <c r="O2" s="38" t="s">
        <v>2</v>
      </c>
      <c r="P2" s="38" t="s">
        <v>4</v>
      </c>
      <c r="Q2" s="38" t="s">
        <v>5</v>
      </c>
      <c r="R2" s="38" t="s">
        <v>146</v>
      </c>
      <c r="S2" s="38" t="s">
        <v>223</v>
      </c>
      <c r="T2" s="38" t="s">
        <v>280</v>
      </c>
      <c r="U2" s="38" t="s">
        <v>451</v>
      </c>
    </row>
    <row r="3" spans="1:21" x14ac:dyDescent="0.3">
      <c r="A3" s="35" t="s">
        <v>15</v>
      </c>
      <c r="B3" s="35" t="s">
        <v>87</v>
      </c>
      <c r="C3" s="35" t="s">
        <v>7</v>
      </c>
      <c r="D3" s="35" t="s">
        <v>99</v>
      </c>
      <c r="E3" s="35" t="s">
        <v>9</v>
      </c>
      <c r="F3" s="35" t="s">
        <v>134</v>
      </c>
      <c r="G3" s="35" t="str">
        <f>IFERROR(VLOOKUP(F3,class_list!$A$3:$B$6,2,FALSE),"")</f>
        <v>질서</v>
      </c>
      <c r="H3" s="35"/>
      <c r="I3" s="35" t="str">
        <f>IFERROR(VLOOKUP(H3,class_list!$A$3:$B$6,2,FALSE),"")</f>
        <v/>
      </c>
      <c r="J3" s="35" t="s">
        <v>224</v>
      </c>
      <c r="K3" s="35" t="s">
        <v>91</v>
      </c>
      <c r="L3" s="35" t="str">
        <f>IFERROR(VLOOKUP(K3,category_list!$A$3:$B$44,2,FALSE),"")</f>
        <v>용병</v>
      </c>
      <c r="M3" s="35"/>
      <c r="N3" s="35" t="str">
        <f>IFERROR(VLOOKUP(M3,category_list!$A$3:$B$44,2,FALSE),"")</f>
        <v/>
      </c>
      <c r="O3" s="35">
        <v>1</v>
      </c>
      <c r="P3" s="35">
        <v>0</v>
      </c>
      <c r="Q3" s="35">
        <v>3</v>
      </c>
      <c r="R3" s="35">
        <v>0</v>
      </c>
      <c r="S3" s="39"/>
      <c r="T3" s="39" t="s">
        <v>281</v>
      </c>
      <c r="U3" s="35" t="s">
        <v>452</v>
      </c>
    </row>
    <row r="4" spans="1:21" x14ac:dyDescent="0.3">
      <c r="A4" s="35" t="s">
        <v>16</v>
      </c>
      <c r="B4" s="35" t="s">
        <v>92</v>
      </c>
      <c r="C4" s="35" t="s">
        <v>7</v>
      </c>
      <c r="D4" s="35" t="s">
        <v>99</v>
      </c>
      <c r="E4" s="35" t="s">
        <v>9</v>
      </c>
      <c r="F4" s="35" t="s">
        <v>210</v>
      </c>
      <c r="G4" s="35" t="str">
        <f>IFERROR(VLOOKUP(F4,class_list!$A$3:$B$6,2,FALSE),"")</f>
        <v>지식</v>
      </c>
      <c r="H4" s="35"/>
      <c r="I4" s="35" t="str">
        <f>IFERROR(VLOOKUP(H4,class_list!$A$3:$B$6,2,FALSE),"")</f>
        <v/>
      </c>
      <c r="J4" s="35" t="s">
        <v>225</v>
      </c>
      <c r="K4" s="35" t="s">
        <v>213</v>
      </c>
      <c r="L4" s="35" t="str">
        <f>IFERROR(VLOOKUP(K4,category_list!$A$3:$B$44,2,FALSE),"")</f>
        <v>군인</v>
      </c>
      <c r="M4" s="35"/>
      <c r="N4" s="35" t="str">
        <f>IFERROR(VLOOKUP(M4,category_list!$A$3:$B$44,2,FALSE),"")</f>
        <v/>
      </c>
      <c r="O4" s="35">
        <v>2</v>
      </c>
      <c r="P4" s="35">
        <v>2</v>
      </c>
      <c r="Q4" s="35">
        <v>2</v>
      </c>
      <c r="R4" s="35">
        <v>0</v>
      </c>
      <c r="S4" s="39"/>
      <c r="T4" s="39"/>
      <c r="U4" s="35" t="s">
        <v>453</v>
      </c>
    </row>
    <row r="5" spans="1:21" x14ac:dyDescent="0.3">
      <c r="A5" s="35" t="s">
        <v>17</v>
      </c>
      <c r="B5" s="35" t="s">
        <v>93</v>
      </c>
      <c r="C5" s="35" t="s">
        <v>7</v>
      </c>
      <c r="D5" s="35" t="s">
        <v>99</v>
      </c>
      <c r="E5" s="35" t="s">
        <v>9</v>
      </c>
      <c r="F5" s="35" t="s">
        <v>134</v>
      </c>
      <c r="G5" s="35" t="str">
        <f>IFERROR(VLOOKUP(F5,class_list!$A$3:$B$6,2,FALSE),"")</f>
        <v>질서</v>
      </c>
      <c r="H5" s="35"/>
      <c r="I5" s="35" t="str">
        <f>IFERROR(VLOOKUP(H5,class_list!$A$3:$B$6,2,FALSE),"")</f>
        <v/>
      </c>
      <c r="J5" s="35" t="s">
        <v>225</v>
      </c>
      <c r="K5" s="35" t="s">
        <v>213</v>
      </c>
      <c r="L5" s="35" t="str">
        <f>IFERROR(VLOOKUP(K5,category_list!$A$3:$B$44,2,FALSE),"")</f>
        <v>군인</v>
      </c>
      <c r="M5" s="35"/>
      <c r="N5" s="35" t="str">
        <f>IFERROR(VLOOKUP(M5,category_list!$A$3:$B$44,2,FALSE),"")</f>
        <v/>
      </c>
      <c r="O5" s="35">
        <v>3</v>
      </c>
      <c r="P5" s="35">
        <v>2</v>
      </c>
      <c r="Q5" s="35">
        <v>2</v>
      </c>
      <c r="R5" s="35">
        <v>0</v>
      </c>
      <c r="S5" s="39" t="s">
        <v>282</v>
      </c>
      <c r="T5" s="39"/>
      <c r="U5" s="35" t="s">
        <v>454</v>
      </c>
    </row>
    <row r="6" spans="1:21" x14ac:dyDescent="0.3">
      <c r="A6" s="35" t="s">
        <v>18</v>
      </c>
      <c r="B6" s="35" t="s">
        <v>125</v>
      </c>
      <c r="C6" s="35" t="s">
        <v>7</v>
      </c>
      <c r="D6" s="35" t="s">
        <v>99</v>
      </c>
      <c r="E6" s="35" t="s">
        <v>9</v>
      </c>
      <c r="F6" s="35" t="s">
        <v>210</v>
      </c>
      <c r="G6" s="35" t="str">
        <f>IFERROR(VLOOKUP(F6,class_list!$A$3:$B$6,2,FALSE),"")</f>
        <v>지식</v>
      </c>
      <c r="H6" s="35"/>
      <c r="I6" s="35" t="str">
        <f>IFERROR(VLOOKUP(H6,class_list!$A$3:$B$6,2,FALSE),"")</f>
        <v/>
      </c>
      <c r="J6" s="35" t="s">
        <v>225</v>
      </c>
      <c r="K6" s="35" t="s">
        <v>214</v>
      </c>
      <c r="L6" s="35" t="str">
        <f>IFERROR(VLOOKUP(K6,category_list!$A$3:$B$44,2,FALSE),"")</f>
        <v>야수</v>
      </c>
      <c r="M6" s="35"/>
      <c r="N6" s="35" t="str">
        <f>IFERROR(VLOOKUP(M6,category_list!$A$3:$B$44,2,FALSE),"")</f>
        <v/>
      </c>
      <c r="O6" s="35">
        <v>3</v>
      </c>
      <c r="P6" s="35">
        <v>3</v>
      </c>
      <c r="Q6" s="35">
        <v>2</v>
      </c>
      <c r="R6" s="35">
        <v>0</v>
      </c>
      <c r="S6" s="39"/>
      <c r="T6" s="39" t="s">
        <v>283</v>
      </c>
      <c r="U6" s="35" t="s">
        <v>455</v>
      </c>
    </row>
    <row r="7" spans="1:21" x14ac:dyDescent="0.3">
      <c r="A7" s="35" t="s">
        <v>19</v>
      </c>
      <c r="B7" s="35" t="s">
        <v>104</v>
      </c>
      <c r="C7" s="35" t="s">
        <v>7</v>
      </c>
      <c r="D7" s="35" t="s">
        <v>99</v>
      </c>
      <c r="E7" s="35" t="s">
        <v>9</v>
      </c>
      <c r="F7" s="35" t="s">
        <v>134</v>
      </c>
      <c r="G7" s="35" t="str">
        <f>IFERROR(VLOOKUP(F7,class_list!$A$3:$B$6,2,FALSE),"")</f>
        <v>질서</v>
      </c>
      <c r="H7" s="35"/>
      <c r="I7" s="35" t="str">
        <f>IFERROR(VLOOKUP(H7,class_list!$A$3:$B$6,2,FALSE),"")</f>
        <v/>
      </c>
      <c r="J7" s="35" t="s">
        <v>225</v>
      </c>
      <c r="K7" s="35" t="s">
        <v>215</v>
      </c>
      <c r="L7" s="35" t="str">
        <f>IFERROR(VLOOKUP(K7,category_list!$A$3:$B$44,2,FALSE),"")</f>
        <v>사냥꾼</v>
      </c>
      <c r="M7" s="35"/>
      <c r="N7" s="35" t="str">
        <f>IFERROR(VLOOKUP(M7,category_list!$A$3:$B$44,2,FALSE),"")</f>
        <v/>
      </c>
      <c r="O7" s="35">
        <v>2</v>
      </c>
      <c r="P7" s="35">
        <v>1</v>
      </c>
      <c r="Q7" s="35">
        <v>3</v>
      </c>
      <c r="R7" s="35">
        <v>0</v>
      </c>
      <c r="S7" s="39"/>
      <c r="T7" s="39"/>
      <c r="U7" s="35" t="s">
        <v>456</v>
      </c>
    </row>
    <row r="8" spans="1:21" x14ac:dyDescent="0.3">
      <c r="A8" s="35" t="s">
        <v>20</v>
      </c>
      <c r="B8" s="35" t="s">
        <v>96</v>
      </c>
      <c r="C8" s="35" t="s">
        <v>7</v>
      </c>
      <c r="D8" s="35" t="s">
        <v>99</v>
      </c>
      <c r="E8" s="35" t="s">
        <v>95</v>
      </c>
      <c r="F8" s="35" t="s">
        <v>134</v>
      </c>
      <c r="G8" s="35" t="str">
        <f>IFERROR(VLOOKUP(F8,class_list!$A$3:$B$6,2,FALSE),"")</f>
        <v>질서</v>
      </c>
      <c r="H8" s="35"/>
      <c r="I8" s="35" t="str">
        <f>IFERROR(VLOOKUP(H8,class_list!$A$3:$B$6,2,FALSE),"")</f>
        <v/>
      </c>
      <c r="J8" s="35"/>
      <c r="K8" s="35"/>
      <c r="L8" s="35" t="str">
        <f>IFERROR(VLOOKUP(K8,category_list!$A$3:$B$44,2,FALSE),"")</f>
        <v/>
      </c>
      <c r="M8" s="35"/>
      <c r="N8" s="35" t="str">
        <f>IFERROR(VLOOKUP(M8,category_list!$A$3:$B$44,2,FALSE),"")</f>
        <v/>
      </c>
      <c r="O8" s="35">
        <v>3</v>
      </c>
      <c r="P8" s="35"/>
      <c r="Q8" s="35"/>
      <c r="R8" s="35">
        <v>0</v>
      </c>
      <c r="S8" s="39"/>
      <c r="T8" s="39"/>
      <c r="U8" s="35" t="s">
        <v>458</v>
      </c>
    </row>
    <row r="9" spans="1:21" x14ac:dyDescent="0.3">
      <c r="A9" s="35" t="s">
        <v>21</v>
      </c>
      <c r="B9" s="35" t="s">
        <v>97</v>
      </c>
      <c r="C9" s="35" t="s">
        <v>7</v>
      </c>
      <c r="D9" s="35" t="s">
        <v>99</v>
      </c>
      <c r="E9" s="35" t="s">
        <v>95</v>
      </c>
      <c r="F9" s="35" t="s">
        <v>134</v>
      </c>
      <c r="G9" s="35" t="str">
        <f>IFERROR(VLOOKUP(F9,class_list!$A$3:$B$6,2,FALSE),"")</f>
        <v>질서</v>
      </c>
      <c r="H9" s="35"/>
      <c r="I9" s="35" t="str">
        <f>IFERROR(VLOOKUP(H9,class_list!$A$3:$B$6,2,FALSE),"")</f>
        <v/>
      </c>
      <c r="J9" s="35"/>
      <c r="K9" s="35"/>
      <c r="L9" s="35" t="str">
        <f>IFERROR(VLOOKUP(K9,category_list!$A$3:$B$44,2,FALSE),"")</f>
        <v/>
      </c>
      <c r="M9" s="35"/>
      <c r="N9" s="35" t="str">
        <f>IFERROR(VLOOKUP(M9,category_list!$A$3:$B$44,2,FALSE),"")</f>
        <v/>
      </c>
      <c r="O9" s="35">
        <v>3</v>
      </c>
      <c r="P9" s="35"/>
      <c r="Q9" s="35"/>
      <c r="R9" s="35">
        <v>0</v>
      </c>
      <c r="S9" s="39"/>
      <c r="T9" s="39"/>
      <c r="U9" s="35" t="s">
        <v>457</v>
      </c>
    </row>
    <row r="10" spans="1:21" x14ac:dyDescent="0.3">
      <c r="A10" s="35" t="s">
        <v>22</v>
      </c>
      <c r="B10" s="35" t="s">
        <v>229</v>
      </c>
      <c r="C10" s="35" t="s">
        <v>7</v>
      </c>
      <c r="D10" s="35" t="s">
        <v>101</v>
      </c>
      <c r="E10" s="35" t="s">
        <v>9</v>
      </c>
      <c r="F10" s="35" t="s">
        <v>134</v>
      </c>
      <c r="G10" s="35" t="str">
        <f>IFERROR(VLOOKUP(F10,class_list!$A$3:$B$6,2,FALSE),"")</f>
        <v>질서</v>
      </c>
      <c r="H10" s="35"/>
      <c r="I10" s="35" t="str">
        <f>IFERROR(VLOOKUP(H10,class_list!$A$3:$B$6,2,FALSE),"")</f>
        <v/>
      </c>
      <c r="J10" s="35" t="s">
        <v>225</v>
      </c>
      <c r="K10" s="35" t="s">
        <v>213</v>
      </c>
      <c r="L10" s="35" t="str">
        <f>IFERROR(VLOOKUP(K10,category_list!$A$3:$B$44,2,FALSE),"")</f>
        <v>군인</v>
      </c>
      <c r="M10" s="35"/>
      <c r="N10" s="35" t="str">
        <f>IFERROR(VLOOKUP(M10,category_list!$A$3:$B$44,2,FALSE),"")</f>
        <v/>
      </c>
      <c r="O10" s="35">
        <v>2</v>
      </c>
      <c r="P10" s="35">
        <v>2</v>
      </c>
      <c r="Q10" s="35">
        <v>3</v>
      </c>
      <c r="R10" s="35">
        <v>0</v>
      </c>
      <c r="S10" s="39"/>
      <c r="T10" s="39"/>
      <c r="U10" s="35" t="s">
        <v>459</v>
      </c>
    </row>
    <row r="11" spans="1:21" x14ac:dyDescent="0.3">
      <c r="A11" s="35" t="s">
        <v>23</v>
      </c>
      <c r="B11" s="35" t="s">
        <v>103</v>
      </c>
      <c r="C11" s="35" t="s">
        <v>7</v>
      </c>
      <c r="D11" s="35" t="s">
        <v>102</v>
      </c>
      <c r="E11" s="35" t="s">
        <v>9</v>
      </c>
      <c r="F11" s="35" t="s">
        <v>134</v>
      </c>
      <c r="G11" s="35" t="str">
        <f>IFERROR(VLOOKUP(F11,class_list!$A$3:$B$6,2,FALSE),"")</f>
        <v>질서</v>
      </c>
      <c r="H11" s="35"/>
      <c r="I11" s="35" t="str">
        <f>IFERROR(VLOOKUP(H11,class_list!$A$3:$B$6,2,FALSE),"")</f>
        <v/>
      </c>
      <c r="J11" s="35" t="s">
        <v>224</v>
      </c>
      <c r="K11" s="35" t="s">
        <v>213</v>
      </c>
      <c r="L11" s="35" t="str">
        <f>IFERROR(VLOOKUP(K11,category_list!$A$3:$B$44,2,FALSE),"")</f>
        <v>군인</v>
      </c>
      <c r="M11" s="35"/>
      <c r="N11" s="35" t="str">
        <f>IFERROR(VLOOKUP(M11,category_list!$A$3:$B$44,2,FALSE),"")</f>
        <v/>
      </c>
      <c r="O11" s="35">
        <v>3</v>
      </c>
      <c r="P11" s="35">
        <v>2</v>
      </c>
      <c r="Q11" s="35">
        <v>2</v>
      </c>
      <c r="R11" s="35">
        <v>0</v>
      </c>
      <c r="S11" s="39"/>
      <c r="T11" s="39"/>
      <c r="U11" s="35" t="s">
        <v>460</v>
      </c>
    </row>
    <row r="12" spans="1:21" x14ac:dyDescent="0.3">
      <c r="A12" s="35" t="s">
        <v>24</v>
      </c>
      <c r="B12" s="35" t="s">
        <v>230</v>
      </c>
      <c r="C12" s="35" t="s">
        <v>7</v>
      </c>
      <c r="D12" s="35" t="s">
        <v>100</v>
      </c>
      <c r="E12" s="35" t="s">
        <v>9</v>
      </c>
      <c r="F12" s="35" t="s">
        <v>134</v>
      </c>
      <c r="G12" s="35" t="str">
        <f>IFERROR(VLOOKUP(F12,class_list!$A$3:$B$6,2,FALSE),"")</f>
        <v>질서</v>
      </c>
      <c r="H12" s="35"/>
      <c r="I12" s="35" t="str">
        <f>IFERROR(VLOOKUP(H12,class_list!$A$3:$B$6,2,FALSE),"")</f>
        <v/>
      </c>
      <c r="J12" s="35" t="s">
        <v>224</v>
      </c>
      <c r="K12" s="35" t="s">
        <v>213</v>
      </c>
      <c r="L12" s="35" t="str">
        <f>IFERROR(VLOOKUP(K12,category_list!$A$3:$B$44,2,FALSE),"")</f>
        <v>군인</v>
      </c>
      <c r="M12" s="35" t="s">
        <v>91</v>
      </c>
      <c r="N12" s="35" t="str">
        <f>IFERROR(VLOOKUP(M12,category_list!$A$3:$B$44,2,FALSE),"")</f>
        <v>용병</v>
      </c>
      <c r="O12" s="35">
        <v>2</v>
      </c>
      <c r="P12" s="35">
        <v>2</v>
      </c>
      <c r="Q12" s="35">
        <v>3</v>
      </c>
      <c r="R12" s="35">
        <v>0</v>
      </c>
      <c r="S12" s="39"/>
      <c r="T12" s="39"/>
      <c r="U12" s="35" t="s">
        <v>461</v>
      </c>
    </row>
    <row r="13" spans="1:21" x14ac:dyDescent="0.3">
      <c r="A13" s="35" t="s">
        <v>25</v>
      </c>
      <c r="B13" s="35" t="s">
        <v>109</v>
      </c>
      <c r="C13" s="35" t="s">
        <v>8</v>
      </c>
      <c r="D13" s="35" t="s">
        <v>99</v>
      </c>
      <c r="E13" s="35" t="s">
        <v>9</v>
      </c>
      <c r="F13" s="35" t="s">
        <v>211</v>
      </c>
      <c r="G13" s="35" t="str">
        <f>IFERROR(VLOOKUP(F13,class_list!$A$3:$B$6,2,FALSE),"")</f>
        <v>음모</v>
      </c>
      <c r="H13" s="35"/>
      <c r="I13" s="35" t="str">
        <f>IFERROR(VLOOKUP(H13,class_list!$A$3:$B$6,2,FALSE),"")</f>
        <v/>
      </c>
      <c r="J13" s="35" t="s">
        <v>224</v>
      </c>
      <c r="K13" s="35" t="s">
        <v>107</v>
      </c>
      <c r="L13" s="35" t="str">
        <f>IFERROR(VLOOKUP(K13,category_list!$A$3:$B$44,2,FALSE),"")</f>
        <v>졸개</v>
      </c>
      <c r="M13" s="35" t="s">
        <v>217</v>
      </c>
      <c r="N13" s="35" t="str">
        <f>IFERROR(VLOOKUP(M13,category_list!$A$3:$B$44,2,FALSE),"")</f>
        <v>자객</v>
      </c>
      <c r="O13" s="35">
        <v>1</v>
      </c>
      <c r="P13" s="35">
        <v>1</v>
      </c>
      <c r="Q13" s="35">
        <v>1</v>
      </c>
      <c r="R13" s="35">
        <v>0</v>
      </c>
      <c r="S13" s="39" t="s">
        <v>284</v>
      </c>
      <c r="T13" s="39"/>
      <c r="U13" s="35" t="s">
        <v>462</v>
      </c>
    </row>
    <row r="14" spans="1:21" x14ac:dyDescent="0.3">
      <c r="A14" s="35" t="s">
        <v>26</v>
      </c>
      <c r="B14" s="35" t="s">
        <v>111</v>
      </c>
      <c r="C14" s="35" t="s">
        <v>8</v>
      </c>
      <c r="D14" s="35" t="s">
        <v>99</v>
      </c>
      <c r="E14" s="35" t="s">
        <v>110</v>
      </c>
      <c r="F14" s="35" t="s">
        <v>211</v>
      </c>
      <c r="G14" s="35" t="str">
        <f>IFERROR(VLOOKUP(F14,class_list!$A$3:$B$6,2,FALSE),"")</f>
        <v>음모</v>
      </c>
      <c r="H14" s="35"/>
      <c r="I14" s="35" t="str">
        <f>IFERROR(VLOOKUP(H14,class_list!$A$3:$B$6,2,FALSE),"")</f>
        <v/>
      </c>
      <c r="J14" s="35" t="s">
        <v>224</v>
      </c>
      <c r="K14" s="35" t="s">
        <v>107</v>
      </c>
      <c r="L14" s="35" t="str">
        <f>IFERROR(VLOOKUP(K14,category_list!$A$3:$B$44,2,FALSE),"")</f>
        <v>졸개</v>
      </c>
      <c r="M14" s="35"/>
      <c r="N14" s="35" t="str">
        <f>IFERROR(VLOOKUP(M14,category_list!$A$3:$B$44,2,FALSE),"")</f>
        <v/>
      </c>
      <c r="O14" s="35">
        <v>1</v>
      </c>
      <c r="P14" s="35">
        <v>1</v>
      </c>
      <c r="Q14" s="35">
        <v>1</v>
      </c>
      <c r="R14" s="35">
        <v>0</v>
      </c>
      <c r="S14" s="39"/>
      <c r="T14" s="39"/>
      <c r="U14" s="35" t="s">
        <v>463</v>
      </c>
    </row>
    <row r="15" spans="1:21" x14ac:dyDescent="0.3">
      <c r="A15" s="35" t="s">
        <v>27</v>
      </c>
      <c r="B15" s="35" t="s">
        <v>114</v>
      </c>
      <c r="C15" s="35" t="s">
        <v>8</v>
      </c>
      <c r="D15" s="35" t="s">
        <v>99</v>
      </c>
      <c r="E15" s="35" t="s">
        <v>9</v>
      </c>
      <c r="F15" s="35" t="s">
        <v>212</v>
      </c>
      <c r="G15" s="35" t="str">
        <f>IFERROR(VLOOKUP(F15,class_list!$A$3:$B$6,2,FALSE),"")</f>
        <v>주술</v>
      </c>
      <c r="H15" s="35"/>
      <c r="I15" s="35" t="str">
        <f>IFERROR(VLOOKUP(H15,class_list!$A$3:$B$6,2,FALSE),"")</f>
        <v/>
      </c>
      <c r="J15" s="35" t="s">
        <v>225</v>
      </c>
      <c r="K15" s="35" t="s">
        <v>216</v>
      </c>
      <c r="L15" s="35" t="str">
        <f>IFERROR(VLOOKUP(K15,category_list!$A$3:$B$44,2,FALSE),"")</f>
        <v>주술사</v>
      </c>
      <c r="M15" s="35" t="s">
        <v>217</v>
      </c>
      <c r="N15" s="35" t="str">
        <f>IFERROR(VLOOKUP(M15,category_list!$A$3:$B$44,2,FALSE),"")</f>
        <v>자객</v>
      </c>
      <c r="O15" s="35">
        <v>1</v>
      </c>
      <c r="P15" s="35">
        <v>1</v>
      </c>
      <c r="Q15" s="35">
        <v>1</v>
      </c>
      <c r="R15" s="35">
        <v>0</v>
      </c>
      <c r="S15" s="39"/>
      <c r="T15" s="39"/>
      <c r="U15" s="35" t="s">
        <v>464</v>
      </c>
    </row>
    <row r="16" spans="1:21" x14ac:dyDescent="0.3">
      <c r="A16" s="35" t="s">
        <v>28</v>
      </c>
      <c r="B16" s="35" t="s">
        <v>115</v>
      </c>
      <c r="C16" s="35" t="s">
        <v>8</v>
      </c>
      <c r="D16" s="35" t="s">
        <v>99</v>
      </c>
      <c r="E16" s="35" t="s">
        <v>9</v>
      </c>
      <c r="F16" s="35" t="s">
        <v>211</v>
      </c>
      <c r="G16" s="35" t="str">
        <f>IFERROR(VLOOKUP(F16,class_list!$A$3:$B$6,2,FALSE),"")</f>
        <v>음모</v>
      </c>
      <c r="H16" s="35"/>
      <c r="I16" s="35" t="str">
        <f>IFERROR(VLOOKUP(H16,class_list!$A$3:$B$6,2,FALSE),"")</f>
        <v/>
      </c>
      <c r="J16" s="35" t="s">
        <v>225</v>
      </c>
      <c r="K16" s="35" t="s">
        <v>107</v>
      </c>
      <c r="L16" s="35" t="str">
        <f>IFERROR(VLOOKUP(K16,category_list!$A$3:$B$44,2,FALSE),"")</f>
        <v>졸개</v>
      </c>
      <c r="M16" s="35" t="s">
        <v>197</v>
      </c>
      <c r="N16" s="35" t="str">
        <f>IFERROR(VLOOKUP(M16,category_list!$A$3:$B$44,2,FALSE),"")</f>
        <v>조련사</v>
      </c>
      <c r="O16" s="35">
        <v>2</v>
      </c>
      <c r="P16" s="35">
        <v>3</v>
      </c>
      <c r="Q16" s="35">
        <v>1</v>
      </c>
      <c r="R16" s="35">
        <v>0</v>
      </c>
      <c r="S16" s="39"/>
      <c r="T16" s="39" t="s">
        <v>283</v>
      </c>
      <c r="U16" s="35" t="s">
        <v>465</v>
      </c>
    </row>
    <row r="17" spans="1:21" x14ac:dyDescent="0.3">
      <c r="A17" s="35" t="s">
        <v>29</v>
      </c>
      <c r="B17" s="35" t="s">
        <v>116</v>
      </c>
      <c r="C17" s="35" t="s">
        <v>8</v>
      </c>
      <c r="D17" s="35" t="s">
        <v>99</v>
      </c>
      <c r="E17" s="35" t="s">
        <v>95</v>
      </c>
      <c r="F17" s="35" t="s">
        <v>211</v>
      </c>
      <c r="G17" s="35" t="str">
        <f>IFERROR(VLOOKUP(F17,class_list!$A$3:$B$6,2,FALSE),"")</f>
        <v>음모</v>
      </c>
      <c r="H17" s="35"/>
      <c r="I17" s="35" t="str">
        <f>IFERROR(VLOOKUP(H17,class_list!$A$3:$B$6,2,FALSE),"")</f>
        <v/>
      </c>
      <c r="J17" s="35"/>
      <c r="K17" s="35"/>
      <c r="L17" s="35" t="str">
        <f>IFERROR(VLOOKUP(K17,category_list!$A$3:$B$44,2,FALSE),"")</f>
        <v/>
      </c>
      <c r="M17" s="35"/>
      <c r="N17" s="35" t="str">
        <f>IFERROR(VLOOKUP(M17,category_list!$A$3:$B$44,2,FALSE),"")</f>
        <v/>
      </c>
      <c r="O17" s="35">
        <v>1</v>
      </c>
      <c r="P17" s="35"/>
      <c r="Q17" s="35"/>
      <c r="R17" s="35">
        <v>0</v>
      </c>
      <c r="S17" s="39"/>
      <c r="T17" s="39"/>
      <c r="U17" s="35" t="s">
        <v>466</v>
      </c>
    </row>
    <row r="18" spans="1:21" x14ac:dyDescent="0.3">
      <c r="A18" s="35" t="s">
        <v>30</v>
      </c>
      <c r="B18" s="35" t="s">
        <v>117</v>
      </c>
      <c r="C18" s="35" t="s">
        <v>8</v>
      </c>
      <c r="D18" s="35" t="s">
        <v>99</v>
      </c>
      <c r="E18" s="35" t="s">
        <v>95</v>
      </c>
      <c r="F18" s="35" t="s">
        <v>212</v>
      </c>
      <c r="G18" s="35" t="str">
        <f>IFERROR(VLOOKUP(F18,class_list!$A$3:$B$6,2,FALSE),"")</f>
        <v>주술</v>
      </c>
      <c r="H18" s="35"/>
      <c r="I18" s="35" t="str">
        <f>IFERROR(VLOOKUP(H18,class_list!$A$3:$B$6,2,FALSE),"")</f>
        <v/>
      </c>
      <c r="J18" s="35"/>
      <c r="K18" s="35"/>
      <c r="L18" s="35" t="str">
        <f>IFERROR(VLOOKUP(K18,category_list!$A$3:$B$44,2,FALSE),"")</f>
        <v/>
      </c>
      <c r="M18" s="35"/>
      <c r="N18" s="35" t="str">
        <f>IFERROR(VLOOKUP(M18,category_list!$A$3:$B$44,2,FALSE),"")</f>
        <v/>
      </c>
      <c r="O18" s="35">
        <v>2</v>
      </c>
      <c r="P18" s="35"/>
      <c r="Q18" s="35"/>
      <c r="R18" s="35">
        <v>0</v>
      </c>
      <c r="S18" s="39"/>
      <c r="T18" s="39"/>
      <c r="U18" s="35" t="s">
        <v>467</v>
      </c>
    </row>
    <row r="19" spans="1:21" x14ac:dyDescent="0.3">
      <c r="A19" s="35" t="s">
        <v>31</v>
      </c>
      <c r="B19" s="35" t="s">
        <v>118</v>
      </c>
      <c r="C19" s="35" t="s">
        <v>8</v>
      </c>
      <c r="D19" s="35" t="s">
        <v>99</v>
      </c>
      <c r="E19" s="35" t="s">
        <v>95</v>
      </c>
      <c r="F19" s="35" t="s">
        <v>212</v>
      </c>
      <c r="G19" s="35" t="str">
        <f>IFERROR(VLOOKUP(F19,class_list!$A$3:$B$6,2,FALSE),"")</f>
        <v>주술</v>
      </c>
      <c r="H19" s="35"/>
      <c r="I19" s="35" t="str">
        <f>IFERROR(VLOOKUP(H19,class_list!$A$3:$B$6,2,FALSE),"")</f>
        <v/>
      </c>
      <c r="J19" s="35"/>
      <c r="K19" s="35"/>
      <c r="L19" s="35" t="str">
        <f>IFERROR(VLOOKUP(K19,category_list!$A$3:$B$44,2,FALSE),"")</f>
        <v/>
      </c>
      <c r="M19" s="35"/>
      <c r="N19" s="35" t="str">
        <f>IFERROR(VLOOKUP(M19,category_list!$A$3:$B$44,2,FALSE),"")</f>
        <v/>
      </c>
      <c r="O19" s="35">
        <v>3</v>
      </c>
      <c r="P19" s="35"/>
      <c r="Q19" s="35"/>
      <c r="R19" s="35">
        <v>0</v>
      </c>
      <c r="S19" s="39"/>
      <c r="T19" s="39"/>
      <c r="U19" s="35" t="s">
        <v>468</v>
      </c>
    </row>
    <row r="20" spans="1:21" x14ac:dyDescent="0.3">
      <c r="A20" s="35" t="s">
        <v>32</v>
      </c>
      <c r="B20" s="35" t="s">
        <v>231</v>
      </c>
      <c r="C20" s="35" t="s">
        <v>8</v>
      </c>
      <c r="D20" s="35" t="s">
        <v>101</v>
      </c>
      <c r="E20" s="35" t="s">
        <v>9</v>
      </c>
      <c r="F20" s="35" t="s">
        <v>212</v>
      </c>
      <c r="G20" s="35" t="str">
        <f>IFERROR(VLOOKUP(F20,class_list!$A$3:$B$6,2,FALSE),"")</f>
        <v>주술</v>
      </c>
      <c r="H20" s="35"/>
      <c r="I20" s="35" t="str">
        <f>IFERROR(VLOOKUP(H20,class_list!$A$3:$B$6,2,FALSE),"")</f>
        <v/>
      </c>
      <c r="J20" s="35" t="s">
        <v>225</v>
      </c>
      <c r="K20" s="35" t="s">
        <v>217</v>
      </c>
      <c r="L20" s="35" t="str">
        <f>IFERROR(VLOOKUP(K20,category_list!$A$3:$B$44,2,FALSE),"")</f>
        <v>자객</v>
      </c>
      <c r="M20" s="35"/>
      <c r="N20" s="35" t="str">
        <f>IFERROR(VLOOKUP(M20,category_list!$A$3:$B$44,2,FALSE),"")</f>
        <v/>
      </c>
      <c r="O20" s="35">
        <v>1</v>
      </c>
      <c r="P20" s="35">
        <v>2</v>
      </c>
      <c r="Q20" s="35">
        <v>1</v>
      </c>
      <c r="R20" s="35">
        <v>0</v>
      </c>
      <c r="S20" s="39"/>
      <c r="T20" s="39"/>
      <c r="U20" s="35" t="s">
        <v>469</v>
      </c>
    </row>
    <row r="21" spans="1:21" x14ac:dyDescent="0.3">
      <c r="A21" s="35" t="s">
        <v>33</v>
      </c>
      <c r="B21" s="35" t="s">
        <v>121</v>
      </c>
      <c r="C21" s="35" t="s">
        <v>8</v>
      </c>
      <c r="D21" s="35" t="s">
        <v>102</v>
      </c>
      <c r="E21" s="35" t="s">
        <v>9</v>
      </c>
      <c r="F21" s="35" t="s">
        <v>211</v>
      </c>
      <c r="G21" s="35" t="str">
        <f>IFERROR(VLOOKUP(F21,class_list!$A$3:$B$6,2,FALSE),"")</f>
        <v>음모</v>
      </c>
      <c r="H21" s="35"/>
      <c r="I21" s="35" t="str">
        <f>IFERROR(VLOOKUP(H21,class_list!$A$3:$B$6,2,FALSE),"")</f>
        <v/>
      </c>
      <c r="J21" s="35" t="s">
        <v>224</v>
      </c>
      <c r="K21" s="35" t="s">
        <v>218</v>
      </c>
      <c r="L21" s="35" t="str">
        <f>IFERROR(VLOOKUP(K21,category_list!$A$3:$B$44,2,FALSE),"")</f>
        <v>기수</v>
      </c>
      <c r="M21" s="35"/>
      <c r="N21" s="35" t="str">
        <f>IFERROR(VLOOKUP(M21,category_list!$A$3:$B$44,2,FALSE),"")</f>
        <v/>
      </c>
      <c r="O21" s="35">
        <v>5</v>
      </c>
      <c r="P21" s="35">
        <v>3</v>
      </c>
      <c r="Q21" s="35">
        <v>4</v>
      </c>
      <c r="R21" s="35">
        <v>0</v>
      </c>
      <c r="S21" s="39" t="s">
        <v>284</v>
      </c>
      <c r="T21" s="39" t="s">
        <v>283</v>
      </c>
      <c r="U21" s="35" t="s">
        <v>470</v>
      </c>
    </row>
    <row r="22" spans="1:21" x14ac:dyDescent="0.3">
      <c r="A22" s="35" t="s">
        <v>34</v>
      </c>
      <c r="B22" s="35" t="s">
        <v>123</v>
      </c>
      <c r="C22" s="35" t="s">
        <v>8</v>
      </c>
      <c r="D22" s="35" t="s">
        <v>100</v>
      </c>
      <c r="E22" s="35" t="s">
        <v>9</v>
      </c>
      <c r="F22" s="35" t="s">
        <v>211</v>
      </c>
      <c r="G22" s="35" t="str">
        <f>IFERROR(VLOOKUP(F22,class_list!$A$3:$B$6,2,FALSE),"")</f>
        <v>음모</v>
      </c>
      <c r="H22" s="35"/>
      <c r="I22" s="35" t="str">
        <f>IFERROR(VLOOKUP(H22,class_list!$A$3:$B$6,2,FALSE),"")</f>
        <v/>
      </c>
      <c r="J22" s="35" t="s">
        <v>224</v>
      </c>
      <c r="K22" s="35" t="s">
        <v>219</v>
      </c>
      <c r="L22" s="35" t="str">
        <f>IFERROR(VLOOKUP(K22,category_list!$A$3:$B$44,2,FALSE),"")</f>
        <v>잠입자</v>
      </c>
      <c r="M22" s="35"/>
      <c r="N22" s="35" t="str">
        <f>IFERROR(VLOOKUP(M22,category_list!$A$3:$B$44,2,FALSE),"")</f>
        <v/>
      </c>
      <c r="O22" s="35">
        <v>3</v>
      </c>
      <c r="P22" s="35">
        <v>3</v>
      </c>
      <c r="Q22" s="35">
        <v>1</v>
      </c>
      <c r="R22" s="35">
        <v>0</v>
      </c>
      <c r="S22" s="39" t="s">
        <v>285</v>
      </c>
      <c r="T22" s="39" t="s">
        <v>286</v>
      </c>
      <c r="U22" s="35" t="s">
        <v>471</v>
      </c>
    </row>
    <row r="23" spans="1:21" x14ac:dyDescent="0.3">
      <c r="A23" s="35" t="s">
        <v>147</v>
      </c>
      <c r="B23" s="39" t="s">
        <v>135</v>
      </c>
      <c r="C23" s="35" t="s">
        <v>7</v>
      </c>
      <c r="D23" s="35" t="s">
        <v>157</v>
      </c>
      <c r="E23" s="35" t="s">
        <v>95</v>
      </c>
      <c r="F23" s="35" t="s">
        <v>134</v>
      </c>
      <c r="G23" s="35" t="str">
        <f>IFERROR(VLOOKUP(F23,class_list!$A$3:$B$6,2,FALSE),"")</f>
        <v>질서</v>
      </c>
      <c r="H23" s="35" t="s">
        <v>210</v>
      </c>
      <c r="I23" s="35" t="str">
        <f>IFERROR(VLOOKUP(H23,class_list!$A$3:$B$6,2,FALSE),"")</f>
        <v>지식</v>
      </c>
      <c r="J23" s="35"/>
      <c r="K23" s="35"/>
      <c r="L23" s="35" t="str">
        <f>IFERROR(VLOOKUP(K23,category_list!$A$3:$B$44,2,FALSE),"")</f>
        <v/>
      </c>
      <c r="M23" s="35"/>
      <c r="N23" s="35" t="str">
        <f>IFERROR(VLOOKUP(M23,category_list!$A$3:$B$44,2,FALSE),"")</f>
        <v/>
      </c>
      <c r="O23" s="35">
        <v>1</v>
      </c>
      <c r="P23" s="35"/>
      <c r="Q23" s="35"/>
      <c r="R23" s="35">
        <v>1</v>
      </c>
      <c r="S23" s="12"/>
      <c r="T23" s="12"/>
      <c r="U23" s="35" t="s">
        <v>472</v>
      </c>
    </row>
    <row r="24" spans="1:21" x14ac:dyDescent="0.3">
      <c r="A24" s="35" t="s">
        <v>148</v>
      </c>
      <c r="B24" s="39" t="s">
        <v>136</v>
      </c>
      <c r="C24" s="35" t="s">
        <v>7</v>
      </c>
      <c r="D24" s="35" t="s">
        <v>100</v>
      </c>
      <c r="E24" s="35" t="s">
        <v>95</v>
      </c>
      <c r="F24" s="35" t="s">
        <v>210</v>
      </c>
      <c r="G24" s="35" t="str">
        <f>IFERROR(VLOOKUP(F24,class_list!$A$3:$B$6,2,FALSE),"")</f>
        <v>지식</v>
      </c>
      <c r="H24" s="39"/>
      <c r="I24" s="35" t="str">
        <f>IFERROR(VLOOKUP(H24,class_list!$A$3:$B$6,2,FALSE),"")</f>
        <v/>
      </c>
      <c r="J24" s="35"/>
      <c r="K24" s="35"/>
      <c r="L24" s="35" t="str">
        <f>IFERROR(VLOOKUP(K24,category_list!$A$3:$B$44,2,FALSE),"")</f>
        <v/>
      </c>
      <c r="M24" s="35"/>
      <c r="N24" s="35" t="str">
        <f>IFERROR(VLOOKUP(M24,category_list!$A$3:$B$44,2,FALSE),"")</f>
        <v/>
      </c>
      <c r="O24" s="35">
        <v>1</v>
      </c>
      <c r="P24" s="35"/>
      <c r="Q24" s="35"/>
      <c r="R24" s="35">
        <v>1</v>
      </c>
      <c r="S24" s="12"/>
      <c r="T24" s="12"/>
      <c r="U24" s="35" t="s">
        <v>473</v>
      </c>
    </row>
    <row r="25" spans="1:21" x14ac:dyDescent="0.3">
      <c r="A25" s="35" t="s">
        <v>149</v>
      </c>
      <c r="B25" s="39" t="s">
        <v>137</v>
      </c>
      <c r="C25" s="35" t="s">
        <v>7</v>
      </c>
      <c r="D25" s="35" t="s">
        <v>100</v>
      </c>
      <c r="E25" s="35" t="s">
        <v>95</v>
      </c>
      <c r="F25" s="35" t="s">
        <v>210</v>
      </c>
      <c r="G25" s="35" t="str">
        <f>IFERROR(VLOOKUP(F25,class_list!$A$3:$B$6,2,FALSE),"")</f>
        <v>지식</v>
      </c>
      <c r="H25" s="39"/>
      <c r="I25" s="35" t="str">
        <f>IFERROR(VLOOKUP(H25,class_list!$A$3:$B$6,2,FALSE),"")</f>
        <v/>
      </c>
      <c r="J25" s="35"/>
      <c r="K25" s="35"/>
      <c r="L25" s="35" t="str">
        <f>IFERROR(VLOOKUP(K25,category_list!$A$3:$B$44,2,FALSE),"")</f>
        <v/>
      </c>
      <c r="M25" s="35"/>
      <c r="N25" s="35" t="str">
        <f>IFERROR(VLOOKUP(M25,category_list!$A$3:$B$44,2,FALSE),"")</f>
        <v/>
      </c>
      <c r="O25" s="35">
        <v>1</v>
      </c>
      <c r="P25" s="35"/>
      <c r="Q25" s="35"/>
      <c r="R25" s="35">
        <v>1</v>
      </c>
      <c r="S25" s="12"/>
      <c r="T25" s="12"/>
      <c r="U25" s="35" t="s">
        <v>474</v>
      </c>
    </row>
    <row r="26" spans="1:21" x14ac:dyDescent="0.3">
      <c r="A26" s="35" t="s">
        <v>150</v>
      </c>
      <c r="B26" s="39" t="s">
        <v>138</v>
      </c>
      <c r="C26" s="35" t="s">
        <v>7</v>
      </c>
      <c r="D26" s="35" t="s">
        <v>100</v>
      </c>
      <c r="E26" s="35" t="s">
        <v>95</v>
      </c>
      <c r="F26" s="35" t="s">
        <v>134</v>
      </c>
      <c r="G26" s="35" t="str">
        <f>IFERROR(VLOOKUP(F26,class_list!$A$3:$B$6,2,FALSE),"")</f>
        <v>질서</v>
      </c>
      <c r="H26" s="39"/>
      <c r="I26" s="35" t="str">
        <f>IFERROR(VLOOKUP(H26,class_list!$A$3:$B$6,2,FALSE),"")</f>
        <v/>
      </c>
      <c r="J26" s="35"/>
      <c r="K26" s="35"/>
      <c r="L26" s="35" t="str">
        <f>IFERROR(VLOOKUP(K26,category_list!$A$3:$B$44,2,FALSE),"")</f>
        <v/>
      </c>
      <c r="M26" s="35"/>
      <c r="N26" s="35" t="str">
        <f>IFERROR(VLOOKUP(M26,category_list!$A$3:$B$44,2,FALSE),"")</f>
        <v/>
      </c>
      <c r="O26" s="35">
        <v>1</v>
      </c>
      <c r="P26" s="35"/>
      <c r="Q26" s="35"/>
      <c r="R26" s="35">
        <v>1</v>
      </c>
      <c r="S26" s="12"/>
      <c r="T26" s="12"/>
      <c r="U26" s="35" t="s">
        <v>475</v>
      </c>
    </row>
    <row r="27" spans="1:21" x14ac:dyDescent="0.3">
      <c r="A27" s="35" t="s">
        <v>151</v>
      </c>
      <c r="B27" s="39" t="s">
        <v>139</v>
      </c>
      <c r="C27" s="35" t="s">
        <v>8</v>
      </c>
      <c r="D27" s="35" t="s">
        <v>100</v>
      </c>
      <c r="E27" s="35" t="s">
        <v>95</v>
      </c>
      <c r="F27" s="35" t="s">
        <v>212</v>
      </c>
      <c r="G27" s="35" t="str">
        <f>IFERROR(VLOOKUP(F27,class_list!$A$3:$B$6,2,FALSE),"")</f>
        <v>주술</v>
      </c>
      <c r="H27" s="39"/>
      <c r="I27" s="35" t="str">
        <f>IFERROR(VLOOKUP(H27,class_list!$A$3:$B$6,2,FALSE),"")</f>
        <v/>
      </c>
      <c r="J27" s="35"/>
      <c r="K27" s="35"/>
      <c r="L27" s="35" t="str">
        <f>IFERROR(VLOOKUP(K27,category_list!$A$3:$B$44,2,FALSE),"")</f>
        <v/>
      </c>
      <c r="M27" s="35"/>
      <c r="N27" s="35" t="str">
        <f>IFERROR(VLOOKUP(M27,category_list!$A$3:$B$44,2,FALSE),"")</f>
        <v/>
      </c>
      <c r="O27" s="35">
        <v>1</v>
      </c>
      <c r="P27" s="35"/>
      <c r="Q27" s="35"/>
      <c r="R27" s="35">
        <v>1</v>
      </c>
      <c r="S27" s="12"/>
      <c r="T27" s="12"/>
      <c r="U27" s="35" t="s">
        <v>476</v>
      </c>
    </row>
    <row r="28" spans="1:21" x14ac:dyDescent="0.3">
      <c r="A28" s="35" t="s">
        <v>152</v>
      </c>
      <c r="B28" s="39" t="s">
        <v>140</v>
      </c>
      <c r="C28" s="35" t="s">
        <v>8</v>
      </c>
      <c r="D28" s="35" t="s">
        <v>100</v>
      </c>
      <c r="E28" s="35" t="s">
        <v>95</v>
      </c>
      <c r="F28" s="35" t="s">
        <v>212</v>
      </c>
      <c r="G28" s="35" t="str">
        <f>IFERROR(VLOOKUP(F28,class_list!$A$3:$B$6,2,FALSE),"")</f>
        <v>주술</v>
      </c>
      <c r="H28" s="39"/>
      <c r="I28" s="35" t="str">
        <f>IFERROR(VLOOKUP(H28,class_list!$A$3:$B$6,2,FALSE),"")</f>
        <v/>
      </c>
      <c r="J28" s="35"/>
      <c r="K28" s="35"/>
      <c r="L28" s="35" t="str">
        <f>IFERROR(VLOOKUP(K28,category_list!$A$3:$B$44,2,FALSE),"")</f>
        <v/>
      </c>
      <c r="M28" s="35"/>
      <c r="N28" s="35" t="str">
        <f>IFERROR(VLOOKUP(M28,category_list!$A$3:$B$44,2,FALSE),"")</f>
        <v/>
      </c>
      <c r="O28" s="35">
        <v>1</v>
      </c>
      <c r="P28" s="35"/>
      <c r="Q28" s="35"/>
      <c r="R28" s="35">
        <v>1</v>
      </c>
      <c r="S28" s="12"/>
      <c r="T28" s="12"/>
      <c r="U28" s="35" t="s">
        <v>477</v>
      </c>
    </row>
    <row r="29" spans="1:21" x14ac:dyDescent="0.3">
      <c r="A29" s="35" t="s">
        <v>153</v>
      </c>
      <c r="B29" s="39" t="s">
        <v>141</v>
      </c>
      <c r="C29" s="35" t="s">
        <v>8</v>
      </c>
      <c r="D29" s="35" t="s">
        <v>100</v>
      </c>
      <c r="E29" s="35" t="s">
        <v>95</v>
      </c>
      <c r="F29" s="35" t="s">
        <v>211</v>
      </c>
      <c r="G29" s="35" t="str">
        <f>IFERROR(VLOOKUP(F29,class_list!$A$3:$B$6,2,FALSE),"")</f>
        <v>음모</v>
      </c>
      <c r="H29" s="39"/>
      <c r="I29" s="35" t="str">
        <f>IFERROR(VLOOKUP(H29,class_list!$A$3:$B$6,2,FALSE),"")</f>
        <v/>
      </c>
      <c r="J29" s="35"/>
      <c r="K29" s="35"/>
      <c r="L29" s="35" t="str">
        <f>IFERROR(VLOOKUP(K29,category_list!$A$3:$B$44,2,FALSE),"")</f>
        <v/>
      </c>
      <c r="M29" s="35"/>
      <c r="N29" s="35" t="str">
        <f>IFERROR(VLOOKUP(M29,category_list!$A$3:$B$44,2,FALSE),"")</f>
        <v/>
      </c>
      <c r="O29" s="35">
        <v>1</v>
      </c>
      <c r="P29" s="35"/>
      <c r="Q29" s="35"/>
      <c r="R29" s="35">
        <v>1</v>
      </c>
      <c r="S29" s="12"/>
      <c r="T29" s="12"/>
      <c r="U29" s="35" t="s">
        <v>478</v>
      </c>
    </row>
    <row r="30" spans="1:21" x14ac:dyDescent="0.3">
      <c r="A30" s="35" t="s">
        <v>154</v>
      </c>
      <c r="B30" s="39" t="s">
        <v>142</v>
      </c>
      <c r="C30" s="35" t="s">
        <v>8</v>
      </c>
      <c r="D30" s="35" t="s">
        <v>156</v>
      </c>
      <c r="E30" s="35" t="s">
        <v>95</v>
      </c>
      <c r="F30" s="35" t="s">
        <v>212</v>
      </c>
      <c r="G30" s="35" t="str">
        <f>IFERROR(VLOOKUP(F30,class_list!$A$3:$B$60,2,FALSE),"")</f>
        <v>주술</v>
      </c>
      <c r="H30" s="35" t="s">
        <v>211</v>
      </c>
      <c r="I30" s="35" t="str">
        <f>IFERROR(VLOOKUP(H30,class_list!$A$3:$B$60,2,FALSE),"")</f>
        <v>음모</v>
      </c>
      <c r="J30" s="35"/>
      <c r="K30" s="35"/>
      <c r="L30" s="35" t="str">
        <f>IFERROR(VLOOKUP(K30,category_list!$A$3:$B$44,2,FALSE),"")</f>
        <v/>
      </c>
      <c r="M30" s="35"/>
      <c r="N30" s="35" t="str">
        <f>IFERROR(VLOOKUP(M30,category_list!$A$3:$B$44,2,FALSE),"")</f>
        <v/>
      </c>
      <c r="O30" s="35">
        <v>1</v>
      </c>
      <c r="P30" s="35"/>
      <c r="Q30" s="35"/>
      <c r="R30" s="35">
        <v>1</v>
      </c>
      <c r="S30" s="12"/>
      <c r="T30" s="12"/>
      <c r="U30" s="35" t="s">
        <v>479</v>
      </c>
    </row>
    <row r="31" spans="1:21" customFormat="1" x14ac:dyDescent="0.3">
      <c r="A31" s="63" t="s">
        <v>539</v>
      </c>
      <c r="B31" s="63" t="s">
        <v>364</v>
      </c>
      <c r="C31" s="63" t="s">
        <v>7</v>
      </c>
      <c r="D31" s="63" t="s">
        <v>99</v>
      </c>
      <c r="E31" s="63" t="s">
        <v>95</v>
      </c>
      <c r="F31" s="63" t="s">
        <v>344</v>
      </c>
      <c r="G31" s="63" t="str">
        <f>IFERROR(VLOOKUP(F31,class_list!$A$3:$B$60,2,FALSE),"")</f>
        <v>마력</v>
      </c>
      <c r="H31" s="63"/>
      <c r="I31" s="63" t="str">
        <f>IFERROR(VLOOKUP(H31,class_list!$A$3:$B$60,2,FALSE),"")</f>
        <v/>
      </c>
      <c r="J31" s="63"/>
      <c r="K31" s="63"/>
      <c r="L31" s="63" t="str">
        <f>IFERROR(VLOOKUP(K31,category_list!$A$3:$B$44,2,FALSE),"")</f>
        <v/>
      </c>
      <c r="M31" s="63"/>
      <c r="N31" s="63" t="str">
        <f>IFERROR(VLOOKUP(M31,category_list!$A$3:$B$44,2,FALSE),"")</f>
        <v/>
      </c>
      <c r="O31" s="63">
        <v>2</v>
      </c>
      <c r="P31" s="63"/>
      <c r="Q31" s="63"/>
      <c r="R31" s="63">
        <v>0</v>
      </c>
      <c r="S31" s="63"/>
      <c r="T31" s="63"/>
      <c r="U31" s="63" t="s">
        <v>480</v>
      </c>
    </row>
    <row r="32" spans="1:21" customFormat="1" x14ac:dyDescent="0.3">
      <c r="A32" s="63" t="s">
        <v>324</v>
      </c>
      <c r="B32" s="63" t="s">
        <v>481</v>
      </c>
      <c r="C32" s="63" t="s">
        <v>7</v>
      </c>
      <c r="D32" s="63" t="s">
        <v>99</v>
      </c>
      <c r="E32" s="63" t="s">
        <v>9</v>
      </c>
      <c r="F32" s="63" t="s">
        <v>344</v>
      </c>
      <c r="G32" s="63" t="str">
        <f>IFERROR(VLOOKUP(F32,class_list!$A$3:$B$60,2,FALSE),"")</f>
        <v>마력</v>
      </c>
      <c r="H32" s="63"/>
      <c r="I32" s="63" t="str">
        <f>IFERROR(VLOOKUP(H32,class_list!$A$3:$B$60,2,FALSE),"")</f>
        <v/>
      </c>
      <c r="J32" s="63" t="s">
        <v>523</v>
      </c>
      <c r="K32" s="63" t="s">
        <v>388</v>
      </c>
      <c r="L32" s="63" t="str">
        <f>IFERROR(VLOOKUP(K32,category_list!$A$3:$B$44,2,FALSE),"")</f>
        <v>기계</v>
      </c>
      <c r="M32" s="63"/>
      <c r="N32" s="63" t="str">
        <f>IFERROR(VLOOKUP(M32,category_list!$A$3:$B$44,2,FALSE),"")</f>
        <v/>
      </c>
      <c r="O32" s="63">
        <v>1</v>
      </c>
      <c r="P32" s="63">
        <v>0</v>
      </c>
      <c r="Q32" s="63">
        <v>2</v>
      </c>
      <c r="R32" s="63">
        <v>0</v>
      </c>
      <c r="S32" s="63"/>
      <c r="T32" s="63"/>
      <c r="U32" s="63" t="s">
        <v>482</v>
      </c>
    </row>
    <row r="33" spans="1:21" customFormat="1" x14ac:dyDescent="0.3">
      <c r="A33" s="63" t="s">
        <v>325</v>
      </c>
      <c r="B33" s="63" t="s">
        <v>381</v>
      </c>
      <c r="C33" s="63" t="s">
        <v>7</v>
      </c>
      <c r="D33" s="63" t="s">
        <v>99</v>
      </c>
      <c r="E33" s="63" t="s">
        <v>9</v>
      </c>
      <c r="F33" s="63" t="s">
        <v>344</v>
      </c>
      <c r="G33" s="63" t="str">
        <f>IFERROR(VLOOKUP(F33,class_list!$A$3:$B$60,2,FALSE),"")</f>
        <v>마력</v>
      </c>
      <c r="H33" s="63"/>
      <c r="I33" s="63" t="str">
        <f>IFERROR(VLOOKUP(H33,class_list!$A$3:$B$60,2,FALSE),"")</f>
        <v/>
      </c>
      <c r="J33" s="63" t="s">
        <v>523</v>
      </c>
      <c r="K33" s="63" t="s">
        <v>382</v>
      </c>
      <c r="L33" s="63" t="str">
        <f>IFERROR(VLOOKUP(K33,category_list!$A$3:$B$44,2,FALSE),"")</f>
        <v>마법사</v>
      </c>
      <c r="M33" s="63"/>
      <c r="N33" s="63" t="str">
        <f>IFERROR(VLOOKUP(M33,category_list!$A$3:$B$44,2,FALSE),"")</f>
        <v/>
      </c>
      <c r="O33" s="63">
        <v>1</v>
      </c>
      <c r="P33" s="63">
        <v>1</v>
      </c>
      <c r="Q33" s="63">
        <v>1</v>
      </c>
      <c r="R33" s="63">
        <v>0</v>
      </c>
      <c r="S33" s="63"/>
      <c r="T33" s="63" t="s">
        <v>378</v>
      </c>
      <c r="U33" s="63" t="s">
        <v>483</v>
      </c>
    </row>
    <row r="34" spans="1:21" customFormat="1" x14ac:dyDescent="0.3">
      <c r="A34" s="63" t="s">
        <v>326</v>
      </c>
      <c r="B34" s="63" t="s">
        <v>374</v>
      </c>
      <c r="C34" s="63" t="s">
        <v>7</v>
      </c>
      <c r="D34" s="63" t="s">
        <v>101</v>
      </c>
      <c r="E34" s="63" t="s">
        <v>9</v>
      </c>
      <c r="F34" s="63" t="s">
        <v>344</v>
      </c>
      <c r="G34" s="63" t="str">
        <f>IFERROR(VLOOKUP(F34,class_list!$A$3:$B$60,2,FALSE),"")</f>
        <v>마력</v>
      </c>
      <c r="H34" s="63"/>
      <c r="I34" s="63" t="str">
        <f>IFERROR(VLOOKUP(H34,class_list!$A$3:$B$60,2,FALSE),"")</f>
        <v/>
      </c>
      <c r="J34" s="63" t="s">
        <v>523</v>
      </c>
      <c r="K34" s="63" t="s">
        <v>382</v>
      </c>
      <c r="L34" s="63" t="str">
        <f>IFERROR(VLOOKUP(K34,category_list!$A$3:$B$44,2,FALSE),"")</f>
        <v>마법사</v>
      </c>
      <c r="M34" s="63"/>
      <c r="N34" s="63" t="str">
        <f>IFERROR(VLOOKUP(M34,category_list!$A$3:$B$44,2,FALSE),"")</f>
        <v/>
      </c>
      <c r="O34" s="63">
        <v>3</v>
      </c>
      <c r="P34" s="63">
        <v>2</v>
      </c>
      <c r="Q34" s="63">
        <v>1</v>
      </c>
      <c r="R34" s="63">
        <v>0</v>
      </c>
      <c r="S34" s="63"/>
      <c r="T34" s="63"/>
      <c r="U34" s="63" t="s">
        <v>484</v>
      </c>
    </row>
    <row r="35" spans="1:21" customFormat="1" x14ac:dyDescent="0.3">
      <c r="A35" s="63" t="s">
        <v>327</v>
      </c>
      <c r="B35" s="63" t="s">
        <v>402</v>
      </c>
      <c r="C35" s="63" t="s">
        <v>7</v>
      </c>
      <c r="D35" s="63" t="s">
        <v>102</v>
      </c>
      <c r="E35" s="63" t="s">
        <v>9</v>
      </c>
      <c r="F35" s="63" t="s">
        <v>344</v>
      </c>
      <c r="G35" s="63" t="str">
        <f>IFERROR(VLOOKUP(F35,class_list!$A$3:$B$60,2,FALSE),"")</f>
        <v>마력</v>
      </c>
      <c r="H35" s="63"/>
      <c r="I35" s="63" t="str">
        <f>IFERROR(VLOOKUP(H35,class_list!$A$3:$B$60,2,FALSE),"")</f>
        <v/>
      </c>
      <c r="J35" s="63" t="s">
        <v>523</v>
      </c>
      <c r="K35" s="63" t="s">
        <v>382</v>
      </c>
      <c r="L35" s="63" t="str">
        <f>IFERROR(VLOOKUP(K35,category_list!$A$3:$B$44,2,FALSE),"")</f>
        <v>마법사</v>
      </c>
      <c r="M35" s="63"/>
      <c r="N35" s="63" t="str">
        <f>IFERROR(VLOOKUP(M35,category_list!$A$3:$B$44,2,FALSE),"")</f>
        <v/>
      </c>
      <c r="O35" s="63">
        <v>5</v>
      </c>
      <c r="P35" s="63">
        <v>2</v>
      </c>
      <c r="Q35" s="63">
        <v>5</v>
      </c>
      <c r="R35" s="63">
        <v>0</v>
      </c>
      <c r="S35" s="63"/>
      <c r="T35" s="63"/>
      <c r="U35" s="63" t="s">
        <v>485</v>
      </c>
    </row>
    <row r="36" spans="1:21" customFormat="1" x14ac:dyDescent="0.3">
      <c r="A36" s="63" t="s">
        <v>328</v>
      </c>
      <c r="B36" s="63" t="s">
        <v>369</v>
      </c>
      <c r="C36" s="63" t="s">
        <v>7</v>
      </c>
      <c r="D36" s="63" t="s">
        <v>156</v>
      </c>
      <c r="E36" s="63" t="s">
        <v>95</v>
      </c>
      <c r="F36" s="63" t="s">
        <v>133</v>
      </c>
      <c r="G36" s="63" t="str">
        <f>IFERROR(VLOOKUP(F36,class_list!$A$3:$B$60,2,FALSE),"")</f>
        <v>지식</v>
      </c>
      <c r="H36" s="63" t="s">
        <v>344</v>
      </c>
      <c r="I36" s="63" t="str">
        <f>IFERROR(VLOOKUP(H36,class_list!$A$3:$B$60,2,FALSE),"")</f>
        <v>마력</v>
      </c>
      <c r="J36" s="63"/>
      <c r="K36" s="63"/>
      <c r="L36" s="63" t="str">
        <f>IFERROR(VLOOKUP(K36,category_list!$A$3:$B$44,2,FALSE),"")</f>
        <v/>
      </c>
      <c r="M36" s="63"/>
      <c r="N36" s="63" t="str">
        <f>IFERROR(VLOOKUP(M36,category_list!$A$3:$B$44,2,FALSE),"")</f>
        <v/>
      </c>
      <c r="O36" s="63">
        <v>1</v>
      </c>
      <c r="P36" s="63"/>
      <c r="Q36" s="63"/>
      <c r="R36" s="63">
        <v>1</v>
      </c>
      <c r="S36" s="63"/>
      <c r="T36" s="63"/>
      <c r="U36" s="63" t="s">
        <v>486</v>
      </c>
    </row>
    <row r="37" spans="1:21" customFormat="1" x14ac:dyDescent="0.3">
      <c r="A37" s="63" t="s">
        <v>329</v>
      </c>
      <c r="B37" s="63" t="s">
        <v>373</v>
      </c>
      <c r="C37" s="63" t="s">
        <v>7</v>
      </c>
      <c r="D37" s="63" t="s">
        <v>100</v>
      </c>
      <c r="E37" s="63" t="s">
        <v>95</v>
      </c>
      <c r="F37" s="63" t="s">
        <v>133</v>
      </c>
      <c r="G37" s="63" t="str">
        <f>IFERROR(VLOOKUP(F37,class_list!$A$3:$B$60,2,FALSE),"")</f>
        <v>지식</v>
      </c>
      <c r="H37" s="63"/>
      <c r="I37" s="63" t="str">
        <f>IFERROR(VLOOKUP(H37,class_list!$A$3:$B$60,2,FALSE),"")</f>
        <v/>
      </c>
      <c r="J37" s="63"/>
      <c r="K37" s="63"/>
      <c r="L37" s="63" t="str">
        <f>IFERROR(VLOOKUP(K37,category_list!$A$3:$B$44,2,FALSE),"")</f>
        <v/>
      </c>
      <c r="M37" s="63"/>
      <c r="N37" s="63" t="str">
        <f>IFERROR(VLOOKUP(M37,category_list!$A$3:$B$44,2,FALSE),"")</f>
        <v/>
      </c>
      <c r="O37" s="63">
        <v>1</v>
      </c>
      <c r="P37" s="63"/>
      <c r="Q37" s="63"/>
      <c r="R37" s="63">
        <v>1</v>
      </c>
      <c r="S37" s="63"/>
      <c r="T37" s="63"/>
      <c r="U37" s="63" t="s">
        <v>487</v>
      </c>
    </row>
    <row r="38" spans="1:21" customFormat="1" x14ac:dyDescent="0.3">
      <c r="A38" s="63" t="s">
        <v>330</v>
      </c>
      <c r="B38" s="63" t="s">
        <v>372</v>
      </c>
      <c r="C38" s="63" t="s">
        <v>7</v>
      </c>
      <c r="D38" s="63" t="s">
        <v>100</v>
      </c>
      <c r="E38" s="63" t="s">
        <v>95</v>
      </c>
      <c r="F38" s="63" t="s">
        <v>344</v>
      </c>
      <c r="G38" s="63" t="str">
        <f>IFERROR(VLOOKUP(F38,class_list!$A$3:$B$60,2,FALSE),"")</f>
        <v>마력</v>
      </c>
      <c r="H38" s="63"/>
      <c r="I38" s="63" t="str">
        <f>IFERROR(VLOOKUP(H38,class_list!$A$3:$B$60,2,FALSE),"")</f>
        <v/>
      </c>
      <c r="J38" s="63"/>
      <c r="K38" s="63"/>
      <c r="L38" s="63" t="str">
        <f>IFERROR(VLOOKUP(K38,category_list!$A$3:$B$44,2,FALSE),"")</f>
        <v/>
      </c>
      <c r="M38" s="63"/>
      <c r="N38" s="63" t="str">
        <f>IFERROR(VLOOKUP(M38,category_list!$A$3:$B$44,2,FALSE),"")</f>
        <v/>
      </c>
      <c r="O38" s="63">
        <v>1</v>
      </c>
      <c r="P38" s="63"/>
      <c r="Q38" s="63"/>
      <c r="R38" s="63">
        <v>1</v>
      </c>
      <c r="S38" s="63"/>
      <c r="T38" s="63"/>
      <c r="U38" s="63" t="s">
        <v>488</v>
      </c>
    </row>
    <row r="39" spans="1:21" customFormat="1" x14ac:dyDescent="0.3">
      <c r="A39" s="63" t="s">
        <v>331</v>
      </c>
      <c r="B39" s="63" t="s">
        <v>403</v>
      </c>
      <c r="C39" s="63" t="s">
        <v>7</v>
      </c>
      <c r="D39" s="63" t="s">
        <v>100</v>
      </c>
      <c r="E39" s="63" t="s">
        <v>95</v>
      </c>
      <c r="F39" s="63" t="s">
        <v>344</v>
      </c>
      <c r="G39" s="63" t="str">
        <f>IFERROR(VLOOKUP(F39,class_list!$A$3:$B$60,2,FALSE),"")</f>
        <v>마력</v>
      </c>
      <c r="H39" s="63"/>
      <c r="I39" s="63" t="str">
        <f>IFERROR(VLOOKUP(H39,class_list!$A$3:$B$60,2,FALSE),"")</f>
        <v/>
      </c>
      <c r="J39" s="63"/>
      <c r="K39" s="63"/>
      <c r="L39" s="63" t="str">
        <f>IFERROR(VLOOKUP(K39,category_list!$A$3:$B$44,2,FALSE),"")</f>
        <v/>
      </c>
      <c r="M39" s="63"/>
      <c r="N39" s="63" t="str">
        <f>IFERROR(VLOOKUP(M39,category_list!$A$3:$B$44,2,FALSE),"")</f>
        <v/>
      </c>
      <c r="O39" s="63">
        <v>1</v>
      </c>
      <c r="P39" s="63"/>
      <c r="Q39" s="63"/>
      <c r="R39" s="63">
        <v>1</v>
      </c>
      <c r="S39" s="63"/>
      <c r="T39" s="63"/>
      <c r="U39" s="63" t="s">
        <v>489</v>
      </c>
    </row>
    <row r="40" spans="1:21" customFormat="1" x14ac:dyDescent="0.3">
      <c r="A40" s="63" t="s">
        <v>332</v>
      </c>
      <c r="B40" s="63" t="s">
        <v>365</v>
      </c>
      <c r="C40" s="63" t="s">
        <v>8</v>
      </c>
      <c r="D40" s="63" t="s">
        <v>99</v>
      </c>
      <c r="E40" s="63" t="s">
        <v>95</v>
      </c>
      <c r="F40" s="63" t="s">
        <v>368</v>
      </c>
      <c r="G40" s="63" t="str">
        <f>IFERROR(VLOOKUP(F40,class_list!$A$3:$B$60,2,FALSE),"")</f>
        <v>추적</v>
      </c>
      <c r="H40" s="63"/>
      <c r="I40" s="63" t="str">
        <f>IFERROR(VLOOKUP(H40,class_list!$A$3:$B$60,2,FALSE),"")</f>
        <v/>
      </c>
      <c r="J40" s="63"/>
      <c r="K40" s="63"/>
      <c r="L40" s="63" t="str">
        <f>IFERROR(VLOOKUP(K40,category_list!$A$3:$B$44,2,FALSE),"")</f>
        <v/>
      </c>
      <c r="M40" s="63"/>
      <c r="N40" s="63" t="str">
        <f>IFERROR(VLOOKUP(M40,category_list!$A$3:$B$44,2,FALSE),"")</f>
        <v/>
      </c>
      <c r="O40" s="63">
        <v>3</v>
      </c>
      <c r="P40" s="63"/>
      <c r="Q40" s="63"/>
      <c r="R40" s="63">
        <v>0</v>
      </c>
      <c r="S40" s="63"/>
      <c r="T40" s="63"/>
      <c r="U40" s="63" t="s">
        <v>490</v>
      </c>
    </row>
    <row r="41" spans="1:21" customFormat="1" x14ac:dyDescent="0.3">
      <c r="A41" s="63" t="s">
        <v>333</v>
      </c>
      <c r="B41" s="63" t="s">
        <v>376</v>
      </c>
      <c r="C41" s="63" t="s">
        <v>8</v>
      </c>
      <c r="D41" s="63" t="s">
        <v>99</v>
      </c>
      <c r="E41" s="63" t="s">
        <v>9</v>
      </c>
      <c r="F41" s="63" t="s">
        <v>368</v>
      </c>
      <c r="G41" s="63" t="str">
        <f>IFERROR(VLOOKUP(F41,class_list!$A$3:$B$60,2,FALSE),"")</f>
        <v>추적</v>
      </c>
      <c r="H41" s="63"/>
      <c r="I41" s="63" t="str">
        <f>IFERROR(VLOOKUP(H41,class_list!$A$3:$B$60,2,FALSE),"")</f>
        <v/>
      </c>
      <c r="J41" s="63" t="s">
        <v>524</v>
      </c>
      <c r="K41" s="63" t="s">
        <v>384</v>
      </c>
      <c r="L41" s="63" t="str">
        <f>IFERROR(VLOOKUP(K41,category_list!$A$3:$B$44,2,FALSE),"")</f>
        <v>괴수</v>
      </c>
      <c r="M41" s="63"/>
      <c r="N41" s="63" t="str">
        <f>IFERROR(VLOOKUP(M41,category_list!$A$3:$B$44,2,FALSE),"")</f>
        <v/>
      </c>
      <c r="O41" s="63">
        <v>2</v>
      </c>
      <c r="P41" s="63">
        <v>1</v>
      </c>
      <c r="Q41" s="63">
        <v>1</v>
      </c>
      <c r="R41" s="63">
        <v>0</v>
      </c>
      <c r="S41" s="63" t="s">
        <v>390</v>
      </c>
      <c r="T41" s="63"/>
      <c r="U41" s="63" t="s">
        <v>499</v>
      </c>
    </row>
    <row r="42" spans="1:21" customFormat="1" x14ac:dyDescent="0.3">
      <c r="A42" s="63" t="s">
        <v>334</v>
      </c>
      <c r="B42" s="63" t="s">
        <v>377</v>
      </c>
      <c r="C42" s="63" t="s">
        <v>8</v>
      </c>
      <c r="D42" s="63" t="s">
        <v>99</v>
      </c>
      <c r="E42" s="63" t="s">
        <v>9</v>
      </c>
      <c r="F42" s="63" t="s">
        <v>368</v>
      </c>
      <c r="G42" s="63" t="str">
        <f>IFERROR(VLOOKUP(F42,class_list!$A$3:$B$60,2,FALSE),"")</f>
        <v>추적</v>
      </c>
      <c r="H42" s="63"/>
      <c r="I42" s="63" t="str">
        <f>IFERROR(VLOOKUP(H42,class_list!$A$3:$B$60,2,FALSE),"")</f>
        <v/>
      </c>
      <c r="J42" s="63" t="s">
        <v>524</v>
      </c>
      <c r="K42" s="63" t="s">
        <v>386</v>
      </c>
      <c r="L42" s="63" t="str">
        <f>IFERROR(VLOOKUP(K42,category_list!$A$3:$B$44,2,FALSE),"")</f>
        <v>조련사</v>
      </c>
      <c r="M42" s="63"/>
      <c r="N42" s="63" t="str">
        <f>IFERROR(VLOOKUP(M42,category_list!$A$3:$B$44,2,FALSE),"")</f>
        <v/>
      </c>
      <c r="O42" s="63">
        <v>3</v>
      </c>
      <c r="P42" s="63">
        <v>2</v>
      </c>
      <c r="Q42" s="63">
        <v>1</v>
      </c>
      <c r="R42" s="63">
        <v>0</v>
      </c>
      <c r="S42" s="63"/>
      <c r="T42" s="63" t="s">
        <v>378</v>
      </c>
      <c r="U42" s="63" t="s">
        <v>491</v>
      </c>
    </row>
    <row r="43" spans="1:21" customFormat="1" x14ac:dyDescent="0.3">
      <c r="A43" s="63" t="s">
        <v>335</v>
      </c>
      <c r="B43" s="63" t="s">
        <v>379</v>
      </c>
      <c r="C43" s="63" t="s">
        <v>8</v>
      </c>
      <c r="D43" s="63" t="s">
        <v>101</v>
      </c>
      <c r="E43" s="63" t="s">
        <v>9</v>
      </c>
      <c r="F43" s="63" t="s">
        <v>368</v>
      </c>
      <c r="G43" s="63" t="str">
        <f>IFERROR(VLOOKUP(F43,class_list!$A$3:$B$60,2,FALSE),"")</f>
        <v>추적</v>
      </c>
      <c r="H43" s="63"/>
      <c r="I43" s="63" t="str">
        <f>IFERROR(VLOOKUP(H43,class_list!$A$3:$B$60,2,FALSE),"")</f>
        <v/>
      </c>
      <c r="J43" s="63" t="s">
        <v>523</v>
      </c>
      <c r="K43" s="63" t="s">
        <v>122</v>
      </c>
      <c r="L43" s="63" t="str">
        <f>IFERROR(VLOOKUP(K43,category_list!$A$3:$B$44,2,FALSE),"")</f>
        <v>잠입자</v>
      </c>
      <c r="M43" s="63"/>
      <c r="N43" s="63" t="str">
        <f>IFERROR(VLOOKUP(M43,category_list!$A$3:$B$44,2,FALSE),"")</f>
        <v/>
      </c>
      <c r="O43" s="63">
        <v>3</v>
      </c>
      <c r="P43" s="63">
        <v>1</v>
      </c>
      <c r="Q43" s="63">
        <v>3</v>
      </c>
      <c r="R43" s="63">
        <v>0</v>
      </c>
      <c r="S43" s="63"/>
      <c r="T43" s="63"/>
      <c r="U43" s="63" t="s">
        <v>492</v>
      </c>
    </row>
    <row r="44" spans="1:21" customFormat="1" x14ac:dyDescent="0.3">
      <c r="A44" s="63" t="s">
        <v>336</v>
      </c>
      <c r="B44" s="63" t="s">
        <v>387</v>
      </c>
      <c r="C44" s="63" t="s">
        <v>8</v>
      </c>
      <c r="D44" s="63" t="s">
        <v>102</v>
      </c>
      <c r="E44" s="63" t="s">
        <v>9</v>
      </c>
      <c r="F44" s="63" t="s">
        <v>368</v>
      </c>
      <c r="G44" s="63" t="str">
        <f>IFERROR(VLOOKUP(F44,class_list!$A$3:$B$60,2,FALSE),"")</f>
        <v>추적</v>
      </c>
      <c r="H44" s="63"/>
      <c r="I44" s="63" t="str">
        <f>IFERROR(VLOOKUP(H44,class_list!$A$3:$B$60,2,FALSE),"")</f>
        <v/>
      </c>
      <c r="J44" s="63" t="s">
        <v>523</v>
      </c>
      <c r="K44" s="63" t="s">
        <v>384</v>
      </c>
      <c r="L44" s="63" t="str">
        <f>IFERROR(VLOOKUP(K44,category_list!$A$3:$B$44,2,FALSE),"")</f>
        <v>괴수</v>
      </c>
      <c r="M44" s="63"/>
      <c r="N44" s="63" t="str">
        <f>IFERROR(VLOOKUP(M44,category_list!$A$3:$B$44,2,FALSE),"")</f>
        <v/>
      </c>
      <c r="O44" s="63">
        <v>4</v>
      </c>
      <c r="P44" s="63">
        <v>3</v>
      </c>
      <c r="Q44" s="63">
        <v>2</v>
      </c>
      <c r="R44" s="63">
        <v>0</v>
      </c>
      <c r="S44" s="63" t="s">
        <v>380</v>
      </c>
      <c r="T44" s="63"/>
      <c r="U44" s="63" t="s">
        <v>493</v>
      </c>
    </row>
    <row r="45" spans="1:21" customFormat="1" x14ac:dyDescent="0.3">
      <c r="A45" s="63" t="s">
        <v>337</v>
      </c>
      <c r="B45" s="63" t="s">
        <v>494</v>
      </c>
      <c r="C45" s="63" t="s">
        <v>8</v>
      </c>
      <c r="D45" s="63" t="s">
        <v>156</v>
      </c>
      <c r="E45" s="63" t="s">
        <v>95</v>
      </c>
      <c r="F45" s="63" t="s">
        <v>211</v>
      </c>
      <c r="G45" s="63" t="str">
        <f>IFERROR(VLOOKUP(F45,class_list!$A$3:$B$60,2,FALSE),"")</f>
        <v>음모</v>
      </c>
      <c r="H45" s="63" t="s">
        <v>368</v>
      </c>
      <c r="I45" s="63" t="str">
        <f>IFERROR(VLOOKUP(H45,class_list!$A$3:$B$60,2,FALSE),"")</f>
        <v>추적</v>
      </c>
      <c r="J45" s="63"/>
      <c r="K45" s="63"/>
      <c r="L45" s="63" t="str">
        <f>IFERROR(VLOOKUP(K45,category_list!$A$3:$B$44,2,FALSE),"")</f>
        <v/>
      </c>
      <c r="M45" s="63"/>
      <c r="N45" s="63" t="str">
        <f>IFERROR(VLOOKUP(M45,category_list!$A$3:$B$44,2,FALSE),"")</f>
        <v/>
      </c>
      <c r="O45" s="63">
        <v>1</v>
      </c>
      <c r="P45" s="63"/>
      <c r="Q45" s="63"/>
      <c r="R45" s="63">
        <v>1</v>
      </c>
      <c r="S45" s="63"/>
      <c r="T45" s="63"/>
      <c r="U45" s="63" t="s">
        <v>495</v>
      </c>
    </row>
    <row r="46" spans="1:21" customFormat="1" x14ac:dyDescent="0.3">
      <c r="A46" s="63" t="s">
        <v>338</v>
      </c>
      <c r="B46" s="63" t="s">
        <v>370</v>
      </c>
      <c r="C46" s="63" t="s">
        <v>8</v>
      </c>
      <c r="D46" s="63" t="s">
        <v>100</v>
      </c>
      <c r="E46" s="63" t="s">
        <v>95</v>
      </c>
      <c r="F46" s="63" t="s">
        <v>368</v>
      </c>
      <c r="G46" s="63" t="str">
        <f>IFERROR(VLOOKUP(F46,class_list!$A$3:$B$60,2,FALSE),"")</f>
        <v>추적</v>
      </c>
      <c r="H46" s="63"/>
      <c r="I46" s="63" t="str">
        <f>IFERROR(VLOOKUP(H46,class_list!$A$3:$B$60,2,FALSE),"")</f>
        <v/>
      </c>
      <c r="J46" s="63"/>
      <c r="K46" s="63"/>
      <c r="L46" s="63" t="str">
        <f>IFERROR(VLOOKUP(K46,category_list!$A$3:$B$44,2,FALSE),"")</f>
        <v/>
      </c>
      <c r="M46" s="63"/>
      <c r="N46" s="63" t="str">
        <f>IFERROR(VLOOKUP(M46,category_list!$A$3:$B$44,2,FALSE),"")</f>
        <v/>
      </c>
      <c r="O46" s="63">
        <v>1</v>
      </c>
      <c r="P46" s="63"/>
      <c r="Q46" s="63"/>
      <c r="R46" s="63">
        <v>1</v>
      </c>
      <c r="S46" s="63"/>
      <c r="T46" s="63"/>
      <c r="U46" s="63" t="s">
        <v>496</v>
      </c>
    </row>
    <row r="47" spans="1:21" customFormat="1" x14ac:dyDescent="0.3">
      <c r="A47" s="63" t="s">
        <v>339</v>
      </c>
      <c r="B47" s="63" t="s">
        <v>371</v>
      </c>
      <c r="C47" s="63" t="s">
        <v>8</v>
      </c>
      <c r="D47" s="63" t="s">
        <v>100</v>
      </c>
      <c r="E47" s="63" t="s">
        <v>95</v>
      </c>
      <c r="F47" s="63" t="s">
        <v>368</v>
      </c>
      <c r="G47" s="63" t="str">
        <f>IFERROR(VLOOKUP(F47,class_list!$A$3:$B$60,2,FALSE),"")</f>
        <v>추적</v>
      </c>
      <c r="H47" s="63"/>
      <c r="I47" s="63" t="str">
        <f>IFERROR(VLOOKUP(H47,class_list!$A$3:$B$60,2,FALSE),"")</f>
        <v/>
      </c>
      <c r="J47" s="63"/>
      <c r="K47" s="63"/>
      <c r="L47" s="63" t="str">
        <f>IFERROR(VLOOKUP(K47,category_list!$A$3:$B$44,2,FALSE),"")</f>
        <v/>
      </c>
      <c r="M47" s="63"/>
      <c r="N47" s="63" t="str">
        <f>IFERROR(VLOOKUP(M47,category_list!$A$3:$B$44,2,FALSE),"")</f>
        <v/>
      </c>
      <c r="O47" s="63">
        <v>1</v>
      </c>
      <c r="P47" s="63"/>
      <c r="Q47" s="63"/>
      <c r="R47" s="63">
        <v>1</v>
      </c>
      <c r="S47" s="63"/>
      <c r="T47" s="63"/>
      <c r="U47" s="63" t="s">
        <v>497</v>
      </c>
    </row>
    <row r="48" spans="1:21" customFormat="1" x14ac:dyDescent="0.3">
      <c r="A48" s="63" t="s">
        <v>340</v>
      </c>
      <c r="B48" s="63" t="s">
        <v>375</v>
      </c>
      <c r="C48" s="63" t="s">
        <v>8</v>
      </c>
      <c r="D48" s="63" t="s">
        <v>100</v>
      </c>
      <c r="E48" s="63" t="s">
        <v>95</v>
      </c>
      <c r="F48" s="63" t="s">
        <v>211</v>
      </c>
      <c r="G48" s="63" t="str">
        <f>IFERROR(VLOOKUP(F48,class_list!$A$3:$B$60,2,FALSE),"")</f>
        <v>음모</v>
      </c>
      <c r="H48" s="63"/>
      <c r="I48" s="63" t="str">
        <f>IFERROR(VLOOKUP(H48,class_list!$A$3:$B$60,2,FALSE),"")</f>
        <v/>
      </c>
      <c r="J48" s="63"/>
      <c r="K48" s="63"/>
      <c r="L48" s="63" t="str">
        <f>IFERROR(VLOOKUP(K48,category_list!$A$3:$B$44,2,FALSE),"")</f>
        <v/>
      </c>
      <c r="M48" s="63"/>
      <c r="N48" s="63" t="str">
        <f>IFERROR(VLOOKUP(M48,category_list!$A$3:$B$44,2,FALSE),"")</f>
        <v/>
      </c>
      <c r="O48" s="63">
        <v>1</v>
      </c>
      <c r="P48" s="63"/>
      <c r="Q48" s="63"/>
      <c r="R48" s="63">
        <v>1</v>
      </c>
      <c r="S48" s="63"/>
      <c r="T48" s="63"/>
      <c r="U48" s="63" t="s">
        <v>498</v>
      </c>
    </row>
    <row r="49" spans="1:21" x14ac:dyDescent="0.3">
      <c r="A49" s="53" t="s">
        <v>558</v>
      </c>
      <c r="B49" s="53" t="s">
        <v>849</v>
      </c>
      <c r="C49" s="53" t="s">
        <v>7</v>
      </c>
      <c r="D49" s="53" t="s">
        <v>99</v>
      </c>
      <c r="E49" s="53" t="s">
        <v>95</v>
      </c>
      <c r="F49" s="53" t="s">
        <v>134</v>
      </c>
      <c r="G49" s="53" t="str">
        <f>IFERROR(VLOOKUP(F49,class_list!$A$3:$B$60,2,FALSE),"")</f>
        <v>질서</v>
      </c>
      <c r="H49" s="53"/>
      <c r="I49" s="53"/>
      <c r="J49" s="53"/>
      <c r="K49" s="53"/>
      <c r="L49" s="53" t="str">
        <f>IFERROR(VLOOKUP(K49,category_list!$A$3:$B$44,2,FALSE),"")</f>
        <v/>
      </c>
      <c r="M49" s="53"/>
      <c r="N49" s="53"/>
      <c r="O49" s="53">
        <v>2</v>
      </c>
      <c r="P49" s="53"/>
      <c r="Q49" s="53"/>
      <c r="R49" s="53">
        <v>0</v>
      </c>
      <c r="S49" s="53"/>
      <c r="T49" s="53"/>
      <c r="U49" s="53"/>
    </row>
    <row r="50" spans="1:21" x14ac:dyDescent="0.3">
      <c r="A50" s="53" t="s">
        <v>559</v>
      </c>
      <c r="B50" s="53" t="s">
        <v>842</v>
      </c>
      <c r="C50" s="53" t="s">
        <v>7</v>
      </c>
      <c r="D50" s="53" t="s">
        <v>101</v>
      </c>
      <c r="E50" s="53" t="s">
        <v>9</v>
      </c>
      <c r="F50" s="53" t="s">
        <v>134</v>
      </c>
      <c r="G50" s="53" t="str">
        <f>IFERROR(VLOOKUP(F50,class_list!$A$3:$B$60,2,FALSE),"")</f>
        <v>질서</v>
      </c>
      <c r="H50" s="53"/>
      <c r="I50" s="53"/>
      <c r="J50" s="53"/>
      <c r="K50" s="53" t="s">
        <v>90</v>
      </c>
      <c r="L50" s="53" t="str">
        <f>IFERROR(VLOOKUP(K50,category_list!$A$3:$B$44,2,FALSE),"")</f>
        <v>군인</v>
      </c>
      <c r="M50" s="53"/>
      <c r="N50" s="53" t="str">
        <f>IFERROR(VLOOKUP(M50,category_list!$A$3:$B$44,2,FALSE),"")</f>
        <v/>
      </c>
      <c r="O50" s="53">
        <v>2</v>
      </c>
      <c r="P50" s="53">
        <v>1</v>
      </c>
      <c r="Q50" s="53">
        <v>3</v>
      </c>
      <c r="R50" s="53">
        <v>0</v>
      </c>
      <c r="S50" s="53"/>
      <c r="T50" s="53"/>
      <c r="U50" s="53"/>
    </row>
    <row r="51" spans="1:21" x14ac:dyDescent="0.3">
      <c r="A51" s="53" t="s">
        <v>560</v>
      </c>
      <c r="B51" s="53" t="s">
        <v>848</v>
      </c>
      <c r="C51" s="53" t="s">
        <v>7</v>
      </c>
      <c r="D51" s="53" t="s">
        <v>101</v>
      </c>
      <c r="E51" s="53" t="s">
        <v>95</v>
      </c>
      <c r="F51" s="53" t="s">
        <v>134</v>
      </c>
      <c r="G51" s="53" t="str">
        <f>IFERROR(VLOOKUP(F51,class_list!$A$3:$B$60,2,FALSE),"")</f>
        <v>질서</v>
      </c>
      <c r="H51" s="53"/>
      <c r="I51" s="53"/>
      <c r="J51" s="53"/>
      <c r="K51" s="53"/>
      <c r="L51" s="53" t="str">
        <f>IFERROR(VLOOKUP(K51,category_list!$A$3:$B$44,2,FALSE),"")</f>
        <v/>
      </c>
      <c r="M51" s="53"/>
      <c r="N51" s="53" t="str">
        <f>IFERROR(VLOOKUP(M51,category_list!$A$3:$B$44,2,FALSE),"")</f>
        <v/>
      </c>
      <c r="O51" s="53">
        <v>1</v>
      </c>
      <c r="P51" s="53"/>
      <c r="Q51" s="53"/>
      <c r="R51" s="53">
        <v>0</v>
      </c>
      <c r="S51" s="53"/>
      <c r="T51" s="53"/>
      <c r="U51" s="53"/>
    </row>
    <row r="52" spans="1:21" x14ac:dyDescent="0.3">
      <c r="A52" s="53" t="s">
        <v>561</v>
      </c>
      <c r="B52" s="53" t="s">
        <v>847</v>
      </c>
      <c r="C52" s="53" t="s">
        <v>7</v>
      </c>
      <c r="D52" s="53" t="s">
        <v>102</v>
      </c>
      <c r="E52" s="53" t="s">
        <v>838</v>
      </c>
      <c r="F52" s="53" t="s">
        <v>134</v>
      </c>
      <c r="G52" s="53" t="str">
        <f>IFERROR(VLOOKUP(F52,class_list!$A$3:$B$60,2,FALSE),"")</f>
        <v>질서</v>
      </c>
      <c r="H52" s="53"/>
      <c r="I52" s="53"/>
      <c r="J52" s="53"/>
      <c r="K52" s="53"/>
      <c r="L52" s="53" t="str">
        <f>IFERROR(VLOOKUP(K52,category_list!$A$3:$B$44,2,FALSE),"")</f>
        <v/>
      </c>
      <c r="M52" s="53"/>
      <c r="N52" s="53" t="str">
        <f>IFERROR(VLOOKUP(M52,category_list!$A$3:$B$44,2,FALSE),"")</f>
        <v/>
      </c>
      <c r="O52" s="53"/>
      <c r="P52" s="53"/>
      <c r="Q52" s="53"/>
      <c r="R52" s="53">
        <v>0</v>
      </c>
      <c r="S52" s="53"/>
      <c r="T52" s="53"/>
      <c r="U52" s="53"/>
    </row>
    <row r="53" spans="1:21" x14ac:dyDescent="0.3">
      <c r="A53" s="53" t="s">
        <v>562</v>
      </c>
      <c r="B53" s="53" t="s">
        <v>841</v>
      </c>
      <c r="C53" s="53" t="s">
        <v>7</v>
      </c>
      <c r="D53" s="53" t="s">
        <v>156</v>
      </c>
      <c r="E53" s="53" t="s">
        <v>9</v>
      </c>
      <c r="F53" s="53" t="s">
        <v>134</v>
      </c>
      <c r="G53" s="53" t="str">
        <f>IFERROR(VLOOKUP(F53,class_list!$A$3:$B$60,2,FALSE),"")</f>
        <v>질서</v>
      </c>
      <c r="H53" s="53"/>
      <c r="I53" s="53"/>
      <c r="J53" s="53"/>
      <c r="K53" s="53" t="s">
        <v>91</v>
      </c>
      <c r="L53" s="53" t="str">
        <f>IFERROR(VLOOKUP(K53,category_list!$A$3:$B$44,2,FALSE),"")</f>
        <v>용병</v>
      </c>
      <c r="M53" s="53" t="s">
        <v>129</v>
      </c>
      <c r="N53" s="53" t="str">
        <f>IFERROR(VLOOKUP(M53,category_list!$A$3:$B$44,2,FALSE),"")</f>
        <v>사냥꾼</v>
      </c>
      <c r="O53" s="53">
        <v>6</v>
      </c>
      <c r="P53" s="53">
        <v>6</v>
      </c>
      <c r="Q53" s="53">
        <v>4</v>
      </c>
      <c r="R53" s="53">
        <v>0</v>
      </c>
      <c r="S53" s="53" t="s">
        <v>243</v>
      </c>
      <c r="T53" s="53"/>
      <c r="U53" s="53"/>
    </row>
    <row r="54" spans="1:21" x14ac:dyDescent="0.3">
      <c r="A54" s="53" t="s">
        <v>563</v>
      </c>
      <c r="B54" s="53" t="s">
        <v>846</v>
      </c>
      <c r="C54" s="53" t="s">
        <v>7</v>
      </c>
      <c r="D54" s="53" t="s">
        <v>99</v>
      </c>
      <c r="E54" s="53" t="s">
        <v>9</v>
      </c>
      <c r="F54" s="53" t="s">
        <v>133</v>
      </c>
      <c r="G54" s="53" t="str">
        <f>IFERROR(VLOOKUP(F54,class_list!$A$3:$B$60,2,FALSE),"")</f>
        <v>지식</v>
      </c>
      <c r="H54" s="53"/>
      <c r="I54" s="53"/>
      <c r="J54" s="53"/>
      <c r="K54" s="53" t="s">
        <v>889</v>
      </c>
      <c r="L54" s="53" t="str">
        <f>IFERROR(VLOOKUP(K54,category_list!$A$3:$B$44,2,FALSE),"")</f>
        <v>시민</v>
      </c>
      <c r="M54" s="53"/>
      <c r="N54" s="53" t="str">
        <f>IFERROR(VLOOKUP(M54,category_list!$A$3:$B$44,2,FALSE),"")</f>
        <v/>
      </c>
      <c r="O54" s="53">
        <v>1</v>
      </c>
      <c r="P54" s="53">
        <v>1</v>
      </c>
      <c r="Q54" s="53">
        <v>1</v>
      </c>
      <c r="R54" s="53">
        <v>0</v>
      </c>
      <c r="S54" s="53"/>
      <c r="T54" s="53"/>
      <c r="U54" s="53"/>
    </row>
    <row r="55" spans="1:21" x14ac:dyDescent="0.3">
      <c r="A55" s="53" t="s">
        <v>564</v>
      </c>
      <c r="B55" s="53" t="s">
        <v>844</v>
      </c>
      <c r="C55" s="53" t="s">
        <v>7</v>
      </c>
      <c r="D55" s="53" t="s">
        <v>99</v>
      </c>
      <c r="E55" s="53" t="s">
        <v>9</v>
      </c>
      <c r="F55" s="53" t="s">
        <v>133</v>
      </c>
      <c r="G55" s="53" t="str">
        <f>IFERROR(VLOOKUP(F55,class_list!$A$3:$B$60,2,FALSE),"")</f>
        <v>지식</v>
      </c>
      <c r="H55" s="53"/>
      <c r="I55" s="53"/>
      <c r="J55" s="53"/>
      <c r="K55" s="53" t="s">
        <v>889</v>
      </c>
      <c r="L55" s="53" t="str">
        <f>IFERROR(VLOOKUP(K55,category_list!$A$3:$B$44,2,FALSE),"")</f>
        <v>시민</v>
      </c>
      <c r="M55" s="53"/>
      <c r="N55" s="53" t="str">
        <f>IFERROR(VLOOKUP(M55,category_list!$A$3:$B$44,2,FALSE),"")</f>
        <v/>
      </c>
      <c r="O55" s="53">
        <v>3</v>
      </c>
      <c r="P55" s="53">
        <v>1</v>
      </c>
      <c r="Q55" s="53">
        <v>1</v>
      </c>
      <c r="R55" s="53">
        <v>0</v>
      </c>
      <c r="S55" s="53"/>
      <c r="T55" s="53"/>
      <c r="U55" s="53"/>
    </row>
    <row r="56" spans="1:21" x14ac:dyDescent="0.3">
      <c r="A56" s="53" t="s">
        <v>565</v>
      </c>
      <c r="B56" s="53" t="s">
        <v>850</v>
      </c>
      <c r="C56" s="53" t="s">
        <v>7</v>
      </c>
      <c r="D56" s="53" t="s">
        <v>99</v>
      </c>
      <c r="E56" s="53" t="s">
        <v>95</v>
      </c>
      <c r="F56" s="53" t="s">
        <v>133</v>
      </c>
      <c r="G56" s="53" t="str">
        <f>IFERROR(VLOOKUP(F56,class_list!$A$3:$B$60,2,FALSE),"")</f>
        <v>지식</v>
      </c>
      <c r="H56" s="53"/>
      <c r="I56" s="53"/>
      <c r="J56" s="53"/>
      <c r="K56" s="53"/>
      <c r="L56" s="53" t="str">
        <f>IFERROR(VLOOKUP(K56,category_list!$A$3:$B$44,2,FALSE),"")</f>
        <v/>
      </c>
      <c r="M56" s="53"/>
      <c r="N56" s="53" t="str">
        <f>IFERROR(VLOOKUP(M56,category_list!$A$3:$B$44,2,FALSE),"")</f>
        <v/>
      </c>
      <c r="O56" s="53"/>
      <c r="P56" s="53"/>
      <c r="Q56" s="53"/>
      <c r="R56" s="53">
        <v>0</v>
      </c>
      <c r="S56" s="53"/>
      <c r="T56" s="53"/>
      <c r="U56" s="53"/>
    </row>
    <row r="57" spans="1:21" x14ac:dyDescent="0.3">
      <c r="A57" s="53" t="s">
        <v>566</v>
      </c>
      <c r="B57" s="53" t="s">
        <v>853</v>
      </c>
      <c r="C57" s="53" t="s">
        <v>7</v>
      </c>
      <c r="D57" s="53" t="s">
        <v>99</v>
      </c>
      <c r="E57" s="53" t="s">
        <v>95</v>
      </c>
      <c r="F57" s="53" t="s">
        <v>133</v>
      </c>
      <c r="G57" s="53" t="str">
        <f>IFERROR(VLOOKUP(F57,class_list!$A$3:$B$60,2,FALSE),"")</f>
        <v>지식</v>
      </c>
      <c r="H57" s="53"/>
      <c r="I57" s="53"/>
      <c r="J57" s="53"/>
      <c r="K57" s="53"/>
      <c r="L57" s="53" t="str">
        <f>IFERROR(VLOOKUP(K57,category_list!$A$3:$B$44,2,FALSE),"")</f>
        <v/>
      </c>
      <c r="M57" s="53"/>
      <c r="N57" s="53" t="str">
        <f>IFERROR(VLOOKUP(M57,category_list!$A$3:$B$44,2,FALSE),"")</f>
        <v/>
      </c>
      <c r="O57" s="53"/>
      <c r="P57" s="53"/>
      <c r="Q57" s="53"/>
      <c r="R57" s="53">
        <v>0</v>
      </c>
      <c r="S57" s="53"/>
      <c r="T57" s="53"/>
      <c r="U57" s="53"/>
    </row>
    <row r="58" spans="1:21" x14ac:dyDescent="0.3">
      <c r="A58" s="53" t="s">
        <v>567</v>
      </c>
      <c r="B58" s="53" t="s">
        <v>845</v>
      </c>
      <c r="C58" s="53" t="s">
        <v>7</v>
      </c>
      <c r="D58" s="53" t="s">
        <v>101</v>
      </c>
      <c r="E58" s="53" t="s">
        <v>9</v>
      </c>
      <c r="F58" s="53" t="s">
        <v>133</v>
      </c>
      <c r="G58" s="53" t="str">
        <f>IFERROR(VLOOKUP(F58,class_list!$A$3:$B$60,2,FALSE),"")</f>
        <v>지식</v>
      </c>
      <c r="H58" s="53"/>
      <c r="I58" s="53"/>
      <c r="J58" s="53"/>
      <c r="K58" s="53" t="s">
        <v>388</v>
      </c>
      <c r="L58" s="53" t="str">
        <f>IFERROR(VLOOKUP(K58,category_list!$A$3:$B$44,2,FALSE),"")</f>
        <v>기계</v>
      </c>
      <c r="M58" s="53"/>
      <c r="N58" s="53" t="str">
        <f>IFERROR(VLOOKUP(M58,category_list!$A$3:$B$44,2,FALSE),"")</f>
        <v/>
      </c>
      <c r="O58" s="53">
        <v>2</v>
      </c>
      <c r="P58" s="53">
        <v>0</v>
      </c>
      <c r="Q58" s="53">
        <v>3</v>
      </c>
      <c r="R58" s="53">
        <v>0</v>
      </c>
      <c r="S58" s="53"/>
      <c r="T58" s="53"/>
      <c r="U58" s="53"/>
    </row>
    <row r="59" spans="1:21" x14ac:dyDescent="0.3">
      <c r="A59" s="53" t="s">
        <v>568</v>
      </c>
      <c r="B59" s="53" t="s">
        <v>856</v>
      </c>
      <c r="C59" s="53" t="s">
        <v>7</v>
      </c>
      <c r="D59" s="53" t="s">
        <v>101</v>
      </c>
      <c r="E59" s="53" t="s">
        <v>9</v>
      </c>
      <c r="F59" s="53" t="s">
        <v>133</v>
      </c>
      <c r="G59" s="53" t="str">
        <f>IFERROR(VLOOKUP(F59,class_list!$A$3:$B$60,2,FALSE),"")</f>
        <v>지식</v>
      </c>
      <c r="H59" s="53"/>
      <c r="I59" s="53"/>
      <c r="J59" s="53"/>
      <c r="K59" s="53" t="s">
        <v>129</v>
      </c>
      <c r="L59" s="53" t="str">
        <f>IFERROR(VLOOKUP(K59,category_list!$A$3:$B$44,2,FALSE),"")</f>
        <v>사냥꾼</v>
      </c>
      <c r="M59" s="53"/>
      <c r="N59" s="53" t="str">
        <f>IFERROR(VLOOKUP(M59,category_list!$A$3:$B$44,2,FALSE),"")</f>
        <v/>
      </c>
      <c r="O59" s="53">
        <v>4</v>
      </c>
      <c r="P59" s="53">
        <v>3</v>
      </c>
      <c r="Q59" s="53">
        <v>3</v>
      </c>
      <c r="R59" s="53">
        <v>0</v>
      </c>
      <c r="S59" s="53"/>
      <c r="T59" s="53"/>
      <c r="U59" s="53"/>
    </row>
    <row r="60" spans="1:21" x14ac:dyDescent="0.3">
      <c r="A60" s="53" t="s">
        <v>569</v>
      </c>
      <c r="B60" s="53" t="s">
        <v>852</v>
      </c>
      <c r="C60" s="53" t="s">
        <v>7</v>
      </c>
      <c r="D60" s="53" t="s">
        <v>101</v>
      </c>
      <c r="E60" s="53" t="s">
        <v>95</v>
      </c>
      <c r="F60" s="53" t="s">
        <v>133</v>
      </c>
      <c r="G60" s="53" t="str">
        <f>IFERROR(VLOOKUP(F60,class_list!$A$3:$B$60,2,FALSE),"")</f>
        <v>지식</v>
      </c>
      <c r="H60" s="53"/>
      <c r="I60" s="53"/>
      <c r="J60" s="53"/>
      <c r="K60" s="53"/>
      <c r="L60" s="53" t="str">
        <f>IFERROR(VLOOKUP(K60,category_list!$A$3:$B$44,2,FALSE),"")</f>
        <v/>
      </c>
      <c r="M60" s="53"/>
      <c r="N60" s="53" t="str">
        <f>IFERROR(VLOOKUP(M60,category_list!$A$3:$B$44,2,FALSE),"")</f>
        <v/>
      </c>
      <c r="O60" s="53"/>
      <c r="P60" s="53"/>
      <c r="Q60" s="53"/>
      <c r="R60" s="53">
        <v>0</v>
      </c>
      <c r="S60" s="53"/>
      <c r="T60" s="53"/>
      <c r="U60" s="53"/>
    </row>
    <row r="61" spans="1:21" x14ac:dyDescent="0.3">
      <c r="A61" s="53" t="s">
        <v>570</v>
      </c>
      <c r="B61" s="53" t="s">
        <v>855</v>
      </c>
      <c r="C61" s="53" t="s">
        <v>7</v>
      </c>
      <c r="D61" s="53" t="s">
        <v>102</v>
      </c>
      <c r="E61" s="53" t="s">
        <v>9</v>
      </c>
      <c r="F61" s="53" t="s">
        <v>133</v>
      </c>
      <c r="G61" s="53" t="str">
        <f>IFERROR(VLOOKUP(F61,class_list!$A$3:$B$60,2,FALSE),"")</f>
        <v>지식</v>
      </c>
      <c r="H61" s="53"/>
      <c r="I61" s="53"/>
      <c r="J61" s="53"/>
      <c r="K61" s="53" t="s">
        <v>382</v>
      </c>
      <c r="L61" s="53" t="str">
        <f>IFERROR(VLOOKUP(K61,category_list!$A$3:$B$44,2,FALSE),"")</f>
        <v>마법사</v>
      </c>
      <c r="M61" s="53"/>
      <c r="N61" s="53" t="str">
        <f>IFERROR(VLOOKUP(M61,category_list!$A$3:$B$44,2,FALSE),"")</f>
        <v/>
      </c>
      <c r="O61" s="53">
        <v>7</v>
      </c>
      <c r="P61" s="53">
        <v>4</v>
      </c>
      <c r="Q61" s="53">
        <v>5</v>
      </c>
      <c r="R61" s="53">
        <v>0</v>
      </c>
      <c r="S61" s="53"/>
      <c r="T61" s="53"/>
      <c r="U61" s="53"/>
    </row>
    <row r="62" spans="1:21" x14ac:dyDescent="0.3">
      <c r="A62" s="53" t="s">
        <v>571</v>
      </c>
      <c r="B62" s="53" t="s">
        <v>854</v>
      </c>
      <c r="C62" s="53" t="s">
        <v>7</v>
      </c>
      <c r="D62" s="53" t="s">
        <v>102</v>
      </c>
      <c r="E62" s="53" t="s">
        <v>838</v>
      </c>
      <c r="F62" s="53" t="s">
        <v>133</v>
      </c>
      <c r="G62" s="53" t="str">
        <f>IFERROR(VLOOKUP(F62,class_list!$A$3:$B$60,2,FALSE),"")</f>
        <v>지식</v>
      </c>
      <c r="H62" s="53"/>
      <c r="I62" s="53"/>
      <c r="J62" s="53"/>
      <c r="K62" s="53"/>
      <c r="L62" s="53" t="str">
        <f>IFERROR(VLOOKUP(K62,category_list!$A$3:$B$44,2,FALSE),"")</f>
        <v/>
      </c>
      <c r="M62" s="53"/>
      <c r="N62" s="53" t="str">
        <f>IFERROR(VLOOKUP(M62,category_list!$A$3:$B$44,2,FALSE),"")</f>
        <v/>
      </c>
      <c r="O62" s="53"/>
      <c r="P62" s="53"/>
      <c r="Q62" s="53"/>
      <c r="R62" s="53">
        <v>0</v>
      </c>
      <c r="S62" s="53"/>
      <c r="T62" s="53"/>
      <c r="U62" s="53"/>
    </row>
    <row r="63" spans="1:21" x14ac:dyDescent="0.3">
      <c r="A63" s="53" t="s">
        <v>572</v>
      </c>
      <c r="B63" s="53" t="s">
        <v>851</v>
      </c>
      <c r="C63" s="53" t="s">
        <v>7</v>
      </c>
      <c r="D63" s="53" t="s">
        <v>100</v>
      </c>
      <c r="E63" s="53" t="s">
        <v>95</v>
      </c>
      <c r="F63" s="53" t="s">
        <v>133</v>
      </c>
      <c r="G63" s="53" t="str">
        <f>IFERROR(VLOOKUP(F63,class_list!$A$3:$B$60,2,FALSE),"")</f>
        <v>지식</v>
      </c>
      <c r="H63" s="53"/>
      <c r="I63" s="53"/>
      <c r="J63" s="53"/>
      <c r="K63" s="53"/>
      <c r="L63" s="53" t="str">
        <f>IFERROR(VLOOKUP(K63,category_list!$A$3:$B$44,2,FALSE),"")</f>
        <v/>
      </c>
      <c r="M63" s="53"/>
      <c r="N63" s="53" t="str">
        <f>IFERROR(VLOOKUP(M63,category_list!$A$3:$B$44,2,FALSE),"")</f>
        <v/>
      </c>
      <c r="O63" s="53"/>
      <c r="P63" s="53"/>
      <c r="Q63" s="53"/>
      <c r="R63" s="53">
        <v>0</v>
      </c>
      <c r="S63" s="53"/>
      <c r="T63" s="53"/>
      <c r="U63" s="53"/>
    </row>
    <row r="64" spans="1:21" x14ac:dyDescent="0.3">
      <c r="A64" s="53" t="s">
        <v>573</v>
      </c>
      <c r="B64" s="53" t="s">
        <v>843</v>
      </c>
      <c r="C64" s="53" t="s">
        <v>7</v>
      </c>
      <c r="D64" s="53" t="s">
        <v>156</v>
      </c>
      <c r="E64" s="53" t="s">
        <v>9</v>
      </c>
      <c r="F64" s="53" t="s">
        <v>133</v>
      </c>
      <c r="G64" s="53" t="str">
        <f>IFERROR(VLOOKUP(F64,class_list!$A$3:$B$60,2,FALSE),"")</f>
        <v>지식</v>
      </c>
      <c r="H64" s="53"/>
      <c r="I64" s="53"/>
      <c r="J64" s="53"/>
      <c r="K64" s="53" t="s">
        <v>382</v>
      </c>
      <c r="L64" s="53" t="str">
        <f>IFERROR(VLOOKUP(K64,category_list!$A$3:$B$44,2,FALSE),"")</f>
        <v>마법사</v>
      </c>
      <c r="M64" s="53" t="s">
        <v>889</v>
      </c>
      <c r="N64" s="53" t="str">
        <f>IFERROR(VLOOKUP(M64,category_list!$A$3:$B$44,2,FALSE),"")</f>
        <v>시민</v>
      </c>
      <c r="O64" s="53">
        <v>6</v>
      </c>
      <c r="P64" s="53">
        <v>4</v>
      </c>
      <c r="Q64" s="53">
        <v>4</v>
      </c>
      <c r="R64" s="53">
        <v>0</v>
      </c>
      <c r="S64" s="53"/>
      <c r="T64" s="53"/>
      <c r="U64" s="53"/>
    </row>
    <row r="65" spans="1:21" x14ac:dyDescent="0.3">
      <c r="A65" s="63" t="s">
        <v>574</v>
      </c>
      <c r="B65" s="63" t="s">
        <v>857</v>
      </c>
      <c r="C65" s="63" t="s">
        <v>7</v>
      </c>
      <c r="D65" s="63" t="s">
        <v>99</v>
      </c>
      <c r="E65" s="63" t="s">
        <v>9</v>
      </c>
      <c r="F65" s="63" t="s">
        <v>344</v>
      </c>
      <c r="G65" s="63" t="str">
        <f>IFERROR(VLOOKUP(F65,class_list!$A$3:$B$60,2,FALSE),"")</f>
        <v>마력</v>
      </c>
      <c r="H65" s="63"/>
      <c r="I65" s="63"/>
      <c r="J65" s="63"/>
      <c r="K65" s="63"/>
      <c r="L65" s="63" t="str">
        <f>IFERROR(VLOOKUP(K65,category_list!$A$3:$B$44,2,FALSE),"")</f>
        <v/>
      </c>
      <c r="M65" s="63"/>
      <c r="N65" s="63" t="str">
        <f>IFERROR(VLOOKUP(M65,category_list!$A$3:$B$44,2,FALSE),"")</f>
        <v/>
      </c>
      <c r="O65" s="63"/>
      <c r="P65" s="63"/>
      <c r="Q65" s="63"/>
      <c r="R65" s="63">
        <v>0</v>
      </c>
      <c r="S65" s="63"/>
      <c r="T65" s="63"/>
      <c r="U65" s="63"/>
    </row>
    <row r="66" spans="1:21" x14ac:dyDescent="0.3">
      <c r="A66" s="63" t="s">
        <v>575</v>
      </c>
      <c r="B66" s="63" t="s">
        <v>859</v>
      </c>
      <c r="C66" s="63" t="s">
        <v>7</v>
      </c>
      <c r="D66" s="63" t="s">
        <v>99</v>
      </c>
      <c r="E66" s="63" t="s">
        <v>9</v>
      </c>
      <c r="F66" s="63" t="s">
        <v>344</v>
      </c>
      <c r="G66" s="63" t="str">
        <f>IFERROR(VLOOKUP(F66,class_list!$A$3:$B$60,2,FALSE),"")</f>
        <v>마력</v>
      </c>
      <c r="H66" s="63"/>
      <c r="I66" s="63"/>
      <c r="J66" s="63"/>
      <c r="K66" s="63" t="s">
        <v>889</v>
      </c>
      <c r="L66" s="63" t="str">
        <f>IFERROR(VLOOKUP(K66,category_list!$A$3:$B$44,2,FALSE),"")</f>
        <v>시민</v>
      </c>
      <c r="M66" s="63"/>
      <c r="N66" s="63" t="str">
        <f>IFERROR(VLOOKUP(M66,category_list!$A$3:$B$44,2,FALSE),"")</f>
        <v/>
      </c>
      <c r="O66" s="63">
        <v>2</v>
      </c>
      <c r="P66" s="63">
        <v>2</v>
      </c>
      <c r="Q66" s="63">
        <v>1</v>
      </c>
      <c r="R66" s="63">
        <v>0</v>
      </c>
      <c r="S66" s="63"/>
      <c r="T66" s="63"/>
      <c r="U66" s="63"/>
    </row>
    <row r="67" spans="1:21" x14ac:dyDescent="0.3">
      <c r="A67" s="63" t="s">
        <v>576</v>
      </c>
      <c r="B67" s="63" t="s">
        <v>858</v>
      </c>
      <c r="C67" s="63" t="s">
        <v>7</v>
      </c>
      <c r="D67" s="63" t="s">
        <v>99</v>
      </c>
      <c r="E67" s="63" t="s">
        <v>95</v>
      </c>
      <c r="F67" s="63" t="s">
        <v>344</v>
      </c>
      <c r="G67" s="63" t="str">
        <f>IFERROR(VLOOKUP(F67,class_list!$A$3:$B$60,2,FALSE),"")</f>
        <v>마력</v>
      </c>
      <c r="H67" s="63"/>
      <c r="I67" s="63"/>
      <c r="J67" s="63"/>
      <c r="K67" s="63"/>
      <c r="L67" s="63" t="str">
        <f>IFERROR(VLOOKUP(K67,category_list!$A$3:$B$44,2,FALSE),"")</f>
        <v/>
      </c>
      <c r="M67" s="63"/>
      <c r="N67" s="63" t="str">
        <f>IFERROR(VLOOKUP(M67,category_list!$A$3:$B$44,2,FALSE),"")</f>
        <v/>
      </c>
      <c r="O67" s="63"/>
      <c r="P67" s="63"/>
      <c r="Q67" s="63"/>
      <c r="R67" s="63">
        <v>0</v>
      </c>
      <c r="S67" s="63"/>
      <c r="T67" s="63"/>
      <c r="U67" s="63"/>
    </row>
    <row r="68" spans="1:21" x14ac:dyDescent="0.3">
      <c r="A68" s="63" t="s">
        <v>577</v>
      </c>
      <c r="B68" s="63" t="s">
        <v>863</v>
      </c>
      <c r="C68" s="63" t="s">
        <v>7</v>
      </c>
      <c r="D68" s="63" t="s">
        <v>101</v>
      </c>
      <c r="E68" s="63" t="s">
        <v>9</v>
      </c>
      <c r="F68" s="63" t="s">
        <v>344</v>
      </c>
      <c r="G68" s="63" t="str">
        <f>IFERROR(VLOOKUP(F68,class_list!$A$3:$B$60,2,FALSE),"")</f>
        <v>마력</v>
      </c>
      <c r="H68" s="63"/>
      <c r="I68" s="63"/>
      <c r="J68" s="63"/>
      <c r="K68" s="63" t="s">
        <v>91</v>
      </c>
      <c r="L68" s="63" t="str">
        <f>IFERROR(VLOOKUP(K68,category_list!$A$3:$B$44,2,FALSE),"")</f>
        <v>용병</v>
      </c>
      <c r="M68" s="63"/>
      <c r="N68" s="63" t="str">
        <f>IFERROR(VLOOKUP(M68,category_list!$A$3:$B$44,2,FALSE),"")</f>
        <v/>
      </c>
      <c r="O68" s="63">
        <v>4</v>
      </c>
      <c r="P68" s="63">
        <v>4</v>
      </c>
      <c r="Q68" s="63">
        <v>4</v>
      </c>
      <c r="R68" s="63">
        <v>0</v>
      </c>
      <c r="S68" s="63"/>
      <c r="T68" s="63"/>
      <c r="U68" s="63"/>
    </row>
    <row r="69" spans="1:21" x14ac:dyDescent="0.3">
      <c r="A69" s="63" t="s">
        <v>578</v>
      </c>
      <c r="B69" s="63" t="s">
        <v>860</v>
      </c>
      <c r="C69" s="63" t="s">
        <v>7</v>
      </c>
      <c r="D69" s="63" t="s">
        <v>101</v>
      </c>
      <c r="E69" s="63" t="s">
        <v>95</v>
      </c>
      <c r="F69" s="63" t="s">
        <v>344</v>
      </c>
      <c r="G69" s="63" t="str">
        <f>IFERROR(VLOOKUP(F69,class_list!$A$3:$B$60,2,FALSE),"")</f>
        <v>마력</v>
      </c>
      <c r="H69" s="63"/>
      <c r="I69" s="63"/>
      <c r="J69" s="63"/>
      <c r="K69" s="63"/>
      <c r="L69" s="63" t="str">
        <f>IFERROR(VLOOKUP(K69,category_list!$A$3:$B$44,2,FALSE),"")</f>
        <v/>
      </c>
      <c r="M69" s="63"/>
      <c r="N69" s="63" t="str">
        <f>IFERROR(VLOOKUP(M69,category_list!$A$3:$B$44,2,FALSE),"")</f>
        <v/>
      </c>
      <c r="O69" s="63"/>
      <c r="P69" s="63"/>
      <c r="Q69" s="63"/>
      <c r="R69" s="63">
        <v>0</v>
      </c>
      <c r="S69" s="63"/>
      <c r="T69" s="63"/>
      <c r="U69" s="63"/>
    </row>
    <row r="70" spans="1:21" x14ac:dyDescent="0.3">
      <c r="A70" s="63" t="s">
        <v>579</v>
      </c>
      <c r="B70" s="63" t="s">
        <v>864</v>
      </c>
      <c r="C70" s="63" t="s">
        <v>7</v>
      </c>
      <c r="D70" s="63" t="s">
        <v>102</v>
      </c>
      <c r="E70" s="63" t="s">
        <v>95</v>
      </c>
      <c r="F70" s="63" t="s">
        <v>344</v>
      </c>
      <c r="G70" s="63" t="str">
        <f>IFERROR(VLOOKUP(F70,class_list!$A$3:$B$60,2,FALSE),"")</f>
        <v>마력</v>
      </c>
      <c r="H70" s="63"/>
      <c r="I70" s="63"/>
      <c r="J70" s="63"/>
      <c r="K70" s="63"/>
      <c r="L70" s="63" t="str">
        <f>IFERROR(VLOOKUP(K70,category_list!$A$3:$B$44,2,FALSE),"")</f>
        <v/>
      </c>
      <c r="M70" s="63"/>
      <c r="N70" s="63" t="str">
        <f>IFERROR(VLOOKUP(M70,category_list!$A$3:$B$44,2,FALSE),"")</f>
        <v/>
      </c>
      <c r="O70" s="63"/>
      <c r="P70" s="63"/>
      <c r="Q70" s="63"/>
      <c r="R70" s="63">
        <v>0</v>
      </c>
      <c r="S70" s="63"/>
      <c r="T70" s="63"/>
      <c r="U70" s="63"/>
    </row>
    <row r="71" spans="1:21" x14ac:dyDescent="0.3">
      <c r="A71" s="63" t="s">
        <v>580</v>
      </c>
      <c r="B71" s="63" t="s">
        <v>861</v>
      </c>
      <c r="C71" s="63" t="s">
        <v>7</v>
      </c>
      <c r="D71" s="63" t="s">
        <v>100</v>
      </c>
      <c r="E71" s="63" t="s">
        <v>838</v>
      </c>
      <c r="F71" s="63" t="s">
        <v>344</v>
      </c>
      <c r="G71" s="63" t="str">
        <f>IFERROR(VLOOKUP(F71,class_list!$A$3:$B$60,2,FALSE),"")</f>
        <v>마력</v>
      </c>
      <c r="H71" s="63"/>
      <c r="I71" s="63"/>
      <c r="J71" s="63"/>
      <c r="K71" s="63"/>
      <c r="L71" s="63" t="str">
        <f>IFERROR(VLOOKUP(K71,category_list!$A$3:$B$44,2,FALSE),"")</f>
        <v/>
      </c>
      <c r="M71" s="63"/>
      <c r="N71" s="63" t="str">
        <f>IFERROR(VLOOKUP(M71,category_list!$A$3:$B$44,2,FALSE),"")</f>
        <v/>
      </c>
      <c r="O71" s="63"/>
      <c r="P71" s="63"/>
      <c r="Q71" s="63"/>
      <c r="R71" s="63">
        <v>0</v>
      </c>
      <c r="S71" s="63"/>
      <c r="T71" s="63"/>
      <c r="U71" s="63"/>
    </row>
    <row r="72" spans="1:21" x14ac:dyDescent="0.3">
      <c r="A72" s="63" t="s">
        <v>581</v>
      </c>
      <c r="B72" s="63" t="s">
        <v>862</v>
      </c>
      <c r="C72" s="63" t="s">
        <v>7</v>
      </c>
      <c r="D72" s="63" t="s">
        <v>156</v>
      </c>
      <c r="E72" s="63" t="s">
        <v>9</v>
      </c>
      <c r="F72" s="63" t="s">
        <v>344</v>
      </c>
      <c r="G72" s="63" t="str">
        <f>IFERROR(VLOOKUP(F72,class_list!$A$3:$B$60,2,FALSE),"")</f>
        <v>마력</v>
      </c>
      <c r="H72" s="63"/>
      <c r="I72" s="63"/>
      <c r="J72" s="63"/>
      <c r="K72" s="63" t="s">
        <v>388</v>
      </c>
      <c r="L72" s="63" t="str">
        <f>IFERROR(VLOOKUP(K72,category_list!$A$3:$B$44,2,FALSE),"")</f>
        <v>기계</v>
      </c>
      <c r="M72" s="63"/>
      <c r="N72" s="63" t="str">
        <f>IFERROR(VLOOKUP(M72,category_list!$A$3:$B$44,2,FALSE),"")</f>
        <v/>
      </c>
      <c r="O72" s="63">
        <v>6</v>
      </c>
      <c r="P72" s="63">
        <v>2</v>
      </c>
      <c r="Q72" s="63">
        <v>6</v>
      </c>
      <c r="R72" s="63">
        <v>0</v>
      </c>
      <c r="S72" s="63"/>
      <c r="T72" s="63"/>
      <c r="U72" s="63"/>
    </row>
    <row r="73" spans="1:21" x14ac:dyDescent="0.3">
      <c r="A73" s="53" t="s">
        <v>681</v>
      </c>
      <c r="B73" s="53" t="s">
        <v>867</v>
      </c>
      <c r="C73" s="53" t="s">
        <v>8</v>
      </c>
      <c r="D73" s="53" t="s">
        <v>99</v>
      </c>
      <c r="E73" s="53" t="s">
        <v>9</v>
      </c>
      <c r="F73" s="53" t="s">
        <v>112</v>
      </c>
      <c r="G73" s="53" t="str">
        <f>IFERROR(VLOOKUP(F73,class_list!$A$3:$B$60,2,FALSE),"")</f>
        <v>주술</v>
      </c>
      <c r="H73" s="53"/>
      <c r="I73" s="53"/>
      <c r="J73" s="53"/>
      <c r="K73" s="53" t="s">
        <v>107</v>
      </c>
      <c r="L73" s="53" t="str">
        <f>IFERROR(VLOOKUP(K73,category_list!$A$3:$B$44,2,FALSE),"")</f>
        <v>졸개</v>
      </c>
      <c r="M73" s="53"/>
      <c r="N73" s="53" t="str">
        <f>IFERROR(VLOOKUP(M73,category_list!$A$3:$B$44,2,FALSE),"")</f>
        <v/>
      </c>
      <c r="O73" s="53">
        <v>1</v>
      </c>
      <c r="P73" s="53">
        <v>1</v>
      </c>
      <c r="Q73" s="53">
        <v>1</v>
      </c>
      <c r="R73" s="53">
        <v>0</v>
      </c>
      <c r="S73" s="53"/>
      <c r="T73" s="53"/>
      <c r="U73" s="53"/>
    </row>
    <row r="74" spans="1:21" x14ac:dyDescent="0.3">
      <c r="A74" s="53" t="s">
        <v>682</v>
      </c>
      <c r="B74" s="53" t="s">
        <v>865</v>
      </c>
      <c r="C74" s="53" t="s">
        <v>8</v>
      </c>
      <c r="D74" s="53" t="s">
        <v>99</v>
      </c>
      <c r="E74" s="53" t="s">
        <v>9</v>
      </c>
      <c r="F74" s="53" t="s">
        <v>112</v>
      </c>
      <c r="G74" s="53" t="str">
        <f>IFERROR(VLOOKUP(F74,class_list!$A$3:$B$60,2,FALSE),"")</f>
        <v>주술</v>
      </c>
      <c r="H74" s="53"/>
      <c r="I74" s="53"/>
      <c r="J74" s="53"/>
      <c r="K74" s="53" t="s">
        <v>107</v>
      </c>
      <c r="L74" s="53" t="str">
        <f>IFERROR(VLOOKUP(K74,category_list!$A$3:$B$44,2,FALSE),"")</f>
        <v>졸개</v>
      </c>
      <c r="M74" s="53"/>
      <c r="N74" s="53" t="str">
        <f>IFERROR(VLOOKUP(M74,category_list!$A$3:$B$44,2,FALSE),"")</f>
        <v/>
      </c>
      <c r="O74" s="53">
        <v>2</v>
      </c>
      <c r="P74" s="53">
        <v>1</v>
      </c>
      <c r="Q74" s="53">
        <v>1</v>
      </c>
      <c r="R74" s="53">
        <v>0</v>
      </c>
      <c r="S74" s="53"/>
      <c r="T74" s="53"/>
      <c r="U74" s="53"/>
    </row>
    <row r="75" spans="1:21" x14ac:dyDescent="0.3">
      <c r="A75" s="53" t="s">
        <v>683</v>
      </c>
      <c r="B75" s="53" t="s">
        <v>868</v>
      </c>
      <c r="C75" s="53" t="s">
        <v>8</v>
      </c>
      <c r="D75" s="53" t="s">
        <v>99</v>
      </c>
      <c r="E75" s="53" t="s">
        <v>9</v>
      </c>
      <c r="F75" s="53" t="s">
        <v>112</v>
      </c>
      <c r="G75" s="53" t="str">
        <f>IFERROR(VLOOKUP(F75,class_list!$A$3:$B$60,2,FALSE),"")</f>
        <v>주술</v>
      </c>
      <c r="H75" s="53"/>
      <c r="I75" s="53"/>
      <c r="J75" s="53"/>
      <c r="K75" s="53" t="s">
        <v>107</v>
      </c>
      <c r="L75" s="53" t="str">
        <f>IFERROR(VLOOKUP(K75,category_list!$A$3:$B$44,2,FALSE),"")</f>
        <v>졸개</v>
      </c>
      <c r="M75" s="53"/>
      <c r="N75" s="53" t="str">
        <f>IFERROR(VLOOKUP(M75,category_list!$A$3:$B$44,2,FALSE),"")</f>
        <v/>
      </c>
      <c r="O75" s="53">
        <v>1</v>
      </c>
      <c r="P75" s="53">
        <v>2</v>
      </c>
      <c r="Q75" s="53">
        <v>1</v>
      </c>
      <c r="R75" s="53">
        <v>0</v>
      </c>
      <c r="S75" s="53"/>
      <c r="T75" s="53"/>
      <c r="U75" s="53"/>
    </row>
    <row r="76" spans="1:21" x14ac:dyDescent="0.3">
      <c r="A76" s="53" t="s">
        <v>684</v>
      </c>
      <c r="B76" s="53" t="s">
        <v>870</v>
      </c>
      <c r="C76" s="53" t="s">
        <v>8</v>
      </c>
      <c r="D76" s="53" t="s">
        <v>99</v>
      </c>
      <c r="E76" s="53" t="s">
        <v>95</v>
      </c>
      <c r="F76" s="53" t="s">
        <v>112</v>
      </c>
      <c r="G76" s="53" t="str">
        <f>IFERROR(VLOOKUP(F76,class_list!$A$3:$B$60,2,FALSE),"")</f>
        <v>주술</v>
      </c>
      <c r="H76" s="53"/>
      <c r="I76" s="53"/>
      <c r="J76" s="53"/>
      <c r="K76" s="53"/>
      <c r="L76" s="53" t="str">
        <f>IFERROR(VLOOKUP(K76,category_list!$A$3:$B$44,2,FALSE),"")</f>
        <v/>
      </c>
      <c r="M76" s="53"/>
      <c r="N76" s="53" t="str">
        <f>IFERROR(VLOOKUP(M76,category_list!$A$3:$B$44,2,FALSE),"")</f>
        <v/>
      </c>
      <c r="O76" s="53"/>
      <c r="P76" s="53"/>
      <c r="Q76" s="53"/>
      <c r="R76" s="53">
        <v>0</v>
      </c>
      <c r="S76" s="53"/>
      <c r="T76" s="53"/>
      <c r="U76" s="53"/>
    </row>
    <row r="77" spans="1:21" x14ac:dyDescent="0.3">
      <c r="A77" s="53" t="s">
        <v>685</v>
      </c>
      <c r="B77" s="53" t="s">
        <v>869</v>
      </c>
      <c r="C77" s="53" t="s">
        <v>8</v>
      </c>
      <c r="D77" s="53" t="s">
        <v>101</v>
      </c>
      <c r="E77" s="53" t="s">
        <v>95</v>
      </c>
      <c r="F77" s="53" t="s">
        <v>112</v>
      </c>
      <c r="G77" s="53" t="str">
        <f>IFERROR(VLOOKUP(F77,class_list!$A$3:$B$60,2,FALSE),"")</f>
        <v>주술</v>
      </c>
      <c r="H77" s="53"/>
      <c r="I77" s="53"/>
      <c r="J77" s="53"/>
      <c r="K77" s="53"/>
      <c r="L77" s="53" t="str">
        <f>IFERROR(VLOOKUP(K77,category_list!$A$3:$B$44,2,FALSE),"")</f>
        <v/>
      </c>
      <c r="M77" s="53"/>
      <c r="N77" s="53" t="str">
        <f>IFERROR(VLOOKUP(M77,category_list!$A$3:$B$44,2,FALSE),"")</f>
        <v/>
      </c>
      <c r="O77" s="53"/>
      <c r="P77" s="53"/>
      <c r="Q77" s="53"/>
      <c r="R77" s="53">
        <v>0</v>
      </c>
      <c r="S77" s="53"/>
      <c r="T77" s="53"/>
      <c r="U77" s="53"/>
    </row>
    <row r="78" spans="1:21" x14ac:dyDescent="0.3">
      <c r="A78" s="53" t="s">
        <v>686</v>
      </c>
      <c r="B78" s="53" t="s">
        <v>866</v>
      </c>
      <c r="C78" s="53" t="s">
        <v>8</v>
      </c>
      <c r="D78" s="53" t="s">
        <v>102</v>
      </c>
      <c r="E78" s="53" t="s">
        <v>9</v>
      </c>
      <c r="F78" s="53" t="s">
        <v>112</v>
      </c>
      <c r="G78" s="53" t="str">
        <f>IFERROR(VLOOKUP(F78,class_list!$A$3:$B$60,2,FALSE),"")</f>
        <v>주술</v>
      </c>
      <c r="H78" s="53"/>
      <c r="I78" s="53"/>
      <c r="J78" s="53"/>
      <c r="K78" s="53" t="s">
        <v>891</v>
      </c>
      <c r="L78" s="53" t="str">
        <f>IFERROR(VLOOKUP(K78,category_list!$A$3:$B$44,2,FALSE),"")</f>
        <v>전문가</v>
      </c>
      <c r="M78" s="53"/>
      <c r="N78" s="53" t="str">
        <f>IFERROR(VLOOKUP(M78,category_list!$A$3:$B$44,2,FALSE),"")</f>
        <v/>
      </c>
      <c r="O78" s="53">
        <v>4</v>
      </c>
      <c r="P78" s="53">
        <v>2</v>
      </c>
      <c r="Q78" s="53">
        <v>2</v>
      </c>
      <c r="R78" s="53">
        <v>0</v>
      </c>
      <c r="S78" s="53"/>
      <c r="T78" s="53"/>
      <c r="U78" s="53"/>
    </row>
    <row r="79" spans="1:21" x14ac:dyDescent="0.3">
      <c r="A79" s="53" t="s">
        <v>687</v>
      </c>
      <c r="B79" s="53" t="s">
        <v>871</v>
      </c>
      <c r="C79" s="53" t="s">
        <v>8</v>
      </c>
      <c r="D79" s="53" t="s">
        <v>102</v>
      </c>
      <c r="E79" s="53" t="s">
        <v>838</v>
      </c>
      <c r="F79" s="53" t="s">
        <v>112</v>
      </c>
      <c r="G79" s="53" t="str">
        <f>IFERROR(VLOOKUP(F79,class_list!$A$3:$B$60,2,FALSE),"")</f>
        <v>주술</v>
      </c>
      <c r="H79" s="53"/>
      <c r="I79" s="53"/>
      <c r="J79" s="53"/>
      <c r="K79" s="53"/>
      <c r="L79" s="53" t="str">
        <f>IFERROR(VLOOKUP(K79,category_list!$A$3:$B$44,2,FALSE),"")</f>
        <v/>
      </c>
      <c r="M79" s="53"/>
      <c r="N79" s="53" t="str">
        <f>IFERROR(VLOOKUP(M79,category_list!$A$3:$B$44,2,FALSE),"")</f>
        <v/>
      </c>
      <c r="O79" s="53"/>
      <c r="P79" s="53"/>
      <c r="Q79" s="53"/>
      <c r="R79" s="53">
        <v>0</v>
      </c>
      <c r="S79" s="53"/>
      <c r="T79" s="53"/>
      <c r="U79" s="53"/>
    </row>
    <row r="80" spans="1:21" x14ac:dyDescent="0.3">
      <c r="A80" s="53" t="s">
        <v>688</v>
      </c>
      <c r="B80" s="53" t="s">
        <v>872</v>
      </c>
      <c r="C80" s="53" t="s">
        <v>8</v>
      </c>
      <c r="D80" s="53" t="s">
        <v>100</v>
      </c>
      <c r="E80" s="53" t="s">
        <v>95</v>
      </c>
      <c r="F80" s="53" t="s">
        <v>112</v>
      </c>
      <c r="G80" s="53" t="str">
        <f>IFERROR(VLOOKUP(F80,class_list!$A$3:$B$60,2,FALSE),"")</f>
        <v>주술</v>
      </c>
      <c r="H80" s="53"/>
      <c r="I80" s="53"/>
      <c r="J80" s="53"/>
      <c r="K80" s="53"/>
      <c r="L80" s="53" t="str">
        <f>IFERROR(VLOOKUP(K80,category_list!$A$3:$B$44,2,FALSE),"")</f>
        <v/>
      </c>
      <c r="M80" s="53"/>
      <c r="N80" s="53" t="str">
        <f>IFERROR(VLOOKUP(M80,category_list!$A$3:$B$44,2,FALSE),"")</f>
        <v/>
      </c>
      <c r="O80" s="53"/>
      <c r="P80" s="53"/>
      <c r="Q80" s="53"/>
      <c r="R80" s="53">
        <v>0</v>
      </c>
      <c r="S80" s="53"/>
      <c r="T80" s="53"/>
      <c r="U80" s="53"/>
    </row>
    <row r="81" spans="1:21" x14ac:dyDescent="0.3">
      <c r="A81" s="53" t="s">
        <v>689</v>
      </c>
      <c r="B81" s="53" t="s">
        <v>873</v>
      </c>
      <c r="C81" s="53" t="s">
        <v>8</v>
      </c>
      <c r="D81" s="53" t="s">
        <v>156</v>
      </c>
      <c r="E81" s="53" t="s">
        <v>9</v>
      </c>
      <c r="F81" s="53" t="s">
        <v>112</v>
      </c>
      <c r="G81" s="53" t="str">
        <f>IFERROR(VLOOKUP(F81,class_list!$A$3:$B$60,2,FALSE),"")</f>
        <v>주술</v>
      </c>
      <c r="H81" s="53"/>
      <c r="I81" s="53"/>
      <c r="J81" s="53"/>
      <c r="K81" s="53" t="s">
        <v>113</v>
      </c>
      <c r="L81" s="53" t="str">
        <f>IFERROR(VLOOKUP(K81,category_list!$A$3:$B$44,2,FALSE),"")</f>
        <v>주술사</v>
      </c>
      <c r="M81" s="53" t="s">
        <v>891</v>
      </c>
      <c r="N81" s="53" t="str">
        <f>IFERROR(VLOOKUP(M81,category_list!$A$3:$B$44,2,FALSE),"")</f>
        <v>전문가</v>
      </c>
      <c r="O81" s="53">
        <v>4</v>
      </c>
      <c r="P81" s="53">
        <v>1</v>
      </c>
      <c r="Q81" s="53">
        <v>2</v>
      </c>
      <c r="R81" s="53">
        <v>0</v>
      </c>
      <c r="S81" s="53"/>
      <c r="T81" s="53"/>
      <c r="U81" s="53"/>
    </row>
    <row r="82" spans="1:21" x14ac:dyDescent="0.3">
      <c r="A82" s="53" t="s">
        <v>690</v>
      </c>
      <c r="B82" s="53" t="s">
        <v>874</v>
      </c>
      <c r="C82" s="53" t="s">
        <v>8</v>
      </c>
      <c r="D82" s="53" t="s">
        <v>99</v>
      </c>
      <c r="E82" s="53" t="s">
        <v>9</v>
      </c>
      <c r="F82" s="53" t="s">
        <v>211</v>
      </c>
      <c r="G82" s="53" t="str">
        <f>IFERROR(VLOOKUP(F82,class_list!$A$3:$B$60,2,FALSE),"")</f>
        <v>음모</v>
      </c>
      <c r="H82" s="53"/>
      <c r="I82" s="53"/>
      <c r="J82" s="53"/>
      <c r="K82" s="53" t="s">
        <v>122</v>
      </c>
      <c r="L82" s="53" t="str">
        <f>IFERROR(VLOOKUP(K82,category_list!$A$3:$B$44,2,FALSE),"")</f>
        <v>잠입자</v>
      </c>
      <c r="M82" s="53"/>
      <c r="N82" s="53" t="str">
        <f>IFERROR(VLOOKUP(M82,category_list!$A$3:$B$44,2,FALSE),"")</f>
        <v/>
      </c>
      <c r="O82" s="53">
        <v>3</v>
      </c>
      <c r="P82" s="53">
        <v>1</v>
      </c>
      <c r="Q82" s="53">
        <v>3</v>
      </c>
      <c r="R82" s="53">
        <v>0</v>
      </c>
      <c r="S82" s="53"/>
      <c r="T82" s="53"/>
      <c r="U82" s="53"/>
    </row>
    <row r="83" spans="1:21" x14ac:dyDescent="0.3">
      <c r="A83" s="53" t="s">
        <v>691</v>
      </c>
      <c r="B83" s="53" t="s">
        <v>875</v>
      </c>
      <c r="C83" s="53" t="s">
        <v>8</v>
      </c>
      <c r="D83" s="53" t="s">
        <v>99</v>
      </c>
      <c r="E83" s="53" t="s">
        <v>95</v>
      </c>
      <c r="F83" s="53" t="s">
        <v>211</v>
      </c>
      <c r="G83" s="53" t="str">
        <f>IFERROR(VLOOKUP(F83,class_list!$A$3:$B$60,2,FALSE),"")</f>
        <v>음모</v>
      </c>
      <c r="H83" s="53"/>
      <c r="I83" s="53"/>
      <c r="J83" s="53"/>
      <c r="K83" s="53"/>
      <c r="L83" s="53" t="str">
        <f>IFERROR(VLOOKUP(K83,category_list!$A$3:$B$44,2,FALSE),"")</f>
        <v/>
      </c>
      <c r="M83" s="53"/>
      <c r="N83" s="53" t="str">
        <f>IFERROR(VLOOKUP(M83,category_list!$A$3:$B$44,2,FALSE),"")</f>
        <v/>
      </c>
      <c r="O83" s="53"/>
      <c r="P83" s="53"/>
      <c r="Q83" s="53"/>
      <c r="R83" s="53">
        <v>0</v>
      </c>
      <c r="S83" s="53"/>
      <c r="T83" s="53"/>
      <c r="U83" s="53"/>
    </row>
    <row r="84" spans="1:21" x14ac:dyDescent="0.3">
      <c r="A84" s="53" t="s">
        <v>692</v>
      </c>
      <c r="B84" s="53" t="s">
        <v>876</v>
      </c>
      <c r="C84" s="53" t="s">
        <v>8</v>
      </c>
      <c r="D84" s="53" t="s">
        <v>101</v>
      </c>
      <c r="E84" s="53" t="s">
        <v>9</v>
      </c>
      <c r="F84" s="53" t="s">
        <v>211</v>
      </c>
      <c r="G84" s="53" t="str">
        <f>IFERROR(VLOOKUP(F84,class_list!$A$3:$B$60,2,FALSE),"")</f>
        <v>음모</v>
      </c>
      <c r="H84" s="53"/>
      <c r="I84" s="53"/>
      <c r="J84" s="53"/>
      <c r="K84" s="53" t="s">
        <v>122</v>
      </c>
      <c r="L84" s="53" t="str">
        <f>IFERROR(VLOOKUP(K84,category_list!$A$3:$B$44,2,FALSE),"")</f>
        <v>잠입자</v>
      </c>
      <c r="M84" s="53"/>
      <c r="N84" s="53" t="str">
        <f>IFERROR(VLOOKUP(M84,category_list!$A$3:$B$44,2,FALSE),"")</f>
        <v/>
      </c>
      <c r="O84" s="53">
        <v>1</v>
      </c>
      <c r="P84" s="53">
        <v>1</v>
      </c>
      <c r="Q84" s="53">
        <v>1</v>
      </c>
      <c r="R84" s="53">
        <v>0</v>
      </c>
      <c r="S84" s="53"/>
      <c r="T84" s="53"/>
      <c r="U84" s="53"/>
    </row>
    <row r="85" spans="1:21" x14ac:dyDescent="0.3">
      <c r="A85" s="53" t="s">
        <v>693</v>
      </c>
      <c r="B85" s="53" t="s">
        <v>877</v>
      </c>
      <c r="C85" s="53" t="s">
        <v>8</v>
      </c>
      <c r="D85" s="53" t="s">
        <v>101</v>
      </c>
      <c r="E85" s="53" t="s">
        <v>9</v>
      </c>
      <c r="F85" s="53" t="s">
        <v>211</v>
      </c>
      <c r="G85" s="53" t="str">
        <f>IFERROR(VLOOKUP(F85,class_list!$A$3:$B$60,2,FALSE),"")</f>
        <v>음모</v>
      </c>
      <c r="H85" s="53"/>
      <c r="I85" s="53"/>
      <c r="J85" s="53"/>
      <c r="K85" s="53" t="s">
        <v>891</v>
      </c>
      <c r="L85" s="53" t="str">
        <f>IFERROR(VLOOKUP(K85,category_list!$A$3:$B$44,2,FALSE),"")</f>
        <v>전문가</v>
      </c>
      <c r="M85" s="53"/>
      <c r="N85" s="53" t="str">
        <f>IFERROR(VLOOKUP(M85,category_list!$A$3:$B$44,2,FALSE),"")</f>
        <v/>
      </c>
      <c r="O85" s="53">
        <v>3</v>
      </c>
      <c r="P85" s="53">
        <v>0</v>
      </c>
      <c r="Q85" s="53">
        <v>4</v>
      </c>
      <c r="R85" s="53">
        <v>0</v>
      </c>
      <c r="S85" s="53"/>
      <c r="T85" s="53"/>
      <c r="U85" s="53"/>
    </row>
    <row r="86" spans="1:21" x14ac:dyDescent="0.3">
      <c r="A86" s="53" t="s">
        <v>694</v>
      </c>
      <c r="B86" s="53" t="s">
        <v>878</v>
      </c>
      <c r="C86" s="53" t="s">
        <v>8</v>
      </c>
      <c r="D86" s="53" t="s">
        <v>101</v>
      </c>
      <c r="E86" s="53" t="s">
        <v>95</v>
      </c>
      <c r="F86" s="53" t="s">
        <v>211</v>
      </c>
      <c r="G86" s="53" t="str">
        <f>IFERROR(VLOOKUP(F86,class_list!$A$3:$B$60,2,FALSE),"")</f>
        <v>음모</v>
      </c>
      <c r="H86" s="53"/>
      <c r="I86" s="53"/>
      <c r="J86" s="53"/>
      <c r="K86" s="53"/>
      <c r="L86" s="53" t="str">
        <f>IFERROR(VLOOKUP(K86,category_list!$A$3:$B$44,2,FALSE),"")</f>
        <v/>
      </c>
      <c r="M86" s="53"/>
      <c r="N86" s="53" t="str">
        <f>IFERROR(VLOOKUP(M86,category_list!$A$3:$B$44,2,FALSE),"")</f>
        <v/>
      </c>
      <c r="O86" s="53"/>
      <c r="P86" s="53"/>
      <c r="Q86" s="53"/>
      <c r="R86" s="53">
        <v>0</v>
      </c>
      <c r="S86" s="53"/>
      <c r="T86" s="53"/>
      <c r="U86" s="53"/>
    </row>
    <row r="87" spans="1:21" x14ac:dyDescent="0.3">
      <c r="A87" s="53" t="s">
        <v>695</v>
      </c>
      <c r="B87" s="53" t="s">
        <v>879</v>
      </c>
      <c r="C87" s="53" t="s">
        <v>8</v>
      </c>
      <c r="D87" s="53" t="s">
        <v>102</v>
      </c>
      <c r="E87" s="53" t="s">
        <v>838</v>
      </c>
      <c r="F87" s="53" t="s">
        <v>211</v>
      </c>
      <c r="G87" s="53" t="str">
        <f>IFERROR(VLOOKUP(F87,class_list!$A$3:$B$60,2,FALSE),"")</f>
        <v>음모</v>
      </c>
      <c r="H87" s="53"/>
      <c r="I87" s="53"/>
      <c r="J87" s="53"/>
      <c r="K87" s="53"/>
      <c r="L87" s="53" t="str">
        <f>IFERROR(VLOOKUP(K87,category_list!$A$3:$B$44,2,FALSE),"")</f>
        <v/>
      </c>
      <c r="M87" s="53"/>
      <c r="N87" s="53" t="str">
        <f>IFERROR(VLOOKUP(M87,category_list!$A$3:$B$44,2,FALSE),"")</f>
        <v/>
      </c>
      <c r="O87" s="53"/>
      <c r="P87" s="53"/>
      <c r="Q87" s="53"/>
      <c r="R87" s="53">
        <v>0</v>
      </c>
      <c r="S87" s="53"/>
      <c r="T87" s="53"/>
      <c r="U87" s="53"/>
    </row>
    <row r="88" spans="1:21" x14ac:dyDescent="0.3">
      <c r="A88" s="53" t="s">
        <v>696</v>
      </c>
      <c r="B88" s="53" t="s">
        <v>880</v>
      </c>
      <c r="C88" s="53" t="s">
        <v>8</v>
      </c>
      <c r="D88" s="53" t="s">
        <v>156</v>
      </c>
      <c r="E88" s="53" t="s">
        <v>9</v>
      </c>
      <c r="F88" s="53" t="s">
        <v>211</v>
      </c>
      <c r="G88" s="53" t="str">
        <f>IFERROR(VLOOKUP(F88,class_list!$A$3:$B$60,2,FALSE),"")</f>
        <v>음모</v>
      </c>
      <c r="H88" s="53"/>
      <c r="I88" s="53"/>
      <c r="J88" s="53"/>
      <c r="K88" s="53" t="s">
        <v>122</v>
      </c>
      <c r="L88" s="53" t="str">
        <f>IFERROR(VLOOKUP(K88,category_list!$A$3:$B$44,2,FALSE),"")</f>
        <v>잠입자</v>
      </c>
      <c r="M88" s="53" t="s">
        <v>108</v>
      </c>
      <c r="N88" s="53" t="str">
        <f>IFERROR(VLOOKUP(M88,category_list!$A$3:$B$44,2,FALSE),"")</f>
        <v>자객</v>
      </c>
      <c r="O88" s="53">
        <v>3</v>
      </c>
      <c r="P88" s="53">
        <v>2</v>
      </c>
      <c r="Q88" s="53">
        <v>2</v>
      </c>
      <c r="R88" s="53">
        <v>0</v>
      </c>
      <c r="S88" s="53"/>
      <c r="T88" s="53"/>
      <c r="U88" s="53"/>
    </row>
    <row r="89" spans="1:21" x14ac:dyDescent="0.3">
      <c r="A89" s="63" t="s">
        <v>697</v>
      </c>
      <c r="B89" s="63" t="s">
        <v>881</v>
      </c>
      <c r="C89" s="63" t="s">
        <v>8</v>
      </c>
      <c r="D89" s="63" t="s">
        <v>99</v>
      </c>
      <c r="E89" s="63" t="s">
        <v>9</v>
      </c>
      <c r="F89" s="63" t="s">
        <v>367</v>
      </c>
      <c r="G89" s="63" t="str">
        <f>IFERROR(VLOOKUP(F89,class_list!$A$3:$B$60,2,FALSE),"")</f>
        <v>추적</v>
      </c>
      <c r="H89" s="63"/>
      <c r="I89" s="63"/>
      <c r="J89" s="63"/>
      <c r="K89" s="63" t="s">
        <v>197</v>
      </c>
      <c r="L89" s="63" t="str">
        <f>IFERROR(VLOOKUP(K89,category_list!$A$3:$B$44,2,FALSE),"")</f>
        <v>조련사</v>
      </c>
      <c r="M89" s="63"/>
      <c r="N89" s="63" t="str">
        <f>IFERROR(VLOOKUP(M89,category_list!$A$3:$B$44,2,FALSE),"")</f>
        <v/>
      </c>
      <c r="O89" s="63">
        <v>1</v>
      </c>
      <c r="P89" s="63">
        <v>1</v>
      </c>
      <c r="Q89" s="63">
        <v>1</v>
      </c>
      <c r="R89" s="63">
        <v>0</v>
      </c>
      <c r="S89" s="63"/>
      <c r="T89" s="63"/>
      <c r="U89" s="63"/>
    </row>
    <row r="90" spans="1:21" x14ac:dyDescent="0.3">
      <c r="A90" s="63" t="s">
        <v>698</v>
      </c>
      <c r="B90" s="63" t="s">
        <v>882</v>
      </c>
      <c r="C90" s="63" t="s">
        <v>8</v>
      </c>
      <c r="D90" s="63" t="s">
        <v>99</v>
      </c>
      <c r="E90" s="63" t="s">
        <v>95</v>
      </c>
      <c r="F90" s="63" t="s">
        <v>367</v>
      </c>
      <c r="G90" s="63" t="str">
        <f>IFERROR(VLOOKUP(F90,class_list!$A$3:$B$60,2,FALSE),"")</f>
        <v>추적</v>
      </c>
      <c r="H90" s="63"/>
      <c r="I90" s="63"/>
      <c r="J90" s="63"/>
      <c r="K90" s="63"/>
      <c r="L90" s="63" t="str">
        <f>IFERROR(VLOOKUP(K90,category_list!$A$3:$B$44,2,FALSE),"")</f>
        <v/>
      </c>
      <c r="M90" s="63"/>
      <c r="N90" s="63" t="str">
        <f>IFERROR(VLOOKUP(M90,category_list!$A$3:$B$44,2,FALSE),"")</f>
        <v/>
      </c>
      <c r="O90" s="63"/>
      <c r="P90" s="63"/>
      <c r="Q90" s="63"/>
      <c r="R90" s="63">
        <v>0</v>
      </c>
      <c r="S90" s="63"/>
      <c r="T90" s="63"/>
      <c r="U90" s="63"/>
    </row>
    <row r="91" spans="1:21" x14ac:dyDescent="0.3">
      <c r="A91" s="63" t="s">
        <v>699</v>
      </c>
      <c r="B91" s="63" t="s">
        <v>883</v>
      </c>
      <c r="C91" s="63" t="s">
        <v>8</v>
      </c>
      <c r="D91" s="63" t="s">
        <v>101</v>
      </c>
      <c r="E91" s="63" t="s">
        <v>9</v>
      </c>
      <c r="F91" s="63" t="s">
        <v>367</v>
      </c>
      <c r="G91" s="63" t="str">
        <f>IFERROR(VLOOKUP(F91,class_list!$A$3:$B$60,2,FALSE),"")</f>
        <v>추적</v>
      </c>
      <c r="H91" s="63"/>
      <c r="I91" s="63"/>
      <c r="J91" s="63"/>
      <c r="K91" s="63" t="s">
        <v>126</v>
      </c>
      <c r="L91" s="63" t="str">
        <f>IFERROR(VLOOKUP(K91,category_list!$A$3:$B$44,2,FALSE),"")</f>
        <v>기수</v>
      </c>
      <c r="M91" s="63"/>
      <c r="N91" s="63" t="str">
        <f>IFERROR(VLOOKUP(M91,category_list!$A$3:$B$44,2,FALSE),"")</f>
        <v/>
      </c>
      <c r="O91" s="63">
        <v>3</v>
      </c>
      <c r="P91" s="63">
        <v>3</v>
      </c>
      <c r="Q91" s="63">
        <v>1</v>
      </c>
      <c r="R91" s="63">
        <v>0</v>
      </c>
      <c r="S91" s="63"/>
      <c r="T91" s="63"/>
      <c r="U91" s="63"/>
    </row>
    <row r="92" spans="1:21" x14ac:dyDescent="0.3">
      <c r="A92" s="63" t="s">
        <v>700</v>
      </c>
      <c r="B92" s="63" t="s">
        <v>884</v>
      </c>
      <c r="C92" s="63" t="s">
        <v>8</v>
      </c>
      <c r="D92" s="63" t="s">
        <v>101</v>
      </c>
      <c r="E92" s="63" t="s">
        <v>9</v>
      </c>
      <c r="F92" s="63" t="s">
        <v>367</v>
      </c>
      <c r="G92" s="63" t="str">
        <f>IFERROR(VLOOKUP(F92,class_list!$A$3:$B$60,2,FALSE),"")</f>
        <v>추적</v>
      </c>
      <c r="H92" s="63"/>
      <c r="I92" s="63"/>
      <c r="J92" s="63"/>
      <c r="K92" s="63" t="s">
        <v>197</v>
      </c>
      <c r="L92" s="63" t="str">
        <f>IFERROR(VLOOKUP(K92,category_list!$A$3:$B$44,2,FALSE),"")</f>
        <v>조련사</v>
      </c>
      <c r="M92" s="63"/>
      <c r="N92" s="63" t="str">
        <f>IFERROR(VLOOKUP(M92,category_list!$A$3:$B$44,2,FALSE),"")</f>
        <v/>
      </c>
      <c r="O92" s="63">
        <v>2</v>
      </c>
      <c r="P92" s="63">
        <v>1</v>
      </c>
      <c r="Q92" s="63">
        <v>2</v>
      </c>
      <c r="R92" s="63">
        <v>0</v>
      </c>
      <c r="S92" s="63"/>
      <c r="T92" s="63"/>
      <c r="U92" s="63"/>
    </row>
    <row r="93" spans="1:21" x14ac:dyDescent="0.3">
      <c r="A93" s="63" t="s">
        <v>701</v>
      </c>
      <c r="B93" s="63" t="s">
        <v>885</v>
      </c>
      <c r="C93" s="63" t="s">
        <v>8</v>
      </c>
      <c r="D93" s="63" t="s">
        <v>101</v>
      </c>
      <c r="E93" s="63" t="s">
        <v>95</v>
      </c>
      <c r="F93" s="63" t="s">
        <v>367</v>
      </c>
      <c r="G93" s="63" t="str">
        <f>IFERROR(VLOOKUP(F93,class_list!$A$3:$B$60,2,FALSE),"")</f>
        <v>추적</v>
      </c>
      <c r="H93" s="63"/>
      <c r="I93" s="63"/>
      <c r="J93" s="63"/>
      <c r="K93" s="63"/>
      <c r="L93" s="63" t="str">
        <f>IFERROR(VLOOKUP(K93,category_list!$A$3:$B$44,2,FALSE),"")</f>
        <v/>
      </c>
      <c r="M93" s="63"/>
      <c r="N93" s="63" t="str">
        <f>IFERROR(VLOOKUP(M93,category_list!$A$3:$B$44,2,FALSE),"")</f>
        <v/>
      </c>
      <c r="O93" s="63"/>
      <c r="P93" s="63"/>
      <c r="Q93" s="63"/>
      <c r="R93" s="63">
        <v>0</v>
      </c>
      <c r="S93" s="63"/>
      <c r="T93" s="63"/>
      <c r="U93" s="63"/>
    </row>
    <row r="94" spans="1:21" x14ac:dyDescent="0.3">
      <c r="A94" s="63" t="s">
        <v>702</v>
      </c>
      <c r="B94" s="63" t="s">
        <v>888</v>
      </c>
      <c r="C94" s="63" t="s">
        <v>8</v>
      </c>
      <c r="D94" s="63" t="s">
        <v>102</v>
      </c>
      <c r="E94" s="63" t="s">
        <v>9</v>
      </c>
      <c r="F94" s="63" t="s">
        <v>367</v>
      </c>
      <c r="G94" s="63" t="str">
        <f>IFERROR(VLOOKUP(F94,class_list!$A$3:$B$60,2,FALSE),"")</f>
        <v>추적</v>
      </c>
      <c r="H94" s="63"/>
      <c r="I94" s="63"/>
      <c r="J94" s="63"/>
      <c r="K94" s="63" t="s">
        <v>126</v>
      </c>
      <c r="L94" s="63" t="str">
        <f>IFERROR(VLOOKUP(K94,category_list!$A$3:$B$44,2,FALSE),"")</f>
        <v>기수</v>
      </c>
      <c r="M94" s="63"/>
      <c r="N94" s="63" t="str">
        <f>IFERROR(VLOOKUP(M94,category_list!$A$3:$B$44,2,FALSE),"")</f>
        <v/>
      </c>
      <c r="O94" s="63">
        <v>5</v>
      </c>
      <c r="P94" s="63">
        <v>4</v>
      </c>
      <c r="Q94" s="63">
        <v>2</v>
      </c>
      <c r="R94" s="63">
        <v>0</v>
      </c>
      <c r="S94" s="63"/>
      <c r="T94" s="63"/>
      <c r="U94" s="63"/>
    </row>
    <row r="95" spans="1:21" x14ac:dyDescent="0.3">
      <c r="A95" s="63" t="s">
        <v>703</v>
      </c>
      <c r="B95" s="63" t="s">
        <v>886</v>
      </c>
      <c r="C95" s="63" t="s">
        <v>8</v>
      </c>
      <c r="D95" s="63" t="s">
        <v>100</v>
      </c>
      <c r="E95" s="63" t="s">
        <v>838</v>
      </c>
      <c r="F95" s="63" t="s">
        <v>367</v>
      </c>
      <c r="G95" s="63" t="str">
        <f>IFERROR(VLOOKUP(F95,class_list!$A$3:$B$60,2,FALSE),"")</f>
        <v>추적</v>
      </c>
      <c r="H95" s="63"/>
      <c r="I95" s="63"/>
      <c r="J95" s="63"/>
      <c r="K95" s="63"/>
      <c r="L95" s="63" t="str">
        <f>IFERROR(VLOOKUP(K95,category_list!$A$3:$B$44,2,FALSE),"")</f>
        <v/>
      </c>
      <c r="M95" s="63"/>
      <c r="N95" s="63" t="str">
        <f>IFERROR(VLOOKUP(M95,category_list!$A$3:$B$44,2,FALSE),"")</f>
        <v/>
      </c>
      <c r="O95" s="63"/>
      <c r="P95" s="63"/>
      <c r="Q95" s="63"/>
      <c r="R95" s="63">
        <v>0</v>
      </c>
      <c r="S95" s="63"/>
      <c r="T95" s="63"/>
      <c r="U95" s="63"/>
    </row>
    <row r="96" spans="1:21" x14ac:dyDescent="0.3">
      <c r="A96" s="63" t="s">
        <v>704</v>
      </c>
      <c r="B96" s="63" t="s">
        <v>887</v>
      </c>
      <c r="C96" s="63" t="s">
        <v>8</v>
      </c>
      <c r="D96" s="63" t="s">
        <v>156</v>
      </c>
      <c r="E96" s="63" t="s">
        <v>95</v>
      </c>
      <c r="F96" s="63" t="s">
        <v>367</v>
      </c>
      <c r="G96" s="63" t="str">
        <f>IFERROR(VLOOKUP(F96,class_list!$A$3:$B$60,2,FALSE),"")</f>
        <v>추적</v>
      </c>
      <c r="H96" s="63"/>
      <c r="I96" s="63"/>
      <c r="J96" s="63"/>
      <c r="K96" s="63"/>
      <c r="L96" s="63" t="str">
        <f>IFERROR(VLOOKUP(K96,category_list!$A$3:$B$44,2,FALSE),"")</f>
        <v/>
      </c>
      <c r="M96" s="63"/>
      <c r="N96" s="63" t="str">
        <f>IFERROR(VLOOKUP(M96,category_list!$A$3:$B$44,2,FALSE),"")</f>
        <v/>
      </c>
      <c r="O96" s="63"/>
      <c r="P96" s="63"/>
      <c r="Q96" s="63"/>
      <c r="R96" s="63">
        <v>0</v>
      </c>
      <c r="S96" s="63"/>
      <c r="T96" s="63"/>
      <c r="U96" s="63"/>
    </row>
    <row r="97" spans="1:21" x14ac:dyDescent="0.3">
      <c r="A97" s="63" t="s">
        <v>705</v>
      </c>
      <c r="B97" s="63" t="s">
        <v>582</v>
      </c>
      <c r="C97" s="63" t="s">
        <v>7</v>
      </c>
      <c r="D97" s="63" t="s">
        <v>156</v>
      </c>
      <c r="E97" s="63" t="s">
        <v>95</v>
      </c>
      <c r="F97" s="63" t="s">
        <v>133</v>
      </c>
      <c r="G97" s="63" t="str">
        <f>IFERROR(VLOOKUP(F97,class_list!$A$3:$B$60,2,FALSE),"")</f>
        <v>지식</v>
      </c>
      <c r="H97" s="63" t="s">
        <v>549</v>
      </c>
      <c r="I97" s="63" t="str">
        <f>IFERROR(VLOOKUP(H97,class_list!$A$3:$B$60,2,FALSE),"")</f>
        <v>그림자</v>
      </c>
      <c r="J97" s="63"/>
      <c r="K97" s="63"/>
      <c r="L97" s="63"/>
      <c r="M97" s="63"/>
      <c r="N97" s="63"/>
      <c r="O97" s="63">
        <v>1</v>
      </c>
      <c r="P97" s="63"/>
      <c r="Q97" s="63"/>
      <c r="R97" s="68">
        <v>2</v>
      </c>
      <c r="S97" s="63"/>
      <c r="T97" s="63"/>
      <c r="U97" s="63" t="s">
        <v>657</v>
      </c>
    </row>
    <row r="98" spans="1:21" x14ac:dyDescent="0.3">
      <c r="A98" s="63" t="s">
        <v>706</v>
      </c>
      <c r="B98" s="63" t="s">
        <v>589</v>
      </c>
      <c r="C98" s="63" t="s">
        <v>7</v>
      </c>
      <c r="D98" s="63" t="s">
        <v>100</v>
      </c>
      <c r="E98" s="63" t="s">
        <v>95</v>
      </c>
      <c r="F98" s="63" t="s">
        <v>549</v>
      </c>
      <c r="G98" s="63" t="str">
        <f>IFERROR(VLOOKUP(F98,class_list!$A$3:$B$60,2,FALSE),"")</f>
        <v>그림자</v>
      </c>
      <c r="H98" s="63"/>
      <c r="I98" s="63" t="str">
        <f>IFERROR(VLOOKUP(H98,class_list!$A$3:$B$60,2,FALSE),"")</f>
        <v/>
      </c>
      <c r="J98" s="63"/>
      <c r="K98" s="63"/>
      <c r="L98" s="63"/>
      <c r="M98" s="63"/>
      <c r="N98" s="63"/>
      <c r="O98" s="63">
        <v>1</v>
      </c>
      <c r="P98" s="63"/>
      <c r="Q98" s="63"/>
      <c r="R98" s="68">
        <v>2</v>
      </c>
      <c r="S98" s="63"/>
      <c r="T98" s="63"/>
      <c r="U98" s="63" t="s">
        <v>658</v>
      </c>
    </row>
    <row r="99" spans="1:21" x14ac:dyDescent="0.3">
      <c r="A99" s="63" t="s">
        <v>707</v>
      </c>
      <c r="B99" s="63" t="s">
        <v>583</v>
      </c>
      <c r="C99" s="63" t="s">
        <v>7</v>
      </c>
      <c r="D99" s="63" t="s">
        <v>100</v>
      </c>
      <c r="E99" s="63" t="s">
        <v>95</v>
      </c>
      <c r="F99" s="63" t="s">
        <v>549</v>
      </c>
      <c r="G99" s="63" t="str">
        <f>IFERROR(VLOOKUP(F99,class_list!$A$3:$B$60,2,FALSE),"")</f>
        <v>그림자</v>
      </c>
      <c r="H99" s="63"/>
      <c r="I99" s="63" t="str">
        <f>IFERROR(VLOOKUP(H99,class_list!$A$3:$B$60,2,FALSE),"")</f>
        <v/>
      </c>
      <c r="J99" s="63"/>
      <c r="K99" s="63"/>
      <c r="L99" s="63"/>
      <c r="M99" s="63"/>
      <c r="N99" s="63"/>
      <c r="O99" s="63">
        <v>1</v>
      </c>
      <c r="P99" s="63"/>
      <c r="Q99" s="63"/>
      <c r="R99" s="68">
        <v>2</v>
      </c>
      <c r="S99" s="63"/>
      <c r="T99" s="63"/>
      <c r="U99" s="63" t="s">
        <v>659</v>
      </c>
    </row>
    <row r="100" spans="1:21" x14ac:dyDescent="0.3">
      <c r="A100" s="63" t="s">
        <v>708</v>
      </c>
      <c r="B100" s="63" t="s">
        <v>588</v>
      </c>
      <c r="C100" s="63" t="s">
        <v>7</v>
      </c>
      <c r="D100" s="63" t="s">
        <v>100</v>
      </c>
      <c r="E100" s="63" t="s">
        <v>95</v>
      </c>
      <c r="F100" s="63" t="s">
        <v>133</v>
      </c>
      <c r="G100" s="63" t="str">
        <f>IFERROR(VLOOKUP(F100,class_list!$A$3:$B$60,2,FALSE),"")</f>
        <v>지식</v>
      </c>
      <c r="H100" s="63"/>
      <c r="I100" s="63" t="str">
        <f>IFERROR(VLOOKUP(H100,class_list!$A$3:$B$60,2,FALSE),"")</f>
        <v/>
      </c>
      <c r="J100" s="63"/>
      <c r="K100" s="63"/>
      <c r="L100" s="63"/>
      <c r="M100" s="63"/>
      <c r="N100" s="63"/>
      <c r="O100" s="63">
        <v>1</v>
      </c>
      <c r="P100" s="63"/>
      <c r="Q100" s="63"/>
      <c r="R100" s="68">
        <v>2</v>
      </c>
      <c r="S100" s="63"/>
      <c r="T100" s="63"/>
      <c r="U100" s="63" t="s">
        <v>660</v>
      </c>
    </row>
    <row r="101" spans="1:21" x14ac:dyDescent="0.3">
      <c r="A101" s="63" t="s">
        <v>709</v>
      </c>
      <c r="B101" s="63" t="s">
        <v>586</v>
      </c>
      <c r="C101" s="63" t="s">
        <v>8</v>
      </c>
      <c r="D101" s="63" t="s">
        <v>156</v>
      </c>
      <c r="E101" s="63" t="s">
        <v>95</v>
      </c>
      <c r="F101" s="63" t="s">
        <v>367</v>
      </c>
      <c r="G101" s="63" t="str">
        <f>IFERROR(VLOOKUP(F101,class_list!$A$3:$B$60,2,FALSE),"")</f>
        <v>추적</v>
      </c>
      <c r="H101" s="63" t="s">
        <v>553</v>
      </c>
      <c r="I101" s="63" t="str">
        <f>IFERROR(VLOOKUP(H101,class_list!$A$3:$B$60,2,FALSE),"")</f>
        <v>파괴</v>
      </c>
      <c r="J101" s="63"/>
      <c r="K101" s="63"/>
      <c r="L101" s="63"/>
      <c r="M101" s="63"/>
      <c r="N101" s="63"/>
      <c r="O101" s="63">
        <v>1</v>
      </c>
      <c r="P101" s="63"/>
      <c r="Q101" s="63"/>
      <c r="R101" s="68">
        <v>2</v>
      </c>
      <c r="S101" s="63"/>
      <c r="T101" s="63"/>
      <c r="U101" s="63" t="s">
        <v>661</v>
      </c>
    </row>
    <row r="102" spans="1:21" x14ac:dyDescent="0.3">
      <c r="A102" s="63" t="s">
        <v>710</v>
      </c>
      <c r="B102" s="63" t="s">
        <v>585</v>
      </c>
      <c r="C102" s="63" t="s">
        <v>8</v>
      </c>
      <c r="D102" s="63" t="s">
        <v>100</v>
      </c>
      <c r="E102" s="63" t="s">
        <v>95</v>
      </c>
      <c r="F102" s="63" t="s">
        <v>553</v>
      </c>
      <c r="G102" s="63" t="str">
        <f>IFERROR(VLOOKUP(F102,class_list!$A$3:$B$60,2,FALSE),"")</f>
        <v>파괴</v>
      </c>
      <c r="H102" s="63"/>
      <c r="I102" s="63" t="str">
        <f>IFERROR(VLOOKUP(H102,class_list!$A$3:$B$60,2,FALSE),"")</f>
        <v/>
      </c>
      <c r="J102" s="63"/>
      <c r="K102" s="63"/>
      <c r="L102" s="63"/>
      <c r="M102" s="63"/>
      <c r="N102" s="63"/>
      <c r="O102" s="63">
        <v>1</v>
      </c>
      <c r="P102" s="63"/>
      <c r="Q102" s="63"/>
      <c r="R102" s="68">
        <v>2</v>
      </c>
      <c r="S102" s="63"/>
      <c r="T102" s="63"/>
      <c r="U102" s="63" t="s">
        <v>662</v>
      </c>
    </row>
    <row r="103" spans="1:21" x14ac:dyDescent="0.3">
      <c r="A103" s="63" t="s">
        <v>711</v>
      </c>
      <c r="B103" s="63" t="s">
        <v>584</v>
      </c>
      <c r="C103" s="63" t="s">
        <v>8</v>
      </c>
      <c r="D103" s="63" t="s">
        <v>100</v>
      </c>
      <c r="E103" s="63" t="s">
        <v>95</v>
      </c>
      <c r="F103" s="63" t="s">
        <v>553</v>
      </c>
      <c r="G103" s="63" t="str">
        <f>IFERROR(VLOOKUP(F103,class_list!$A$3:$B$60,2,FALSE),"")</f>
        <v>파괴</v>
      </c>
      <c r="H103" s="63"/>
      <c r="I103" s="63" t="str">
        <f>IFERROR(VLOOKUP(H103,class_list!$A$3:$B$60,2,FALSE),"")</f>
        <v/>
      </c>
      <c r="J103" s="63"/>
      <c r="K103" s="63"/>
      <c r="L103" s="63"/>
      <c r="M103" s="63"/>
      <c r="N103" s="63"/>
      <c r="O103" s="63">
        <v>1</v>
      </c>
      <c r="P103" s="63"/>
      <c r="Q103" s="63"/>
      <c r="R103" s="68">
        <v>2</v>
      </c>
      <c r="S103" s="63"/>
      <c r="T103" s="63"/>
      <c r="U103" s="63" t="s">
        <v>663</v>
      </c>
    </row>
    <row r="104" spans="1:21" x14ac:dyDescent="0.3">
      <c r="A104" s="63" t="s">
        <v>712</v>
      </c>
      <c r="B104" s="63" t="s">
        <v>587</v>
      </c>
      <c r="C104" s="63" t="s">
        <v>8</v>
      </c>
      <c r="D104" s="63" t="s">
        <v>100</v>
      </c>
      <c r="E104" s="63" t="s">
        <v>95</v>
      </c>
      <c r="F104" s="63" t="s">
        <v>367</v>
      </c>
      <c r="G104" s="63" t="str">
        <f>IFERROR(VLOOKUP(F104,class_list!$A$3:$B$60,2,FALSE),"")</f>
        <v>추적</v>
      </c>
      <c r="H104" s="63"/>
      <c r="I104" s="63" t="str">
        <f>IFERROR(VLOOKUP(H104,class_list!$A$3:$B$60,2,FALSE),"")</f>
        <v/>
      </c>
      <c r="J104" s="63"/>
      <c r="K104" s="63"/>
      <c r="L104" s="63"/>
      <c r="M104" s="63"/>
      <c r="N104" s="63"/>
      <c r="O104" s="63">
        <v>1</v>
      </c>
      <c r="P104" s="63"/>
      <c r="Q104" s="63"/>
      <c r="R104" s="68">
        <v>2</v>
      </c>
      <c r="S104" s="63"/>
      <c r="T104" s="63"/>
      <c r="U104" s="63" t="s">
        <v>664</v>
      </c>
    </row>
    <row r="105" spans="1:21" x14ac:dyDescent="0.3">
      <c r="A105" s="63" t="s">
        <v>713</v>
      </c>
      <c r="B105" s="63" t="s">
        <v>626</v>
      </c>
      <c r="C105" s="63" t="s">
        <v>7</v>
      </c>
      <c r="D105" s="63" t="s">
        <v>99</v>
      </c>
      <c r="E105" s="63" t="s">
        <v>95</v>
      </c>
      <c r="F105" s="63" t="s">
        <v>549</v>
      </c>
      <c r="G105" s="63" t="str">
        <f>IFERROR(VLOOKUP(F105,class_list!$A$3:$B$60,2,FALSE),"")</f>
        <v>그림자</v>
      </c>
      <c r="H105" s="63"/>
      <c r="I105" s="63"/>
      <c r="J105" s="63"/>
      <c r="K105" s="63"/>
      <c r="L105" s="63"/>
      <c r="M105" s="63"/>
      <c r="N105" s="63"/>
      <c r="O105" s="63">
        <v>2</v>
      </c>
      <c r="P105" s="63"/>
      <c r="Q105" s="63"/>
      <c r="R105" s="68">
        <v>2</v>
      </c>
      <c r="S105" s="63"/>
      <c r="T105" s="63"/>
      <c r="U105" s="63" t="s">
        <v>665</v>
      </c>
    </row>
    <row r="106" spans="1:21" x14ac:dyDescent="0.3">
      <c r="A106" s="63" t="s">
        <v>714</v>
      </c>
      <c r="B106" s="63" t="s">
        <v>628</v>
      </c>
      <c r="C106" s="63" t="s">
        <v>7</v>
      </c>
      <c r="D106" s="63" t="s">
        <v>99</v>
      </c>
      <c r="E106" s="63" t="s">
        <v>9</v>
      </c>
      <c r="F106" s="63" t="s">
        <v>549</v>
      </c>
      <c r="G106" s="63" t="str">
        <f>IFERROR(VLOOKUP(F106,class_list!$A$3:$B$60,2,FALSE),"")</f>
        <v>그림자</v>
      </c>
      <c r="H106" s="63"/>
      <c r="I106" s="63"/>
      <c r="J106" s="63"/>
      <c r="K106" s="63"/>
      <c r="L106" s="63"/>
      <c r="M106" s="63"/>
      <c r="N106" s="63"/>
      <c r="O106" s="63">
        <v>1</v>
      </c>
      <c r="P106" s="63">
        <v>2</v>
      </c>
      <c r="Q106" s="63">
        <v>1</v>
      </c>
      <c r="R106" s="68">
        <v>2</v>
      </c>
      <c r="S106" s="63"/>
      <c r="T106" s="63"/>
      <c r="U106" s="63" t="s">
        <v>666</v>
      </c>
    </row>
    <row r="107" spans="1:21" x14ac:dyDescent="0.3">
      <c r="A107" s="63" t="s">
        <v>715</v>
      </c>
      <c r="B107" s="63" t="s">
        <v>629</v>
      </c>
      <c r="C107" s="63" t="s">
        <v>7</v>
      </c>
      <c r="D107" s="63" t="s">
        <v>99</v>
      </c>
      <c r="E107" s="63" t="s">
        <v>9</v>
      </c>
      <c r="F107" s="63" t="s">
        <v>549</v>
      </c>
      <c r="G107" s="63" t="str">
        <f>IFERROR(VLOOKUP(F107,class_list!$A$3:$B$60,2,FALSE),"")</f>
        <v>그림자</v>
      </c>
      <c r="H107" s="63"/>
      <c r="I107" s="63"/>
      <c r="J107" s="63"/>
      <c r="K107" s="63"/>
      <c r="L107" s="63"/>
      <c r="M107" s="63"/>
      <c r="N107" s="63"/>
      <c r="O107" s="63">
        <v>1</v>
      </c>
      <c r="P107" s="63">
        <v>1</v>
      </c>
      <c r="Q107" s="63">
        <v>1</v>
      </c>
      <c r="R107" s="68">
        <v>2</v>
      </c>
      <c r="S107" s="63"/>
      <c r="T107" s="63"/>
      <c r="U107" s="63" t="s">
        <v>667</v>
      </c>
    </row>
    <row r="108" spans="1:21" x14ac:dyDescent="0.3">
      <c r="A108" s="63" t="s">
        <v>716</v>
      </c>
      <c r="B108" s="63" t="s">
        <v>630</v>
      </c>
      <c r="C108" s="63" t="s">
        <v>7</v>
      </c>
      <c r="D108" s="63" t="s">
        <v>101</v>
      </c>
      <c r="E108" s="63" t="s">
        <v>9</v>
      </c>
      <c r="F108" s="63" t="s">
        <v>549</v>
      </c>
      <c r="G108" s="63" t="str">
        <f>IFERROR(VLOOKUP(F108,class_list!$A$3:$B$60,2,FALSE),"")</f>
        <v>그림자</v>
      </c>
      <c r="H108" s="63"/>
      <c r="I108" s="63"/>
      <c r="J108" s="63"/>
      <c r="K108" s="63"/>
      <c r="L108" s="63"/>
      <c r="M108" s="63"/>
      <c r="N108" s="63"/>
      <c r="O108" s="63">
        <v>3</v>
      </c>
      <c r="P108" s="63">
        <v>1</v>
      </c>
      <c r="Q108" s="63">
        <v>3</v>
      </c>
      <c r="R108" s="68">
        <v>2</v>
      </c>
      <c r="S108" s="63"/>
      <c r="T108" s="63"/>
      <c r="U108" s="63" t="s">
        <v>668</v>
      </c>
    </row>
    <row r="109" spans="1:21" x14ac:dyDescent="0.3">
      <c r="A109" s="63" t="s">
        <v>717</v>
      </c>
      <c r="B109" s="63" t="s">
        <v>631</v>
      </c>
      <c r="C109" s="63" t="s">
        <v>7</v>
      </c>
      <c r="D109" s="63" t="s">
        <v>102</v>
      </c>
      <c r="E109" s="63" t="s">
        <v>9</v>
      </c>
      <c r="F109" s="63" t="s">
        <v>549</v>
      </c>
      <c r="G109" s="63" t="str">
        <f>IFERROR(VLOOKUP(F109,class_list!$A$3:$B$60,2,FALSE),"")</f>
        <v>그림자</v>
      </c>
      <c r="H109" s="63"/>
      <c r="I109" s="63"/>
      <c r="J109" s="63"/>
      <c r="K109" s="63"/>
      <c r="L109" s="63"/>
      <c r="M109" s="63"/>
      <c r="N109" s="63"/>
      <c r="O109" s="63">
        <v>3</v>
      </c>
      <c r="P109" s="63">
        <v>4</v>
      </c>
      <c r="Q109" s="63">
        <v>2</v>
      </c>
      <c r="R109" s="68">
        <v>2</v>
      </c>
      <c r="S109" s="63"/>
      <c r="T109" s="63"/>
      <c r="U109" s="63" t="s">
        <v>669</v>
      </c>
    </row>
    <row r="110" spans="1:21" x14ac:dyDescent="0.3">
      <c r="A110" s="63" t="s">
        <v>718</v>
      </c>
      <c r="B110" s="63" t="s">
        <v>627</v>
      </c>
      <c r="C110" s="63" t="s">
        <v>8</v>
      </c>
      <c r="D110" s="63" t="s">
        <v>99</v>
      </c>
      <c r="E110" s="63" t="s">
        <v>95</v>
      </c>
      <c r="F110" s="63" t="s">
        <v>553</v>
      </c>
      <c r="G110" s="63" t="str">
        <f>IFERROR(VLOOKUP(F110,class_list!$A$3:$B$60,2,FALSE),"")</f>
        <v>파괴</v>
      </c>
      <c r="H110" s="63"/>
      <c r="I110" s="63"/>
      <c r="J110" s="63"/>
      <c r="K110" s="63"/>
      <c r="L110" s="63"/>
      <c r="M110" s="63"/>
      <c r="N110" s="63"/>
      <c r="O110" s="63">
        <v>2</v>
      </c>
      <c r="P110" s="63"/>
      <c r="Q110" s="63"/>
      <c r="R110" s="68">
        <v>2</v>
      </c>
      <c r="S110" s="63"/>
      <c r="T110" s="63"/>
      <c r="U110" s="63" t="s">
        <v>670</v>
      </c>
    </row>
    <row r="111" spans="1:21" x14ac:dyDescent="0.3">
      <c r="A111" s="63" t="s">
        <v>719</v>
      </c>
      <c r="B111" s="63" t="s">
        <v>642</v>
      </c>
      <c r="C111" s="63" t="s">
        <v>8</v>
      </c>
      <c r="D111" s="63" t="s">
        <v>99</v>
      </c>
      <c r="E111" s="63" t="s">
        <v>9</v>
      </c>
      <c r="F111" s="63" t="s">
        <v>553</v>
      </c>
      <c r="G111" s="63" t="str">
        <f>IFERROR(VLOOKUP(F111,class_list!$A$3:$B$60,2,FALSE),"")</f>
        <v>파괴</v>
      </c>
      <c r="H111" s="63"/>
      <c r="I111" s="63"/>
      <c r="J111" s="63"/>
      <c r="K111" s="63"/>
      <c r="L111" s="63"/>
      <c r="M111" s="63"/>
      <c r="N111" s="63"/>
      <c r="O111" s="63">
        <v>2</v>
      </c>
      <c r="P111" s="63">
        <v>2</v>
      </c>
      <c r="Q111" s="63">
        <v>2</v>
      </c>
      <c r="R111" s="68">
        <v>2</v>
      </c>
      <c r="S111" s="63"/>
      <c r="T111" s="63"/>
      <c r="U111" s="63" t="s">
        <v>671</v>
      </c>
    </row>
    <row r="112" spans="1:21" x14ac:dyDescent="0.3">
      <c r="A112" s="63" t="s">
        <v>720</v>
      </c>
      <c r="B112" s="63" t="s">
        <v>634</v>
      </c>
      <c r="C112" s="63" t="s">
        <v>8</v>
      </c>
      <c r="D112" s="63" t="s">
        <v>99</v>
      </c>
      <c r="E112" s="63" t="s">
        <v>9</v>
      </c>
      <c r="F112" s="63" t="s">
        <v>553</v>
      </c>
      <c r="G112" s="63" t="str">
        <f>IFERROR(VLOOKUP(F112,class_list!$A$3:$B$60,2,FALSE),"")</f>
        <v>파괴</v>
      </c>
      <c r="H112" s="63"/>
      <c r="I112" s="63"/>
      <c r="J112" s="63"/>
      <c r="K112" s="63"/>
      <c r="L112" s="63"/>
      <c r="M112" s="63"/>
      <c r="N112" s="63"/>
      <c r="O112" s="63">
        <v>3</v>
      </c>
      <c r="P112" s="63">
        <v>3</v>
      </c>
      <c r="Q112" s="63">
        <v>2</v>
      </c>
      <c r="R112" s="68">
        <v>2</v>
      </c>
      <c r="S112" s="63"/>
      <c r="T112" s="63"/>
      <c r="U112" s="63" t="s">
        <v>673</v>
      </c>
    </row>
    <row r="113" spans="1:21" x14ac:dyDescent="0.3">
      <c r="A113" s="63" t="s">
        <v>721</v>
      </c>
      <c r="B113" s="63" t="s">
        <v>632</v>
      </c>
      <c r="C113" s="63" t="s">
        <v>8</v>
      </c>
      <c r="D113" s="63" t="s">
        <v>101</v>
      </c>
      <c r="E113" s="63" t="s">
        <v>9</v>
      </c>
      <c r="F113" s="63" t="s">
        <v>553</v>
      </c>
      <c r="G113" s="63" t="str">
        <f>IFERROR(VLOOKUP(F113,class_list!$A$3:$B$60,2,FALSE),"")</f>
        <v>파괴</v>
      </c>
      <c r="H113" s="63"/>
      <c r="I113" s="63"/>
      <c r="J113" s="63"/>
      <c r="K113" s="63"/>
      <c r="L113" s="63"/>
      <c r="M113" s="63"/>
      <c r="N113" s="63"/>
      <c r="O113" s="63">
        <v>5</v>
      </c>
      <c r="P113" s="63">
        <v>2</v>
      </c>
      <c r="Q113" s="63">
        <v>5</v>
      </c>
      <c r="R113" s="68">
        <v>2</v>
      </c>
      <c r="S113" s="63"/>
      <c r="T113" s="63"/>
      <c r="U113" s="63" t="s">
        <v>674</v>
      </c>
    </row>
    <row r="114" spans="1:21" x14ac:dyDescent="0.3">
      <c r="A114" s="63" t="s">
        <v>722</v>
      </c>
      <c r="B114" s="63" t="s">
        <v>633</v>
      </c>
      <c r="C114" s="63" t="s">
        <v>8</v>
      </c>
      <c r="D114" s="63" t="s">
        <v>102</v>
      </c>
      <c r="E114" s="63" t="s">
        <v>9</v>
      </c>
      <c r="F114" s="63" t="s">
        <v>553</v>
      </c>
      <c r="G114" s="63" t="str">
        <f>IFERROR(VLOOKUP(F114,class_list!$A$3:$B$60,2,FALSE),"")</f>
        <v>파괴</v>
      </c>
      <c r="H114" s="63"/>
      <c r="I114" s="63"/>
      <c r="J114" s="63"/>
      <c r="K114" s="63"/>
      <c r="L114" s="63"/>
      <c r="M114" s="63"/>
      <c r="N114" s="63"/>
      <c r="O114" s="63">
        <v>6</v>
      </c>
      <c r="P114" s="63">
        <v>4</v>
      </c>
      <c r="Q114" s="63">
        <v>5</v>
      </c>
      <c r="R114" s="68">
        <v>2</v>
      </c>
      <c r="S114" s="63"/>
      <c r="T114" s="63"/>
      <c r="U114" s="63" t="s">
        <v>675</v>
      </c>
    </row>
    <row r="115" spans="1:21" x14ac:dyDescent="0.3">
      <c r="A115" t="s">
        <v>723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>
        <v>0</v>
      </c>
    </row>
    <row r="116" spans="1:21" x14ac:dyDescent="0.3">
      <c r="A116" t="s">
        <v>724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>
        <v>0</v>
      </c>
    </row>
    <row r="117" spans="1:21" x14ac:dyDescent="0.3">
      <c r="A117" t="s">
        <v>725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>
        <v>0</v>
      </c>
    </row>
    <row r="118" spans="1:21" x14ac:dyDescent="0.3">
      <c r="A118" t="s">
        <v>726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>
        <v>0</v>
      </c>
    </row>
    <row r="119" spans="1:21" x14ac:dyDescent="0.3">
      <c r="A119" t="s">
        <v>727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>
        <v>0</v>
      </c>
    </row>
    <row r="120" spans="1:21" x14ac:dyDescent="0.3">
      <c r="A120" t="s">
        <v>728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>
        <v>0</v>
      </c>
    </row>
    <row r="121" spans="1:21" x14ac:dyDescent="0.3">
      <c r="A121" t="s">
        <v>729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>
        <v>0</v>
      </c>
    </row>
    <row r="122" spans="1:21" x14ac:dyDescent="0.3">
      <c r="A122" t="s">
        <v>730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>
        <v>0</v>
      </c>
    </row>
    <row r="123" spans="1:21" x14ac:dyDescent="0.3">
      <c r="A123" t="s">
        <v>731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>
        <v>0</v>
      </c>
    </row>
    <row r="124" spans="1:21" x14ac:dyDescent="0.3">
      <c r="A124" t="s">
        <v>732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>
        <v>0</v>
      </c>
    </row>
    <row r="125" spans="1:21" x14ac:dyDescent="0.3">
      <c r="A125" t="s">
        <v>733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>
        <v>0</v>
      </c>
    </row>
    <row r="126" spans="1:21" x14ac:dyDescent="0.3">
      <c r="A126" t="s">
        <v>734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>
        <v>0</v>
      </c>
    </row>
    <row r="127" spans="1:21" x14ac:dyDescent="0.3">
      <c r="A127" t="s">
        <v>735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>
        <v>0</v>
      </c>
    </row>
    <row r="128" spans="1:21" x14ac:dyDescent="0.3">
      <c r="A128" t="s">
        <v>736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>
        <v>0</v>
      </c>
    </row>
    <row r="129" spans="1:18" x14ac:dyDescent="0.3">
      <c r="A129" t="s">
        <v>737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>
        <v>0</v>
      </c>
    </row>
    <row r="130" spans="1:18" x14ac:dyDescent="0.3">
      <c r="A130" t="s">
        <v>738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>
        <v>0</v>
      </c>
    </row>
    <row r="131" spans="1:18" x14ac:dyDescent="0.3">
      <c r="A131" t="s">
        <v>739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>
        <v>0</v>
      </c>
    </row>
    <row r="132" spans="1:18" x14ac:dyDescent="0.3">
      <c r="A132" t="s">
        <v>740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>
        <v>0</v>
      </c>
    </row>
    <row r="133" spans="1:18" x14ac:dyDescent="0.3">
      <c r="A133" t="s">
        <v>741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>
        <v>0</v>
      </c>
    </row>
    <row r="134" spans="1:18" x14ac:dyDescent="0.3">
      <c r="A134" t="s">
        <v>742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>
        <v>0</v>
      </c>
    </row>
    <row r="135" spans="1:18" x14ac:dyDescent="0.3">
      <c r="A135" t="s">
        <v>743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>
        <v>0</v>
      </c>
    </row>
    <row r="136" spans="1:18" x14ac:dyDescent="0.3">
      <c r="A136" t="s">
        <v>744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>
        <v>0</v>
      </c>
    </row>
    <row r="137" spans="1:18" x14ac:dyDescent="0.3">
      <c r="A137" t="s">
        <v>745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>
        <v>0</v>
      </c>
    </row>
    <row r="138" spans="1:18" x14ac:dyDescent="0.3">
      <c r="A138" t="s">
        <v>746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>
        <v>0</v>
      </c>
    </row>
    <row r="139" spans="1:18" x14ac:dyDescent="0.3">
      <c r="A139" t="s">
        <v>747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>
        <v>0</v>
      </c>
    </row>
    <row r="140" spans="1:18" x14ac:dyDescent="0.3">
      <c r="A140" t="s">
        <v>748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>
        <v>0</v>
      </c>
    </row>
    <row r="141" spans="1:18" x14ac:dyDescent="0.3">
      <c r="A141" t="s">
        <v>749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>
        <v>0</v>
      </c>
    </row>
    <row r="142" spans="1:18" x14ac:dyDescent="0.3">
      <c r="A142" t="s">
        <v>750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>
        <v>0</v>
      </c>
    </row>
    <row r="143" spans="1:18" x14ac:dyDescent="0.3">
      <c r="A143" t="s">
        <v>751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>
        <v>0</v>
      </c>
    </row>
    <row r="144" spans="1:18" x14ac:dyDescent="0.3">
      <c r="A144" t="s">
        <v>752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>
        <v>0</v>
      </c>
    </row>
    <row r="145" spans="1:18" x14ac:dyDescent="0.3">
      <c r="A145" t="s">
        <v>753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>
        <v>0</v>
      </c>
    </row>
    <row r="146" spans="1:18" x14ac:dyDescent="0.3">
      <c r="A146" t="s">
        <v>754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>
        <v>0</v>
      </c>
    </row>
    <row r="147" spans="1:18" x14ac:dyDescent="0.3">
      <c r="A147" t="s">
        <v>755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>
        <v>0</v>
      </c>
    </row>
    <row r="148" spans="1:18" x14ac:dyDescent="0.3">
      <c r="A148" t="s">
        <v>756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>
        <v>0</v>
      </c>
    </row>
    <row r="149" spans="1:18" x14ac:dyDescent="0.3">
      <c r="A149" t="s">
        <v>757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>
        <v>0</v>
      </c>
    </row>
    <row r="150" spans="1:18" x14ac:dyDescent="0.3">
      <c r="A150" t="s">
        <v>758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>
        <v>0</v>
      </c>
    </row>
    <row r="151" spans="1:18" x14ac:dyDescent="0.3">
      <c r="A151" t="s">
        <v>759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>
        <v>0</v>
      </c>
    </row>
    <row r="152" spans="1:18" x14ac:dyDescent="0.3">
      <c r="A152" t="s">
        <v>760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>
        <v>0</v>
      </c>
    </row>
    <row r="153" spans="1:18" x14ac:dyDescent="0.3">
      <c r="A153" t="s">
        <v>761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>
        <v>0</v>
      </c>
    </row>
    <row r="154" spans="1:18" x14ac:dyDescent="0.3">
      <c r="A154" t="s">
        <v>762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>
        <v>0</v>
      </c>
    </row>
    <row r="155" spans="1:18" x14ac:dyDescent="0.3">
      <c r="A155" t="s">
        <v>763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>
        <v>0</v>
      </c>
    </row>
    <row r="156" spans="1:18" x14ac:dyDescent="0.3">
      <c r="A156" t="s">
        <v>764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>
        <v>0</v>
      </c>
    </row>
    <row r="157" spans="1:18" x14ac:dyDescent="0.3">
      <c r="A157" t="s">
        <v>765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>
        <v>0</v>
      </c>
    </row>
    <row r="158" spans="1:18" x14ac:dyDescent="0.3">
      <c r="A158" t="s">
        <v>766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>
        <v>0</v>
      </c>
    </row>
    <row r="159" spans="1:18" x14ac:dyDescent="0.3">
      <c r="A159" t="s">
        <v>767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>
        <v>0</v>
      </c>
    </row>
    <row r="160" spans="1:18" x14ac:dyDescent="0.3">
      <c r="A160" t="s">
        <v>768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>
        <v>0</v>
      </c>
    </row>
    <row r="161" spans="1:18" x14ac:dyDescent="0.3">
      <c r="A161" t="s">
        <v>769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>
        <v>0</v>
      </c>
    </row>
    <row r="162" spans="1:18" x14ac:dyDescent="0.3">
      <c r="A162" t="s">
        <v>770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>
        <v>0</v>
      </c>
    </row>
    <row r="163" spans="1:18" x14ac:dyDescent="0.3">
      <c r="A163" t="s">
        <v>771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>
        <v>0</v>
      </c>
    </row>
    <row r="164" spans="1:18" x14ac:dyDescent="0.3">
      <c r="A164" t="s">
        <v>772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>
        <v>0</v>
      </c>
    </row>
    <row r="165" spans="1:18" x14ac:dyDescent="0.3">
      <c r="A165" t="s">
        <v>773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>
        <v>0</v>
      </c>
    </row>
    <row r="166" spans="1:18" x14ac:dyDescent="0.3">
      <c r="A166" t="s">
        <v>774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>
        <v>0</v>
      </c>
    </row>
    <row r="167" spans="1:18" x14ac:dyDescent="0.3">
      <c r="A167" t="s">
        <v>775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>
        <v>0</v>
      </c>
    </row>
    <row r="168" spans="1:18" x14ac:dyDescent="0.3">
      <c r="A168" t="s">
        <v>776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>
        <v>0</v>
      </c>
    </row>
    <row r="169" spans="1:18" x14ac:dyDescent="0.3">
      <c r="A169" t="s">
        <v>777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>
        <v>0</v>
      </c>
    </row>
    <row r="170" spans="1:18" x14ac:dyDescent="0.3">
      <c r="A170" t="s">
        <v>778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>
        <v>0</v>
      </c>
    </row>
    <row r="171" spans="1:18" x14ac:dyDescent="0.3">
      <c r="A171" t="s">
        <v>779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>
        <v>0</v>
      </c>
    </row>
    <row r="172" spans="1:18" x14ac:dyDescent="0.3">
      <c r="A172" t="s">
        <v>780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>
        <v>0</v>
      </c>
    </row>
    <row r="173" spans="1:18" x14ac:dyDescent="0.3">
      <c r="A173" t="s">
        <v>781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>
        <v>0</v>
      </c>
    </row>
    <row r="174" spans="1:18" x14ac:dyDescent="0.3">
      <c r="A174" t="s">
        <v>782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>
        <v>0</v>
      </c>
    </row>
    <row r="175" spans="1:18" x14ac:dyDescent="0.3">
      <c r="A175" t="s">
        <v>783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>
        <v>0</v>
      </c>
    </row>
    <row r="176" spans="1:18" x14ac:dyDescent="0.3">
      <c r="A176" t="s">
        <v>784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>
        <v>0</v>
      </c>
    </row>
    <row r="177" spans="1:18" x14ac:dyDescent="0.3">
      <c r="A177" t="s">
        <v>785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>
        <v>0</v>
      </c>
    </row>
    <row r="178" spans="1:18" x14ac:dyDescent="0.3">
      <c r="A178" t="s">
        <v>786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>
        <v>0</v>
      </c>
    </row>
    <row r="179" spans="1:18" x14ac:dyDescent="0.3">
      <c r="A179" t="s">
        <v>787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>
        <v>0</v>
      </c>
    </row>
    <row r="180" spans="1:18" x14ac:dyDescent="0.3">
      <c r="A180" t="s">
        <v>788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>
        <v>0</v>
      </c>
    </row>
    <row r="181" spans="1:18" x14ac:dyDescent="0.3">
      <c r="A181" t="s">
        <v>789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>
        <v>0</v>
      </c>
    </row>
    <row r="182" spans="1:18" x14ac:dyDescent="0.3">
      <c r="A182" t="s">
        <v>790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>
        <v>0</v>
      </c>
    </row>
    <row r="183" spans="1:18" x14ac:dyDescent="0.3">
      <c r="A183" t="s">
        <v>791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>
        <v>0</v>
      </c>
    </row>
    <row r="184" spans="1:18" x14ac:dyDescent="0.3">
      <c r="A184" t="s">
        <v>792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>
        <v>0</v>
      </c>
    </row>
    <row r="185" spans="1:18" x14ac:dyDescent="0.3">
      <c r="A185" t="s">
        <v>793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>
        <v>0</v>
      </c>
    </row>
    <row r="186" spans="1:18" x14ac:dyDescent="0.3">
      <c r="A186" t="s">
        <v>794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>
        <v>0</v>
      </c>
    </row>
    <row r="187" spans="1:18" x14ac:dyDescent="0.3">
      <c r="A187" t="s">
        <v>795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>
        <v>0</v>
      </c>
    </row>
    <row r="188" spans="1:18" x14ac:dyDescent="0.3">
      <c r="A188" t="s">
        <v>796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>
        <v>0</v>
      </c>
    </row>
    <row r="189" spans="1:18" x14ac:dyDescent="0.3">
      <c r="A189" t="s">
        <v>797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>
        <v>0</v>
      </c>
    </row>
    <row r="190" spans="1:18" x14ac:dyDescent="0.3">
      <c r="A190" t="s">
        <v>798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>
        <v>0</v>
      </c>
    </row>
    <row r="191" spans="1:18" x14ac:dyDescent="0.3">
      <c r="A191" t="s">
        <v>799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>
        <v>0</v>
      </c>
    </row>
    <row r="192" spans="1:18" x14ac:dyDescent="0.3">
      <c r="A192" t="s">
        <v>800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>
        <v>0</v>
      </c>
    </row>
    <row r="193" spans="1:18" x14ac:dyDescent="0.3">
      <c r="A193" t="s">
        <v>801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>
        <v>0</v>
      </c>
    </row>
    <row r="194" spans="1:18" x14ac:dyDescent="0.3">
      <c r="A194" t="s">
        <v>802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>
        <v>0</v>
      </c>
    </row>
    <row r="195" spans="1:18" x14ac:dyDescent="0.3">
      <c r="A195" t="s">
        <v>803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>
        <v>0</v>
      </c>
    </row>
    <row r="196" spans="1:18" x14ac:dyDescent="0.3">
      <c r="A196" t="s">
        <v>804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>
        <v>0</v>
      </c>
    </row>
    <row r="197" spans="1:18" x14ac:dyDescent="0.3">
      <c r="A197" t="s">
        <v>805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>
        <v>0</v>
      </c>
    </row>
    <row r="198" spans="1:18" x14ac:dyDescent="0.3">
      <c r="A198" t="s">
        <v>806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>
        <v>0</v>
      </c>
    </row>
    <row r="199" spans="1:18" x14ac:dyDescent="0.3">
      <c r="A199" t="s">
        <v>807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>
        <v>0</v>
      </c>
    </row>
    <row r="200" spans="1:18" x14ac:dyDescent="0.3">
      <c r="A200" t="s">
        <v>808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>
        <v>0</v>
      </c>
    </row>
    <row r="201" spans="1:18" x14ac:dyDescent="0.3">
      <c r="A201" t="s">
        <v>809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>
        <v>0</v>
      </c>
    </row>
    <row r="202" spans="1:18" x14ac:dyDescent="0.3">
      <c r="A202" t="s">
        <v>810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>
        <v>0</v>
      </c>
    </row>
    <row r="203" spans="1:18" x14ac:dyDescent="0.3">
      <c r="A203" t="s">
        <v>811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>
        <v>0</v>
      </c>
    </row>
    <row r="204" spans="1:18" x14ac:dyDescent="0.3">
      <c r="A204" t="s">
        <v>812</v>
      </c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>
        <v>0</v>
      </c>
    </row>
    <row r="205" spans="1:18" x14ac:dyDescent="0.3">
      <c r="A205" t="s">
        <v>813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>
        <v>0</v>
      </c>
    </row>
    <row r="206" spans="1:18" x14ac:dyDescent="0.3">
      <c r="A206" t="s">
        <v>814</v>
      </c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>
        <v>0</v>
      </c>
    </row>
    <row r="207" spans="1:18" x14ac:dyDescent="0.3">
      <c r="A207" t="s">
        <v>815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>
        <v>0</v>
      </c>
    </row>
    <row r="208" spans="1:18" x14ac:dyDescent="0.3">
      <c r="A208" t="s">
        <v>816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>
        <v>0</v>
      </c>
    </row>
    <row r="209" spans="1:18" x14ac:dyDescent="0.3">
      <c r="A209" t="s">
        <v>817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>
        <v>0</v>
      </c>
    </row>
    <row r="210" spans="1:18" x14ac:dyDescent="0.3">
      <c r="A210" t="s">
        <v>818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>
        <v>0</v>
      </c>
    </row>
    <row r="211" spans="1:18" x14ac:dyDescent="0.3">
      <c r="A211" t="s">
        <v>819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>
        <v>0</v>
      </c>
    </row>
    <row r="212" spans="1:18" x14ac:dyDescent="0.3">
      <c r="A212" t="s">
        <v>820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>
        <v>0</v>
      </c>
    </row>
    <row r="213" spans="1:18" x14ac:dyDescent="0.3">
      <c r="A213" t="s">
        <v>821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>
        <v>0</v>
      </c>
    </row>
    <row r="214" spans="1:18" x14ac:dyDescent="0.3">
      <c r="A214" t="s">
        <v>822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>
        <v>0</v>
      </c>
    </row>
    <row r="215" spans="1:18" x14ac:dyDescent="0.3">
      <c r="A215" t="s">
        <v>823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>
        <v>0</v>
      </c>
    </row>
    <row r="216" spans="1:18" x14ac:dyDescent="0.3">
      <c r="A216" t="s">
        <v>824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>
        <v>0</v>
      </c>
    </row>
    <row r="217" spans="1:18" x14ac:dyDescent="0.3">
      <c r="A217" t="s">
        <v>825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>
        <v>0</v>
      </c>
    </row>
    <row r="218" spans="1:18" x14ac:dyDescent="0.3">
      <c r="A218" t="s">
        <v>826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>
        <v>0</v>
      </c>
    </row>
    <row r="219" spans="1:18" x14ac:dyDescent="0.3">
      <c r="A219" t="s">
        <v>827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>
        <v>0</v>
      </c>
    </row>
    <row r="220" spans="1:18" x14ac:dyDescent="0.3">
      <c r="A220" t="s">
        <v>828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>
        <v>0</v>
      </c>
    </row>
    <row r="221" spans="1:18" x14ac:dyDescent="0.3">
      <c r="A221" t="s">
        <v>829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>
        <v>0</v>
      </c>
    </row>
    <row r="222" spans="1:18" x14ac:dyDescent="0.3">
      <c r="A222" t="s">
        <v>830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>
        <v>0</v>
      </c>
    </row>
    <row r="223" spans="1:18" x14ac:dyDescent="0.3">
      <c r="A223" t="s">
        <v>831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>
        <v>0</v>
      </c>
    </row>
    <row r="224" spans="1:18" x14ac:dyDescent="0.3">
      <c r="A224" t="s">
        <v>832</v>
      </c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>
        <v>0</v>
      </c>
    </row>
    <row r="225" spans="1:18" x14ac:dyDescent="0.3">
      <c r="A225" t="s">
        <v>833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>
        <v>0</v>
      </c>
    </row>
    <row r="226" spans="1:18" x14ac:dyDescent="0.3">
      <c r="A226" t="s">
        <v>834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15BF-0320-49FF-BCBF-A367A84A3215}">
  <sheetPr>
    <tabColor rgb="FFFFC000"/>
  </sheetPr>
  <dimension ref="A2:E117"/>
  <sheetViews>
    <sheetView tabSelected="1" topLeftCell="A46" zoomScale="70" zoomScaleNormal="70" workbookViewId="0">
      <pane xSplit="2" topLeftCell="C1" activePane="topRight" state="frozen"/>
      <selection pane="topRight" activeCell="C59" sqref="C59"/>
    </sheetView>
    <sheetView workbookViewId="1"/>
    <sheetView workbookViewId="2"/>
  </sheetViews>
  <sheetFormatPr defaultColWidth="8.875" defaultRowHeight="16.5" x14ac:dyDescent="0.3"/>
  <cols>
    <col min="1" max="1" width="8.875" style="43"/>
    <col min="2" max="2" width="15.875" style="43" bestFit="1" customWidth="1"/>
    <col min="3" max="3" width="110.25" style="43" bestFit="1" customWidth="1"/>
    <col min="4" max="4" width="88.375" style="43" customWidth="1"/>
    <col min="5" max="5" width="73.125" style="43" customWidth="1"/>
    <col min="6" max="16384" width="8.875" style="43"/>
  </cols>
  <sheetData>
    <row r="2" spans="1:5" x14ac:dyDescent="0.3">
      <c r="A2" s="28" t="s">
        <v>296</v>
      </c>
      <c r="B2" s="28" t="s">
        <v>299</v>
      </c>
      <c r="C2" s="28" t="s">
        <v>271</v>
      </c>
      <c r="D2" s="28" t="s">
        <v>408</v>
      </c>
      <c r="E2" s="28" t="s">
        <v>527</v>
      </c>
    </row>
    <row r="3" spans="1:5" x14ac:dyDescent="0.3">
      <c r="A3" s="67" t="s">
        <v>297</v>
      </c>
      <c r="B3" s="67" t="str">
        <f>IFERROR(VLOOKUP(A3,card_list!$A$3:$N$250,2,FALSE),"")</f>
        <v>방패병</v>
      </c>
      <c r="C3" s="67" t="s">
        <v>305</v>
      </c>
      <c r="D3" s="74" t="s">
        <v>410</v>
      </c>
      <c r="E3" s="74" t="s">
        <v>528</v>
      </c>
    </row>
    <row r="4" spans="1:5" x14ac:dyDescent="0.3">
      <c r="A4" s="67" t="s">
        <v>298</v>
      </c>
      <c r="B4" s="67" t="str">
        <f>IFERROR(VLOOKUP(A4,card_list!$A$3:$N$250,2,FALSE),"")</f>
        <v>제식궁수</v>
      </c>
      <c r="C4" s="67" t="s">
        <v>300</v>
      </c>
      <c r="D4" s="74" t="s">
        <v>411</v>
      </c>
      <c r="E4" s="74" t="s">
        <v>528</v>
      </c>
    </row>
    <row r="5" spans="1:5" x14ac:dyDescent="0.3">
      <c r="A5" s="67" t="s">
        <v>894</v>
      </c>
      <c r="B5" s="67" t="str">
        <f>IFERROR(VLOOKUP(A5,card_list!$A$3:$N$250,2,FALSE),"")</f>
        <v>석궁병</v>
      </c>
      <c r="C5" s="67"/>
      <c r="D5" s="74"/>
      <c r="E5" s="74"/>
    </row>
    <row r="6" spans="1:5" x14ac:dyDescent="0.3">
      <c r="A6" s="67" t="s">
        <v>18</v>
      </c>
      <c r="B6" s="67" t="str">
        <f>IFERROR(VLOOKUP(A6,card_list!$A$3:$N$250,2,FALSE),"")</f>
        <v>수색조</v>
      </c>
      <c r="C6" s="67"/>
      <c r="D6" s="74"/>
      <c r="E6" s="74"/>
    </row>
    <row r="7" spans="1:5" x14ac:dyDescent="0.3">
      <c r="A7" s="67" t="s">
        <v>19</v>
      </c>
      <c r="B7" s="67" t="str">
        <f>IFERROR(VLOOKUP(A7,card_list!$A$3:$N$250,2,FALSE),"")</f>
        <v>저격사수</v>
      </c>
      <c r="C7" s="67" t="s">
        <v>302</v>
      </c>
      <c r="D7" s="74" t="s">
        <v>420</v>
      </c>
      <c r="E7" s="74" t="s">
        <v>528</v>
      </c>
    </row>
    <row r="8" spans="1:5" x14ac:dyDescent="0.3">
      <c r="A8" s="67" t="s">
        <v>20</v>
      </c>
      <c r="B8" s="67" t="str">
        <f>IFERROR(VLOOKUP(A8,card_list!$A$3:$N$250,2,FALSE),"")</f>
        <v>축복</v>
      </c>
      <c r="C8" s="67" t="s">
        <v>303</v>
      </c>
      <c r="D8" s="74" t="s">
        <v>412</v>
      </c>
      <c r="E8" s="74" t="s">
        <v>528</v>
      </c>
    </row>
    <row r="9" spans="1:5" x14ac:dyDescent="0.3">
      <c r="A9" s="67" t="s">
        <v>21</v>
      </c>
      <c r="B9" s="67" t="str">
        <f>IFERROR(VLOOKUP(A9,card_list!$A$3:$N$250,2,FALSE),"")</f>
        <v>긴급보급</v>
      </c>
      <c r="C9" s="67" t="s">
        <v>304</v>
      </c>
      <c r="D9" s="74" t="s">
        <v>419</v>
      </c>
      <c r="E9" s="74" t="s">
        <v>528</v>
      </c>
    </row>
    <row r="10" spans="1:5" x14ac:dyDescent="0.3">
      <c r="A10" s="67" t="s">
        <v>22</v>
      </c>
      <c r="B10" s="67" t="str">
        <f>IFERROR(VLOOKUP(A10,card_list!$A$3:$N$250,2,FALSE),"")</f>
        <v>도전자</v>
      </c>
      <c r="C10" s="67" t="s">
        <v>541</v>
      </c>
      <c r="D10" s="74" t="s">
        <v>413</v>
      </c>
      <c r="E10" s="74" t="s">
        <v>528</v>
      </c>
    </row>
    <row r="11" spans="1:5" x14ac:dyDescent="0.3">
      <c r="A11" s="67" t="s">
        <v>23</v>
      </c>
      <c r="B11" s="67" t="str">
        <f>IFERROR(VLOOKUP(A11,card_list!$A$3:$N$250,2,FALSE),"")</f>
        <v>훈련교관</v>
      </c>
      <c r="C11" s="67" t="s">
        <v>414</v>
      </c>
      <c r="D11" s="74" t="s">
        <v>415</v>
      </c>
      <c r="E11" s="74" t="s">
        <v>528</v>
      </c>
    </row>
    <row r="12" spans="1:5" x14ac:dyDescent="0.3">
      <c r="A12" s="67" t="s">
        <v>24</v>
      </c>
      <c r="B12" s="67" t="str">
        <f>IFERROR(VLOOKUP(A12,card_list!$A$3:$N$250,2,FALSE),"")</f>
        <v>주문포식자</v>
      </c>
      <c r="C12" s="67" t="s">
        <v>307</v>
      </c>
      <c r="D12" s="74" t="s">
        <v>416</v>
      </c>
      <c r="E12" s="74" t="s">
        <v>528</v>
      </c>
    </row>
    <row r="13" spans="1:5" x14ac:dyDescent="0.3">
      <c r="A13" s="67" t="s">
        <v>25</v>
      </c>
      <c r="B13" s="67" t="str">
        <f>IFERROR(VLOOKUP(A13,card_list!$A$3:$N$250,2,FALSE),"")</f>
        <v>오크 암살자</v>
      </c>
      <c r="C13" s="67"/>
      <c r="D13" s="74"/>
      <c r="E13" s="74"/>
    </row>
    <row r="14" spans="1:5" x14ac:dyDescent="0.3">
      <c r="A14" s="67" t="s">
        <v>26</v>
      </c>
      <c r="B14" s="67" t="str">
        <f>IFERROR(VLOOKUP(A14,card_list!$A$3:$N$250,2,FALSE),"")</f>
        <v>오크 병사</v>
      </c>
      <c r="C14" s="67"/>
      <c r="D14" s="74"/>
      <c r="E14" s="74"/>
    </row>
    <row r="15" spans="1:5" x14ac:dyDescent="0.3">
      <c r="A15" s="67" t="s">
        <v>27</v>
      </c>
      <c r="B15" s="67" t="str">
        <f>IFERROR(VLOOKUP(A15,card_list!$A$3:$N$250,2,FALSE),"")</f>
        <v>원시 주술사</v>
      </c>
      <c r="C15" s="67" t="s">
        <v>306</v>
      </c>
      <c r="D15" s="74" t="s">
        <v>416</v>
      </c>
      <c r="E15" s="74" t="s">
        <v>528</v>
      </c>
    </row>
    <row r="16" spans="1:5" x14ac:dyDescent="0.3">
      <c r="A16" s="67" t="s">
        <v>28</v>
      </c>
      <c r="B16" s="67" t="str">
        <f>IFERROR(VLOOKUP(A16,card_list!$A$3:$N$250,2,FALSE),"")</f>
        <v>사냥개 조련사</v>
      </c>
      <c r="C16" s="67"/>
      <c r="D16" s="74"/>
      <c r="E16" s="74"/>
    </row>
    <row r="17" spans="1:5" x14ac:dyDescent="0.3">
      <c r="A17" s="67" t="s">
        <v>29</v>
      </c>
      <c r="B17" s="67" t="str">
        <f>IFERROR(VLOOKUP(A17,card_list!$A$3:$N$250,2,FALSE),"")</f>
        <v>재배치</v>
      </c>
      <c r="C17" s="67" t="s">
        <v>310</v>
      </c>
      <c r="D17" s="74" t="s">
        <v>417</v>
      </c>
      <c r="E17" s="74" t="s">
        <v>529</v>
      </c>
    </row>
    <row r="18" spans="1:5" x14ac:dyDescent="0.3">
      <c r="A18" s="67" t="s">
        <v>30</v>
      </c>
      <c r="B18" s="67" t="str">
        <f>IFERROR(VLOOKUP(A18,card_list!$A$3:$N$250,2,FALSE),"")</f>
        <v>피의 분노</v>
      </c>
      <c r="C18" s="67" t="s">
        <v>308</v>
      </c>
      <c r="D18" s="74" t="s">
        <v>418</v>
      </c>
      <c r="E18" s="74" t="s">
        <v>529</v>
      </c>
    </row>
    <row r="19" spans="1:5" x14ac:dyDescent="0.3">
      <c r="A19" s="67" t="s">
        <v>31</v>
      </c>
      <c r="B19" s="67" t="str">
        <f>IFERROR(VLOOKUP(A19,card_list!$A$3:$N$250,2,FALSE),"")</f>
        <v>전쟁의 외침</v>
      </c>
      <c r="C19" s="67" t="s">
        <v>304</v>
      </c>
      <c r="D19" s="74" t="s">
        <v>419</v>
      </c>
      <c r="E19" s="74" t="s">
        <v>534</v>
      </c>
    </row>
    <row r="20" spans="1:5" x14ac:dyDescent="0.3">
      <c r="A20" s="67" t="s">
        <v>32</v>
      </c>
      <c r="B20" s="67" t="str">
        <f>IFERROR(VLOOKUP(A20,card_list!$A$3:$N$250,2,FALSE),"")</f>
        <v>오크 파수꾼</v>
      </c>
      <c r="C20" s="67" t="s">
        <v>309</v>
      </c>
      <c r="D20" s="74" t="s">
        <v>420</v>
      </c>
      <c r="E20" s="74" t="s">
        <v>528</v>
      </c>
    </row>
    <row r="21" spans="1:5" x14ac:dyDescent="0.3">
      <c r="A21" s="67" t="s">
        <v>33</v>
      </c>
      <c r="B21" s="67" t="str">
        <f>IFERROR(VLOOKUP(A21,card_list!$A$3:$N$250,2,FALSE),"")</f>
        <v>랩터기수</v>
      </c>
      <c r="C21" s="67"/>
      <c r="D21" s="74"/>
      <c r="E21" s="74"/>
    </row>
    <row r="22" spans="1:5" x14ac:dyDescent="0.3">
      <c r="A22" s="67" t="s">
        <v>34</v>
      </c>
      <c r="B22" s="67" t="str">
        <f>IFERROR(VLOOKUP(A22,card_list!$A$3:$N$250,2,FALSE),"")</f>
        <v>오크 잠복꾼</v>
      </c>
      <c r="C22" s="67" t="s">
        <v>641</v>
      </c>
      <c r="D22" s="74" t="s">
        <v>421</v>
      </c>
      <c r="E22" s="74" t="s">
        <v>528</v>
      </c>
    </row>
    <row r="23" spans="1:5" x14ac:dyDescent="0.3">
      <c r="A23" s="67" t="s">
        <v>147</v>
      </c>
      <c r="B23" s="67" t="str">
        <f>IFERROR(VLOOKUP(A23,card_list!$A$3:$N$250,2,FALSE),"")</f>
        <v>투석공격</v>
      </c>
      <c r="C23" s="67" t="s">
        <v>311</v>
      </c>
      <c r="D23" s="74" t="s">
        <v>422</v>
      </c>
      <c r="E23" s="74"/>
    </row>
    <row r="24" spans="1:5" x14ac:dyDescent="0.3">
      <c r="A24" s="67" t="s">
        <v>148</v>
      </c>
      <c r="B24" s="67" t="str">
        <f>IFERROR(VLOOKUP(A24,card_list!$A$3:$N$250,2,FALSE),"")</f>
        <v>한파</v>
      </c>
      <c r="C24" s="67" t="s">
        <v>318</v>
      </c>
      <c r="D24" s="74" t="s">
        <v>423</v>
      </c>
      <c r="E24" s="74" t="s">
        <v>530</v>
      </c>
    </row>
    <row r="25" spans="1:5" x14ac:dyDescent="0.3">
      <c r="A25" s="67" t="s">
        <v>149</v>
      </c>
      <c r="B25" s="67" t="str">
        <f>IFERROR(VLOOKUP(A25,card_list!$A$3:$N$250,2,FALSE),"")</f>
        <v>송환</v>
      </c>
      <c r="C25" s="67" t="s">
        <v>312</v>
      </c>
      <c r="D25" s="74" t="s">
        <v>424</v>
      </c>
      <c r="E25" s="74" t="s">
        <v>530</v>
      </c>
    </row>
    <row r="26" spans="1:5" x14ac:dyDescent="0.3">
      <c r="A26" s="67" t="s">
        <v>150</v>
      </c>
      <c r="B26" s="67" t="str">
        <f>IFERROR(VLOOKUP(A26,card_list!$A$3:$N$250,2,FALSE),"")</f>
        <v>사기진작</v>
      </c>
      <c r="C26" s="67" t="s">
        <v>313</v>
      </c>
      <c r="D26" s="74" t="s">
        <v>425</v>
      </c>
      <c r="E26" s="74" t="s">
        <v>529</v>
      </c>
    </row>
    <row r="27" spans="1:5" x14ac:dyDescent="0.3">
      <c r="A27" s="67" t="s">
        <v>151</v>
      </c>
      <c r="B27" s="67" t="str">
        <f>IFERROR(VLOOKUP(A27,card_list!$A$3:$N$250,2,FALSE),"")</f>
        <v>암흑수정구</v>
      </c>
      <c r="C27" s="67" t="s">
        <v>314</v>
      </c>
      <c r="D27" s="74" t="s">
        <v>419</v>
      </c>
      <c r="E27" s="74" t="s">
        <v>534</v>
      </c>
    </row>
    <row r="28" spans="1:5" x14ac:dyDescent="0.3">
      <c r="A28" s="67" t="s">
        <v>152</v>
      </c>
      <c r="B28" s="67" t="str">
        <f>IFERROR(VLOOKUP(A28,card_list!$A$3:$N$250,2,FALSE),"")</f>
        <v>성장폭주</v>
      </c>
      <c r="C28" s="67" t="s">
        <v>315</v>
      </c>
      <c r="D28" s="74" t="s">
        <v>447</v>
      </c>
      <c r="E28" s="74" t="s">
        <v>531</v>
      </c>
    </row>
    <row r="29" spans="1:5" x14ac:dyDescent="0.3">
      <c r="A29" s="67" t="s">
        <v>153</v>
      </c>
      <c r="B29" s="67" t="str">
        <f>IFERROR(VLOOKUP(A29,card_list!$A$3:$N$250,2,FALSE),"")</f>
        <v>저주부여</v>
      </c>
      <c r="C29" s="67" t="s">
        <v>316</v>
      </c>
      <c r="D29" s="74" t="s">
        <v>448</v>
      </c>
      <c r="E29" s="74" t="s">
        <v>529</v>
      </c>
    </row>
    <row r="30" spans="1:5" x14ac:dyDescent="0.3">
      <c r="A30" s="67" t="s">
        <v>154</v>
      </c>
      <c r="B30" s="67" t="str">
        <f>IFERROR(VLOOKUP(A30,card_list!$A$3:$N$250,2,FALSE),"")</f>
        <v>습격용 포탈</v>
      </c>
      <c r="C30" s="67" t="s">
        <v>317</v>
      </c>
      <c r="D30" s="74" t="s">
        <v>426</v>
      </c>
      <c r="E30" s="74" t="s">
        <v>529</v>
      </c>
    </row>
    <row r="31" spans="1:5" ht="33" x14ac:dyDescent="0.3">
      <c r="A31" s="70" t="s">
        <v>323</v>
      </c>
      <c r="B31" s="71" t="str">
        <f>IFERROR(VLOOKUP(A31,card_list!$A$3:$N$250,2,FALSE),"")</f>
        <v>탐지결계</v>
      </c>
      <c r="C31" s="71" t="s">
        <v>391</v>
      </c>
      <c r="D31" s="72" t="s">
        <v>427</v>
      </c>
      <c r="E31" s="73" t="s">
        <v>532</v>
      </c>
    </row>
    <row r="32" spans="1:5" ht="66" x14ac:dyDescent="0.3">
      <c r="A32" s="70" t="s">
        <v>324</v>
      </c>
      <c r="B32" s="71" t="str">
        <f>IFERROR(VLOOKUP(A32,card_list!$A$3:$N$250,2,FALSE),"")</f>
        <v>마력저장소</v>
      </c>
      <c r="C32" s="71" t="s">
        <v>392</v>
      </c>
      <c r="D32" s="72" t="s">
        <v>428</v>
      </c>
      <c r="E32" s="73" t="s">
        <v>528</v>
      </c>
    </row>
    <row r="33" spans="1:5" x14ac:dyDescent="0.3">
      <c r="A33" s="70" t="s">
        <v>325</v>
      </c>
      <c r="B33" s="71" t="str">
        <f>IFERROR(VLOOKUP(A33,card_list!$A$3:$N$250,2,FALSE),"")</f>
        <v>마력탐구 수습생</v>
      </c>
      <c r="C33" s="71"/>
      <c r="D33" s="71"/>
      <c r="E33" s="73" t="s">
        <v>528</v>
      </c>
    </row>
    <row r="34" spans="1:5" ht="33" x14ac:dyDescent="0.3">
      <c r="A34" s="70" t="s">
        <v>326</v>
      </c>
      <c r="B34" s="71" t="str">
        <f>IFERROR(VLOOKUP(A34,card_list!$A$3:$N$250,2,FALSE),"")</f>
        <v>마법 장인</v>
      </c>
      <c r="C34" s="71" t="s">
        <v>435</v>
      </c>
      <c r="D34" s="72" t="s">
        <v>429</v>
      </c>
      <c r="E34" s="73" t="s">
        <v>528</v>
      </c>
    </row>
    <row r="35" spans="1:5" x14ac:dyDescent="0.3">
      <c r="A35" s="70" t="s">
        <v>327</v>
      </c>
      <c r="B35" s="71" t="str">
        <f>IFERROR(VLOOKUP(A35,card_list!$A$3:$N$250,2,FALSE),"")</f>
        <v>마법대학 교수</v>
      </c>
      <c r="C35" s="71" t="s">
        <v>401</v>
      </c>
      <c r="D35" s="72" t="s">
        <v>540</v>
      </c>
      <c r="E35" s="73" t="s">
        <v>528</v>
      </c>
    </row>
    <row r="36" spans="1:5" x14ac:dyDescent="0.3">
      <c r="A36" s="70" t="s">
        <v>328</v>
      </c>
      <c r="B36" s="71" t="str">
        <f>IFERROR(VLOOKUP(A36,card_list!$A$3:$N$250,2,FALSE),"")</f>
        <v>불의 파도</v>
      </c>
      <c r="C36" s="71" t="s">
        <v>397</v>
      </c>
      <c r="D36" s="73" t="s">
        <v>430</v>
      </c>
      <c r="E36" s="73" t="s">
        <v>530</v>
      </c>
    </row>
    <row r="37" spans="1:5" ht="33" x14ac:dyDescent="0.3">
      <c r="A37" s="70" t="s">
        <v>329</v>
      </c>
      <c r="B37" s="71" t="str">
        <f>IFERROR(VLOOKUP(A37,card_list!$A$3:$N$250,2,FALSE),"")</f>
        <v>전승지식</v>
      </c>
      <c r="C37" s="71" t="s">
        <v>398</v>
      </c>
      <c r="D37" s="72" t="s">
        <v>419</v>
      </c>
      <c r="E37" s="73" t="s">
        <v>535</v>
      </c>
    </row>
    <row r="38" spans="1:5" x14ac:dyDescent="0.3">
      <c r="A38" s="70" t="s">
        <v>330</v>
      </c>
      <c r="B38" s="71" t="str">
        <f>IFERROR(VLOOKUP(A38,card_list!$A$3:$N$250,2,FALSE),"")</f>
        <v>마력주입</v>
      </c>
      <c r="C38" s="71" t="s">
        <v>399</v>
      </c>
      <c r="D38" s="73" t="s">
        <v>431</v>
      </c>
      <c r="E38" s="73" t="s">
        <v>529</v>
      </c>
    </row>
    <row r="39" spans="1:5" ht="66" x14ac:dyDescent="0.3">
      <c r="A39" s="70" t="s">
        <v>331</v>
      </c>
      <c r="B39" s="71" t="str">
        <f>IFERROR(VLOOKUP(A39,card_list!$A$3:$N$250,2,FALSE),"")</f>
        <v>연쇄 번개</v>
      </c>
      <c r="C39" s="71" t="s">
        <v>404</v>
      </c>
      <c r="D39" s="72" t="s">
        <v>432</v>
      </c>
      <c r="E39" s="73" t="s">
        <v>530</v>
      </c>
    </row>
    <row r="40" spans="1:5" ht="66" x14ac:dyDescent="0.3">
      <c r="A40" s="70" t="s">
        <v>332</v>
      </c>
      <c r="B40" s="71" t="str">
        <f>IFERROR(VLOOKUP(A40,card_list!$A$3:$N$250,2,FALSE),"")</f>
        <v>준비된 계략</v>
      </c>
      <c r="C40" s="71" t="s">
        <v>434</v>
      </c>
      <c r="D40" s="72" t="s">
        <v>433</v>
      </c>
      <c r="E40" s="73" t="s">
        <v>530</v>
      </c>
    </row>
    <row r="41" spans="1:5" x14ac:dyDescent="0.3">
      <c r="A41" s="70" t="s">
        <v>333</v>
      </c>
      <c r="B41" s="71" t="str">
        <f>IFERROR(VLOOKUP(A41,card_list!$A$3:$N$250,2,FALSE),"")</f>
        <v>모래 전갈</v>
      </c>
      <c r="C41" s="71"/>
      <c r="D41" s="71"/>
      <c r="E41" s="73" t="s">
        <v>528</v>
      </c>
    </row>
    <row r="42" spans="1:5" ht="33" x14ac:dyDescent="0.3">
      <c r="A42" s="70" t="s">
        <v>334</v>
      </c>
      <c r="B42" s="71" t="str">
        <f>IFERROR(VLOOKUP(A42,card_list!$A$3:$N$250,2,FALSE),"")</f>
        <v>수풀 배회자</v>
      </c>
      <c r="C42" s="73" t="s">
        <v>440</v>
      </c>
      <c r="D42" s="72" t="s">
        <v>441</v>
      </c>
      <c r="E42" s="73" t="s">
        <v>528</v>
      </c>
    </row>
    <row r="43" spans="1:5" ht="49.5" x14ac:dyDescent="0.3">
      <c r="A43" s="70" t="s">
        <v>335</v>
      </c>
      <c r="B43" s="71" t="str">
        <f>IFERROR(VLOOKUP(A43,card_list!$A$3:$N$250,2,FALSE),"")</f>
        <v>덫 투척꾼</v>
      </c>
      <c r="C43" s="71" t="s">
        <v>436</v>
      </c>
      <c r="D43" s="72" t="s">
        <v>442</v>
      </c>
      <c r="E43" s="73" t="s">
        <v>528</v>
      </c>
    </row>
    <row r="44" spans="1:5" x14ac:dyDescent="0.3">
      <c r="A44" s="70" t="s">
        <v>336</v>
      </c>
      <c r="B44" s="71" t="str">
        <f>IFERROR(VLOOKUP(A44,card_list!$A$3:$N$250,2,FALSE),"")</f>
        <v>사냥용 샌드웜</v>
      </c>
      <c r="C44" s="71"/>
      <c r="D44" s="71"/>
      <c r="E44" s="73" t="s">
        <v>528</v>
      </c>
    </row>
    <row r="45" spans="1:5" ht="99" x14ac:dyDescent="0.3">
      <c r="A45" s="70" t="s">
        <v>337</v>
      </c>
      <c r="B45" s="71" t="str">
        <f>IFERROR(VLOOKUP(A45,card_list!$A$3:$N$250,2,FALSE),"")</f>
        <v>완벽대비</v>
      </c>
      <c r="C45" s="71" t="s">
        <v>400</v>
      </c>
      <c r="D45" s="72" t="s">
        <v>443</v>
      </c>
      <c r="E45" s="71"/>
    </row>
    <row r="46" spans="1:5" ht="33" x14ac:dyDescent="0.3">
      <c r="A46" s="70" t="s">
        <v>338</v>
      </c>
      <c r="B46" s="71" t="str">
        <f>IFERROR(VLOOKUP(A46,card_list!$A$3:$N$250,2,FALSE),"")</f>
        <v>숲의 축복</v>
      </c>
      <c r="C46" s="71" t="s">
        <v>437</v>
      </c>
      <c r="D46" s="72" t="s">
        <v>444</v>
      </c>
      <c r="E46" s="73" t="s">
        <v>533</v>
      </c>
    </row>
    <row r="47" spans="1:5" x14ac:dyDescent="0.3">
      <c r="A47" s="70" t="s">
        <v>339</v>
      </c>
      <c r="B47" s="71" t="str">
        <f>IFERROR(VLOOKUP(A47,card_list!$A$3:$N$250,2,FALSE),"")</f>
        <v>수풀 뒤지기</v>
      </c>
      <c r="C47" s="71" t="s">
        <v>439</v>
      </c>
      <c r="D47" s="73" t="s">
        <v>445</v>
      </c>
      <c r="E47" s="73" t="s">
        <v>535</v>
      </c>
    </row>
    <row r="48" spans="1:5" ht="33" x14ac:dyDescent="0.3">
      <c r="A48" s="70" t="s">
        <v>340</v>
      </c>
      <c r="B48" s="71" t="str">
        <f>IFERROR(VLOOKUP(A48,card_list!$A$3:$N$250,2,FALSE),"")</f>
        <v>힘줄 절단</v>
      </c>
      <c r="C48" s="71" t="s">
        <v>438</v>
      </c>
      <c r="D48" s="72" t="s">
        <v>446</v>
      </c>
      <c r="E48" s="73" t="s">
        <v>530</v>
      </c>
    </row>
    <row r="49" spans="1:5" x14ac:dyDescent="0.3">
      <c r="A49" s="56" t="s">
        <v>558</v>
      </c>
      <c r="B49" s="57" t="str">
        <f>IFERROR(VLOOKUP(A49,card_list!$A$3:$N$250,2,FALSE),"")</f>
        <v>법률제정</v>
      </c>
      <c r="C49" s="57" t="s">
        <v>893</v>
      </c>
      <c r="D49" s="58"/>
      <c r="E49" s="59"/>
    </row>
    <row r="50" spans="1:5" x14ac:dyDescent="0.3">
      <c r="A50" s="56" t="s">
        <v>559</v>
      </c>
      <c r="B50" s="57" t="str">
        <f>IFERROR(VLOOKUP(A50,card_list!$A$3:$N$250,2,FALSE),"")</f>
        <v>규범관리인</v>
      </c>
      <c r="C50" s="57"/>
      <c r="D50" s="59"/>
      <c r="E50" s="59"/>
    </row>
    <row r="51" spans="1:5" x14ac:dyDescent="0.3">
      <c r="A51" s="56" t="s">
        <v>560</v>
      </c>
      <c r="B51" s="57" t="str">
        <f>IFERROR(VLOOKUP(A51,card_list!$A$3:$N$250,2,FALSE),"")</f>
        <v>체포</v>
      </c>
      <c r="C51" s="57" t="s">
        <v>895</v>
      </c>
      <c r="D51" s="59"/>
      <c r="E51" s="59"/>
    </row>
    <row r="52" spans="1:5" x14ac:dyDescent="0.3">
      <c r="A52" s="56" t="s">
        <v>561</v>
      </c>
      <c r="B52" s="57" t="str">
        <f>IFERROR(VLOOKUP(A52,card_list!$A$3:$N$250,2,FALSE),"")</f>
        <v>자치구역</v>
      </c>
      <c r="C52" s="57" t="s">
        <v>896</v>
      </c>
      <c r="D52" s="59"/>
      <c r="E52" s="59"/>
    </row>
    <row r="53" spans="1:5" x14ac:dyDescent="0.3">
      <c r="A53" s="56" t="s">
        <v>562</v>
      </c>
      <c r="B53" s="57" t="str">
        <f>IFERROR(VLOOKUP(A53,card_list!$A$3:$N$250,2,FALSE),"")</f>
        <v>집행자</v>
      </c>
      <c r="C53" s="57"/>
      <c r="D53" s="58"/>
      <c r="E53" s="59"/>
    </row>
    <row r="54" spans="1:5" x14ac:dyDescent="0.3">
      <c r="A54" s="56" t="s">
        <v>563</v>
      </c>
      <c r="B54" s="57" t="str">
        <f>IFERROR(VLOOKUP(A54,card_list!$A$3:$N$250,2,FALSE),"")</f>
        <v>낙제생</v>
      </c>
      <c r="C54" s="57"/>
      <c r="D54" s="58"/>
      <c r="E54" s="59"/>
    </row>
    <row r="55" spans="1:5" x14ac:dyDescent="0.3">
      <c r="A55" s="56" t="s">
        <v>564</v>
      </c>
      <c r="B55" s="57" t="str">
        <f>IFERROR(VLOOKUP(A55,card_list!$A$3:$N$250,2,FALSE),"")</f>
        <v>제본기술자</v>
      </c>
      <c r="C55" s="57" t="s">
        <v>897</v>
      </c>
      <c r="D55" s="59"/>
      <c r="E55" s="59"/>
    </row>
    <row r="56" spans="1:5" x14ac:dyDescent="0.3">
      <c r="A56" s="56" t="s">
        <v>565</v>
      </c>
      <c r="B56" s="57" t="str">
        <f>IFERROR(VLOOKUP(A56,card_list!$A$3:$N$250,2,FALSE),"")</f>
        <v>깨우침</v>
      </c>
      <c r="C56" s="57" t="s">
        <v>899</v>
      </c>
      <c r="D56" s="58"/>
      <c r="E56" s="58"/>
    </row>
    <row r="57" spans="1:5" x14ac:dyDescent="0.3">
      <c r="A57" s="56" t="s">
        <v>566</v>
      </c>
      <c r="B57" s="57" t="str">
        <f>IFERROR(VLOOKUP(A57,card_list!$A$3:$N$250,2,FALSE),"")</f>
        <v>주제파악</v>
      </c>
      <c r="C57" s="57" t="s">
        <v>898</v>
      </c>
      <c r="D57" s="59"/>
      <c r="E57" s="59"/>
    </row>
    <row r="58" spans="1:5" x14ac:dyDescent="0.3">
      <c r="A58" s="56" t="s">
        <v>567</v>
      </c>
      <c r="B58" s="57" t="str">
        <f>IFERROR(VLOOKUP(A58,card_list!$A$3:$N$250,2,FALSE),"")</f>
        <v>3급 사서</v>
      </c>
      <c r="C58" s="57" t="s">
        <v>900</v>
      </c>
      <c r="D58" s="58"/>
      <c r="E58" s="59"/>
    </row>
    <row r="59" spans="1:5" x14ac:dyDescent="0.3">
      <c r="A59" s="56" t="s">
        <v>568</v>
      </c>
      <c r="B59" s="57" t="str">
        <f>IFERROR(VLOOKUP(A59,card_list!$A$3:$N$250,2,FALSE),"")</f>
        <v>골목 조사관</v>
      </c>
      <c r="C59" s="57"/>
      <c r="D59" s="58"/>
      <c r="E59" s="59"/>
    </row>
    <row r="60" spans="1:5" x14ac:dyDescent="0.3">
      <c r="A60" s="56" t="s">
        <v>569</v>
      </c>
      <c r="B60" s="57" t="str">
        <f>IFERROR(VLOOKUP(A60,card_list!$A$3:$N$250,2,FALSE),"")</f>
        <v>보존</v>
      </c>
      <c r="C60" s="57"/>
      <c r="D60" s="58"/>
      <c r="E60" s="59"/>
    </row>
    <row r="61" spans="1:5" x14ac:dyDescent="0.3">
      <c r="A61" s="56" t="s">
        <v>570</v>
      </c>
      <c r="B61" s="57" t="str">
        <f>IFERROR(VLOOKUP(A61,card_list!$A$3:$N$250,2,FALSE),"")</f>
        <v>녹색의 현자</v>
      </c>
      <c r="C61" s="57"/>
      <c r="D61" s="59"/>
      <c r="E61" s="59"/>
    </row>
    <row r="62" spans="1:5" x14ac:dyDescent="0.3">
      <c r="A62" s="56" t="s">
        <v>571</v>
      </c>
      <c r="B62" s="57" t="str">
        <f>IFERROR(VLOOKUP(A62,card_list!$A$3:$N$250,2,FALSE),"")</f>
        <v>아고라</v>
      </c>
      <c r="C62" s="57"/>
      <c r="D62" s="58"/>
      <c r="E62" s="59"/>
    </row>
    <row r="63" spans="1:5" x14ac:dyDescent="0.3">
      <c r="A63" s="56" t="s">
        <v>572</v>
      </c>
      <c r="B63" s="57" t="str">
        <f>IFERROR(VLOOKUP(A63,card_list!$A$3:$N$250,2,FALSE),"")</f>
        <v>무지함</v>
      </c>
      <c r="C63" s="57"/>
      <c r="D63" s="58"/>
      <c r="E63" s="59"/>
    </row>
    <row r="64" spans="1:5" x14ac:dyDescent="0.3">
      <c r="A64" s="56" t="s">
        <v>573</v>
      </c>
      <c r="B64" s="57" t="str">
        <f>IFERROR(VLOOKUP(A64,card_list!$A$3:$N$250,2,FALSE),"")</f>
        <v>탐구하는자</v>
      </c>
      <c r="C64" s="57"/>
      <c r="D64" s="58"/>
      <c r="E64" s="59"/>
    </row>
    <row r="65" spans="1:5" x14ac:dyDescent="0.3">
      <c r="A65" s="70" t="s">
        <v>574</v>
      </c>
      <c r="B65" s="71" t="str">
        <f>IFERROR(VLOOKUP(A65,card_list!$A$3:$N$250,2,FALSE),"")</f>
        <v>마력톱니로봇</v>
      </c>
      <c r="C65" s="71"/>
      <c r="D65" s="73"/>
      <c r="E65" s="73"/>
    </row>
    <row r="66" spans="1:5" x14ac:dyDescent="0.3">
      <c r="A66" s="70" t="s">
        <v>575</v>
      </c>
      <c r="B66" s="71" t="str">
        <f>IFERROR(VLOOKUP(A66,card_list!$A$3:$N$250,2,FALSE),"")</f>
        <v>야근정비인</v>
      </c>
      <c r="C66" s="71"/>
      <c r="D66" s="72"/>
      <c r="E66" s="73"/>
    </row>
    <row r="67" spans="1:5" x14ac:dyDescent="0.3">
      <c r="A67" s="70" t="s">
        <v>576</v>
      </c>
      <c r="B67" s="71" t="str">
        <f>IFERROR(VLOOKUP(A67,card_list!$A$3:$N$250,2,FALSE),"")</f>
        <v>과부하</v>
      </c>
      <c r="C67" s="71"/>
      <c r="D67" s="72"/>
      <c r="E67" s="73"/>
    </row>
    <row r="68" spans="1:5" x14ac:dyDescent="0.3">
      <c r="A68" s="70" t="s">
        <v>577</v>
      </c>
      <c r="B68" s="71" t="str">
        <f>IFERROR(VLOOKUP(A68,card_list!$A$3:$N$250,2,FALSE),"")</f>
        <v>연구소 경비원</v>
      </c>
      <c r="C68" s="71"/>
      <c r="D68" s="73"/>
      <c r="E68" s="73"/>
    </row>
    <row r="69" spans="1:5" x14ac:dyDescent="0.3">
      <c r="A69" s="70" t="s">
        <v>578</v>
      </c>
      <c r="B69" s="71" t="str">
        <f>IFERROR(VLOOKUP(A69,card_list!$A$3:$N$250,2,FALSE),"")</f>
        <v>예측불가 코어</v>
      </c>
      <c r="C69" s="71"/>
      <c r="D69" s="73"/>
      <c r="E69" s="73"/>
    </row>
    <row r="70" spans="1:5" x14ac:dyDescent="0.3">
      <c r="A70" s="70" t="s">
        <v>579</v>
      </c>
      <c r="B70" s="71" t="str">
        <f>IFERROR(VLOOKUP(A70,card_list!$A$3:$N$250,2,FALSE),"")</f>
        <v>마력폭주</v>
      </c>
      <c r="C70" s="71"/>
      <c r="D70" s="73"/>
      <c r="E70" s="73"/>
    </row>
    <row r="71" spans="1:5" x14ac:dyDescent="0.3">
      <c r="A71" s="70" t="s">
        <v>580</v>
      </c>
      <c r="B71" s="71" t="str">
        <f>IFERROR(VLOOKUP(A71,card_list!$A$3:$N$250,2,FALSE),"")</f>
        <v>음전하 정비소</v>
      </c>
      <c r="C71" s="71"/>
      <c r="D71" s="72"/>
      <c r="E71" s="73"/>
    </row>
    <row r="72" spans="1:5" x14ac:dyDescent="0.3">
      <c r="A72" s="70" t="s">
        <v>581</v>
      </c>
      <c r="B72" s="71" t="str">
        <f>IFERROR(VLOOKUP(A72,card_list!$A$3:$N$250,2,FALSE),"")</f>
        <v>TR-0-11</v>
      </c>
      <c r="C72" s="71"/>
      <c r="D72" s="72"/>
      <c r="E72" s="73"/>
    </row>
    <row r="73" spans="1:5" x14ac:dyDescent="0.3">
      <c r="A73" s="56" t="s">
        <v>681</v>
      </c>
      <c r="B73" s="57" t="str">
        <f>IFERROR(VLOOKUP(A73,card_list!$A$3:$N$250,2,FALSE),"")</f>
        <v>부족 신앙인</v>
      </c>
      <c r="C73" s="57"/>
      <c r="D73" s="59"/>
      <c r="E73" s="59"/>
    </row>
    <row r="74" spans="1:5" x14ac:dyDescent="0.3">
      <c r="A74" s="56" t="s">
        <v>682</v>
      </c>
      <c r="B74" s="57" t="str">
        <f>IFERROR(VLOOKUP(A74,card_list!$A$3:$N$250,2,FALSE),"")</f>
        <v>주술신봉자</v>
      </c>
      <c r="C74" s="57"/>
      <c r="D74" s="58"/>
      <c r="E74" s="58"/>
    </row>
    <row r="75" spans="1:5" x14ac:dyDescent="0.3">
      <c r="A75" s="56" t="s">
        <v>683</v>
      </c>
      <c r="B75" s="57" t="str">
        <f>IFERROR(VLOOKUP(A75,card_list!$A$3:$N$250,2,FALSE),"")</f>
        <v>헌신자</v>
      </c>
      <c r="C75" s="57"/>
      <c r="D75" s="59"/>
      <c r="E75" s="59"/>
    </row>
    <row r="76" spans="1:5" x14ac:dyDescent="0.3">
      <c r="A76" s="56" t="s">
        <v>684</v>
      </c>
      <c r="B76" s="57" t="str">
        <f>IFERROR(VLOOKUP(A76,card_list!$A$3:$N$250,2,FALSE),"")</f>
        <v>어둠의 가시</v>
      </c>
      <c r="C76" s="57"/>
      <c r="D76" s="58"/>
      <c r="E76" s="59"/>
    </row>
    <row r="77" spans="1:5" x14ac:dyDescent="0.3">
      <c r="A77" s="56" t="s">
        <v>685</v>
      </c>
      <c r="B77" s="57" t="str">
        <f>IFERROR(VLOOKUP(A77,card_list!$A$3:$N$250,2,FALSE),"")</f>
        <v>마력추출</v>
      </c>
      <c r="C77" s="57"/>
      <c r="D77" s="58"/>
      <c r="E77" s="59"/>
    </row>
    <row r="78" spans="1:5" x14ac:dyDescent="0.3">
      <c r="A78" s="56" t="s">
        <v>686</v>
      </c>
      <c r="B78" s="57" t="str">
        <f>IFERROR(VLOOKUP(A78,card_list!$A$3:$N$250,2,FALSE),"")</f>
        <v>지팡이 제작꾼</v>
      </c>
      <c r="C78" s="57"/>
      <c r="D78" s="58"/>
      <c r="E78" s="59"/>
    </row>
    <row r="79" spans="1:5" x14ac:dyDescent="0.3">
      <c r="A79" s="56" t="s">
        <v>687</v>
      </c>
      <c r="B79" s="57" t="str">
        <f>IFERROR(VLOOKUP(A79,card_list!$A$3:$N$250,2,FALSE),"")</f>
        <v>영혼의 늪</v>
      </c>
      <c r="C79" s="57"/>
      <c r="D79" s="59"/>
      <c r="E79" s="59"/>
    </row>
    <row r="80" spans="1:5" x14ac:dyDescent="0.3">
      <c r="A80" s="56" t="s">
        <v>688</v>
      </c>
      <c r="B80" s="57" t="str">
        <f>IFERROR(VLOOKUP(A80,card_list!$A$3:$N$250,2,FALSE),"")</f>
        <v>대규모 암흑주술</v>
      </c>
      <c r="C80" s="57"/>
      <c r="D80" s="58"/>
      <c r="E80" s="59"/>
    </row>
    <row r="81" spans="1:5" x14ac:dyDescent="0.3">
      <c r="A81" s="56" t="s">
        <v>689</v>
      </c>
      <c r="B81" s="57" t="str">
        <f>IFERROR(VLOOKUP(A81,card_list!$A$3:$N$250,2,FALSE),"")</f>
        <v>선조의 대리인</v>
      </c>
      <c r="C81" s="57"/>
      <c r="D81" s="58"/>
      <c r="E81" s="59"/>
    </row>
    <row r="82" spans="1:5" x14ac:dyDescent="0.3">
      <c r="A82" s="56" t="s">
        <v>690</v>
      </c>
      <c r="B82" s="57" t="str">
        <f>IFERROR(VLOOKUP(A82,card_list!$A$3:$N$250,2,FALSE),"")</f>
        <v>오크 사기꾼</v>
      </c>
      <c r="C82" s="57"/>
      <c r="D82" s="58"/>
      <c r="E82" s="59"/>
    </row>
    <row r="83" spans="1:5" x14ac:dyDescent="0.3">
      <c r="A83" s="56" t="s">
        <v>691</v>
      </c>
      <c r="B83" s="57" t="str">
        <f>IFERROR(VLOOKUP(A83,card_list!$A$3:$N$250,2,FALSE),"")</f>
        <v>가짜 계약서</v>
      </c>
      <c r="C83" s="57"/>
      <c r="D83" s="59"/>
      <c r="E83" s="59"/>
    </row>
    <row r="84" spans="1:5" x14ac:dyDescent="0.3">
      <c r="A84" s="56" t="s">
        <v>692</v>
      </c>
      <c r="B84" s="57" t="str">
        <f>IFERROR(VLOOKUP(A84,card_list!$A$3:$N$250,2,FALSE),"")</f>
        <v>선발정찰대</v>
      </c>
      <c r="C84" s="57"/>
      <c r="D84" s="58"/>
      <c r="E84" s="59"/>
    </row>
    <row r="85" spans="1:5" x14ac:dyDescent="0.3">
      <c r="A85" s="56" t="s">
        <v>693</v>
      </c>
      <c r="B85" s="57" t="str">
        <f>IFERROR(VLOOKUP(A85,card_list!$A$3:$N$250,2,FALSE),"")</f>
        <v>현장 전략가</v>
      </c>
      <c r="C85" s="57"/>
      <c r="D85" s="58"/>
      <c r="E85" s="59"/>
    </row>
    <row r="86" spans="1:5" x14ac:dyDescent="0.3">
      <c r="A86" s="56" t="s">
        <v>694</v>
      </c>
      <c r="B86" s="57" t="str">
        <f>IFERROR(VLOOKUP(A86,card_list!$A$3:$N$250,2,FALSE),"")</f>
        <v>암수살인</v>
      </c>
      <c r="C86" s="57"/>
      <c r="D86" s="59"/>
      <c r="E86" s="59"/>
    </row>
    <row r="87" spans="1:5" x14ac:dyDescent="0.3">
      <c r="A87" s="56" t="s">
        <v>695</v>
      </c>
      <c r="B87" s="57" t="str">
        <f>IFERROR(VLOOKUP(A87,card_list!$A$3:$N$250,2,FALSE),"")</f>
        <v>어두운 뒷골목</v>
      </c>
      <c r="C87" s="57"/>
      <c r="D87" s="59"/>
      <c r="E87" s="59"/>
    </row>
    <row r="88" spans="1:5" x14ac:dyDescent="0.3">
      <c r="A88" s="56" t="s">
        <v>696</v>
      </c>
      <c r="B88" s="57" t="str">
        <f>IFERROR(VLOOKUP(A88,card_list!$A$3:$N$250,2,FALSE),"")</f>
        <v>보이지 않는 손</v>
      </c>
      <c r="C88" s="57"/>
      <c r="D88" s="59"/>
      <c r="E88" s="59"/>
    </row>
    <row r="89" spans="1:5" x14ac:dyDescent="0.3">
      <c r="A89" s="70" t="s">
        <v>697</v>
      </c>
      <c r="B89" s="71" t="str">
        <f>IFERROR(VLOOKUP(A89,card_list!$A$3:$N$250,2,FALSE),"")</f>
        <v>발자국 감별사</v>
      </c>
      <c r="C89" s="71"/>
      <c r="D89" s="72"/>
      <c r="E89" s="73"/>
    </row>
    <row r="90" spans="1:5" x14ac:dyDescent="0.3">
      <c r="A90" s="70" t="s">
        <v>698</v>
      </c>
      <c r="B90" s="71" t="str">
        <f>IFERROR(VLOOKUP(A90,card_list!$A$3:$N$250,2,FALSE),"")</f>
        <v>잠복근무</v>
      </c>
      <c r="C90" s="71"/>
      <c r="D90" s="72"/>
      <c r="E90" s="73"/>
    </row>
    <row r="91" spans="1:5" x14ac:dyDescent="0.3">
      <c r="A91" s="70" t="s">
        <v>699</v>
      </c>
      <c r="B91" s="71" t="str">
        <f>IFERROR(VLOOKUP(A91,card_list!$A$3:$N$250,2,FALSE),"")</f>
        <v>맹렬한 추적자</v>
      </c>
      <c r="C91" s="71"/>
      <c r="D91" s="73"/>
      <c r="E91" s="73"/>
    </row>
    <row r="92" spans="1:5" x14ac:dyDescent="0.3">
      <c r="A92" s="70" t="s">
        <v>700</v>
      </c>
      <c r="B92" s="71" t="str">
        <f>IFERROR(VLOOKUP(A92,card_list!$A$3:$N$250,2,FALSE),"")</f>
        <v>게으른 망꾼</v>
      </c>
      <c r="C92" s="71"/>
      <c r="D92" s="72"/>
      <c r="E92" s="72"/>
    </row>
    <row r="93" spans="1:5" x14ac:dyDescent="0.3">
      <c r="A93" s="70" t="s">
        <v>701</v>
      </c>
      <c r="B93" s="71" t="str">
        <f>IFERROR(VLOOKUP(A93,card_list!$A$3:$N$250,2,FALSE),"")</f>
        <v>자동화 알람</v>
      </c>
      <c r="C93" s="71"/>
      <c r="D93" s="73"/>
      <c r="E93" s="73"/>
    </row>
    <row r="94" spans="1:5" x14ac:dyDescent="0.3">
      <c r="A94" s="70" t="s">
        <v>702</v>
      </c>
      <c r="B94" s="71" t="str">
        <f>IFERROR(VLOOKUP(A94,card_list!$A$3:$N$250,2,FALSE),"")</f>
        <v>트로피 수집가</v>
      </c>
      <c r="C94" s="71"/>
      <c r="D94" s="72"/>
      <c r="E94" s="73"/>
    </row>
    <row r="95" spans="1:5" x14ac:dyDescent="0.3">
      <c r="A95" s="70" t="s">
        <v>703</v>
      </c>
      <c r="B95" s="71" t="str">
        <f>IFERROR(VLOOKUP(A95,card_list!$A$3:$N$250,2,FALSE),"")</f>
        <v>살해 지점</v>
      </c>
      <c r="C95" s="71"/>
      <c r="D95" s="72"/>
      <c r="E95" s="73"/>
    </row>
    <row r="96" spans="1:5" x14ac:dyDescent="0.3">
      <c r="A96" s="70" t="s">
        <v>704</v>
      </c>
      <c r="B96" s="71" t="str">
        <f>IFERROR(VLOOKUP(A96,card_list!$A$3:$N$250,2,FALSE),"")</f>
        <v>종의 멸망</v>
      </c>
      <c r="C96" s="71"/>
      <c r="D96" s="72"/>
      <c r="E96" s="73"/>
    </row>
    <row r="97" spans="1:5" ht="66" x14ac:dyDescent="0.3">
      <c r="A97" s="70" t="s">
        <v>705</v>
      </c>
      <c r="B97" s="71" t="str">
        <f>IFERROR(VLOOKUP(A97,card_list!$A$3:$N$250,2,FALSE),"")</f>
        <v>속임수</v>
      </c>
      <c r="C97" s="71" t="s">
        <v>596</v>
      </c>
      <c r="D97" s="72" t="s">
        <v>606</v>
      </c>
      <c r="E97" s="73" t="s">
        <v>530</v>
      </c>
    </row>
    <row r="98" spans="1:5" x14ac:dyDescent="0.3">
      <c r="A98" s="70" t="s">
        <v>706</v>
      </c>
      <c r="B98" s="71" t="str">
        <f>IFERROR(VLOOKUP(A98,card_list!$A$3:$N$250,2,FALSE),"")</f>
        <v>등뒤의 단검</v>
      </c>
      <c r="C98" s="71" t="s">
        <v>600</v>
      </c>
      <c r="D98" s="73" t="s">
        <v>601</v>
      </c>
      <c r="E98" s="73" t="s">
        <v>530</v>
      </c>
    </row>
    <row r="99" spans="1:5" x14ac:dyDescent="0.3">
      <c r="A99" s="70" t="s">
        <v>707</v>
      </c>
      <c r="B99" s="71" t="str">
        <f>IFERROR(VLOOKUP(A99,card_list!$A$3:$N$250,2,FALSE),"")</f>
        <v>발목지뢰</v>
      </c>
      <c r="C99" s="71" t="s">
        <v>595</v>
      </c>
      <c r="D99" s="73" t="s">
        <v>602</v>
      </c>
      <c r="E99" s="73" t="s">
        <v>530</v>
      </c>
    </row>
    <row r="100" spans="1:5" x14ac:dyDescent="0.3">
      <c r="A100" s="70" t="s">
        <v>708</v>
      </c>
      <c r="B100" s="71" t="str">
        <f>IFERROR(VLOOKUP(A100,card_list!$A$3:$N$250,2,FALSE),"")</f>
        <v>약점파악</v>
      </c>
      <c r="C100" s="71" t="s">
        <v>590</v>
      </c>
      <c r="D100" s="73" t="s">
        <v>603</v>
      </c>
      <c r="E100" s="73" t="s">
        <v>530</v>
      </c>
    </row>
    <row r="101" spans="1:5" x14ac:dyDescent="0.3">
      <c r="A101" s="70" t="s">
        <v>709</v>
      </c>
      <c r="B101" s="71" t="str">
        <f>IFERROR(VLOOKUP(A101,card_list!$A$3:$N$250,2,FALSE),"")</f>
        <v>대난동</v>
      </c>
      <c r="C101" s="71" t="s">
        <v>599</v>
      </c>
      <c r="D101" s="72" t="s">
        <v>607</v>
      </c>
      <c r="E101" s="73" t="s">
        <v>608</v>
      </c>
    </row>
    <row r="102" spans="1:5" ht="33" x14ac:dyDescent="0.3">
      <c r="A102" s="70" t="s">
        <v>710</v>
      </c>
      <c r="B102" s="71" t="str">
        <f>IFERROR(VLOOKUP(A102,card_list!$A$3:$N$250,2,FALSE),"")</f>
        <v>피의 도끼</v>
      </c>
      <c r="C102" s="71" t="s">
        <v>609</v>
      </c>
      <c r="D102" s="72" t="s">
        <v>604</v>
      </c>
      <c r="E102" s="73"/>
    </row>
    <row r="103" spans="1:5" x14ac:dyDescent="0.3">
      <c r="A103" s="70" t="s">
        <v>711</v>
      </c>
      <c r="B103" s="71" t="str">
        <f>IFERROR(VLOOKUP(A103,card_list!$A$3:$N$250,2,FALSE),"")</f>
        <v>대지강타</v>
      </c>
      <c r="C103" s="71" t="s">
        <v>597</v>
      </c>
      <c r="D103" s="73" t="s">
        <v>605</v>
      </c>
      <c r="E103" s="73" t="s">
        <v>530</v>
      </c>
    </row>
    <row r="104" spans="1:5" ht="33" x14ac:dyDescent="0.3">
      <c r="A104" s="70" t="s">
        <v>712</v>
      </c>
      <c r="B104" s="71" t="str">
        <f>IFERROR(VLOOKUP(A104,card_list!$A$3:$N$250,2,FALSE),"")</f>
        <v>가시갈고리</v>
      </c>
      <c r="C104" s="71" t="s">
        <v>598</v>
      </c>
      <c r="D104" s="72" t="s">
        <v>645</v>
      </c>
      <c r="E104" s="72" t="s">
        <v>610</v>
      </c>
    </row>
    <row r="105" spans="1:5" x14ac:dyDescent="0.3">
      <c r="A105" s="70" t="s">
        <v>713</v>
      </c>
      <c r="B105" s="71" t="str">
        <f>IFERROR(VLOOKUP(A105,card_list!$A$3:$N$250,2,FALSE),"")</f>
        <v>무장해제</v>
      </c>
      <c r="C105" s="71" t="s">
        <v>635</v>
      </c>
      <c r="D105" s="73" t="s">
        <v>646</v>
      </c>
      <c r="E105" s="73" t="s">
        <v>647</v>
      </c>
    </row>
    <row r="106" spans="1:5" ht="49.5" x14ac:dyDescent="0.3">
      <c r="A106" s="70" t="s">
        <v>714</v>
      </c>
      <c r="B106" s="71" t="str">
        <f>IFERROR(VLOOKUP(A106,card_list!$A$3:$N$250,2,FALSE),"")</f>
        <v>도둑 길드원</v>
      </c>
      <c r="C106" s="71" t="s">
        <v>644</v>
      </c>
      <c r="D106" s="72" t="s">
        <v>648</v>
      </c>
      <c r="E106" s="73" t="s">
        <v>528</v>
      </c>
    </row>
    <row r="107" spans="1:5" ht="49.5" x14ac:dyDescent="0.3">
      <c r="A107" s="70" t="s">
        <v>715</v>
      </c>
      <c r="B107" s="71" t="str">
        <f>IFERROR(VLOOKUP(A107,card_list!$A$3:$N$250,2,FALSE),"")</f>
        <v>밀수꾼</v>
      </c>
      <c r="C107" s="71" t="s">
        <v>643</v>
      </c>
      <c r="D107" s="72" t="s">
        <v>649</v>
      </c>
      <c r="E107" s="73" t="s">
        <v>528</v>
      </c>
    </row>
    <row r="108" spans="1:5" ht="49.5" x14ac:dyDescent="0.3">
      <c r="A108" s="70" t="s">
        <v>716</v>
      </c>
      <c r="B108" s="71" t="str">
        <f>IFERROR(VLOOKUP(A108,card_list!$A$3:$N$250,2,FALSE),"")</f>
        <v>왕실 잠입자</v>
      </c>
      <c r="C108" s="71" t="s">
        <v>637</v>
      </c>
      <c r="D108" s="72" t="s">
        <v>650</v>
      </c>
      <c r="E108" s="73" t="s">
        <v>528</v>
      </c>
    </row>
    <row r="109" spans="1:5" x14ac:dyDescent="0.3">
      <c r="A109" s="70" t="s">
        <v>717</v>
      </c>
      <c r="B109" s="71" t="str">
        <f>IFERROR(VLOOKUP(A109,card_list!$A$3:$N$250,2,FALSE),"")</f>
        <v>그림자 추적자</v>
      </c>
      <c r="C109" s="71" t="s">
        <v>621</v>
      </c>
      <c r="D109" s="73" t="s">
        <v>651</v>
      </c>
      <c r="E109" s="73" t="s">
        <v>528</v>
      </c>
    </row>
    <row r="110" spans="1:5" ht="33" x14ac:dyDescent="0.3">
      <c r="A110" s="70" t="s">
        <v>718</v>
      </c>
      <c r="B110" s="71" t="str">
        <f>IFERROR(VLOOKUP(A110,card_list!$A$3:$N$250,2,FALSE),"")</f>
        <v>폭발적인 힘</v>
      </c>
      <c r="C110" s="71" t="s">
        <v>638</v>
      </c>
      <c r="D110" s="72" t="s">
        <v>652</v>
      </c>
      <c r="E110" s="73" t="s">
        <v>676</v>
      </c>
    </row>
    <row r="111" spans="1:5" ht="49.5" x14ac:dyDescent="0.3">
      <c r="A111" s="70" t="s">
        <v>719</v>
      </c>
      <c r="B111" s="71" t="str">
        <f>IFERROR(VLOOKUP(A111,card_list!$A$3:$N$250,2,FALSE),"")</f>
        <v>땅굴 기습 부대</v>
      </c>
      <c r="C111" s="71" t="s">
        <v>672</v>
      </c>
      <c r="D111" s="72" t="s">
        <v>653</v>
      </c>
      <c r="E111" s="73" t="s">
        <v>528</v>
      </c>
    </row>
    <row r="112" spans="1:5" ht="33" x14ac:dyDescent="0.3">
      <c r="A112" s="70" t="s">
        <v>720</v>
      </c>
      <c r="B112" s="71" t="str">
        <f>IFERROR(VLOOKUP(A112,card_list!$A$3:$N$250,2,FALSE),"")</f>
        <v>강철 광전사</v>
      </c>
      <c r="C112" s="71" t="s">
        <v>636</v>
      </c>
      <c r="D112" s="72" t="s">
        <v>654</v>
      </c>
      <c r="E112" s="73" t="s">
        <v>528</v>
      </c>
    </row>
    <row r="113" spans="1:5" x14ac:dyDescent="0.3">
      <c r="A113" s="70" t="s">
        <v>721</v>
      </c>
      <c r="B113" s="71" t="str">
        <f>IFERROR(VLOOKUP(A113,card_list!$A$3:$N$250,2,FALSE),"")</f>
        <v>전열파괴자</v>
      </c>
      <c r="C113" s="71" t="s">
        <v>640</v>
      </c>
      <c r="D113" s="73" t="s">
        <v>655</v>
      </c>
      <c r="E113" s="73" t="s">
        <v>528</v>
      </c>
    </row>
    <row r="114" spans="1:5" ht="33" x14ac:dyDescent="0.3">
      <c r="A114" s="70" t="s">
        <v>722</v>
      </c>
      <c r="B114" s="71" t="str">
        <f>IFERROR(VLOOKUP(A114,card_list!$A$3:$N$250,2,FALSE),"")</f>
        <v>기형 괴수</v>
      </c>
      <c r="C114" s="71" t="s">
        <v>507</v>
      </c>
      <c r="D114" s="72" t="s">
        <v>656</v>
      </c>
      <c r="E114" s="73" t="s">
        <v>528</v>
      </c>
    </row>
    <row r="115" spans="1:5" x14ac:dyDescent="0.3">
      <c r="A115" s="70" t="s">
        <v>723</v>
      </c>
      <c r="B115" s="71"/>
      <c r="C115" s="71"/>
      <c r="D115" s="71"/>
      <c r="E115" s="71"/>
    </row>
    <row r="116" spans="1:5" x14ac:dyDescent="0.3">
      <c r="A116" s="70" t="s">
        <v>724</v>
      </c>
      <c r="B116" s="71"/>
      <c r="C116" s="71"/>
      <c r="D116" s="71"/>
      <c r="E116" s="71"/>
    </row>
    <row r="117" spans="1:5" x14ac:dyDescent="0.3">
      <c r="A117" s="70" t="s">
        <v>725</v>
      </c>
      <c r="B117" s="71"/>
      <c r="C117" s="71"/>
      <c r="D117" s="71"/>
      <c r="E117" s="7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2C09-F904-EE41-A278-941DC51D7EED}">
  <sheetPr>
    <tabColor theme="2" tint="-0.749992370372631"/>
  </sheetPr>
  <dimension ref="C5:N18"/>
  <sheetViews>
    <sheetView workbookViewId="0">
      <selection activeCell="I23" sqref="I23"/>
    </sheetView>
    <sheetView workbookViewId="1"/>
    <sheetView workbookViewId="2"/>
  </sheetViews>
  <sheetFormatPr defaultColWidth="11" defaultRowHeight="16.5" x14ac:dyDescent="0.3"/>
  <cols>
    <col min="4" max="4" width="20" bestFit="1" customWidth="1"/>
    <col min="5" max="5" width="25.5" bestFit="1" customWidth="1"/>
    <col min="8" max="8" width="19.75" customWidth="1"/>
    <col min="9" max="9" width="25.5" customWidth="1"/>
    <col min="14" max="14" width="17.625" bestFit="1" customWidth="1"/>
  </cols>
  <sheetData>
    <row r="5" spans="3:14" ht="17.25" thickBot="1" x14ac:dyDescent="0.35"/>
    <row r="6" spans="3:14" x14ac:dyDescent="0.3">
      <c r="C6" s="19" t="s">
        <v>266</v>
      </c>
      <c r="D6" s="19" t="s">
        <v>259</v>
      </c>
      <c r="E6" s="21"/>
      <c r="N6" t="s">
        <v>270</v>
      </c>
    </row>
    <row r="7" spans="3:14" x14ac:dyDescent="0.3">
      <c r="C7" s="22"/>
      <c r="D7" s="22" t="s">
        <v>260</v>
      </c>
      <c r="E7" s="24"/>
    </row>
    <row r="8" spans="3:14" x14ac:dyDescent="0.3">
      <c r="C8" s="22"/>
      <c r="D8" s="22" t="s">
        <v>261</v>
      </c>
      <c r="E8" s="24"/>
    </row>
    <row r="9" spans="3:14" x14ac:dyDescent="0.3">
      <c r="C9" s="22"/>
      <c r="D9" s="22" t="s">
        <v>262</v>
      </c>
      <c r="E9" s="24"/>
    </row>
    <row r="10" spans="3:14" x14ac:dyDescent="0.3">
      <c r="C10" s="22"/>
      <c r="D10" s="22" t="s">
        <v>258</v>
      </c>
      <c r="E10" s="24"/>
    </row>
    <row r="11" spans="3:14" ht="17.25" thickBot="1" x14ac:dyDescent="0.35">
      <c r="C11" s="25"/>
      <c r="D11" s="29" t="s">
        <v>263</v>
      </c>
      <c r="E11" s="24"/>
    </row>
    <row r="12" spans="3:14" x14ac:dyDescent="0.3">
      <c r="C12" s="19" t="s">
        <v>267</v>
      </c>
      <c r="D12" s="31" t="s">
        <v>264</v>
      </c>
      <c r="E12" s="21"/>
    </row>
    <row r="13" spans="3:14" ht="17.25" thickBot="1" x14ac:dyDescent="0.35">
      <c r="C13" s="25"/>
      <c r="D13" s="30" t="s">
        <v>265</v>
      </c>
      <c r="E13" s="27"/>
    </row>
    <row r="14" spans="3:14" x14ac:dyDescent="0.3">
      <c r="C14" s="16" t="s">
        <v>268</v>
      </c>
      <c r="D14" s="23" t="s">
        <v>254</v>
      </c>
      <c r="E14" s="24" t="s">
        <v>278</v>
      </c>
    </row>
    <row r="15" spans="3:14" ht="17.25" thickBot="1" x14ac:dyDescent="0.35">
      <c r="C15" s="17"/>
      <c r="D15" s="23" t="s">
        <v>255</v>
      </c>
      <c r="E15" s="24" t="s">
        <v>277</v>
      </c>
    </row>
    <row r="16" spans="3:14" x14ac:dyDescent="0.3">
      <c r="C16" s="16" t="s">
        <v>269</v>
      </c>
      <c r="D16" s="20" t="s">
        <v>257</v>
      </c>
      <c r="E16" s="21"/>
    </row>
    <row r="17" spans="3:5" x14ac:dyDescent="0.3">
      <c r="C17" s="17"/>
      <c r="D17" s="23" t="s">
        <v>256</v>
      </c>
      <c r="E17" s="24"/>
    </row>
    <row r="18" spans="3:5" ht="17.25" thickBot="1" x14ac:dyDescent="0.35">
      <c r="C18" s="18"/>
      <c r="D18" s="26" t="s">
        <v>253</v>
      </c>
      <c r="E18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history</vt:lpstr>
      <vt:lpstr>hero_list</vt:lpstr>
      <vt:lpstr>hero_card_map</vt:lpstr>
      <vt:lpstr>hero_deck_map</vt:lpstr>
      <vt:lpstr>deck_list</vt:lpstr>
      <vt:lpstr>deck_card_map</vt:lpstr>
      <vt:lpstr>card_list</vt:lpstr>
      <vt:lpstr>card_skill_map</vt:lpstr>
      <vt:lpstr>card_skill_trigger</vt:lpstr>
      <vt:lpstr>card_skill_list</vt:lpstr>
      <vt:lpstr>class_list</vt:lpstr>
      <vt:lpstr>category_list</vt:lpstr>
      <vt:lpstr>status_list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2019-06-27T09:20:53Z</dcterms:modified>
</cp:coreProperties>
</file>