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.shortcut-targets-by-id\1yDah_SucoJH7y8en3Bf23VFUaEa_ezQP\연구실 드라이브\User\jwlee\Profiling 논문\paper_data\"/>
    </mc:Choice>
  </mc:AlternateContent>
  <xr:revisionPtr revIDLastSave="0" documentId="13_ncr:1_{AAB79462-E351-4D5F-AA78-74A88C3973DE}" xr6:coauthVersionLast="47" xr6:coauthVersionMax="47" xr10:uidLastSave="{00000000-0000-0000-0000-000000000000}"/>
  <bookViews>
    <workbookView xWindow="-120" yWindow="-120" windowWidth="29040" windowHeight="15840" activeTab="2" xr2:uid="{2879215A-D565-48BA-95DA-F1BC1C878666}"/>
  </bookViews>
  <sheets>
    <sheet name="Speedup" sheetId="2" r:id="rId1"/>
    <sheet name="Comp, Data transfer" sheetId="7" r:id="rId2"/>
    <sheet name="bert_16" sheetId="4" r:id="rId3"/>
    <sheet name="roberta_16" sheetId="5" r:id="rId4"/>
    <sheet name="gpt2_16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" i="7" l="1"/>
  <c r="F11" i="7"/>
  <c r="P22" i="2"/>
  <c r="L22" i="2"/>
  <c r="H22" i="2"/>
  <c r="D22" i="2"/>
  <c r="P14" i="2"/>
  <c r="L14" i="2"/>
  <c r="H14" i="2"/>
  <c r="D14" i="2"/>
  <c r="P7" i="2"/>
  <c r="L7" i="2"/>
  <c r="H7" i="2"/>
  <c r="D7" i="2"/>
  <c r="Q22" i="2"/>
  <c r="M22" i="2"/>
  <c r="I22" i="2"/>
  <c r="E22" i="2"/>
  <c r="Q14" i="2"/>
  <c r="M14" i="2"/>
  <c r="I14" i="2"/>
  <c r="E14" i="2"/>
  <c r="Q7" i="2"/>
  <c r="M7" i="2"/>
  <c r="I7" i="2"/>
  <c r="E7" i="2"/>
  <c r="C32" i="6"/>
  <c r="B32" i="6"/>
  <c r="C32" i="5"/>
  <c r="B32" i="5"/>
  <c r="C32" i="4"/>
  <c r="B32" i="4"/>
  <c r="F19" i="7" l="1"/>
  <c r="F18" i="7"/>
  <c r="F14" i="7"/>
  <c r="F10" i="7"/>
  <c r="G27" i="6"/>
  <c r="C31" i="6" s="1"/>
  <c r="A27" i="6"/>
  <c r="G27" i="5"/>
  <c r="C31" i="5" s="1"/>
  <c r="A27" i="5"/>
  <c r="G27" i="4"/>
  <c r="C31" i="4" s="1"/>
  <c r="A27" i="4"/>
  <c r="S26" i="6"/>
  <c r="S30" i="6" s="1"/>
  <c r="M26" i="6"/>
  <c r="G26" i="6"/>
  <c r="A26" i="6"/>
  <c r="C26" i="6" s="1"/>
  <c r="S26" i="5"/>
  <c r="M26" i="5"/>
  <c r="G26" i="5"/>
  <c r="A26" i="5"/>
  <c r="C26" i="5" s="1"/>
  <c r="S26" i="4"/>
  <c r="S29" i="4" s="1"/>
  <c r="M26" i="4"/>
  <c r="G26" i="4"/>
  <c r="G28" i="4" s="1"/>
  <c r="B31" i="4" s="1"/>
  <c r="A26" i="4"/>
  <c r="C26" i="4" s="1"/>
  <c r="R20" i="2"/>
  <c r="R21" i="2" s="1"/>
  <c r="Q20" i="2"/>
  <c r="P20" i="2"/>
  <c r="O20" i="2"/>
  <c r="N20" i="2"/>
  <c r="M20" i="2"/>
  <c r="L20" i="2"/>
  <c r="K20" i="2"/>
  <c r="J20" i="2"/>
  <c r="I20" i="2"/>
  <c r="H20" i="2"/>
  <c r="G20" i="2"/>
  <c r="H21" i="2" s="1"/>
  <c r="F20" i="2"/>
  <c r="E20" i="2"/>
  <c r="D20" i="2"/>
  <c r="C20" i="2"/>
  <c r="D21" i="2" s="1"/>
  <c r="R12" i="2"/>
  <c r="Q12" i="2"/>
  <c r="P12" i="2"/>
  <c r="O12" i="2"/>
  <c r="N12" i="2"/>
  <c r="M12" i="2"/>
  <c r="L12" i="2"/>
  <c r="K12" i="2"/>
  <c r="J12" i="2"/>
  <c r="I12" i="2"/>
  <c r="H12" i="2"/>
  <c r="G12" i="2"/>
  <c r="H13" i="2" s="1"/>
  <c r="F12" i="2"/>
  <c r="E12" i="2"/>
  <c r="D12" i="2"/>
  <c r="C12" i="2"/>
  <c r="R5" i="2"/>
  <c r="Q5" i="2"/>
  <c r="P5" i="2"/>
  <c r="O5" i="2"/>
  <c r="N5" i="2"/>
  <c r="M5" i="2"/>
  <c r="L5" i="2"/>
  <c r="K5" i="2"/>
  <c r="J5" i="2"/>
  <c r="I5" i="2"/>
  <c r="H5" i="2"/>
  <c r="G5" i="2"/>
  <c r="D5" i="2"/>
  <c r="E5" i="2"/>
  <c r="F5" i="2"/>
  <c r="C5" i="2"/>
  <c r="F6" i="2" s="1"/>
  <c r="G28" i="6" l="1"/>
  <c r="B31" i="6" s="1"/>
  <c r="G28" i="5"/>
  <c r="B31" i="5" s="1"/>
  <c r="A28" i="5"/>
  <c r="S30" i="5"/>
  <c r="J6" i="2"/>
  <c r="M13" i="2"/>
  <c r="J21" i="2"/>
  <c r="F21" i="2"/>
  <c r="M21" i="2"/>
  <c r="Q21" i="2"/>
  <c r="F13" i="2"/>
  <c r="R13" i="2"/>
  <c r="N21" i="2"/>
  <c r="Q6" i="2"/>
  <c r="R6" i="2"/>
  <c r="L6" i="2"/>
  <c r="M6" i="2"/>
  <c r="H6" i="2"/>
  <c r="I6" i="2"/>
  <c r="E6" i="2"/>
  <c r="P6" i="2"/>
  <c r="D6" i="2"/>
  <c r="N6" i="2"/>
  <c r="A28" i="6"/>
  <c r="A28" i="4"/>
  <c r="S28" i="6"/>
  <c r="S29" i="6"/>
  <c r="S28" i="5"/>
  <c r="S29" i="5"/>
  <c r="S30" i="4"/>
  <c r="S28" i="4"/>
  <c r="E21" i="2"/>
  <c r="P21" i="2"/>
  <c r="I21" i="2"/>
  <c r="L21" i="2"/>
  <c r="D13" i="2"/>
  <c r="N13" i="2"/>
  <c r="E13" i="2"/>
  <c r="J13" i="2"/>
  <c r="L13" i="2"/>
  <c r="Q13" i="2"/>
  <c r="I13" i="2"/>
  <c r="P13" i="2"/>
</calcChain>
</file>

<file path=xl/sharedStrings.xml><?xml version="1.0" encoding="utf-8"?>
<sst xmlns="http://schemas.openxmlformats.org/spreadsheetml/2006/main" count="444" uniqueCount="59">
  <si>
    <t>BERT</t>
    <phoneticPr fontId="1" type="noConversion"/>
  </si>
  <si>
    <t>OPT</t>
    <phoneticPr fontId="1" type="noConversion"/>
  </si>
  <si>
    <t>Execution time (us)</t>
    <phoneticPr fontId="1" type="noConversion"/>
  </si>
  <si>
    <t>Execution time (ms)</t>
    <phoneticPr fontId="1" type="noConversion"/>
  </si>
  <si>
    <t>Speedup</t>
    <phoneticPr fontId="1" type="noConversion"/>
  </si>
  <si>
    <t>RoBERTa</t>
    <phoneticPr fontId="1" type="noConversion"/>
  </si>
  <si>
    <t>GPT-2</t>
    <phoneticPr fontId="1" type="noConversion"/>
  </si>
  <si>
    <t>CPU_S</t>
    <phoneticPr fontId="1" type="noConversion"/>
  </si>
  <si>
    <t>CPU_P</t>
    <phoneticPr fontId="1" type="noConversion"/>
  </si>
  <si>
    <t>PIM</t>
    <phoneticPr fontId="1" type="noConversion"/>
  </si>
  <si>
    <t>Duration</t>
  </si>
  <si>
    <t>Percentage</t>
  </si>
  <si>
    <t>Calls</t>
  </si>
  <si>
    <t>Cpu_Duration</t>
  </si>
  <si>
    <t>Cpu_Calls</t>
  </si>
  <si>
    <t>Name</t>
  </si>
  <si>
    <t>MatMul</t>
  </si>
  <si>
    <t>Gemm</t>
  </si>
  <si>
    <t>Erf</t>
  </si>
  <si>
    <t>MemcpyToHost</t>
  </si>
  <si>
    <t>Add</t>
  </si>
  <si>
    <t>Div</t>
  </si>
  <si>
    <t>MemcpyFromHost</t>
  </si>
  <si>
    <t>Mul</t>
  </si>
  <si>
    <t>ReduceMean</t>
  </si>
  <si>
    <t>Transpose</t>
  </si>
  <si>
    <t>Sub</t>
  </si>
  <si>
    <t>Pow</t>
  </si>
  <si>
    <t>Softmax</t>
  </si>
  <si>
    <t>Reshape</t>
  </si>
  <si>
    <t>Sqrt</t>
  </si>
  <si>
    <t>Gather</t>
  </si>
  <si>
    <t>Tanh</t>
  </si>
  <si>
    <t>Unsqueeze</t>
  </si>
  <si>
    <t>Cast</t>
  </si>
  <si>
    <t>Exe time</t>
    <phoneticPr fontId="1" type="noConversion"/>
  </si>
  <si>
    <t>f_opt</t>
    <phoneticPr fontId="1" type="noConversion"/>
  </si>
  <si>
    <t>Error</t>
    <phoneticPr fontId="1" type="noConversion"/>
  </si>
  <si>
    <t>ALS</t>
    <phoneticPr fontId="1" type="noConversion"/>
  </si>
  <si>
    <t>BFS</t>
    <phoneticPr fontId="1" type="noConversion"/>
  </si>
  <si>
    <t>Shape</t>
  </si>
  <si>
    <t>Concat</t>
  </si>
  <si>
    <t>Slice</t>
  </si>
  <si>
    <t>Split</t>
  </si>
  <si>
    <t>Data Transfer</t>
    <phoneticPr fontId="1" type="noConversion"/>
  </si>
  <si>
    <t>Computation</t>
    <phoneticPr fontId="1" type="noConversion"/>
  </si>
  <si>
    <t>Data transfer</t>
    <phoneticPr fontId="1" type="noConversion"/>
  </si>
  <si>
    <t>PIM-CPU_S</t>
    <phoneticPr fontId="1" type="noConversion"/>
  </si>
  <si>
    <t>Computation</t>
  </si>
  <si>
    <t>Data transfer</t>
  </si>
  <si>
    <t>OPT</t>
  </si>
  <si>
    <t>①②③④</t>
    <phoneticPr fontId="1" type="noConversion"/>
  </si>
  <si>
    <t>①</t>
  </si>
  <si>
    <t>②</t>
  </si>
  <si>
    <t>③</t>
  </si>
  <si>
    <t>④</t>
  </si>
  <si>
    <t>(PIM,CPU_P,CPU_S)</t>
    <phoneticPr fontId="1" type="noConversion"/>
  </si>
  <si>
    <t>data</t>
    <phoneticPr fontId="1" type="noConversion"/>
  </si>
  <si>
    <t>comp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</si>
</sst>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Speedup!$B$5</c:f>
              <c:strCache>
                <c:ptCount val="1"/>
                <c:pt idx="0">
                  <c:v>Execution time (ms)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AE7-486E-B36F-D90283177302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1AE7-486E-B36F-D90283177302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AE7-486E-B36F-D90283177302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AE7-486E-B36F-D90283177302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1AE7-486E-B36F-D90283177302}"/>
              </c:ext>
            </c:extLst>
          </c:dPt>
          <c:dPt>
            <c:idx val="7"/>
            <c:invertIfNegative val="0"/>
            <c:bubble3D val="0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1AE7-486E-B36F-D90283177302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1AE7-486E-B36F-D90283177302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AE7-486E-B36F-D90283177302}"/>
              </c:ext>
            </c:extLst>
          </c:dPt>
          <c:dPt>
            <c:idx val="11"/>
            <c:invertIfNegative val="0"/>
            <c:bubble3D val="0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AE7-486E-B36F-D90283177302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1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AE7-486E-B36F-D90283177302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1AE7-486E-B36F-D90283177302}"/>
              </c:ext>
            </c:extLst>
          </c:dPt>
          <c:dPt>
            <c:idx val="15"/>
            <c:invertIfNegative val="0"/>
            <c:bubble3D val="0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1AE7-486E-B36F-D90283177302}"/>
              </c:ext>
            </c:extLst>
          </c:dPt>
          <c:cat>
            <c:multiLvlStrRef>
              <c:f>Speedup!$C$2:$R$3</c:f>
              <c:multiLvlStrCache>
                <c:ptCount val="16"/>
                <c:lvl>
                  <c:pt idx="0">
                    <c:v>①</c:v>
                  </c:pt>
                  <c:pt idx="1">
                    <c:v>②</c:v>
                  </c:pt>
                  <c:pt idx="2">
                    <c:v>③</c:v>
                  </c:pt>
                  <c:pt idx="3">
                    <c:v>④</c:v>
                  </c:pt>
                  <c:pt idx="4">
                    <c:v>①</c:v>
                  </c:pt>
                  <c:pt idx="5">
                    <c:v>②</c:v>
                  </c:pt>
                  <c:pt idx="6">
                    <c:v>③</c:v>
                  </c:pt>
                  <c:pt idx="7">
                    <c:v>④</c:v>
                  </c:pt>
                  <c:pt idx="8">
                    <c:v>①</c:v>
                  </c:pt>
                  <c:pt idx="9">
                    <c:v>②</c:v>
                  </c:pt>
                  <c:pt idx="10">
                    <c:v>③</c:v>
                  </c:pt>
                  <c:pt idx="11">
                    <c:v>④</c:v>
                  </c:pt>
                  <c:pt idx="12">
                    <c:v>①</c:v>
                  </c:pt>
                  <c:pt idx="13">
                    <c:v>②</c:v>
                  </c:pt>
                  <c:pt idx="14">
                    <c:v>③</c:v>
                  </c:pt>
                  <c:pt idx="15">
                    <c:v>④</c:v>
                  </c:pt>
                </c:lvl>
                <c:lvl>
                  <c:pt idx="0">
                    <c:v>8</c:v>
                  </c:pt>
                  <c:pt idx="4">
                    <c:v>16</c:v>
                  </c:pt>
                  <c:pt idx="8">
                    <c:v>32</c:v>
                  </c:pt>
                  <c:pt idx="12">
                    <c:v>64</c:v>
                  </c:pt>
                </c:lvl>
              </c:multiLvlStrCache>
            </c:multiLvlStrRef>
          </c:cat>
          <c:val>
            <c:numRef>
              <c:f>Speedup!$C$5:$R$5</c:f>
              <c:numCache>
                <c:formatCode>General</c:formatCode>
                <c:ptCount val="16"/>
                <c:pt idx="0">
                  <c:v>241.93700000000001</c:v>
                </c:pt>
                <c:pt idx="1">
                  <c:v>77.525000000000006</c:v>
                </c:pt>
                <c:pt idx="2">
                  <c:v>112.032</c:v>
                </c:pt>
                <c:pt idx="3">
                  <c:v>37.482999999999997</c:v>
                </c:pt>
                <c:pt idx="4">
                  <c:v>346.01900000000001</c:v>
                </c:pt>
                <c:pt idx="5">
                  <c:v>112.88</c:v>
                </c:pt>
                <c:pt idx="6">
                  <c:v>143.73699999999999</c:v>
                </c:pt>
                <c:pt idx="7">
                  <c:v>68.513000000000005</c:v>
                </c:pt>
                <c:pt idx="8">
                  <c:v>529.56399999999996</c:v>
                </c:pt>
                <c:pt idx="9">
                  <c:v>182.21</c:v>
                </c:pt>
                <c:pt idx="10">
                  <c:v>206.10499999999999</c:v>
                </c:pt>
                <c:pt idx="11">
                  <c:v>129.96799999999999</c:v>
                </c:pt>
                <c:pt idx="12">
                  <c:v>937.42899999999997</c:v>
                </c:pt>
                <c:pt idx="13">
                  <c:v>313.91699999999997</c:v>
                </c:pt>
                <c:pt idx="14">
                  <c:v>329.9</c:v>
                </c:pt>
                <c:pt idx="15">
                  <c:v>248.73400000000001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E7-486E-B36F-D90283177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5349080"/>
        <c:axId val="815350720"/>
      </c:barChart>
      <c:catAx>
        <c:axId val="815349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Sequence length (p)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815350720"/>
        <c:crosses val="autoZero"/>
        <c:auto val="1"/>
        <c:lblAlgn val="ctr"/>
        <c:lblOffset val="100"/>
        <c:noMultiLvlLbl val="0"/>
      </c:catAx>
      <c:valAx>
        <c:axId val="81535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Execution time (ms)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815349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Speedup!$B$12</c:f>
              <c:strCache>
                <c:ptCount val="1"/>
                <c:pt idx="0">
                  <c:v>Execution time (ms)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E3-426C-A54F-D01BA479E987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E3-426C-A54F-D01BA479E987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8E3-426C-A54F-D01BA479E987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8E3-426C-A54F-D01BA479E987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8E3-426C-A54F-D01BA479E987}"/>
              </c:ext>
            </c:extLst>
          </c:dPt>
          <c:dPt>
            <c:idx val="7"/>
            <c:invertIfNegative val="0"/>
            <c:bubble3D val="0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A8E3-426C-A54F-D01BA479E987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E3-426C-A54F-D01BA479E987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8E3-426C-A54F-D01BA479E987}"/>
              </c:ext>
            </c:extLst>
          </c:dPt>
          <c:dPt>
            <c:idx val="11"/>
            <c:invertIfNegative val="0"/>
            <c:bubble3D val="0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8E3-426C-A54F-D01BA479E987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1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8E3-426C-A54F-D01BA479E987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8E3-426C-A54F-D01BA479E987}"/>
              </c:ext>
            </c:extLst>
          </c:dPt>
          <c:dPt>
            <c:idx val="15"/>
            <c:invertIfNegative val="0"/>
            <c:bubble3D val="0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A8E3-426C-A54F-D01BA479E987}"/>
              </c:ext>
            </c:extLst>
          </c:dPt>
          <c:cat>
            <c:multiLvlStrRef>
              <c:f>Speedup!$C$9:$R$10</c:f>
              <c:multiLvlStrCache>
                <c:ptCount val="16"/>
                <c:lvl>
                  <c:pt idx="0">
                    <c:v>①</c:v>
                  </c:pt>
                  <c:pt idx="1">
                    <c:v>②</c:v>
                  </c:pt>
                  <c:pt idx="2">
                    <c:v>③</c:v>
                  </c:pt>
                  <c:pt idx="3">
                    <c:v>④</c:v>
                  </c:pt>
                  <c:pt idx="4">
                    <c:v>①</c:v>
                  </c:pt>
                  <c:pt idx="5">
                    <c:v>②</c:v>
                  </c:pt>
                  <c:pt idx="6">
                    <c:v>③</c:v>
                  </c:pt>
                  <c:pt idx="7">
                    <c:v>④</c:v>
                  </c:pt>
                  <c:pt idx="8">
                    <c:v>①</c:v>
                  </c:pt>
                  <c:pt idx="9">
                    <c:v>②</c:v>
                  </c:pt>
                  <c:pt idx="10">
                    <c:v>③</c:v>
                  </c:pt>
                  <c:pt idx="11">
                    <c:v>④</c:v>
                  </c:pt>
                  <c:pt idx="12">
                    <c:v>①</c:v>
                  </c:pt>
                  <c:pt idx="13">
                    <c:v>②</c:v>
                  </c:pt>
                  <c:pt idx="14">
                    <c:v>③</c:v>
                  </c:pt>
                  <c:pt idx="15">
                    <c:v>④</c:v>
                  </c:pt>
                </c:lvl>
                <c:lvl>
                  <c:pt idx="0">
                    <c:v>8</c:v>
                  </c:pt>
                  <c:pt idx="4">
                    <c:v>16</c:v>
                  </c:pt>
                  <c:pt idx="8">
                    <c:v>32</c:v>
                  </c:pt>
                  <c:pt idx="12">
                    <c:v>64</c:v>
                  </c:pt>
                </c:lvl>
              </c:multiLvlStrCache>
            </c:multiLvlStrRef>
          </c:cat>
          <c:val>
            <c:numRef>
              <c:f>Speedup!$C$12:$R$12</c:f>
              <c:numCache>
                <c:formatCode>General</c:formatCode>
                <c:ptCount val="16"/>
                <c:pt idx="0">
                  <c:v>1560.7080000000001</c:v>
                </c:pt>
                <c:pt idx="1">
                  <c:v>465.09800000000001</c:v>
                </c:pt>
                <c:pt idx="2">
                  <c:v>445.06900000000002</c:v>
                </c:pt>
                <c:pt idx="3">
                  <c:v>238.66399999999999</c:v>
                </c:pt>
                <c:pt idx="4">
                  <c:v>2234.7779999999998</c:v>
                </c:pt>
                <c:pt idx="5">
                  <c:v>662.36099999999999</c:v>
                </c:pt>
                <c:pt idx="6">
                  <c:v>668.31200000000001</c:v>
                </c:pt>
                <c:pt idx="7">
                  <c:v>449.39299999999997</c:v>
                </c:pt>
                <c:pt idx="8">
                  <c:v>3460.5619999999999</c:v>
                </c:pt>
                <c:pt idx="9">
                  <c:v>1025.3689999999999</c:v>
                </c:pt>
                <c:pt idx="10">
                  <c:v>1110.79</c:v>
                </c:pt>
                <c:pt idx="11">
                  <c:v>876.22799999999995</c:v>
                </c:pt>
                <c:pt idx="12">
                  <c:v>5973.6869999999999</c:v>
                </c:pt>
                <c:pt idx="13">
                  <c:v>1829.2080000000001</c:v>
                </c:pt>
                <c:pt idx="14">
                  <c:v>2019.1369999999999</c:v>
                </c:pt>
                <c:pt idx="15">
                  <c:v>1711.999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E3-426C-A54F-D01BA479E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263016"/>
        <c:axId val="701263344"/>
      </c:barChart>
      <c:catAx>
        <c:axId val="701263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Sequence length (p)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701263344"/>
        <c:crosses val="autoZero"/>
        <c:auto val="1"/>
        <c:lblAlgn val="ctr"/>
        <c:lblOffset val="100"/>
        <c:noMultiLvlLbl val="0"/>
      </c:catAx>
      <c:valAx>
        <c:axId val="70126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Execution time (ms)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701263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Speedup!$B$20</c:f>
              <c:strCache>
                <c:ptCount val="1"/>
                <c:pt idx="0">
                  <c:v>Execution time (ms)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3C-4F8B-A485-6B5A5CEC96E1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3C-4F8B-A485-6B5A5CEC96E1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3C-4F8B-A485-6B5A5CEC96E1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23C-4F8B-A485-6B5A5CEC96E1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323C-4F8B-A485-6B5A5CEC96E1}"/>
              </c:ext>
            </c:extLst>
          </c:dPt>
          <c:dPt>
            <c:idx val="7"/>
            <c:invertIfNegative val="0"/>
            <c:bubble3D val="0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323C-4F8B-A485-6B5A5CEC96E1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3C-4F8B-A485-6B5A5CEC96E1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3C-4F8B-A485-6B5A5CEC96E1}"/>
              </c:ext>
            </c:extLst>
          </c:dPt>
          <c:dPt>
            <c:idx val="11"/>
            <c:invertIfNegative val="0"/>
            <c:bubble3D val="0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3C-4F8B-A485-6B5A5CEC96E1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1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23C-4F8B-A485-6B5A5CEC96E1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323C-4F8B-A485-6B5A5CEC96E1}"/>
              </c:ext>
            </c:extLst>
          </c:dPt>
          <c:dPt>
            <c:idx val="15"/>
            <c:invertIfNegative val="0"/>
            <c:bubble3D val="0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323C-4F8B-A485-6B5A5CEC96E1}"/>
              </c:ext>
            </c:extLst>
          </c:dPt>
          <c:cat>
            <c:multiLvlStrRef>
              <c:f>Speedup!$C$17:$R$18</c:f>
              <c:multiLvlStrCache>
                <c:ptCount val="16"/>
                <c:lvl>
                  <c:pt idx="0">
                    <c:v>①</c:v>
                  </c:pt>
                  <c:pt idx="1">
                    <c:v>②</c:v>
                  </c:pt>
                  <c:pt idx="2">
                    <c:v>③</c:v>
                  </c:pt>
                  <c:pt idx="3">
                    <c:v>④</c:v>
                  </c:pt>
                  <c:pt idx="4">
                    <c:v>①</c:v>
                  </c:pt>
                  <c:pt idx="5">
                    <c:v>②</c:v>
                  </c:pt>
                  <c:pt idx="6">
                    <c:v>③</c:v>
                  </c:pt>
                  <c:pt idx="7">
                    <c:v>④</c:v>
                  </c:pt>
                  <c:pt idx="8">
                    <c:v>①</c:v>
                  </c:pt>
                  <c:pt idx="9">
                    <c:v>②</c:v>
                  </c:pt>
                  <c:pt idx="10">
                    <c:v>③</c:v>
                  </c:pt>
                  <c:pt idx="11">
                    <c:v>④</c:v>
                  </c:pt>
                  <c:pt idx="12">
                    <c:v>①</c:v>
                  </c:pt>
                  <c:pt idx="13">
                    <c:v>②</c:v>
                  </c:pt>
                  <c:pt idx="14">
                    <c:v>③</c:v>
                  </c:pt>
                  <c:pt idx="15">
                    <c:v>④</c:v>
                  </c:pt>
                </c:lvl>
                <c:lvl>
                  <c:pt idx="0">
                    <c:v>8</c:v>
                  </c:pt>
                  <c:pt idx="4">
                    <c:v>16</c:v>
                  </c:pt>
                  <c:pt idx="8">
                    <c:v>32</c:v>
                  </c:pt>
                  <c:pt idx="12">
                    <c:v>64</c:v>
                  </c:pt>
                </c:lvl>
              </c:multiLvlStrCache>
            </c:multiLvlStrRef>
          </c:cat>
          <c:val>
            <c:numRef>
              <c:f>Speedup!$C$20:$R$20</c:f>
              <c:numCache>
                <c:formatCode>General</c:formatCode>
                <c:ptCount val="16"/>
                <c:pt idx="0">
                  <c:v>1618.548</c:v>
                </c:pt>
                <c:pt idx="1">
                  <c:v>482.20699999999999</c:v>
                </c:pt>
                <c:pt idx="2">
                  <c:v>292.661</c:v>
                </c:pt>
                <c:pt idx="3">
                  <c:v>243.61</c:v>
                </c:pt>
                <c:pt idx="4">
                  <c:v>2207.2579999999998</c:v>
                </c:pt>
                <c:pt idx="5">
                  <c:v>664.52499999999998</c:v>
                </c:pt>
                <c:pt idx="6">
                  <c:v>512.66</c:v>
                </c:pt>
                <c:pt idx="7">
                  <c:v>445.97300000000001</c:v>
                </c:pt>
                <c:pt idx="8">
                  <c:v>3433.5439999999999</c:v>
                </c:pt>
                <c:pt idx="9">
                  <c:v>982.47299999999996</c:v>
                </c:pt>
                <c:pt idx="10">
                  <c:v>935.87199999999996</c:v>
                </c:pt>
                <c:pt idx="11">
                  <c:v>795.70600000000002</c:v>
                </c:pt>
                <c:pt idx="12">
                  <c:v>5882.8059999999996</c:v>
                </c:pt>
                <c:pt idx="13">
                  <c:v>1665.721</c:v>
                </c:pt>
                <c:pt idx="14">
                  <c:v>1852.001</c:v>
                </c:pt>
                <c:pt idx="15">
                  <c:v>1532.345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3C-4F8B-A485-6B5A5CEC9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3730960"/>
        <c:axId val="803731616"/>
      </c:barChart>
      <c:catAx>
        <c:axId val="803730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Sequence length (p)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803731616"/>
        <c:crosses val="autoZero"/>
        <c:auto val="1"/>
        <c:lblAlgn val="ctr"/>
        <c:lblOffset val="100"/>
        <c:noMultiLvlLbl val="0"/>
      </c:catAx>
      <c:valAx>
        <c:axId val="80373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80373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'Comp, Data transfer'!$B$10</c:f>
              <c:strCache>
                <c:ptCount val="1"/>
                <c:pt idx="0">
                  <c:v>(PIM,CPU_P,CPU_S)</c:v>
                </c:pt>
              </c:strCache>
            </c:strRef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'Comp, Data transfer'!$C$9:$D$9</c:f>
              <c:strCache>
                <c:ptCount val="2"/>
                <c:pt idx="0">
                  <c:v>Computation</c:v>
                </c:pt>
                <c:pt idx="1">
                  <c:v>Data transfer</c:v>
                </c:pt>
              </c:strCache>
            </c:strRef>
          </c:cat>
          <c:val>
            <c:numRef>
              <c:f>'Comp, Data transfer'!$C$10:$D$10</c:f>
              <c:numCache>
                <c:formatCode>General</c:formatCode>
                <c:ptCount val="2"/>
                <c:pt idx="0">
                  <c:v>132.45400000000001</c:v>
                </c:pt>
                <c:pt idx="1">
                  <c:v>11.282999999999999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A-444A-8F5E-6F668F780BC5}"/>
            </c:ext>
          </c:extLst>
        </c:ser>
        <c:ser>
          <c:idx val="1"/>
          <c:order val="1"/>
          <c:tx>
            <c:strRef>
              <c:f>'Comp, Data transfer'!$B$11</c:f>
              <c:strCache>
                <c:ptCount val="1"/>
                <c:pt idx="0">
                  <c:v>OPT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'Comp, Data transfer'!$C$9:$D$9</c:f>
              <c:strCache>
                <c:ptCount val="2"/>
                <c:pt idx="0">
                  <c:v>Computation</c:v>
                </c:pt>
                <c:pt idx="1">
                  <c:v>Data transfer</c:v>
                </c:pt>
              </c:strCache>
            </c:strRef>
          </c:cat>
          <c:val>
            <c:numRef>
              <c:f>'Comp, Data transfer'!$C$11:$D$11</c:f>
              <c:numCache>
                <c:formatCode>General</c:formatCode>
                <c:ptCount val="2"/>
                <c:pt idx="0">
                  <c:v>60.277000000000001</c:v>
                </c:pt>
                <c:pt idx="1">
                  <c:v>8.2360000000000007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FA-444A-8F5E-6F668F780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4332431"/>
        <c:axId val="1654332847"/>
      </c:barChart>
      <c:catAx>
        <c:axId val="165433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654332847"/>
        <c:crosses val="autoZero"/>
        <c:auto val="1"/>
        <c:lblAlgn val="ctr"/>
        <c:lblOffset val="100"/>
        <c:noMultiLvlLbl val="0"/>
      </c:catAx>
      <c:valAx>
        <c:axId val="165433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Execution time (ms)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65433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'Comp, Data transfer'!$B$14</c:f>
              <c:strCache>
                <c:ptCount val="1"/>
                <c:pt idx="0">
                  <c:v>(PIM,CPU_P,CPU_S)</c:v>
                </c:pt>
              </c:strCache>
            </c:strRef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'Comp, Data transfer'!$C$13:$D$13</c:f>
              <c:strCache>
                <c:ptCount val="2"/>
                <c:pt idx="0">
                  <c:v>Computation</c:v>
                </c:pt>
                <c:pt idx="1">
                  <c:v>Data transfer</c:v>
                </c:pt>
              </c:strCache>
            </c:strRef>
          </c:cat>
          <c:val>
            <c:numRef>
              <c:f>'Comp, Data transfer'!$C$14:$D$14</c:f>
              <c:numCache>
                <c:formatCode>General</c:formatCode>
                <c:ptCount val="2"/>
                <c:pt idx="0">
                  <c:v>623.79899999999998</c:v>
                </c:pt>
                <c:pt idx="1">
                  <c:v>44.512999999999998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28-4458-A571-EF6773324832}"/>
            </c:ext>
          </c:extLst>
        </c:ser>
        <c:ser>
          <c:idx val="1"/>
          <c:order val="1"/>
          <c:tx>
            <c:strRef>
              <c:f>'Comp, Data transfer'!$B$15</c:f>
              <c:strCache>
                <c:ptCount val="1"/>
                <c:pt idx="0">
                  <c:v>OPT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'Comp, Data transfer'!$C$13:$D$13</c:f>
              <c:strCache>
                <c:ptCount val="2"/>
                <c:pt idx="0">
                  <c:v>Computation</c:v>
                </c:pt>
                <c:pt idx="1">
                  <c:v>Data transfer</c:v>
                </c:pt>
              </c:strCache>
            </c:strRef>
          </c:cat>
          <c:val>
            <c:numRef>
              <c:f>'Comp, Data transfer'!$C$15:$D$15</c:f>
              <c:numCache>
                <c:formatCode>General</c:formatCode>
                <c:ptCount val="2"/>
                <c:pt idx="0">
                  <c:v>413.85500000000002</c:v>
                </c:pt>
                <c:pt idx="1">
                  <c:v>35.537999999999997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28-4458-A571-EF6773324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0193727"/>
        <c:axId val="1650194559"/>
      </c:barChart>
      <c:catAx>
        <c:axId val="1650193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650194559"/>
        <c:crosses val="autoZero"/>
        <c:auto val="1"/>
        <c:lblAlgn val="ctr"/>
        <c:lblOffset val="100"/>
        <c:noMultiLvlLbl val="0"/>
      </c:catAx>
      <c:valAx>
        <c:axId val="165019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Execution time (ms)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65019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'Comp, Data transfer'!$B$18</c:f>
              <c:strCache>
                <c:ptCount val="1"/>
                <c:pt idx="0">
                  <c:v>(PIM,CPU_P,CPU_S)</c:v>
                </c:pt>
              </c:strCache>
            </c:strRef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'Comp, Data transfer'!$C$17:$D$17</c:f>
              <c:strCache>
                <c:ptCount val="2"/>
                <c:pt idx="0">
                  <c:v>Computation</c:v>
                </c:pt>
                <c:pt idx="1">
                  <c:v>Data transfer</c:v>
                </c:pt>
              </c:strCache>
            </c:strRef>
          </c:cat>
          <c:val>
            <c:numRef>
              <c:f>'Comp, Data transfer'!$C$18:$D$18</c:f>
              <c:numCache>
                <c:formatCode>General</c:formatCode>
                <c:ptCount val="2"/>
                <c:pt idx="0">
                  <c:v>412.86599999999999</c:v>
                </c:pt>
                <c:pt idx="1">
                  <c:v>99.793999999999997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62-47BD-9BE9-BB78F24EBB1C}"/>
            </c:ext>
          </c:extLst>
        </c:ser>
        <c:ser>
          <c:idx val="1"/>
          <c:order val="1"/>
          <c:tx>
            <c:strRef>
              <c:f>'Comp, Data transfer'!$B$19</c:f>
              <c:strCache>
                <c:ptCount val="1"/>
                <c:pt idx="0">
                  <c:v>OPT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'Comp, Data transfer'!$C$17:$D$17</c:f>
              <c:strCache>
                <c:ptCount val="2"/>
                <c:pt idx="0">
                  <c:v>Computation</c:v>
                </c:pt>
                <c:pt idx="1">
                  <c:v>Data transfer</c:v>
                </c:pt>
              </c:strCache>
            </c:strRef>
          </c:cat>
          <c:val>
            <c:numRef>
              <c:f>'Comp, Data transfer'!$C$19:$D$19</c:f>
              <c:numCache>
                <c:formatCode>General</c:formatCode>
                <c:ptCount val="2"/>
                <c:pt idx="0">
                  <c:v>410.35700000000003</c:v>
                </c:pt>
                <c:pt idx="1">
                  <c:v>35.616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62-47BD-9BE9-BB78F24EB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7496159"/>
        <c:axId val="1657502399"/>
      </c:barChart>
      <c:catAx>
        <c:axId val="165749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657502399"/>
        <c:crosses val="autoZero"/>
        <c:auto val="1"/>
        <c:lblAlgn val="ctr"/>
        <c:lblOffset val="100"/>
        <c:noMultiLvlLbl val="0"/>
      </c:catAx>
      <c:valAx>
        <c:axId val="165750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Execution time (ms)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65749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76200</xdr:colOff>
      <xdr:row>3</xdr:row>
      <xdr:rowOff>9525</xdr:rowOff>
    </xdr:from>
    <xdr:to>
      <xdr:col>24</xdr:col>
      <xdr:colOff>533400</xdr:colOff>
      <xdr:row>16</xdr:row>
      <xdr:rowOff>28575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F4AEA2A-0363-0101-FE27-82C50C6E1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93287</xdr:colOff>
      <xdr:row>17</xdr:row>
      <xdr:rowOff>76760</xdr:rowOff>
    </xdr:from>
    <xdr:to>
      <xdr:col>24</xdr:col>
      <xdr:colOff>548246</xdr:colOff>
      <xdr:row>30</xdr:row>
      <xdr:rowOff>99172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72B02A3-2F32-D335-0AA6-B2F26952C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95250</xdr:colOff>
      <xdr:row>31</xdr:row>
      <xdr:rowOff>88367</xdr:rowOff>
    </xdr:from>
    <xdr:to>
      <xdr:col>24</xdr:col>
      <xdr:colOff>562696</xdr:colOff>
      <xdr:row>44</xdr:row>
      <xdr:rowOff>72518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91076653-CC63-254A-8EC7-F32EAFB67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4</xdr:row>
      <xdr:rowOff>57150</xdr:rowOff>
    </xdr:from>
    <xdr:to>
      <xdr:col>18</xdr:col>
      <xdr:colOff>0</xdr:colOff>
      <xdr:row>17</xdr:row>
      <xdr:rowOff>76200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BE345B3-06A3-2212-F6B6-B3FA83D177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200025</xdr:colOff>
      <xdr:row>18</xdr:row>
      <xdr:rowOff>38100</xdr:rowOff>
    </xdr:from>
    <xdr:to>
      <xdr:col>17</xdr:col>
      <xdr:colOff>657225</xdr:colOff>
      <xdr:row>31</xdr:row>
      <xdr:rowOff>57150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0531D0E-A3F2-6CFF-0BA2-E23034E07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347943</xdr:colOff>
      <xdr:row>17</xdr:row>
      <xdr:rowOff>79562</xdr:rowOff>
    </xdr:from>
    <xdr:to>
      <xdr:col>26</xdr:col>
      <xdr:colOff>119344</xdr:colOff>
      <xdr:row>30</xdr:row>
      <xdr:rowOff>98612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C2F12BC4-03A4-F1EB-CB1B-FA58EEEF81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C861F-B481-444A-8882-8191AE601702}">
  <dimension ref="A1:R27"/>
  <sheetViews>
    <sheetView zoomScaleNormal="100" workbookViewId="0">
      <selection activeCell="F24" sqref="F24"/>
    </sheetView>
  </sheetViews>
  <sheetFormatPr defaultRowHeight="16.5" x14ac:dyDescent="0.3"/>
  <sheetData>
    <row r="1" spans="1:18" x14ac:dyDescent="0.3">
      <c r="A1" t="s">
        <v>0</v>
      </c>
    </row>
    <row r="2" spans="1:18" x14ac:dyDescent="0.3">
      <c r="C2" s="17">
        <v>8</v>
      </c>
      <c r="D2" s="17"/>
      <c r="E2" s="17"/>
      <c r="F2" s="17"/>
      <c r="G2" s="17">
        <v>16</v>
      </c>
      <c r="H2" s="17"/>
      <c r="I2" s="17"/>
      <c r="J2" s="17"/>
      <c r="K2" s="17">
        <v>32</v>
      </c>
      <c r="L2" s="17"/>
      <c r="M2" s="17"/>
      <c r="N2" s="17"/>
      <c r="O2" s="17">
        <v>64</v>
      </c>
      <c r="P2" s="17"/>
      <c r="Q2" s="17"/>
      <c r="R2" s="17"/>
    </row>
    <row r="3" spans="1:18" x14ac:dyDescent="0.3">
      <c r="C3" t="s">
        <v>52</v>
      </c>
      <c r="D3" t="s">
        <v>53</v>
      </c>
      <c r="E3" t="s">
        <v>54</v>
      </c>
      <c r="F3" t="s">
        <v>55</v>
      </c>
      <c r="G3" t="s">
        <v>52</v>
      </c>
      <c r="H3" t="s">
        <v>53</v>
      </c>
      <c r="I3" t="s">
        <v>54</v>
      </c>
      <c r="J3" t="s">
        <v>55</v>
      </c>
      <c r="K3" t="s">
        <v>52</v>
      </c>
      <c r="L3" t="s">
        <v>53</v>
      </c>
      <c r="M3" t="s">
        <v>54</v>
      </c>
      <c r="N3" t="s">
        <v>55</v>
      </c>
      <c r="O3" t="s">
        <v>52</v>
      </c>
      <c r="P3" t="s">
        <v>53</v>
      </c>
      <c r="Q3" t="s">
        <v>54</v>
      </c>
      <c r="R3" t="s">
        <v>55</v>
      </c>
    </row>
    <row r="4" spans="1:18" x14ac:dyDescent="0.3">
      <c r="B4" t="s">
        <v>2</v>
      </c>
      <c r="C4">
        <v>241937</v>
      </c>
      <c r="D4">
        <v>77525</v>
      </c>
      <c r="E4">
        <v>112032</v>
      </c>
      <c r="F4">
        <v>37483</v>
      </c>
      <c r="G4">
        <v>346019</v>
      </c>
      <c r="H4">
        <v>112880</v>
      </c>
      <c r="I4">
        <v>143737</v>
      </c>
      <c r="J4">
        <v>68513</v>
      </c>
      <c r="K4">
        <v>529564</v>
      </c>
      <c r="L4">
        <v>182210</v>
      </c>
      <c r="M4">
        <v>206105</v>
      </c>
      <c r="N4">
        <v>129968</v>
      </c>
      <c r="O4">
        <v>937429</v>
      </c>
      <c r="P4">
        <v>313917</v>
      </c>
      <c r="Q4">
        <v>329900</v>
      </c>
      <c r="R4">
        <v>248734</v>
      </c>
    </row>
    <row r="5" spans="1:18" x14ac:dyDescent="0.3">
      <c r="B5" t="s">
        <v>3</v>
      </c>
      <c r="C5">
        <f>C4/1000</f>
        <v>241.93700000000001</v>
      </c>
      <c r="D5">
        <f t="shared" ref="D5:F5" si="0">D4/1000</f>
        <v>77.525000000000006</v>
      </c>
      <c r="E5">
        <f t="shared" si="0"/>
        <v>112.032</v>
      </c>
      <c r="F5">
        <f t="shared" si="0"/>
        <v>37.482999999999997</v>
      </c>
      <c r="G5">
        <f>G4/1000</f>
        <v>346.01900000000001</v>
      </c>
      <c r="H5">
        <f t="shared" ref="H5" si="1">H4/1000</f>
        <v>112.88</v>
      </c>
      <c r="I5">
        <f t="shared" ref="I5" si="2">I4/1000</f>
        <v>143.73699999999999</v>
      </c>
      <c r="J5">
        <f t="shared" ref="J5" si="3">J4/1000</f>
        <v>68.513000000000005</v>
      </c>
      <c r="K5">
        <f>K4/1000</f>
        <v>529.56399999999996</v>
      </c>
      <c r="L5">
        <f t="shared" ref="L5" si="4">L4/1000</f>
        <v>182.21</v>
      </c>
      <c r="M5">
        <f t="shared" ref="M5" si="5">M4/1000</f>
        <v>206.10499999999999</v>
      </c>
      <c r="N5">
        <f t="shared" ref="N5" si="6">N4/1000</f>
        <v>129.96799999999999</v>
      </c>
      <c r="O5">
        <f>O4/1000</f>
        <v>937.42899999999997</v>
      </c>
      <c r="P5">
        <f t="shared" ref="P5" si="7">P4/1000</f>
        <v>313.91699999999997</v>
      </c>
      <c r="Q5">
        <f t="shared" ref="Q5" si="8">Q4/1000</f>
        <v>329.9</v>
      </c>
      <c r="R5">
        <f t="shared" ref="R5" si="9">R4/1000</f>
        <v>248.73400000000001</v>
      </c>
    </row>
    <row r="6" spans="1:18" x14ac:dyDescent="0.3">
      <c r="B6" t="s">
        <v>4</v>
      </c>
      <c r="C6">
        <v>1</v>
      </c>
      <c r="D6">
        <f>C$5/D$5</f>
        <v>3.12076104482425</v>
      </c>
      <c r="E6">
        <f>C$5/E$5</f>
        <v>2.1595347757783494</v>
      </c>
      <c r="F6">
        <f>C$5/F$5</f>
        <v>6.4545794093322311</v>
      </c>
      <c r="G6">
        <v>1</v>
      </c>
      <c r="H6">
        <f>G$5/H$5</f>
        <v>3.0653703047484058</v>
      </c>
      <c r="I6">
        <f>G$5/I$5</f>
        <v>2.4073063998831201</v>
      </c>
      <c r="J6">
        <f>G$5/J$5</f>
        <v>5.0504137900836339</v>
      </c>
      <c r="K6">
        <v>1</v>
      </c>
      <c r="L6">
        <f>K$5/L$5</f>
        <v>2.9063388398002301</v>
      </c>
      <c r="M6">
        <f>K$5/M$5</f>
        <v>2.5693893889037143</v>
      </c>
      <c r="N6">
        <f>K$5/N$5</f>
        <v>4.0745722023882802</v>
      </c>
      <c r="O6">
        <v>1</v>
      </c>
      <c r="P6">
        <f>O$5/P$5</f>
        <v>2.9862320294855009</v>
      </c>
      <c r="Q6">
        <f>O$5/Q$5</f>
        <v>2.8415550166717187</v>
      </c>
      <c r="R6">
        <f>O$5/R$5</f>
        <v>3.7688012093240166</v>
      </c>
    </row>
    <row r="7" spans="1:18" x14ac:dyDescent="0.3">
      <c r="D7" s="15">
        <f>D4/F4</f>
        <v>2.0682709494971054</v>
      </c>
      <c r="E7" s="16">
        <f>E4/F4</f>
        <v>2.9888749566470132</v>
      </c>
      <c r="H7">
        <f>H4/J4</f>
        <v>1.6475705340592297</v>
      </c>
      <c r="I7">
        <f>I4/J4</f>
        <v>2.0979522134485427</v>
      </c>
      <c r="L7">
        <f>L4/N4</f>
        <v>1.4019604825803276</v>
      </c>
      <c r="M7">
        <f>M4/N4</f>
        <v>1.5858134309983996</v>
      </c>
      <c r="P7">
        <f>P4/R4</f>
        <v>1.2620590671158749</v>
      </c>
      <c r="Q7">
        <f>Q4/R4</f>
        <v>1.3263164665867955</v>
      </c>
    </row>
    <row r="8" spans="1:18" x14ac:dyDescent="0.3">
      <c r="A8" t="s">
        <v>5</v>
      </c>
    </row>
    <row r="9" spans="1:18" x14ac:dyDescent="0.3">
      <c r="C9" s="17">
        <v>8</v>
      </c>
      <c r="D9" s="17"/>
      <c r="E9" s="17"/>
      <c r="F9" s="17"/>
      <c r="G9" s="17">
        <v>16</v>
      </c>
      <c r="H9" s="17"/>
      <c r="I9" s="17"/>
      <c r="J9" s="17"/>
      <c r="K9" s="17">
        <v>32</v>
      </c>
      <c r="L9" s="17"/>
      <c r="M9" s="17"/>
      <c r="N9" s="17"/>
      <c r="O9" s="17">
        <v>64</v>
      </c>
      <c r="P9" s="17"/>
      <c r="Q9" s="17"/>
      <c r="R9" s="17"/>
    </row>
    <row r="10" spans="1:18" x14ac:dyDescent="0.3">
      <c r="C10" t="s">
        <v>52</v>
      </c>
      <c r="D10" t="s">
        <v>53</v>
      </c>
      <c r="E10" t="s">
        <v>54</v>
      </c>
      <c r="F10" t="s">
        <v>55</v>
      </c>
      <c r="G10" t="s">
        <v>52</v>
      </c>
      <c r="H10" t="s">
        <v>53</v>
      </c>
      <c r="I10" t="s">
        <v>54</v>
      </c>
      <c r="J10" t="s">
        <v>55</v>
      </c>
      <c r="K10" t="s">
        <v>52</v>
      </c>
      <c r="L10" t="s">
        <v>53</v>
      </c>
      <c r="M10" t="s">
        <v>54</v>
      </c>
      <c r="N10" t="s">
        <v>55</v>
      </c>
      <c r="O10" t="s">
        <v>52</v>
      </c>
      <c r="P10" t="s">
        <v>53</v>
      </c>
      <c r="Q10" t="s">
        <v>54</v>
      </c>
      <c r="R10" t="s">
        <v>55</v>
      </c>
    </row>
    <row r="11" spans="1:18" x14ac:dyDescent="0.3">
      <c r="B11" t="s">
        <v>2</v>
      </c>
      <c r="C11">
        <v>1560708</v>
      </c>
      <c r="D11">
        <v>465098</v>
      </c>
      <c r="E11">
        <v>445069</v>
      </c>
      <c r="F11">
        <v>238664</v>
      </c>
      <c r="G11">
        <v>2234778</v>
      </c>
      <c r="H11">
        <v>662361</v>
      </c>
      <c r="I11">
        <v>668312</v>
      </c>
      <c r="J11">
        <v>449393</v>
      </c>
      <c r="K11">
        <v>3460562</v>
      </c>
      <c r="L11">
        <v>1025369</v>
      </c>
      <c r="M11">
        <v>1110790</v>
      </c>
      <c r="N11">
        <v>876228</v>
      </c>
      <c r="O11">
        <v>5973687</v>
      </c>
      <c r="P11">
        <v>1829208</v>
      </c>
      <c r="Q11">
        <v>2019137</v>
      </c>
      <c r="R11">
        <v>1711999</v>
      </c>
    </row>
    <row r="12" spans="1:18" x14ac:dyDescent="0.3">
      <c r="B12" t="s">
        <v>3</v>
      </c>
      <c r="C12">
        <f>C11/1000</f>
        <v>1560.7080000000001</v>
      </c>
      <c r="D12">
        <f t="shared" ref="D12:F12" si="10">D11/1000</f>
        <v>465.09800000000001</v>
      </c>
      <c r="E12">
        <f t="shared" si="10"/>
        <v>445.06900000000002</v>
      </c>
      <c r="F12">
        <f t="shared" si="10"/>
        <v>238.66399999999999</v>
      </c>
      <c r="G12">
        <f>G11/1000</f>
        <v>2234.7779999999998</v>
      </c>
      <c r="H12">
        <f t="shared" ref="H12:J12" si="11">H11/1000</f>
        <v>662.36099999999999</v>
      </c>
      <c r="I12">
        <f t="shared" si="11"/>
        <v>668.31200000000001</v>
      </c>
      <c r="J12">
        <f t="shared" si="11"/>
        <v>449.39299999999997</v>
      </c>
      <c r="K12">
        <f>K11/1000</f>
        <v>3460.5619999999999</v>
      </c>
      <c r="L12">
        <f t="shared" ref="L12:N12" si="12">L11/1000</f>
        <v>1025.3689999999999</v>
      </c>
      <c r="M12">
        <f t="shared" si="12"/>
        <v>1110.79</v>
      </c>
      <c r="N12">
        <f t="shared" si="12"/>
        <v>876.22799999999995</v>
      </c>
      <c r="O12">
        <f>O11/1000</f>
        <v>5973.6869999999999</v>
      </c>
      <c r="P12">
        <f t="shared" ref="P12:R12" si="13">P11/1000</f>
        <v>1829.2080000000001</v>
      </c>
      <c r="Q12">
        <f t="shared" si="13"/>
        <v>2019.1369999999999</v>
      </c>
      <c r="R12">
        <f t="shared" si="13"/>
        <v>1711.999</v>
      </c>
    </row>
    <row r="13" spans="1:18" x14ac:dyDescent="0.3">
      <c r="B13" t="s">
        <v>4</v>
      </c>
      <c r="C13">
        <v>1</v>
      </c>
      <c r="D13">
        <f>C$12/D$12</f>
        <v>3.3556540772052341</v>
      </c>
      <c r="E13">
        <f>C$12/E$12</f>
        <v>3.5066652586452887</v>
      </c>
      <c r="F13">
        <f>C$12/F$12</f>
        <v>6.5393523949988275</v>
      </c>
      <c r="G13">
        <v>1</v>
      </c>
      <c r="H13">
        <f>G$12/H$12</f>
        <v>3.3739577058431878</v>
      </c>
      <c r="I13">
        <f>G$12/I$12</f>
        <v>3.3439142197057659</v>
      </c>
      <c r="J13">
        <f>G$12/J$12</f>
        <v>4.9728811975264406</v>
      </c>
      <c r="K13">
        <v>1</v>
      </c>
      <c r="L13">
        <f>K$12/L$12</f>
        <v>3.3749430692755489</v>
      </c>
      <c r="M13">
        <f>K$12/M$12</f>
        <v>3.1154061523780374</v>
      </c>
      <c r="N13">
        <f>K$12/N$12</f>
        <v>3.9493853198026088</v>
      </c>
      <c r="O13">
        <v>1</v>
      </c>
      <c r="P13">
        <f>O$12/P$12</f>
        <v>3.2657231982366137</v>
      </c>
      <c r="Q13">
        <f>O$12/Q$12</f>
        <v>2.9585347601475283</v>
      </c>
      <c r="R13">
        <f>O$12/R$12</f>
        <v>3.4893051923511638</v>
      </c>
    </row>
    <row r="14" spans="1:18" x14ac:dyDescent="0.3">
      <c r="D14">
        <f>D11/F11</f>
        <v>1.948756410686153</v>
      </c>
      <c r="E14">
        <f>E11/F11</f>
        <v>1.8648350819562229</v>
      </c>
      <c r="H14">
        <f>H11/J11</f>
        <v>1.473901462639605</v>
      </c>
      <c r="I14">
        <f>I11/J11</f>
        <v>1.4871437694846159</v>
      </c>
      <c r="L14">
        <f>L11/N11</f>
        <v>1.1702079823972755</v>
      </c>
      <c r="M14">
        <f>M11/N11</f>
        <v>1.2676951660983213</v>
      </c>
      <c r="P14" s="15">
        <f>P11/R11</f>
        <v>1.0684632409247903</v>
      </c>
      <c r="Q14">
        <f>Q11/R11</f>
        <v>1.1794031421747326</v>
      </c>
    </row>
    <row r="16" spans="1:18" x14ac:dyDescent="0.3">
      <c r="A16" t="s">
        <v>6</v>
      </c>
    </row>
    <row r="17" spans="2:18" x14ac:dyDescent="0.3">
      <c r="C17" s="17">
        <v>8</v>
      </c>
      <c r="D17" s="17"/>
      <c r="E17" s="17"/>
      <c r="F17" s="17"/>
      <c r="G17" s="17">
        <v>16</v>
      </c>
      <c r="H17" s="17"/>
      <c r="I17" s="17"/>
      <c r="J17" s="17"/>
      <c r="K17" s="17">
        <v>32</v>
      </c>
      <c r="L17" s="17"/>
      <c r="M17" s="17"/>
      <c r="N17" s="17"/>
      <c r="O17" s="17">
        <v>64</v>
      </c>
      <c r="P17" s="17"/>
      <c r="Q17" s="17"/>
      <c r="R17" s="17"/>
    </row>
    <row r="18" spans="2:18" x14ac:dyDescent="0.3">
      <c r="C18" t="s">
        <v>52</v>
      </c>
      <c r="D18" t="s">
        <v>53</v>
      </c>
      <c r="E18" t="s">
        <v>54</v>
      </c>
      <c r="F18" t="s">
        <v>55</v>
      </c>
      <c r="G18" t="s">
        <v>52</v>
      </c>
      <c r="H18" t="s">
        <v>53</v>
      </c>
      <c r="I18" t="s">
        <v>54</v>
      </c>
      <c r="J18" t="s">
        <v>55</v>
      </c>
      <c r="K18" t="s">
        <v>52</v>
      </c>
      <c r="L18" t="s">
        <v>53</v>
      </c>
      <c r="M18" t="s">
        <v>54</v>
      </c>
      <c r="N18" t="s">
        <v>55</v>
      </c>
      <c r="O18" t="s">
        <v>52</v>
      </c>
      <c r="P18" t="s">
        <v>53</v>
      </c>
      <c r="Q18" t="s">
        <v>54</v>
      </c>
      <c r="R18" t="s">
        <v>55</v>
      </c>
    </row>
    <row r="19" spans="2:18" x14ac:dyDescent="0.3">
      <c r="B19" t="s">
        <v>2</v>
      </c>
      <c r="C19">
        <v>1618548</v>
      </c>
      <c r="D19">
        <v>482207</v>
      </c>
      <c r="E19">
        <v>292661</v>
      </c>
      <c r="F19">
        <v>243610</v>
      </c>
      <c r="G19">
        <v>2207258</v>
      </c>
      <c r="H19">
        <v>664525</v>
      </c>
      <c r="I19">
        <v>512660</v>
      </c>
      <c r="J19">
        <v>445973</v>
      </c>
      <c r="K19">
        <v>3433544</v>
      </c>
      <c r="L19">
        <v>982473</v>
      </c>
      <c r="M19">
        <v>935872</v>
      </c>
      <c r="N19">
        <v>795706</v>
      </c>
      <c r="O19">
        <v>5882806</v>
      </c>
      <c r="P19">
        <v>1665721</v>
      </c>
      <c r="Q19">
        <v>1852001</v>
      </c>
      <c r="R19">
        <v>1532345</v>
      </c>
    </row>
    <row r="20" spans="2:18" x14ac:dyDescent="0.3">
      <c r="B20" t="s">
        <v>3</v>
      </c>
      <c r="C20">
        <f>C19/1000</f>
        <v>1618.548</v>
      </c>
      <c r="D20">
        <f t="shared" ref="D20:F20" si="14">D19/1000</f>
        <v>482.20699999999999</v>
      </c>
      <c r="E20">
        <f t="shared" si="14"/>
        <v>292.661</v>
      </c>
      <c r="F20">
        <f t="shared" si="14"/>
        <v>243.61</v>
      </c>
      <c r="G20">
        <f>G19/1000</f>
        <v>2207.2579999999998</v>
      </c>
      <c r="H20">
        <f t="shared" ref="H20:J20" si="15">H19/1000</f>
        <v>664.52499999999998</v>
      </c>
      <c r="I20">
        <f t="shared" si="15"/>
        <v>512.66</v>
      </c>
      <c r="J20">
        <f t="shared" si="15"/>
        <v>445.97300000000001</v>
      </c>
      <c r="K20">
        <f>K19/1000</f>
        <v>3433.5439999999999</v>
      </c>
      <c r="L20">
        <f t="shared" ref="L20:N20" si="16">L19/1000</f>
        <v>982.47299999999996</v>
      </c>
      <c r="M20">
        <f t="shared" si="16"/>
        <v>935.87199999999996</v>
      </c>
      <c r="N20">
        <f t="shared" si="16"/>
        <v>795.70600000000002</v>
      </c>
      <c r="O20">
        <f>O19/1000</f>
        <v>5882.8059999999996</v>
      </c>
      <c r="P20">
        <f t="shared" ref="P20:R20" si="17">P19/1000</f>
        <v>1665.721</v>
      </c>
      <c r="Q20">
        <f t="shared" si="17"/>
        <v>1852.001</v>
      </c>
      <c r="R20">
        <f t="shared" si="17"/>
        <v>1532.345</v>
      </c>
    </row>
    <row r="21" spans="2:18" x14ac:dyDescent="0.3">
      <c r="B21" t="s">
        <v>4</v>
      </c>
      <c r="C21">
        <v>1</v>
      </c>
      <c r="D21">
        <f>C$20/D$20</f>
        <v>3.3565419000553707</v>
      </c>
      <c r="E21">
        <f>C$20/E$20</f>
        <v>5.5304533231281248</v>
      </c>
      <c r="F21">
        <f>C$12/F$20</f>
        <v>6.4065842945691882</v>
      </c>
      <c r="G21">
        <v>1</v>
      </c>
      <c r="H21">
        <f>G$20/H$20</f>
        <v>3.3215575034799292</v>
      </c>
      <c r="I21">
        <f>G$20/I$20</f>
        <v>4.3055007217258998</v>
      </c>
      <c r="J21">
        <f>G$12/J$20</f>
        <v>5.0110163619770693</v>
      </c>
      <c r="K21">
        <v>1</v>
      </c>
      <c r="L21">
        <f>K$20/L$20</f>
        <v>3.4947973124961194</v>
      </c>
      <c r="M21">
        <f>K$20/M$20</f>
        <v>3.6688179580113518</v>
      </c>
      <c r="N21">
        <f>K$12/N$20</f>
        <v>4.3490460044287715</v>
      </c>
      <c r="O21">
        <v>1</v>
      </c>
      <c r="P21">
        <f>O$20/P$20</f>
        <v>3.5316874794758544</v>
      </c>
      <c r="Q21">
        <f>O$20/Q$20</f>
        <v>3.1764594079592827</v>
      </c>
      <c r="R21">
        <f>O$12/R$20</f>
        <v>3.8983955962919574</v>
      </c>
    </row>
    <row r="22" spans="2:18" x14ac:dyDescent="0.3">
      <c r="D22">
        <f>D19/F19</f>
        <v>1.9794220270103855</v>
      </c>
      <c r="E22">
        <f>E19/F19</f>
        <v>1.2013505192726079</v>
      </c>
      <c r="H22">
        <f>H19/J19</f>
        <v>1.4900565729315451</v>
      </c>
      <c r="I22" s="16">
        <f>I19/J19</f>
        <v>1.1495314738784634</v>
      </c>
      <c r="L22">
        <f>L19/N19</f>
        <v>1.2347186020967544</v>
      </c>
      <c r="M22">
        <f>M19/N19</f>
        <v>1.1761530012341241</v>
      </c>
      <c r="P22">
        <f>P19/R19</f>
        <v>1.0870404510733549</v>
      </c>
      <c r="Q22">
        <f>Q19/R19</f>
        <v>1.2086057643676849</v>
      </c>
    </row>
    <row r="26" spans="2:18" x14ac:dyDescent="0.3">
      <c r="C26" s="14" t="s">
        <v>51</v>
      </c>
    </row>
    <row r="27" spans="2:18" x14ac:dyDescent="0.3">
      <c r="C27" t="s">
        <v>52</v>
      </c>
      <c r="D27" t="s">
        <v>53</v>
      </c>
      <c r="E27" t="s">
        <v>54</v>
      </c>
      <c r="F27" t="s">
        <v>55</v>
      </c>
    </row>
  </sheetData>
  <mergeCells count="12">
    <mergeCell ref="C17:F17"/>
    <mergeCell ref="G17:J17"/>
    <mergeCell ref="K17:N17"/>
    <mergeCell ref="O17:R17"/>
    <mergeCell ref="C2:F2"/>
    <mergeCell ref="G2:J2"/>
    <mergeCell ref="K2:N2"/>
    <mergeCell ref="O2:R2"/>
    <mergeCell ref="C9:F9"/>
    <mergeCell ref="G9:J9"/>
    <mergeCell ref="K9:N9"/>
    <mergeCell ref="O9:R9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755E8-0FCC-43E1-9701-E770F4589D3B}">
  <dimension ref="A8:G36"/>
  <sheetViews>
    <sheetView zoomScale="85" zoomScaleNormal="85" workbookViewId="0">
      <selection activeCell="E36" sqref="E35:E36"/>
    </sheetView>
  </sheetViews>
  <sheetFormatPr defaultRowHeight="16.5" x14ac:dyDescent="0.3"/>
  <sheetData>
    <row r="8" spans="1:7" x14ac:dyDescent="0.3">
      <c r="A8" s="13" t="s">
        <v>0</v>
      </c>
      <c r="E8">
        <v>1000</v>
      </c>
    </row>
    <row r="9" spans="1:7" x14ac:dyDescent="0.3">
      <c r="C9" t="s">
        <v>48</v>
      </c>
      <c r="D9" t="s">
        <v>49</v>
      </c>
    </row>
    <row r="10" spans="1:7" x14ac:dyDescent="0.3">
      <c r="B10" s="14" t="s">
        <v>56</v>
      </c>
      <c r="C10">
        <v>132.45400000000001</v>
      </c>
      <c r="D10">
        <v>11.282999999999999</v>
      </c>
      <c r="F10">
        <f>(D10-D11)/D10</f>
        <v>0.2700522910573428</v>
      </c>
      <c r="G10" t="s">
        <v>57</v>
      </c>
    </row>
    <row r="11" spans="1:7" x14ac:dyDescent="0.3">
      <c r="B11" s="14" t="s">
        <v>50</v>
      </c>
      <c r="C11">
        <v>60.277000000000001</v>
      </c>
      <c r="D11">
        <v>8.2360000000000007</v>
      </c>
      <c r="F11">
        <f>(C10-C11)/C10</f>
        <v>0.54492125568121763</v>
      </c>
      <c r="G11" t="s">
        <v>58</v>
      </c>
    </row>
    <row r="12" spans="1:7" x14ac:dyDescent="0.3">
      <c r="A12" s="13" t="s">
        <v>5</v>
      </c>
    </row>
    <row r="13" spans="1:7" x14ac:dyDescent="0.3">
      <c r="C13" t="s">
        <v>48</v>
      </c>
      <c r="D13" t="s">
        <v>49</v>
      </c>
      <c r="E13">
        <v>1000</v>
      </c>
    </row>
    <row r="14" spans="1:7" x14ac:dyDescent="0.3">
      <c r="B14" s="14" t="s">
        <v>56</v>
      </c>
      <c r="C14">
        <v>623.79899999999998</v>
      </c>
      <c r="D14">
        <v>44.512999999999998</v>
      </c>
      <c r="F14">
        <f>(D14-D15)/D14</f>
        <v>0.20162649113742057</v>
      </c>
      <c r="G14" t="s">
        <v>57</v>
      </c>
    </row>
    <row r="15" spans="1:7" x14ac:dyDescent="0.3">
      <c r="B15" s="14" t="s">
        <v>50</v>
      </c>
      <c r="C15">
        <v>413.85500000000002</v>
      </c>
      <c r="D15">
        <v>35.537999999999997</v>
      </c>
      <c r="F15">
        <f>(C14-C15)/C14</f>
        <v>0.33655712817750583</v>
      </c>
      <c r="G15" t="s">
        <v>58</v>
      </c>
    </row>
    <row r="16" spans="1:7" x14ac:dyDescent="0.3">
      <c r="A16" s="13" t="s">
        <v>6</v>
      </c>
    </row>
    <row r="17" spans="2:6" x14ac:dyDescent="0.3">
      <c r="C17" t="s">
        <v>48</v>
      </c>
      <c r="D17" t="s">
        <v>49</v>
      </c>
      <c r="E17">
        <v>1000</v>
      </c>
    </row>
    <row r="18" spans="2:6" x14ac:dyDescent="0.3">
      <c r="B18" s="14" t="s">
        <v>56</v>
      </c>
      <c r="C18">
        <v>412.86599999999999</v>
      </c>
      <c r="D18">
        <v>99.793999999999997</v>
      </c>
      <c r="F18">
        <f>(D18-D19)/D18</f>
        <v>0.64310479587951175</v>
      </c>
    </row>
    <row r="19" spans="2:6" x14ac:dyDescent="0.3">
      <c r="B19" s="14" t="s">
        <v>50</v>
      </c>
      <c r="C19">
        <v>410.35700000000003</v>
      </c>
      <c r="D19">
        <v>35.616</v>
      </c>
      <c r="F19">
        <f>(C19-C18)/C18</f>
        <v>-6.0770322574393576E-3</v>
      </c>
    </row>
    <row r="24" spans="2:6" x14ac:dyDescent="0.3">
      <c r="B24">
        <v>61157</v>
      </c>
      <c r="C24">
        <v>131769</v>
      </c>
    </row>
    <row r="25" spans="2:6" x14ac:dyDescent="0.3">
      <c r="B25">
        <v>8148</v>
      </c>
      <c r="C25">
        <v>14047</v>
      </c>
    </row>
    <row r="27" spans="2:6" x14ac:dyDescent="0.3">
      <c r="B27">
        <v>34877</v>
      </c>
      <c r="C27">
        <v>43316</v>
      </c>
    </row>
    <row r="28" spans="2:6" x14ac:dyDescent="0.3">
      <c r="B28">
        <v>410247</v>
      </c>
      <c r="C28">
        <v>612327</v>
      </c>
    </row>
    <row r="30" spans="2:6" x14ac:dyDescent="0.3">
      <c r="B30">
        <v>34712</v>
      </c>
      <c r="C30">
        <v>102254</v>
      </c>
    </row>
    <row r="31" spans="2:6" x14ac:dyDescent="0.3">
      <c r="B31">
        <v>407519</v>
      </c>
      <c r="C31">
        <v>400259</v>
      </c>
    </row>
    <row r="35" spans="4:4" x14ac:dyDescent="0.3">
      <c r="D35" s="14"/>
    </row>
    <row r="36" spans="4:4" x14ac:dyDescent="0.3">
      <c r="D36" s="14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63EB4-1AF1-498A-B8C1-32863ED980FC}">
  <dimension ref="A1:X32"/>
  <sheetViews>
    <sheetView tabSelected="1" workbookViewId="0">
      <selection activeCell="F31" sqref="F31"/>
    </sheetView>
  </sheetViews>
  <sheetFormatPr defaultRowHeight="16.5" x14ac:dyDescent="0.3"/>
  <cols>
    <col min="6" max="6" width="9" style="3"/>
    <col min="12" max="12" width="9" style="3"/>
    <col min="18" max="18" width="9" style="3"/>
    <col min="24" max="24" width="9" style="3"/>
  </cols>
  <sheetData>
    <row r="1" spans="1:24" x14ac:dyDescent="0.3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9">
        <v>16</v>
      </c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</row>
    <row r="2" spans="1:24" x14ac:dyDescent="0.3">
      <c r="A2" s="20" t="s">
        <v>1</v>
      </c>
      <c r="B2" s="21"/>
      <c r="C2" s="21"/>
      <c r="D2" s="21"/>
      <c r="E2" s="21"/>
      <c r="F2" s="21"/>
      <c r="G2" s="22" t="s">
        <v>9</v>
      </c>
      <c r="H2" s="22"/>
      <c r="I2" s="22"/>
      <c r="J2" s="22"/>
      <c r="K2" s="22"/>
      <c r="L2" s="22"/>
      <c r="M2" s="20" t="s">
        <v>8</v>
      </c>
      <c r="N2" s="21"/>
      <c r="O2" s="21"/>
      <c r="P2" s="21"/>
      <c r="Q2" s="21"/>
      <c r="R2" s="21"/>
      <c r="S2" s="22" t="s">
        <v>7</v>
      </c>
      <c r="T2" s="22"/>
      <c r="U2" s="22"/>
      <c r="V2" s="22"/>
      <c r="W2" s="22"/>
      <c r="X2" s="22"/>
    </row>
    <row r="3" spans="1:24" x14ac:dyDescent="0.3">
      <c r="A3" s="1" t="s">
        <v>10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s="2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2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2" t="s">
        <v>10</v>
      </c>
      <c r="T3" s="1" t="s">
        <v>11</v>
      </c>
      <c r="U3" s="1" t="s">
        <v>12</v>
      </c>
      <c r="V3" s="1" t="s">
        <v>13</v>
      </c>
      <c r="W3" s="1" t="s">
        <v>14</v>
      </c>
      <c r="X3" s="1" t="s">
        <v>15</v>
      </c>
    </row>
    <row r="4" spans="1:24" x14ac:dyDescent="0.3">
      <c r="A4">
        <v>36550</v>
      </c>
      <c r="B4">
        <v>53.35</v>
      </c>
      <c r="C4">
        <v>32</v>
      </c>
      <c r="D4">
        <v>1379</v>
      </c>
      <c r="E4">
        <v>8</v>
      </c>
      <c r="F4" s="3" t="s">
        <v>16</v>
      </c>
      <c r="G4" s="4">
        <v>72955</v>
      </c>
      <c r="H4" s="4">
        <v>50.76</v>
      </c>
      <c r="I4" s="4">
        <v>2</v>
      </c>
      <c r="J4" s="4">
        <v>0</v>
      </c>
      <c r="K4" s="4">
        <v>0</v>
      </c>
      <c r="L4" s="5" t="s">
        <v>17</v>
      </c>
      <c r="M4" s="4">
        <v>87047</v>
      </c>
      <c r="N4" s="4">
        <v>77.11</v>
      </c>
      <c r="O4" s="4">
        <v>32</v>
      </c>
      <c r="P4" s="4">
        <v>87047</v>
      </c>
      <c r="Q4" s="4">
        <v>32</v>
      </c>
      <c r="R4" s="5" t="s">
        <v>16</v>
      </c>
      <c r="S4" s="6">
        <v>318576</v>
      </c>
      <c r="T4" s="4">
        <v>92.07</v>
      </c>
      <c r="U4" s="4">
        <v>32</v>
      </c>
      <c r="V4" s="4">
        <v>318576</v>
      </c>
      <c r="W4" s="4">
        <v>32</v>
      </c>
      <c r="X4" s="5" t="s">
        <v>16</v>
      </c>
    </row>
    <row r="5" spans="1:24" x14ac:dyDescent="0.3">
      <c r="A5">
        <v>11259</v>
      </c>
      <c r="B5">
        <v>16.43</v>
      </c>
      <c r="C5">
        <v>4</v>
      </c>
      <c r="D5">
        <v>11259</v>
      </c>
      <c r="E5">
        <v>4</v>
      </c>
      <c r="F5" s="3" t="s">
        <v>18</v>
      </c>
      <c r="G5">
        <v>37034</v>
      </c>
      <c r="H5">
        <v>25.77</v>
      </c>
      <c r="I5">
        <v>32</v>
      </c>
      <c r="J5">
        <v>1409</v>
      </c>
      <c r="K5">
        <v>8</v>
      </c>
      <c r="L5" s="3" t="s">
        <v>16</v>
      </c>
      <c r="M5">
        <v>11246</v>
      </c>
      <c r="N5">
        <v>9.9600000000000009</v>
      </c>
      <c r="O5">
        <v>4</v>
      </c>
      <c r="P5">
        <v>11246</v>
      </c>
      <c r="Q5">
        <v>4</v>
      </c>
      <c r="R5" s="3" t="s">
        <v>18</v>
      </c>
      <c r="S5" s="7">
        <v>11214</v>
      </c>
      <c r="T5">
        <v>3.24</v>
      </c>
      <c r="U5">
        <v>4</v>
      </c>
      <c r="V5">
        <v>11214</v>
      </c>
      <c r="W5">
        <v>4</v>
      </c>
      <c r="X5" s="3" t="s">
        <v>18</v>
      </c>
    </row>
    <row r="6" spans="1:24" x14ac:dyDescent="0.3">
      <c r="A6">
        <v>5732</v>
      </c>
      <c r="B6">
        <v>8.3699999999999992</v>
      </c>
      <c r="C6">
        <v>24</v>
      </c>
      <c r="D6">
        <v>0</v>
      </c>
      <c r="E6">
        <v>0</v>
      </c>
      <c r="F6" s="3" t="s">
        <v>19</v>
      </c>
      <c r="G6">
        <v>11242</v>
      </c>
      <c r="H6">
        <v>7.82</v>
      </c>
      <c r="I6">
        <v>4</v>
      </c>
      <c r="J6">
        <v>11242</v>
      </c>
      <c r="K6">
        <v>4</v>
      </c>
      <c r="L6" s="3" t="s">
        <v>18</v>
      </c>
      <c r="M6">
        <v>5061</v>
      </c>
      <c r="N6">
        <v>4.4800000000000004</v>
      </c>
      <c r="O6">
        <v>60</v>
      </c>
      <c r="P6">
        <v>5061</v>
      </c>
      <c r="Q6">
        <v>60</v>
      </c>
      <c r="R6" s="3" t="s">
        <v>20</v>
      </c>
      <c r="S6" s="7">
        <v>4998</v>
      </c>
      <c r="T6">
        <v>1.44</v>
      </c>
      <c r="U6">
        <v>60</v>
      </c>
      <c r="V6">
        <v>4998</v>
      </c>
      <c r="W6">
        <v>60</v>
      </c>
      <c r="X6" s="3" t="s">
        <v>20</v>
      </c>
    </row>
    <row r="7" spans="1:24" x14ac:dyDescent="0.3">
      <c r="A7">
        <v>3229</v>
      </c>
      <c r="B7">
        <v>4.71</v>
      </c>
      <c r="C7">
        <v>60</v>
      </c>
      <c r="D7">
        <v>891</v>
      </c>
      <c r="E7">
        <v>17</v>
      </c>
      <c r="F7" s="3" t="s">
        <v>20</v>
      </c>
      <c r="G7">
        <v>7960</v>
      </c>
      <c r="H7">
        <v>5.54</v>
      </c>
      <c r="I7">
        <v>45</v>
      </c>
      <c r="J7">
        <v>0</v>
      </c>
      <c r="K7">
        <v>0</v>
      </c>
      <c r="L7" s="3" t="s">
        <v>19</v>
      </c>
      <c r="M7">
        <v>1947</v>
      </c>
      <c r="N7">
        <v>1.72</v>
      </c>
      <c r="O7">
        <v>17</v>
      </c>
      <c r="P7">
        <v>1947</v>
      </c>
      <c r="Q7">
        <v>17</v>
      </c>
      <c r="R7" s="3" t="s">
        <v>21</v>
      </c>
      <c r="S7" s="7">
        <v>2582</v>
      </c>
      <c r="T7">
        <v>0.75</v>
      </c>
      <c r="U7">
        <v>2</v>
      </c>
      <c r="V7">
        <v>2582</v>
      </c>
      <c r="W7">
        <v>2</v>
      </c>
      <c r="X7" s="3" t="s">
        <v>17</v>
      </c>
    </row>
    <row r="8" spans="1:24" x14ac:dyDescent="0.3">
      <c r="A8">
        <v>2504</v>
      </c>
      <c r="B8">
        <v>3.65</v>
      </c>
      <c r="C8">
        <v>16</v>
      </c>
      <c r="D8">
        <v>0</v>
      </c>
      <c r="E8">
        <v>0</v>
      </c>
      <c r="F8" s="3" t="s">
        <v>22</v>
      </c>
      <c r="G8">
        <v>3323</v>
      </c>
      <c r="H8">
        <v>2.31</v>
      </c>
      <c r="I8">
        <v>39</v>
      </c>
      <c r="J8">
        <v>0</v>
      </c>
      <c r="K8">
        <v>0</v>
      </c>
      <c r="L8" s="3" t="s">
        <v>22</v>
      </c>
      <c r="M8">
        <v>1920</v>
      </c>
      <c r="N8">
        <v>1.7</v>
      </c>
      <c r="O8">
        <v>18</v>
      </c>
      <c r="P8">
        <v>1920</v>
      </c>
      <c r="Q8">
        <v>18</v>
      </c>
      <c r="R8" s="3" t="s">
        <v>23</v>
      </c>
      <c r="S8" s="7">
        <v>1998</v>
      </c>
      <c r="T8">
        <v>0.57999999999999996</v>
      </c>
      <c r="U8">
        <v>18</v>
      </c>
      <c r="V8">
        <v>1998</v>
      </c>
      <c r="W8">
        <v>18</v>
      </c>
      <c r="X8" s="3" t="s">
        <v>23</v>
      </c>
    </row>
    <row r="9" spans="1:24" x14ac:dyDescent="0.3">
      <c r="A9">
        <v>1961</v>
      </c>
      <c r="B9">
        <v>2.86</v>
      </c>
      <c r="C9">
        <v>17</v>
      </c>
      <c r="D9">
        <v>1961</v>
      </c>
      <c r="E9">
        <v>17</v>
      </c>
      <c r="F9" s="3" t="s">
        <v>21</v>
      </c>
      <c r="G9">
        <v>3223</v>
      </c>
      <c r="H9">
        <v>2.2400000000000002</v>
      </c>
      <c r="I9">
        <v>60</v>
      </c>
      <c r="J9">
        <v>258</v>
      </c>
      <c r="K9">
        <v>4</v>
      </c>
      <c r="L9" s="3" t="s">
        <v>20</v>
      </c>
      <c r="M9">
        <v>1492</v>
      </c>
      <c r="N9">
        <v>1.32</v>
      </c>
      <c r="O9">
        <v>18</v>
      </c>
      <c r="P9">
        <v>1492</v>
      </c>
      <c r="Q9">
        <v>18</v>
      </c>
      <c r="R9" s="3" t="s">
        <v>24</v>
      </c>
      <c r="S9" s="7">
        <v>1944</v>
      </c>
      <c r="T9">
        <v>0.56000000000000005</v>
      </c>
      <c r="U9">
        <v>17</v>
      </c>
      <c r="V9">
        <v>1944</v>
      </c>
      <c r="W9">
        <v>17</v>
      </c>
      <c r="X9" s="3" t="s">
        <v>21</v>
      </c>
    </row>
    <row r="10" spans="1:24" x14ac:dyDescent="0.3">
      <c r="A10">
        <v>1441</v>
      </c>
      <c r="B10">
        <v>2.1</v>
      </c>
      <c r="C10">
        <v>18</v>
      </c>
      <c r="D10">
        <v>1441</v>
      </c>
      <c r="E10">
        <v>18</v>
      </c>
      <c r="F10" s="3" t="s">
        <v>24</v>
      </c>
      <c r="G10">
        <v>1932</v>
      </c>
      <c r="H10">
        <v>1.34</v>
      </c>
      <c r="I10">
        <v>17</v>
      </c>
      <c r="J10">
        <v>1932</v>
      </c>
      <c r="K10">
        <v>17</v>
      </c>
      <c r="L10" s="3" t="s">
        <v>21</v>
      </c>
      <c r="M10">
        <v>924</v>
      </c>
      <c r="N10">
        <v>0.82</v>
      </c>
      <c r="O10">
        <v>2</v>
      </c>
      <c r="P10">
        <v>924</v>
      </c>
      <c r="Q10">
        <v>2</v>
      </c>
      <c r="R10" s="3" t="s">
        <v>17</v>
      </c>
      <c r="S10" s="7">
        <v>1472</v>
      </c>
      <c r="T10">
        <v>0.43</v>
      </c>
      <c r="U10">
        <v>18</v>
      </c>
      <c r="V10">
        <v>1472</v>
      </c>
      <c r="W10">
        <v>18</v>
      </c>
      <c r="X10" s="3" t="s">
        <v>24</v>
      </c>
    </row>
    <row r="11" spans="1:24" x14ac:dyDescent="0.3">
      <c r="A11">
        <v>1320</v>
      </c>
      <c r="B11">
        <v>1.93</v>
      </c>
      <c r="C11">
        <v>18</v>
      </c>
      <c r="D11">
        <v>173</v>
      </c>
      <c r="E11">
        <v>3</v>
      </c>
      <c r="F11" s="3" t="s">
        <v>23</v>
      </c>
      <c r="G11">
        <v>1474</v>
      </c>
      <c r="H11">
        <v>1.03</v>
      </c>
      <c r="I11">
        <v>18</v>
      </c>
      <c r="J11">
        <v>1474</v>
      </c>
      <c r="K11">
        <v>18</v>
      </c>
      <c r="L11" s="3" t="s">
        <v>24</v>
      </c>
      <c r="M11">
        <v>854</v>
      </c>
      <c r="N11">
        <v>0.76</v>
      </c>
      <c r="O11">
        <v>16</v>
      </c>
      <c r="P11">
        <v>854</v>
      </c>
      <c r="Q11">
        <v>16</v>
      </c>
      <c r="R11" s="3" t="s">
        <v>25</v>
      </c>
      <c r="S11" s="7">
        <v>882</v>
      </c>
      <c r="T11">
        <v>0.25</v>
      </c>
      <c r="U11">
        <v>16</v>
      </c>
      <c r="V11">
        <v>882</v>
      </c>
      <c r="W11">
        <v>16</v>
      </c>
      <c r="X11" s="3" t="s">
        <v>25</v>
      </c>
    </row>
    <row r="12" spans="1:24" x14ac:dyDescent="0.3">
      <c r="A12">
        <v>1319</v>
      </c>
      <c r="B12">
        <v>1.93</v>
      </c>
      <c r="C12">
        <v>2</v>
      </c>
      <c r="D12">
        <v>1319</v>
      </c>
      <c r="E12">
        <v>2</v>
      </c>
      <c r="F12" s="3" t="s">
        <v>17</v>
      </c>
      <c r="G12">
        <v>1263</v>
      </c>
      <c r="H12">
        <v>0.88</v>
      </c>
      <c r="I12">
        <v>18</v>
      </c>
      <c r="J12">
        <v>25</v>
      </c>
      <c r="K12">
        <v>1</v>
      </c>
      <c r="L12" s="3" t="s">
        <v>23</v>
      </c>
      <c r="M12">
        <v>588</v>
      </c>
      <c r="N12">
        <v>0.52</v>
      </c>
      <c r="O12">
        <v>10</v>
      </c>
      <c r="P12">
        <v>588</v>
      </c>
      <c r="Q12">
        <v>10</v>
      </c>
      <c r="R12" s="3" t="s">
        <v>26</v>
      </c>
      <c r="S12" s="7">
        <v>584</v>
      </c>
      <c r="T12">
        <v>0.17</v>
      </c>
      <c r="U12">
        <v>10</v>
      </c>
      <c r="V12">
        <v>584</v>
      </c>
      <c r="W12">
        <v>10</v>
      </c>
      <c r="X12" s="3" t="s">
        <v>26</v>
      </c>
    </row>
    <row r="13" spans="1:24" x14ac:dyDescent="0.3">
      <c r="A13">
        <v>820</v>
      </c>
      <c r="B13">
        <v>1.2</v>
      </c>
      <c r="C13">
        <v>16</v>
      </c>
      <c r="D13">
        <v>820</v>
      </c>
      <c r="E13">
        <v>16</v>
      </c>
      <c r="F13" s="3" t="s">
        <v>25</v>
      </c>
      <c r="G13">
        <v>845</v>
      </c>
      <c r="H13">
        <v>0.59</v>
      </c>
      <c r="I13">
        <v>16</v>
      </c>
      <c r="J13">
        <v>845</v>
      </c>
      <c r="K13">
        <v>16</v>
      </c>
      <c r="L13" s="3" t="s">
        <v>25</v>
      </c>
      <c r="M13">
        <v>518</v>
      </c>
      <c r="N13">
        <v>0.46</v>
      </c>
      <c r="O13">
        <v>9</v>
      </c>
      <c r="P13">
        <v>518</v>
      </c>
      <c r="Q13">
        <v>9</v>
      </c>
      <c r="R13" s="3" t="s">
        <v>27</v>
      </c>
      <c r="S13" s="7">
        <v>510</v>
      </c>
      <c r="T13">
        <v>0.15</v>
      </c>
      <c r="U13">
        <v>9</v>
      </c>
      <c r="V13">
        <v>510</v>
      </c>
      <c r="W13">
        <v>9</v>
      </c>
      <c r="X13" s="3" t="s">
        <v>27</v>
      </c>
    </row>
    <row r="14" spans="1:24" x14ac:dyDescent="0.3">
      <c r="A14">
        <v>598</v>
      </c>
      <c r="B14">
        <v>0.87</v>
      </c>
      <c r="C14">
        <v>10</v>
      </c>
      <c r="D14">
        <v>598</v>
      </c>
      <c r="E14">
        <v>10</v>
      </c>
      <c r="F14" s="3" t="s">
        <v>26</v>
      </c>
      <c r="G14">
        <v>650</v>
      </c>
      <c r="H14">
        <v>0.45</v>
      </c>
      <c r="I14">
        <v>10</v>
      </c>
      <c r="J14">
        <v>25</v>
      </c>
      <c r="K14">
        <v>1</v>
      </c>
      <c r="L14" s="3" t="s">
        <v>26</v>
      </c>
      <c r="M14">
        <v>418</v>
      </c>
      <c r="N14">
        <v>0.37</v>
      </c>
      <c r="O14">
        <v>4</v>
      </c>
      <c r="P14">
        <v>418</v>
      </c>
      <c r="Q14">
        <v>4</v>
      </c>
      <c r="R14" s="3" t="s">
        <v>28</v>
      </c>
      <c r="S14" s="7">
        <v>414</v>
      </c>
      <c r="T14">
        <v>0.12</v>
      </c>
      <c r="U14">
        <v>4</v>
      </c>
      <c r="V14">
        <v>414</v>
      </c>
      <c r="W14">
        <v>4</v>
      </c>
      <c r="X14" s="3" t="s">
        <v>28</v>
      </c>
    </row>
    <row r="15" spans="1:24" x14ac:dyDescent="0.3">
      <c r="A15">
        <v>521</v>
      </c>
      <c r="B15">
        <v>0.76</v>
      </c>
      <c r="C15">
        <v>9</v>
      </c>
      <c r="D15">
        <v>521</v>
      </c>
      <c r="E15">
        <v>9</v>
      </c>
      <c r="F15" s="3" t="s">
        <v>27</v>
      </c>
      <c r="G15">
        <v>539</v>
      </c>
      <c r="H15">
        <v>0.37</v>
      </c>
      <c r="I15">
        <v>9</v>
      </c>
      <c r="J15">
        <v>539</v>
      </c>
      <c r="K15">
        <v>9</v>
      </c>
      <c r="L15" s="3" t="s">
        <v>27</v>
      </c>
      <c r="M15">
        <v>400</v>
      </c>
      <c r="N15">
        <v>0.35</v>
      </c>
      <c r="O15">
        <v>16</v>
      </c>
      <c r="P15">
        <v>400</v>
      </c>
      <c r="Q15">
        <v>16</v>
      </c>
      <c r="R15" s="3" t="s">
        <v>29</v>
      </c>
      <c r="S15" s="7">
        <v>392</v>
      </c>
      <c r="T15">
        <v>0.11</v>
      </c>
      <c r="U15">
        <v>16</v>
      </c>
      <c r="V15">
        <v>392</v>
      </c>
      <c r="W15">
        <v>16</v>
      </c>
      <c r="X15" s="3" t="s">
        <v>29</v>
      </c>
    </row>
    <row r="16" spans="1:24" x14ac:dyDescent="0.3">
      <c r="A16">
        <v>415</v>
      </c>
      <c r="B16">
        <v>0.61</v>
      </c>
      <c r="C16">
        <v>4</v>
      </c>
      <c r="D16">
        <v>415</v>
      </c>
      <c r="E16">
        <v>4</v>
      </c>
      <c r="F16" s="3" t="s">
        <v>28</v>
      </c>
      <c r="G16">
        <v>416</v>
      </c>
      <c r="H16">
        <v>0.28999999999999998</v>
      </c>
      <c r="I16">
        <v>4</v>
      </c>
      <c r="J16">
        <v>416</v>
      </c>
      <c r="K16">
        <v>4</v>
      </c>
      <c r="L16" s="3" t="s">
        <v>28</v>
      </c>
      <c r="M16">
        <v>185</v>
      </c>
      <c r="N16">
        <v>0.16</v>
      </c>
      <c r="O16">
        <v>9</v>
      </c>
      <c r="P16">
        <v>185</v>
      </c>
      <c r="Q16">
        <v>9</v>
      </c>
      <c r="R16" s="3" t="s">
        <v>30</v>
      </c>
      <c r="S16" s="7">
        <v>180</v>
      </c>
      <c r="T16">
        <v>0.05</v>
      </c>
      <c r="U16">
        <v>9</v>
      </c>
      <c r="V16">
        <v>180</v>
      </c>
      <c r="W16">
        <v>9</v>
      </c>
      <c r="X16" s="3" t="s">
        <v>30</v>
      </c>
    </row>
    <row r="17" spans="1:24" x14ac:dyDescent="0.3">
      <c r="A17">
        <v>386</v>
      </c>
      <c r="B17">
        <v>0.56000000000000005</v>
      </c>
      <c r="C17">
        <v>16</v>
      </c>
      <c r="D17">
        <v>386</v>
      </c>
      <c r="E17">
        <v>16</v>
      </c>
      <c r="F17" s="3" t="s">
        <v>29</v>
      </c>
      <c r="G17">
        <v>393</v>
      </c>
      <c r="H17">
        <v>0.27</v>
      </c>
      <c r="I17">
        <v>16</v>
      </c>
      <c r="J17">
        <v>393</v>
      </c>
      <c r="K17">
        <v>16</v>
      </c>
      <c r="L17" s="3" t="s">
        <v>29</v>
      </c>
      <c r="M17">
        <v>159</v>
      </c>
      <c r="N17">
        <v>0.14000000000000001</v>
      </c>
      <c r="O17">
        <v>3</v>
      </c>
      <c r="P17">
        <v>159</v>
      </c>
      <c r="Q17">
        <v>3</v>
      </c>
      <c r="R17" s="3" t="s">
        <v>31</v>
      </c>
      <c r="S17" s="7">
        <v>153</v>
      </c>
      <c r="T17">
        <v>0.04</v>
      </c>
      <c r="U17">
        <v>3</v>
      </c>
      <c r="V17">
        <v>153</v>
      </c>
      <c r="W17">
        <v>3</v>
      </c>
      <c r="X17" s="3" t="s">
        <v>31</v>
      </c>
    </row>
    <row r="18" spans="1:24" x14ac:dyDescent="0.3">
      <c r="A18">
        <v>180</v>
      </c>
      <c r="B18">
        <v>0.26</v>
      </c>
      <c r="C18">
        <v>9</v>
      </c>
      <c r="D18">
        <v>180</v>
      </c>
      <c r="E18">
        <v>9</v>
      </c>
      <c r="F18" s="3" t="s">
        <v>30</v>
      </c>
      <c r="G18">
        <v>200</v>
      </c>
      <c r="H18">
        <v>0.14000000000000001</v>
      </c>
      <c r="I18">
        <v>9</v>
      </c>
      <c r="J18">
        <v>200</v>
      </c>
      <c r="K18">
        <v>9</v>
      </c>
      <c r="L18" s="3" t="s">
        <v>30</v>
      </c>
      <c r="M18">
        <v>53</v>
      </c>
      <c r="N18">
        <v>0.05</v>
      </c>
      <c r="O18">
        <v>1</v>
      </c>
      <c r="P18">
        <v>53</v>
      </c>
      <c r="Q18">
        <v>1</v>
      </c>
      <c r="R18" s="3" t="s">
        <v>32</v>
      </c>
      <c r="S18" s="7">
        <v>50</v>
      </c>
      <c r="T18">
        <v>0.01</v>
      </c>
      <c r="U18">
        <v>1</v>
      </c>
      <c r="V18">
        <v>50</v>
      </c>
      <c r="W18">
        <v>1</v>
      </c>
      <c r="X18" s="3" t="s">
        <v>32</v>
      </c>
    </row>
    <row r="19" spans="1:24" x14ac:dyDescent="0.3">
      <c r="A19">
        <v>158</v>
      </c>
      <c r="B19">
        <v>0.23</v>
      </c>
      <c r="C19">
        <v>3</v>
      </c>
      <c r="D19">
        <v>158</v>
      </c>
      <c r="E19">
        <v>3</v>
      </c>
      <c r="F19" s="3" t="s">
        <v>31</v>
      </c>
      <c r="G19">
        <v>158</v>
      </c>
      <c r="H19">
        <v>0.11</v>
      </c>
      <c r="I19">
        <v>3</v>
      </c>
      <c r="J19">
        <v>158</v>
      </c>
      <c r="K19">
        <v>3</v>
      </c>
      <c r="L19" s="3" t="s">
        <v>31</v>
      </c>
      <c r="M19">
        <v>43</v>
      </c>
      <c r="N19">
        <v>0.04</v>
      </c>
      <c r="O19">
        <v>2</v>
      </c>
      <c r="P19">
        <v>43</v>
      </c>
      <c r="Q19">
        <v>2</v>
      </c>
      <c r="R19" s="3" t="s">
        <v>33</v>
      </c>
      <c r="S19" s="7">
        <v>44</v>
      </c>
      <c r="T19">
        <v>0.01</v>
      </c>
      <c r="U19">
        <v>2</v>
      </c>
      <c r="V19">
        <v>44</v>
      </c>
      <c r="W19">
        <v>2</v>
      </c>
      <c r="X19" s="3" t="s">
        <v>33</v>
      </c>
    </row>
    <row r="20" spans="1:24" x14ac:dyDescent="0.3">
      <c r="A20">
        <v>51</v>
      </c>
      <c r="B20">
        <v>7.0000000000000007E-2</v>
      </c>
      <c r="C20">
        <v>1</v>
      </c>
      <c r="D20">
        <v>51</v>
      </c>
      <c r="E20">
        <v>1</v>
      </c>
      <c r="F20" s="3" t="s">
        <v>32</v>
      </c>
      <c r="G20">
        <v>45</v>
      </c>
      <c r="H20">
        <v>0.03</v>
      </c>
      <c r="I20">
        <v>1</v>
      </c>
      <c r="J20">
        <v>45</v>
      </c>
      <c r="K20">
        <v>1</v>
      </c>
      <c r="L20" s="3" t="s">
        <v>34</v>
      </c>
      <c r="M20">
        <v>25</v>
      </c>
      <c r="N20">
        <v>0.02</v>
      </c>
      <c r="O20">
        <v>1</v>
      </c>
      <c r="P20">
        <v>25</v>
      </c>
      <c r="Q20">
        <v>1</v>
      </c>
      <c r="R20" s="3" t="s">
        <v>34</v>
      </c>
      <c r="S20" s="7">
        <v>26</v>
      </c>
      <c r="T20">
        <v>0.01</v>
      </c>
      <c r="U20">
        <v>1</v>
      </c>
      <c r="V20">
        <v>26</v>
      </c>
      <c r="W20">
        <v>1</v>
      </c>
      <c r="X20" s="3" t="s">
        <v>34</v>
      </c>
    </row>
    <row r="21" spans="1:24" x14ac:dyDescent="0.3">
      <c r="A21" s="7">
        <v>43</v>
      </c>
      <c r="B21">
        <v>0.06</v>
      </c>
      <c r="C21">
        <v>2</v>
      </c>
      <c r="D21">
        <v>43</v>
      </c>
      <c r="E21">
        <v>2</v>
      </c>
      <c r="F21" s="3" t="s">
        <v>33</v>
      </c>
      <c r="G21">
        <v>45</v>
      </c>
      <c r="H21">
        <v>0.03</v>
      </c>
      <c r="I21">
        <v>1</v>
      </c>
      <c r="J21">
        <v>45</v>
      </c>
      <c r="K21">
        <v>1</v>
      </c>
      <c r="L21" s="3" t="s">
        <v>32</v>
      </c>
    </row>
    <row r="22" spans="1:24" x14ac:dyDescent="0.3">
      <c r="A22" s="7">
        <v>26</v>
      </c>
      <c r="B22">
        <v>0.04</v>
      </c>
      <c r="C22">
        <v>1</v>
      </c>
      <c r="D22">
        <v>26</v>
      </c>
      <c r="E22">
        <v>1</v>
      </c>
      <c r="F22" s="3" t="s">
        <v>34</v>
      </c>
      <c r="G22">
        <v>40</v>
      </c>
      <c r="H22">
        <v>0.03</v>
      </c>
      <c r="I22">
        <v>2</v>
      </c>
      <c r="J22">
        <v>40</v>
      </c>
      <c r="K22">
        <v>2</v>
      </c>
      <c r="L22" s="3" t="s">
        <v>33</v>
      </c>
    </row>
    <row r="23" spans="1:24" x14ac:dyDescent="0.3">
      <c r="A23" s="7"/>
    </row>
    <row r="24" spans="1:24" x14ac:dyDescent="0.3">
      <c r="A24" s="8"/>
      <c r="B24" s="9"/>
      <c r="C24" s="9"/>
      <c r="D24" s="9"/>
      <c r="E24" s="9"/>
      <c r="F24" s="10"/>
      <c r="G24" s="9"/>
      <c r="H24" s="9"/>
      <c r="I24" s="9"/>
      <c r="J24" s="9"/>
      <c r="K24" s="9"/>
      <c r="L24" s="10"/>
      <c r="M24" s="9"/>
      <c r="N24" s="9"/>
      <c r="O24" s="9"/>
      <c r="P24" s="9"/>
      <c r="Q24" s="9"/>
      <c r="R24" s="10"/>
      <c r="S24" s="9"/>
      <c r="T24" s="9"/>
      <c r="U24" s="9"/>
      <c r="V24" s="9"/>
      <c r="W24" s="9"/>
      <c r="X24" s="10"/>
    </row>
    <row r="25" spans="1:24" x14ac:dyDescent="0.3">
      <c r="A25" s="6" t="s">
        <v>35</v>
      </c>
      <c r="B25" s="4" t="s">
        <v>36</v>
      </c>
      <c r="C25" s="5" t="s">
        <v>37</v>
      </c>
      <c r="D25" s="11" t="s">
        <v>38</v>
      </c>
      <c r="E25" s="11" t="s">
        <v>39</v>
      </c>
      <c r="G25" t="s">
        <v>35</v>
      </c>
      <c r="M25" t="s">
        <v>35</v>
      </c>
      <c r="S25" t="s">
        <v>35</v>
      </c>
    </row>
    <row r="26" spans="1:24" x14ac:dyDescent="0.3">
      <c r="A26" s="8">
        <f>SUM(A4:A24)</f>
        <v>68513</v>
      </c>
      <c r="B26" s="9">
        <v>67955</v>
      </c>
      <c r="C26" s="10">
        <f>(A26-B26)/A26</f>
        <v>8.1444397413629535E-3</v>
      </c>
      <c r="D26" s="12">
        <v>2.2057294845580999E-2</v>
      </c>
      <c r="E26" s="12">
        <v>3.75745296478271E-2</v>
      </c>
      <c r="G26">
        <f>SUM(G4:G24)</f>
        <v>143737</v>
      </c>
      <c r="M26">
        <f>SUM(M4:M24)</f>
        <v>112880</v>
      </c>
      <c r="S26">
        <f>SUM(S4:S24)</f>
        <v>346019</v>
      </c>
    </row>
    <row r="27" spans="1:24" x14ac:dyDescent="0.3">
      <c r="A27">
        <f>A8+A6</f>
        <v>8236</v>
      </c>
      <c r="B27" t="s">
        <v>44</v>
      </c>
      <c r="G27">
        <f>G7+G8</f>
        <v>11283</v>
      </c>
      <c r="H27" t="s">
        <v>44</v>
      </c>
    </row>
    <row r="28" spans="1:24" x14ac:dyDescent="0.3">
      <c r="A28">
        <f>A26-A27</f>
        <v>60277</v>
      </c>
      <c r="B28" t="s">
        <v>45</v>
      </c>
      <c r="G28">
        <f>G26-G27</f>
        <v>132454</v>
      </c>
      <c r="H28" t="s">
        <v>45</v>
      </c>
      <c r="S28">
        <f>S26/M26</f>
        <v>3.0653703047484053</v>
      </c>
      <c r="T28" t="s">
        <v>8</v>
      </c>
    </row>
    <row r="29" spans="1:24" x14ac:dyDescent="0.3">
      <c r="S29">
        <f>S26/G26</f>
        <v>2.4073063998831197</v>
      </c>
      <c r="T29" t="s">
        <v>9</v>
      </c>
    </row>
    <row r="30" spans="1:24" x14ac:dyDescent="0.3">
      <c r="B30" t="s">
        <v>45</v>
      </c>
      <c r="C30" t="s">
        <v>46</v>
      </c>
      <c r="S30">
        <f>S26/A26</f>
        <v>5.0504137900836339</v>
      </c>
      <c r="T30" t="s">
        <v>1</v>
      </c>
    </row>
    <row r="31" spans="1:24" x14ac:dyDescent="0.3">
      <c r="A31" s="14" t="s">
        <v>47</v>
      </c>
      <c r="B31">
        <f>G28/1000</f>
        <v>132.45400000000001</v>
      </c>
      <c r="C31">
        <f>G27/1000</f>
        <v>11.282999999999999</v>
      </c>
    </row>
    <row r="32" spans="1:24" x14ac:dyDescent="0.3">
      <c r="A32" s="14" t="s">
        <v>1</v>
      </c>
      <c r="B32">
        <f>A28/1000</f>
        <v>60.277000000000001</v>
      </c>
      <c r="C32">
        <f>A27/1000</f>
        <v>8.2360000000000007</v>
      </c>
    </row>
  </sheetData>
  <mergeCells count="6">
    <mergeCell ref="A1:L1"/>
    <mergeCell ref="M1:X1"/>
    <mergeCell ref="A2:F2"/>
    <mergeCell ref="G2:L2"/>
    <mergeCell ref="M2:R2"/>
    <mergeCell ref="S2:X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89624-9047-4AEC-B4C0-7604DF2768F8}">
  <dimension ref="A1:X32"/>
  <sheetViews>
    <sheetView workbookViewId="0">
      <selection activeCell="B31" sqref="B31:C32"/>
    </sheetView>
  </sheetViews>
  <sheetFormatPr defaultRowHeight="16.5" x14ac:dyDescent="0.3"/>
  <cols>
    <col min="6" max="6" width="9" style="3"/>
    <col min="12" max="12" width="9" style="3"/>
    <col min="18" max="18" width="9" style="3"/>
    <col min="24" max="24" width="9" style="3"/>
  </cols>
  <sheetData>
    <row r="1" spans="1:24" x14ac:dyDescent="0.3">
      <c r="A1" s="18" t="s">
        <v>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9">
        <v>16</v>
      </c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</row>
    <row r="2" spans="1:24" x14ac:dyDescent="0.3">
      <c r="A2" s="20" t="s">
        <v>1</v>
      </c>
      <c r="B2" s="21"/>
      <c r="C2" s="21"/>
      <c r="D2" s="21"/>
      <c r="E2" s="21"/>
      <c r="F2" s="21"/>
      <c r="G2" s="22" t="s">
        <v>9</v>
      </c>
      <c r="H2" s="22"/>
      <c r="I2" s="22"/>
      <c r="J2" s="22"/>
      <c r="K2" s="22"/>
      <c r="L2" s="22"/>
      <c r="M2" s="20" t="s">
        <v>8</v>
      </c>
      <c r="N2" s="21"/>
      <c r="O2" s="21"/>
      <c r="P2" s="21"/>
      <c r="Q2" s="21"/>
      <c r="R2" s="21"/>
      <c r="S2" s="22" t="s">
        <v>7</v>
      </c>
      <c r="T2" s="22"/>
      <c r="U2" s="22"/>
      <c r="V2" s="22"/>
      <c r="W2" s="22"/>
      <c r="X2" s="22"/>
    </row>
    <row r="3" spans="1:24" x14ac:dyDescent="0.3">
      <c r="A3" s="1" t="s">
        <v>10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s="2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2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2" t="s">
        <v>10</v>
      </c>
      <c r="T3" s="1" t="s">
        <v>11</v>
      </c>
      <c r="U3" s="1" t="s">
        <v>12</v>
      </c>
      <c r="V3" s="1" t="s">
        <v>13</v>
      </c>
      <c r="W3" s="1" t="s">
        <v>14</v>
      </c>
      <c r="X3" s="1" t="s">
        <v>15</v>
      </c>
    </row>
    <row r="4" spans="1:24" x14ac:dyDescent="0.3">
      <c r="A4">
        <v>313121</v>
      </c>
      <c r="B4">
        <v>69.680000000000007</v>
      </c>
      <c r="C4">
        <v>96</v>
      </c>
      <c r="D4">
        <v>5939</v>
      </c>
      <c r="E4">
        <v>24</v>
      </c>
      <c r="F4" s="3" t="s">
        <v>16</v>
      </c>
      <c r="G4" s="4">
        <v>313114</v>
      </c>
      <c r="H4" s="4">
        <v>46.85</v>
      </c>
      <c r="I4" s="4">
        <v>96</v>
      </c>
      <c r="J4" s="4">
        <v>5875</v>
      </c>
      <c r="K4" s="4">
        <v>24</v>
      </c>
      <c r="L4" s="5" t="s">
        <v>16</v>
      </c>
      <c r="M4" s="4">
        <v>557444</v>
      </c>
      <c r="N4" s="4">
        <v>84.16</v>
      </c>
      <c r="O4" s="4">
        <v>96</v>
      </c>
      <c r="P4" s="4">
        <v>557444</v>
      </c>
      <c r="Q4" s="4">
        <v>96</v>
      </c>
      <c r="R4" s="5" t="s">
        <v>16</v>
      </c>
      <c r="S4" s="6">
        <v>2124642</v>
      </c>
      <c r="T4" s="4">
        <v>95.07</v>
      </c>
      <c r="U4" s="4">
        <v>96</v>
      </c>
      <c r="V4" s="4">
        <v>2124642</v>
      </c>
      <c r="W4" s="4">
        <v>96</v>
      </c>
      <c r="X4" s="5" t="s">
        <v>16</v>
      </c>
    </row>
    <row r="5" spans="1:24" x14ac:dyDescent="0.3">
      <c r="A5">
        <v>50557</v>
      </c>
      <c r="B5">
        <v>11.25</v>
      </c>
      <c r="C5">
        <v>12</v>
      </c>
      <c r="D5">
        <v>50557</v>
      </c>
      <c r="E5">
        <v>12</v>
      </c>
      <c r="F5" s="3" t="s">
        <v>18</v>
      </c>
      <c r="G5">
        <v>202352</v>
      </c>
      <c r="H5">
        <v>30.28</v>
      </c>
      <c r="I5">
        <v>2</v>
      </c>
      <c r="J5">
        <v>0</v>
      </c>
      <c r="K5">
        <v>0</v>
      </c>
      <c r="L5" s="3" t="s">
        <v>17</v>
      </c>
      <c r="M5">
        <v>50479</v>
      </c>
      <c r="N5">
        <v>7.62</v>
      </c>
      <c r="O5">
        <v>12</v>
      </c>
      <c r="P5">
        <v>50479</v>
      </c>
      <c r="Q5">
        <v>12</v>
      </c>
      <c r="R5" s="3" t="s">
        <v>18</v>
      </c>
      <c r="S5" s="7">
        <v>50619</v>
      </c>
      <c r="T5">
        <v>2.27</v>
      </c>
      <c r="U5">
        <v>12</v>
      </c>
      <c r="V5">
        <v>50619</v>
      </c>
      <c r="W5">
        <v>12</v>
      </c>
      <c r="X5" s="3" t="s">
        <v>18</v>
      </c>
    </row>
    <row r="6" spans="1:24" x14ac:dyDescent="0.3">
      <c r="A6">
        <v>24917</v>
      </c>
      <c r="B6">
        <v>5.54</v>
      </c>
      <c r="C6">
        <v>72</v>
      </c>
      <c r="D6">
        <v>0</v>
      </c>
      <c r="E6">
        <v>0</v>
      </c>
      <c r="F6" s="3" t="s">
        <v>19</v>
      </c>
      <c r="G6">
        <v>50412</v>
      </c>
      <c r="H6">
        <v>7.54</v>
      </c>
      <c r="I6">
        <v>12</v>
      </c>
      <c r="J6">
        <v>50412</v>
      </c>
      <c r="K6">
        <v>12</v>
      </c>
      <c r="L6" s="3" t="s">
        <v>18</v>
      </c>
      <c r="M6">
        <v>19288</v>
      </c>
      <c r="N6">
        <v>2.91</v>
      </c>
      <c r="O6">
        <v>172</v>
      </c>
      <c r="P6">
        <v>19288</v>
      </c>
      <c r="Q6">
        <v>172</v>
      </c>
      <c r="R6" s="3" t="s">
        <v>20</v>
      </c>
      <c r="S6" s="7">
        <v>18974</v>
      </c>
      <c r="T6">
        <v>0.85</v>
      </c>
      <c r="U6">
        <v>172</v>
      </c>
      <c r="V6">
        <v>18974</v>
      </c>
      <c r="W6">
        <v>172</v>
      </c>
      <c r="X6" s="3" t="s">
        <v>20</v>
      </c>
    </row>
    <row r="7" spans="1:24" x14ac:dyDescent="0.3">
      <c r="A7">
        <v>17641</v>
      </c>
      <c r="B7">
        <v>3.93</v>
      </c>
      <c r="C7">
        <v>172</v>
      </c>
      <c r="D7">
        <v>10182</v>
      </c>
      <c r="E7">
        <v>121</v>
      </c>
      <c r="F7" s="3" t="s">
        <v>20</v>
      </c>
      <c r="G7">
        <v>32130</v>
      </c>
      <c r="H7">
        <v>4.8099999999999996</v>
      </c>
      <c r="I7">
        <v>125</v>
      </c>
      <c r="J7">
        <v>0</v>
      </c>
      <c r="K7">
        <v>0</v>
      </c>
      <c r="L7" s="3" t="s">
        <v>19</v>
      </c>
      <c r="M7">
        <v>8357</v>
      </c>
      <c r="N7">
        <v>1.26</v>
      </c>
      <c r="O7">
        <v>49</v>
      </c>
      <c r="P7">
        <v>8357</v>
      </c>
      <c r="Q7">
        <v>49</v>
      </c>
      <c r="R7" s="3" t="s">
        <v>23</v>
      </c>
      <c r="S7" s="7">
        <v>8479</v>
      </c>
      <c r="T7">
        <v>0.38</v>
      </c>
      <c r="U7">
        <v>49</v>
      </c>
      <c r="V7">
        <v>8479</v>
      </c>
      <c r="W7">
        <v>49</v>
      </c>
      <c r="X7" s="3" t="s">
        <v>23</v>
      </c>
    </row>
    <row r="8" spans="1:24" x14ac:dyDescent="0.3">
      <c r="A8">
        <v>10621</v>
      </c>
      <c r="B8">
        <v>2.36</v>
      </c>
      <c r="C8">
        <v>48</v>
      </c>
      <c r="D8">
        <v>0</v>
      </c>
      <c r="E8">
        <v>0</v>
      </c>
      <c r="F8" s="3" t="s">
        <v>22</v>
      </c>
      <c r="G8">
        <v>24586</v>
      </c>
      <c r="H8">
        <v>3.68</v>
      </c>
      <c r="I8">
        <v>172</v>
      </c>
      <c r="J8">
        <v>1030</v>
      </c>
      <c r="K8">
        <v>12</v>
      </c>
      <c r="L8" s="3" t="s">
        <v>20</v>
      </c>
      <c r="M8">
        <v>7772</v>
      </c>
      <c r="N8">
        <v>1.17</v>
      </c>
      <c r="O8">
        <v>49</v>
      </c>
      <c r="P8">
        <v>7772</v>
      </c>
      <c r="Q8">
        <v>49</v>
      </c>
      <c r="R8" s="3" t="s">
        <v>21</v>
      </c>
      <c r="S8" s="7">
        <v>7706</v>
      </c>
      <c r="T8">
        <v>0.34</v>
      </c>
      <c r="U8">
        <v>49</v>
      </c>
      <c r="V8">
        <v>7706</v>
      </c>
      <c r="W8">
        <v>49</v>
      </c>
      <c r="X8" s="3" t="s">
        <v>21</v>
      </c>
    </row>
    <row r="9" spans="1:24" x14ac:dyDescent="0.3">
      <c r="A9">
        <v>7647</v>
      </c>
      <c r="B9">
        <v>1.7</v>
      </c>
      <c r="C9">
        <v>49</v>
      </c>
      <c r="D9">
        <v>7647</v>
      </c>
      <c r="E9">
        <v>49</v>
      </c>
      <c r="F9" s="3" t="s">
        <v>21</v>
      </c>
      <c r="G9">
        <v>12383</v>
      </c>
      <c r="H9">
        <v>1.85</v>
      </c>
      <c r="I9">
        <v>102</v>
      </c>
      <c r="J9">
        <v>0</v>
      </c>
      <c r="K9">
        <v>0</v>
      </c>
      <c r="L9" s="3" t="s">
        <v>22</v>
      </c>
      <c r="M9">
        <v>5392</v>
      </c>
      <c r="N9">
        <v>0.81</v>
      </c>
      <c r="O9">
        <v>50</v>
      </c>
      <c r="P9">
        <v>5392</v>
      </c>
      <c r="Q9">
        <v>50</v>
      </c>
      <c r="R9" s="3" t="s">
        <v>24</v>
      </c>
      <c r="S9" s="7">
        <v>6976</v>
      </c>
      <c r="T9">
        <v>0.31</v>
      </c>
      <c r="U9">
        <v>2</v>
      </c>
      <c r="V9">
        <v>6976</v>
      </c>
      <c r="W9">
        <v>2</v>
      </c>
      <c r="X9" s="3" t="s">
        <v>17</v>
      </c>
    </row>
    <row r="10" spans="1:24" x14ac:dyDescent="0.3">
      <c r="A10">
        <v>6080</v>
      </c>
      <c r="B10">
        <v>1.35</v>
      </c>
      <c r="C10">
        <v>49</v>
      </c>
      <c r="D10">
        <v>2399</v>
      </c>
      <c r="E10">
        <v>25</v>
      </c>
      <c r="F10" s="3" t="s">
        <v>23</v>
      </c>
      <c r="G10">
        <v>8833</v>
      </c>
      <c r="H10">
        <v>1.32</v>
      </c>
      <c r="I10">
        <v>49</v>
      </c>
      <c r="J10">
        <v>0</v>
      </c>
      <c r="K10">
        <v>0</v>
      </c>
      <c r="L10" s="3" t="s">
        <v>23</v>
      </c>
      <c r="M10">
        <v>4132</v>
      </c>
      <c r="N10">
        <v>0.62</v>
      </c>
      <c r="O10">
        <v>48</v>
      </c>
      <c r="P10">
        <v>4132</v>
      </c>
      <c r="Q10">
        <v>48</v>
      </c>
      <c r="R10" s="3" t="s">
        <v>25</v>
      </c>
      <c r="S10" s="7">
        <v>5319</v>
      </c>
      <c r="T10">
        <v>0.24</v>
      </c>
      <c r="U10">
        <v>50</v>
      </c>
      <c r="V10">
        <v>5319</v>
      </c>
      <c r="W10">
        <v>50</v>
      </c>
      <c r="X10" s="3" t="s">
        <v>24</v>
      </c>
    </row>
    <row r="11" spans="1:24" x14ac:dyDescent="0.3">
      <c r="A11">
        <v>5328</v>
      </c>
      <c r="B11">
        <v>1.19</v>
      </c>
      <c r="C11">
        <v>50</v>
      </c>
      <c r="D11">
        <v>5328</v>
      </c>
      <c r="E11">
        <v>50</v>
      </c>
      <c r="F11" s="3" t="s">
        <v>24</v>
      </c>
      <c r="G11">
        <v>7684</v>
      </c>
      <c r="H11">
        <v>1.1499999999999999</v>
      </c>
      <c r="I11">
        <v>49</v>
      </c>
      <c r="J11">
        <v>7684</v>
      </c>
      <c r="K11">
        <v>49</v>
      </c>
      <c r="L11" s="3" t="s">
        <v>21</v>
      </c>
      <c r="M11">
        <v>2070</v>
      </c>
      <c r="N11">
        <v>0.31</v>
      </c>
      <c r="O11">
        <v>2</v>
      </c>
      <c r="P11">
        <v>2070</v>
      </c>
      <c r="Q11">
        <v>2</v>
      </c>
      <c r="R11" s="3" t="s">
        <v>17</v>
      </c>
      <c r="S11" s="7">
        <v>4292</v>
      </c>
      <c r="T11">
        <v>0.19</v>
      </c>
      <c r="U11">
        <v>48</v>
      </c>
      <c r="V11">
        <v>4292</v>
      </c>
      <c r="W11">
        <v>48</v>
      </c>
      <c r="X11" s="3" t="s">
        <v>25</v>
      </c>
    </row>
    <row r="12" spans="1:24" x14ac:dyDescent="0.3">
      <c r="A12">
        <v>3719</v>
      </c>
      <c r="B12">
        <v>0.83</v>
      </c>
      <c r="C12">
        <v>48</v>
      </c>
      <c r="D12">
        <v>3719</v>
      </c>
      <c r="E12">
        <v>48</v>
      </c>
      <c r="F12" s="3" t="s">
        <v>25</v>
      </c>
      <c r="G12">
        <v>5367</v>
      </c>
      <c r="H12">
        <v>0.8</v>
      </c>
      <c r="I12">
        <v>50</v>
      </c>
      <c r="J12">
        <v>5367</v>
      </c>
      <c r="K12">
        <v>50</v>
      </c>
      <c r="L12" s="3" t="s">
        <v>24</v>
      </c>
      <c r="M12">
        <v>1880</v>
      </c>
      <c r="N12">
        <v>0.28000000000000003</v>
      </c>
      <c r="O12">
        <v>25</v>
      </c>
      <c r="P12">
        <v>1880</v>
      </c>
      <c r="Q12">
        <v>25</v>
      </c>
      <c r="R12" s="3" t="s">
        <v>26</v>
      </c>
      <c r="S12" s="7">
        <v>1939</v>
      </c>
      <c r="T12">
        <v>0.09</v>
      </c>
      <c r="U12">
        <v>25</v>
      </c>
      <c r="V12">
        <v>1939</v>
      </c>
      <c r="W12">
        <v>25</v>
      </c>
      <c r="X12" s="3" t="s">
        <v>26</v>
      </c>
    </row>
    <row r="13" spans="1:24" x14ac:dyDescent="0.3">
      <c r="A13">
        <v>2308</v>
      </c>
      <c r="B13">
        <v>0.51</v>
      </c>
      <c r="C13">
        <v>2</v>
      </c>
      <c r="D13">
        <v>2308</v>
      </c>
      <c r="E13">
        <v>2</v>
      </c>
      <c r="F13" s="3" t="s">
        <v>17</v>
      </c>
      <c r="G13">
        <v>3659</v>
      </c>
      <c r="H13">
        <v>0.55000000000000004</v>
      </c>
      <c r="I13">
        <v>48</v>
      </c>
      <c r="J13">
        <v>3659</v>
      </c>
      <c r="K13">
        <v>48</v>
      </c>
      <c r="L13" s="3" t="s">
        <v>25</v>
      </c>
      <c r="M13">
        <v>1867</v>
      </c>
      <c r="N13">
        <v>0.28000000000000003</v>
      </c>
      <c r="O13">
        <v>25</v>
      </c>
      <c r="P13">
        <v>1867</v>
      </c>
      <c r="Q13">
        <v>25</v>
      </c>
      <c r="R13" s="3" t="s">
        <v>27</v>
      </c>
      <c r="S13" s="7">
        <v>1799</v>
      </c>
      <c r="T13">
        <v>0.08</v>
      </c>
      <c r="U13">
        <v>25</v>
      </c>
      <c r="V13">
        <v>1799</v>
      </c>
      <c r="W13">
        <v>25</v>
      </c>
      <c r="X13" s="3" t="s">
        <v>27</v>
      </c>
    </row>
    <row r="14" spans="1:24" x14ac:dyDescent="0.3">
      <c r="A14">
        <v>1932</v>
      </c>
      <c r="B14">
        <v>0.43</v>
      </c>
      <c r="C14">
        <v>25</v>
      </c>
      <c r="D14">
        <v>1932</v>
      </c>
      <c r="E14">
        <v>25</v>
      </c>
      <c r="F14" s="3" t="s">
        <v>26</v>
      </c>
      <c r="G14">
        <v>2268</v>
      </c>
      <c r="H14">
        <v>0.34</v>
      </c>
      <c r="I14">
        <v>25</v>
      </c>
      <c r="J14">
        <v>0</v>
      </c>
      <c r="K14">
        <v>0</v>
      </c>
      <c r="L14" s="3" t="s">
        <v>26</v>
      </c>
      <c r="M14">
        <v>1694</v>
      </c>
      <c r="N14">
        <v>0.26</v>
      </c>
      <c r="O14">
        <v>12</v>
      </c>
      <c r="P14">
        <v>1694</v>
      </c>
      <c r="Q14">
        <v>12</v>
      </c>
      <c r="R14" s="3" t="s">
        <v>28</v>
      </c>
      <c r="S14" s="7">
        <v>1703</v>
      </c>
      <c r="T14">
        <v>0.08</v>
      </c>
      <c r="U14">
        <v>12</v>
      </c>
      <c r="V14">
        <v>1703</v>
      </c>
      <c r="W14">
        <v>12</v>
      </c>
      <c r="X14" s="3" t="s">
        <v>28</v>
      </c>
    </row>
    <row r="15" spans="1:24" x14ac:dyDescent="0.3">
      <c r="A15">
        <v>1857</v>
      </c>
      <c r="B15">
        <v>0.41</v>
      </c>
      <c r="C15">
        <v>25</v>
      </c>
      <c r="D15">
        <v>1857</v>
      </c>
      <c r="E15">
        <v>25</v>
      </c>
      <c r="F15" s="3" t="s">
        <v>27</v>
      </c>
      <c r="G15">
        <v>1851</v>
      </c>
      <c r="H15">
        <v>0.28000000000000003</v>
      </c>
      <c r="I15">
        <v>25</v>
      </c>
      <c r="J15">
        <v>1851</v>
      </c>
      <c r="K15">
        <v>25</v>
      </c>
      <c r="L15" s="3" t="s">
        <v>27</v>
      </c>
      <c r="M15">
        <v>1248</v>
      </c>
      <c r="N15">
        <v>0.19</v>
      </c>
      <c r="O15">
        <v>48</v>
      </c>
      <c r="P15">
        <v>1248</v>
      </c>
      <c r="Q15">
        <v>48</v>
      </c>
      <c r="R15" s="3" t="s">
        <v>29</v>
      </c>
      <c r="S15" s="7">
        <v>1255</v>
      </c>
      <c r="T15">
        <v>0.06</v>
      </c>
      <c r="U15">
        <v>48</v>
      </c>
      <c r="V15">
        <v>1255</v>
      </c>
      <c r="W15">
        <v>48</v>
      </c>
      <c r="X15" s="3" t="s">
        <v>29</v>
      </c>
    </row>
    <row r="16" spans="1:24" x14ac:dyDescent="0.3">
      <c r="A16">
        <v>1719</v>
      </c>
      <c r="B16">
        <v>0.38</v>
      </c>
      <c r="C16">
        <v>12</v>
      </c>
      <c r="D16">
        <v>1719</v>
      </c>
      <c r="E16">
        <v>12</v>
      </c>
      <c r="F16" s="3" t="s">
        <v>28</v>
      </c>
      <c r="G16">
        <v>1723</v>
      </c>
      <c r="H16">
        <v>0.26</v>
      </c>
      <c r="I16">
        <v>12</v>
      </c>
      <c r="J16">
        <v>1723</v>
      </c>
      <c r="K16">
        <v>12</v>
      </c>
      <c r="L16" s="3" t="s">
        <v>28</v>
      </c>
      <c r="M16">
        <v>537</v>
      </c>
      <c r="N16">
        <v>0.08</v>
      </c>
      <c r="O16">
        <v>25</v>
      </c>
      <c r="P16">
        <v>537</v>
      </c>
      <c r="Q16">
        <v>25</v>
      </c>
      <c r="R16" s="3" t="s">
        <v>30</v>
      </c>
      <c r="S16" s="7">
        <v>857</v>
      </c>
      <c r="T16">
        <v>0.04</v>
      </c>
      <c r="U16">
        <v>25</v>
      </c>
      <c r="V16">
        <v>857</v>
      </c>
      <c r="W16">
        <v>25</v>
      </c>
      <c r="X16" s="3" t="s">
        <v>30</v>
      </c>
    </row>
    <row r="17" spans="1:24" x14ac:dyDescent="0.3">
      <c r="A17">
        <v>1181</v>
      </c>
      <c r="B17">
        <v>0.26</v>
      </c>
      <c r="C17">
        <v>48</v>
      </c>
      <c r="D17">
        <v>1181</v>
      </c>
      <c r="E17">
        <v>48</v>
      </c>
      <c r="F17" s="3" t="s">
        <v>29</v>
      </c>
      <c r="G17">
        <v>1186</v>
      </c>
      <c r="H17">
        <v>0.18</v>
      </c>
      <c r="I17">
        <v>48</v>
      </c>
      <c r="J17">
        <v>1186</v>
      </c>
      <c r="K17">
        <v>48</v>
      </c>
      <c r="L17" s="3" t="s">
        <v>29</v>
      </c>
      <c r="M17">
        <v>135</v>
      </c>
      <c r="N17">
        <v>0.02</v>
      </c>
      <c r="O17">
        <v>2</v>
      </c>
      <c r="P17">
        <v>135</v>
      </c>
      <c r="Q17">
        <v>2</v>
      </c>
      <c r="R17" s="3" t="s">
        <v>31</v>
      </c>
      <c r="S17" s="7">
        <v>145</v>
      </c>
      <c r="T17">
        <v>0.01</v>
      </c>
      <c r="U17">
        <v>2</v>
      </c>
      <c r="V17">
        <v>145</v>
      </c>
      <c r="W17">
        <v>2</v>
      </c>
      <c r="X17" s="3" t="s">
        <v>31</v>
      </c>
    </row>
    <row r="18" spans="1:24" x14ac:dyDescent="0.3">
      <c r="A18">
        <v>532</v>
      </c>
      <c r="B18">
        <v>0.12</v>
      </c>
      <c r="C18">
        <v>25</v>
      </c>
      <c r="D18">
        <v>532</v>
      </c>
      <c r="E18">
        <v>25</v>
      </c>
      <c r="F18" s="3" t="s">
        <v>30</v>
      </c>
      <c r="G18">
        <v>573</v>
      </c>
      <c r="H18">
        <v>0.09</v>
      </c>
      <c r="I18">
        <v>25</v>
      </c>
      <c r="J18">
        <v>573</v>
      </c>
      <c r="K18">
        <v>25</v>
      </c>
      <c r="L18" s="3" t="s">
        <v>30</v>
      </c>
      <c r="M18">
        <v>66</v>
      </c>
      <c r="N18">
        <v>0.01</v>
      </c>
      <c r="O18">
        <v>1</v>
      </c>
      <c r="P18">
        <v>66</v>
      </c>
      <c r="Q18">
        <v>1</v>
      </c>
      <c r="R18" s="3" t="s">
        <v>32</v>
      </c>
      <c r="S18" s="7">
        <v>73</v>
      </c>
      <c r="T18">
        <v>0</v>
      </c>
      <c r="U18">
        <v>1</v>
      </c>
      <c r="V18">
        <v>73</v>
      </c>
      <c r="W18">
        <v>1</v>
      </c>
      <c r="X18" s="3" t="s">
        <v>32</v>
      </c>
    </row>
    <row r="19" spans="1:24" x14ac:dyDescent="0.3">
      <c r="A19">
        <v>162</v>
      </c>
      <c r="B19">
        <v>0.04</v>
      </c>
      <c r="C19">
        <v>2</v>
      </c>
      <c r="D19">
        <v>162</v>
      </c>
      <c r="E19">
        <v>2</v>
      </c>
      <c r="F19" s="3" t="s">
        <v>31</v>
      </c>
      <c r="G19">
        <v>135</v>
      </c>
      <c r="H19">
        <v>0.02</v>
      </c>
      <c r="I19">
        <v>2</v>
      </c>
      <c r="J19">
        <v>135</v>
      </c>
      <c r="K19">
        <v>2</v>
      </c>
      <c r="L19" s="3" t="s">
        <v>31</v>
      </c>
      <c r="S19" s="7"/>
    </row>
    <row r="20" spans="1:24" x14ac:dyDescent="0.3">
      <c r="A20">
        <v>71</v>
      </c>
      <c r="B20">
        <v>0.02</v>
      </c>
      <c r="C20">
        <v>1</v>
      </c>
      <c r="D20">
        <v>71</v>
      </c>
      <c r="E20">
        <v>1</v>
      </c>
      <c r="F20" s="3" t="s">
        <v>32</v>
      </c>
      <c r="G20">
        <v>56</v>
      </c>
      <c r="H20">
        <v>0.01</v>
      </c>
      <c r="I20">
        <v>1</v>
      </c>
      <c r="J20">
        <v>56</v>
      </c>
      <c r="K20">
        <v>1</v>
      </c>
      <c r="L20" s="3" t="s">
        <v>32</v>
      </c>
      <c r="S20" s="7"/>
    </row>
    <row r="21" spans="1:24" x14ac:dyDescent="0.3">
      <c r="A21" s="7"/>
    </row>
    <row r="22" spans="1:24" x14ac:dyDescent="0.3">
      <c r="A22" s="7"/>
    </row>
    <row r="23" spans="1:24" x14ac:dyDescent="0.3">
      <c r="A23" s="7"/>
    </row>
    <row r="24" spans="1:24" x14ac:dyDescent="0.3">
      <c r="A24" s="8"/>
      <c r="B24" s="9"/>
      <c r="C24" s="9"/>
      <c r="D24" s="9"/>
      <c r="E24" s="9"/>
      <c r="F24" s="10"/>
      <c r="G24" s="9"/>
      <c r="H24" s="9"/>
      <c r="I24" s="9"/>
      <c r="J24" s="9"/>
      <c r="K24" s="9"/>
      <c r="L24" s="10"/>
      <c r="M24" s="9"/>
      <c r="N24" s="9"/>
      <c r="O24" s="9"/>
      <c r="P24" s="9"/>
      <c r="Q24" s="9"/>
      <c r="R24" s="10"/>
      <c r="S24" s="9"/>
      <c r="T24" s="9"/>
      <c r="U24" s="9"/>
      <c r="V24" s="9"/>
      <c r="W24" s="9"/>
      <c r="X24" s="10"/>
    </row>
    <row r="25" spans="1:24" x14ac:dyDescent="0.3">
      <c r="A25" s="6" t="s">
        <v>35</v>
      </c>
      <c r="B25" s="4" t="s">
        <v>36</v>
      </c>
      <c r="C25" s="5" t="s">
        <v>37</v>
      </c>
      <c r="D25" s="11" t="s">
        <v>38</v>
      </c>
      <c r="E25" s="11" t="s">
        <v>39</v>
      </c>
      <c r="G25" t="s">
        <v>35</v>
      </c>
      <c r="M25" t="s">
        <v>35</v>
      </c>
      <c r="S25" t="s">
        <v>35</v>
      </c>
    </row>
    <row r="26" spans="1:24" x14ac:dyDescent="0.3">
      <c r="A26" s="8">
        <f>SUM(A4:A24)</f>
        <v>449393</v>
      </c>
      <c r="B26" s="9">
        <v>448349.5</v>
      </c>
      <c r="C26" s="10">
        <f>(A26-B26)/A26</f>
        <v>2.3220210372658229E-3</v>
      </c>
      <c r="D26" s="12">
        <v>6.6029548645019503E-2</v>
      </c>
      <c r="E26" s="12">
        <v>4.2118072509765597E-2</v>
      </c>
      <c r="G26">
        <f>SUM(G4:G24)</f>
        <v>668312</v>
      </c>
      <c r="M26">
        <f>SUM(M4:M24)</f>
        <v>662361</v>
      </c>
      <c r="S26">
        <f>SUM(S4:S24)</f>
        <v>2234778</v>
      </c>
    </row>
    <row r="27" spans="1:24" x14ac:dyDescent="0.3">
      <c r="A27">
        <f>A6+A8</f>
        <v>35538</v>
      </c>
      <c r="B27" t="s">
        <v>44</v>
      </c>
      <c r="G27">
        <f>G7+G9</f>
        <v>44513</v>
      </c>
      <c r="H27" t="s">
        <v>44</v>
      </c>
    </row>
    <row r="28" spans="1:24" x14ac:dyDescent="0.3">
      <c r="A28">
        <f>A26-A27</f>
        <v>413855</v>
      </c>
      <c r="B28" t="s">
        <v>45</v>
      </c>
      <c r="G28">
        <f>G26-G27</f>
        <v>623799</v>
      </c>
      <c r="H28" t="s">
        <v>45</v>
      </c>
      <c r="S28">
        <f>S26/M26</f>
        <v>3.3739577058431882</v>
      </c>
      <c r="T28" t="s">
        <v>8</v>
      </c>
    </row>
    <row r="29" spans="1:24" x14ac:dyDescent="0.3">
      <c r="S29">
        <f>S26/G26</f>
        <v>3.3439142197057663</v>
      </c>
      <c r="T29" t="s">
        <v>9</v>
      </c>
    </row>
    <row r="30" spans="1:24" x14ac:dyDescent="0.3">
      <c r="B30" t="s">
        <v>45</v>
      </c>
      <c r="C30" t="s">
        <v>46</v>
      </c>
      <c r="S30">
        <f>S26/A26</f>
        <v>4.9728811975264415</v>
      </c>
      <c r="T30" t="s">
        <v>1</v>
      </c>
    </row>
    <row r="31" spans="1:24" x14ac:dyDescent="0.3">
      <c r="A31" s="14" t="s">
        <v>47</v>
      </c>
      <c r="B31">
        <f>G28/1000</f>
        <v>623.79899999999998</v>
      </c>
      <c r="C31">
        <f>G27/1000</f>
        <v>44.512999999999998</v>
      </c>
    </row>
    <row r="32" spans="1:24" x14ac:dyDescent="0.3">
      <c r="A32" s="14" t="s">
        <v>1</v>
      </c>
      <c r="B32">
        <f>A28/1000</f>
        <v>413.85500000000002</v>
      </c>
      <c r="C32">
        <f>A27/1000</f>
        <v>35.537999999999997</v>
      </c>
    </row>
  </sheetData>
  <mergeCells count="6">
    <mergeCell ref="A1:L1"/>
    <mergeCell ref="M1:X1"/>
    <mergeCell ref="A2:F2"/>
    <mergeCell ref="G2:L2"/>
    <mergeCell ref="M2:R2"/>
    <mergeCell ref="S2:X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FF063-5654-4336-84F9-008D6DA3EF64}">
  <dimension ref="A1:X32"/>
  <sheetViews>
    <sheetView workbookViewId="0">
      <selection activeCell="E29" sqref="E29"/>
    </sheetView>
  </sheetViews>
  <sheetFormatPr defaultRowHeight="16.5" x14ac:dyDescent="0.3"/>
  <cols>
    <col min="6" max="6" width="9" style="3"/>
    <col min="12" max="12" width="9" style="3"/>
    <col min="18" max="18" width="9" style="3"/>
    <col min="24" max="24" width="9" style="3"/>
  </cols>
  <sheetData>
    <row r="1" spans="1:24" x14ac:dyDescent="0.3">
      <c r="A1" s="18" t="s">
        <v>6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9">
        <v>8</v>
      </c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</row>
    <row r="2" spans="1:24" x14ac:dyDescent="0.3">
      <c r="A2" s="20" t="s">
        <v>1</v>
      </c>
      <c r="B2" s="21"/>
      <c r="C2" s="21"/>
      <c r="D2" s="21"/>
      <c r="E2" s="21"/>
      <c r="F2" s="21"/>
      <c r="G2" s="22" t="s">
        <v>9</v>
      </c>
      <c r="H2" s="22"/>
      <c r="I2" s="22"/>
      <c r="J2" s="22"/>
      <c r="K2" s="22"/>
      <c r="L2" s="22"/>
      <c r="M2" s="20" t="s">
        <v>8</v>
      </c>
      <c r="N2" s="21"/>
      <c r="O2" s="21"/>
      <c r="P2" s="21"/>
      <c r="Q2" s="21"/>
      <c r="R2" s="21"/>
      <c r="S2" s="22" t="s">
        <v>7</v>
      </c>
      <c r="T2" s="22"/>
      <c r="U2" s="22"/>
      <c r="V2" s="22"/>
      <c r="W2" s="22"/>
      <c r="X2" s="22"/>
    </row>
    <row r="3" spans="1:24" x14ac:dyDescent="0.3">
      <c r="A3" s="1" t="s">
        <v>10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s="2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2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2" t="s">
        <v>10</v>
      </c>
      <c r="T3" s="1" t="s">
        <v>11</v>
      </c>
      <c r="U3" s="1" t="s">
        <v>12</v>
      </c>
      <c r="V3" s="1" t="s">
        <v>13</v>
      </c>
      <c r="W3" s="1" t="s">
        <v>14</v>
      </c>
      <c r="X3" s="1" t="s">
        <v>15</v>
      </c>
    </row>
    <row r="4" spans="1:24" x14ac:dyDescent="0.3">
      <c r="A4">
        <v>300457</v>
      </c>
      <c r="B4">
        <v>67.37</v>
      </c>
      <c r="C4">
        <v>48</v>
      </c>
      <c r="D4">
        <v>0</v>
      </c>
      <c r="E4">
        <v>0</v>
      </c>
      <c r="F4" s="3" t="s">
        <v>17</v>
      </c>
      <c r="G4" s="4">
        <v>294909</v>
      </c>
      <c r="H4" s="4">
        <v>57.53</v>
      </c>
      <c r="I4" s="4">
        <v>48</v>
      </c>
      <c r="J4" s="4">
        <v>0</v>
      </c>
      <c r="K4" s="4">
        <v>0</v>
      </c>
      <c r="L4" s="5" t="s">
        <v>17</v>
      </c>
      <c r="M4" s="4">
        <v>555271</v>
      </c>
      <c r="N4" s="4">
        <v>83.56</v>
      </c>
      <c r="O4" s="4">
        <v>48</v>
      </c>
      <c r="P4" s="4">
        <v>555271</v>
      </c>
      <c r="Q4" s="4">
        <v>48</v>
      </c>
      <c r="R4" s="5" t="s">
        <v>17</v>
      </c>
      <c r="S4" s="6">
        <v>2091755</v>
      </c>
      <c r="T4" s="4">
        <v>94.77</v>
      </c>
      <c r="U4" s="4">
        <v>48</v>
      </c>
      <c r="V4" s="4">
        <v>2091755</v>
      </c>
      <c r="W4" s="4">
        <v>48</v>
      </c>
      <c r="X4" s="5" t="s">
        <v>17</v>
      </c>
    </row>
    <row r="5" spans="1:24" x14ac:dyDescent="0.3">
      <c r="A5">
        <v>24533</v>
      </c>
      <c r="B5">
        <v>5.5</v>
      </c>
      <c r="C5">
        <v>49</v>
      </c>
      <c r="D5">
        <v>0</v>
      </c>
      <c r="E5">
        <v>0</v>
      </c>
      <c r="F5" s="3" t="s">
        <v>19</v>
      </c>
      <c r="G5">
        <v>64146</v>
      </c>
      <c r="H5">
        <v>12.51</v>
      </c>
      <c r="I5">
        <v>172</v>
      </c>
      <c r="J5">
        <v>0</v>
      </c>
      <c r="K5">
        <v>0</v>
      </c>
      <c r="L5" s="3" t="s">
        <v>19</v>
      </c>
      <c r="M5">
        <v>23592</v>
      </c>
      <c r="N5">
        <v>3.55</v>
      </c>
      <c r="O5">
        <v>12</v>
      </c>
      <c r="P5">
        <v>23592</v>
      </c>
      <c r="Q5">
        <v>12</v>
      </c>
      <c r="R5" s="3" t="s">
        <v>32</v>
      </c>
      <c r="S5" s="7">
        <v>23532</v>
      </c>
      <c r="T5">
        <v>1.07</v>
      </c>
      <c r="U5">
        <v>12</v>
      </c>
      <c r="V5">
        <v>23532</v>
      </c>
      <c r="W5">
        <v>12</v>
      </c>
      <c r="X5" s="3" t="s">
        <v>32</v>
      </c>
    </row>
    <row r="6" spans="1:24" x14ac:dyDescent="0.3">
      <c r="A6">
        <v>23595</v>
      </c>
      <c r="B6">
        <v>5.29</v>
      </c>
      <c r="C6">
        <v>12</v>
      </c>
      <c r="D6">
        <v>23595</v>
      </c>
      <c r="E6">
        <v>12</v>
      </c>
      <c r="F6" s="3" t="s">
        <v>32</v>
      </c>
      <c r="G6">
        <v>35648</v>
      </c>
      <c r="H6">
        <v>6.95</v>
      </c>
      <c r="I6">
        <v>184</v>
      </c>
      <c r="J6">
        <v>0</v>
      </c>
      <c r="K6">
        <v>0</v>
      </c>
      <c r="L6" s="3" t="s">
        <v>22</v>
      </c>
      <c r="M6">
        <v>13308</v>
      </c>
      <c r="N6">
        <v>2</v>
      </c>
      <c r="O6">
        <v>109</v>
      </c>
      <c r="P6">
        <v>13308</v>
      </c>
      <c r="Q6">
        <v>109</v>
      </c>
      <c r="R6" s="3" t="s">
        <v>23</v>
      </c>
      <c r="S6" s="7">
        <v>13284</v>
      </c>
      <c r="T6">
        <v>0.6</v>
      </c>
      <c r="U6">
        <v>109</v>
      </c>
      <c r="V6">
        <v>13284</v>
      </c>
      <c r="W6">
        <v>109</v>
      </c>
      <c r="X6" s="3" t="s">
        <v>23</v>
      </c>
    </row>
    <row r="7" spans="1:24" x14ac:dyDescent="0.3">
      <c r="A7">
        <v>13588</v>
      </c>
      <c r="B7">
        <v>3.05</v>
      </c>
      <c r="C7">
        <v>99</v>
      </c>
      <c r="D7">
        <v>13547</v>
      </c>
      <c r="E7">
        <v>98</v>
      </c>
      <c r="F7" s="3" t="s">
        <v>20</v>
      </c>
      <c r="G7">
        <v>23547</v>
      </c>
      <c r="H7">
        <v>4.59</v>
      </c>
      <c r="I7">
        <v>12</v>
      </c>
      <c r="J7">
        <v>23547</v>
      </c>
      <c r="K7">
        <v>12</v>
      </c>
      <c r="L7" s="3" t="s">
        <v>32</v>
      </c>
      <c r="M7">
        <v>11735</v>
      </c>
      <c r="N7">
        <v>1.77</v>
      </c>
      <c r="O7">
        <v>99</v>
      </c>
      <c r="P7">
        <v>11735</v>
      </c>
      <c r="Q7">
        <v>99</v>
      </c>
      <c r="R7" s="3" t="s">
        <v>20</v>
      </c>
      <c r="S7" s="7">
        <v>12033</v>
      </c>
      <c r="T7">
        <v>0.55000000000000004</v>
      </c>
      <c r="U7">
        <v>50</v>
      </c>
      <c r="V7">
        <v>12033</v>
      </c>
      <c r="W7">
        <v>50</v>
      </c>
      <c r="X7" s="3" t="s">
        <v>24</v>
      </c>
    </row>
    <row r="8" spans="1:24" x14ac:dyDescent="0.3">
      <c r="A8">
        <v>13551</v>
      </c>
      <c r="B8">
        <v>3.04</v>
      </c>
      <c r="C8">
        <v>109</v>
      </c>
      <c r="D8">
        <v>13551</v>
      </c>
      <c r="E8">
        <v>109</v>
      </c>
      <c r="F8" s="3" t="s">
        <v>23</v>
      </c>
      <c r="G8">
        <v>13453</v>
      </c>
      <c r="H8">
        <v>2.62</v>
      </c>
      <c r="I8">
        <v>109</v>
      </c>
      <c r="J8">
        <v>1194</v>
      </c>
      <c r="K8">
        <v>36</v>
      </c>
      <c r="L8" s="3" t="s">
        <v>23</v>
      </c>
      <c r="M8">
        <v>8555</v>
      </c>
      <c r="N8">
        <v>1.29</v>
      </c>
      <c r="O8">
        <v>322</v>
      </c>
      <c r="P8">
        <v>8555</v>
      </c>
      <c r="Q8">
        <v>322</v>
      </c>
      <c r="R8" s="3" t="s">
        <v>31</v>
      </c>
      <c r="S8" s="7">
        <v>11855</v>
      </c>
      <c r="T8">
        <v>0.54</v>
      </c>
      <c r="U8">
        <v>99</v>
      </c>
      <c r="V8">
        <v>11855</v>
      </c>
      <c r="W8">
        <v>99</v>
      </c>
      <c r="X8" s="3" t="s">
        <v>20</v>
      </c>
    </row>
    <row r="9" spans="1:24" x14ac:dyDescent="0.3">
      <c r="A9">
        <v>11083</v>
      </c>
      <c r="B9">
        <v>2.4900000000000002</v>
      </c>
      <c r="C9">
        <v>49</v>
      </c>
      <c r="D9">
        <v>0</v>
      </c>
      <c r="E9">
        <v>0</v>
      </c>
      <c r="F9" s="3" t="s">
        <v>22</v>
      </c>
      <c r="G9">
        <v>11235</v>
      </c>
      <c r="H9">
        <v>2.19</v>
      </c>
      <c r="I9">
        <v>50</v>
      </c>
      <c r="J9">
        <v>11235</v>
      </c>
      <c r="K9">
        <v>50</v>
      </c>
      <c r="L9" s="3" t="s">
        <v>24</v>
      </c>
      <c r="M9">
        <v>5796</v>
      </c>
      <c r="N9">
        <v>0.87</v>
      </c>
      <c r="O9">
        <v>24</v>
      </c>
      <c r="P9">
        <v>5796</v>
      </c>
      <c r="Q9">
        <v>24</v>
      </c>
      <c r="R9" s="3" t="s">
        <v>16</v>
      </c>
      <c r="S9" s="7">
        <v>8281</v>
      </c>
      <c r="T9">
        <v>0.38</v>
      </c>
      <c r="U9">
        <v>322</v>
      </c>
      <c r="V9">
        <v>8281</v>
      </c>
      <c r="W9">
        <v>322</v>
      </c>
      <c r="X9" s="3" t="s">
        <v>31</v>
      </c>
    </row>
    <row r="10" spans="1:24" x14ac:dyDescent="0.3">
      <c r="A10">
        <v>8379</v>
      </c>
      <c r="B10">
        <v>1.88</v>
      </c>
      <c r="C10">
        <v>322</v>
      </c>
      <c r="D10">
        <v>8379</v>
      </c>
      <c r="E10">
        <v>322</v>
      </c>
      <c r="F10" s="3" t="s">
        <v>31</v>
      </c>
      <c r="G10">
        <v>11048</v>
      </c>
      <c r="H10">
        <v>2.16</v>
      </c>
      <c r="I10">
        <v>99</v>
      </c>
      <c r="J10">
        <v>0</v>
      </c>
      <c r="K10">
        <v>0</v>
      </c>
      <c r="L10" s="3" t="s">
        <v>20</v>
      </c>
      <c r="M10">
        <v>5627</v>
      </c>
      <c r="N10">
        <v>0.85</v>
      </c>
      <c r="O10">
        <v>345</v>
      </c>
      <c r="P10">
        <v>5627</v>
      </c>
      <c r="Q10">
        <v>345</v>
      </c>
      <c r="R10" s="3" t="s">
        <v>33</v>
      </c>
      <c r="S10" s="7">
        <v>5760</v>
      </c>
      <c r="T10">
        <v>0.26</v>
      </c>
      <c r="U10">
        <v>24</v>
      </c>
      <c r="V10">
        <v>5760</v>
      </c>
      <c r="W10">
        <v>24</v>
      </c>
      <c r="X10" s="3" t="s">
        <v>16</v>
      </c>
    </row>
    <row r="11" spans="1:24" x14ac:dyDescent="0.3">
      <c r="A11">
        <v>5900</v>
      </c>
      <c r="B11">
        <v>1.32</v>
      </c>
      <c r="C11">
        <v>24</v>
      </c>
      <c r="D11">
        <v>5900</v>
      </c>
      <c r="E11">
        <v>24</v>
      </c>
      <c r="F11" s="3" t="s">
        <v>16</v>
      </c>
      <c r="G11">
        <v>9063</v>
      </c>
      <c r="H11">
        <v>1.77</v>
      </c>
      <c r="I11">
        <v>24</v>
      </c>
      <c r="J11">
        <v>9063</v>
      </c>
      <c r="K11">
        <v>24</v>
      </c>
      <c r="L11" s="3" t="s">
        <v>16</v>
      </c>
      <c r="M11">
        <v>5370</v>
      </c>
      <c r="N11">
        <v>0.81</v>
      </c>
      <c r="O11">
        <v>50</v>
      </c>
      <c r="P11">
        <v>5370</v>
      </c>
      <c r="Q11">
        <v>50</v>
      </c>
      <c r="R11" s="3" t="s">
        <v>24</v>
      </c>
      <c r="S11" s="7">
        <v>5633</v>
      </c>
      <c r="T11">
        <v>0.26</v>
      </c>
      <c r="U11">
        <v>345</v>
      </c>
      <c r="V11">
        <v>5633</v>
      </c>
      <c r="W11">
        <v>345</v>
      </c>
      <c r="X11" s="3" t="s">
        <v>33</v>
      </c>
    </row>
    <row r="12" spans="1:24" x14ac:dyDescent="0.3">
      <c r="A12">
        <v>5535</v>
      </c>
      <c r="B12">
        <v>1.24</v>
      </c>
      <c r="C12">
        <v>345</v>
      </c>
      <c r="D12">
        <v>5535</v>
      </c>
      <c r="E12">
        <v>345</v>
      </c>
      <c r="F12" s="3" t="s">
        <v>33</v>
      </c>
      <c r="G12">
        <v>8502</v>
      </c>
      <c r="H12">
        <v>1.66</v>
      </c>
      <c r="I12">
        <v>322</v>
      </c>
      <c r="J12">
        <v>8502</v>
      </c>
      <c r="K12">
        <v>322</v>
      </c>
      <c r="L12" s="3" t="s">
        <v>31</v>
      </c>
      <c r="M12">
        <v>5211</v>
      </c>
      <c r="N12">
        <v>0.78</v>
      </c>
      <c r="O12">
        <v>37</v>
      </c>
      <c r="P12">
        <v>5211</v>
      </c>
      <c r="Q12">
        <v>37</v>
      </c>
      <c r="R12" s="3" t="s">
        <v>27</v>
      </c>
      <c r="S12" s="7">
        <v>5143</v>
      </c>
      <c r="T12">
        <v>0.23</v>
      </c>
      <c r="U12">
        <v>37</v>
      </c>
      <c r="V12">
        <v>5143</v>
      </c>
      <c r="W12">
        <v>37</v>
      </c>
      <c r="X12" s="3" t="s">
        <v>27</v>
      </c>
    </row>
    <row r="13" spans="1:24" x14ac:dyDescent="0.3">
      <c r="A13">
        <v>5427</v>
      </c>
      <c r="B13">
        <v>1.22</v>
      </c>
      <c r="C13">
        <v>50</v>
      </c>
      <c r="D13">
        <v>5427</v>
      </c>
      <c r="E13">
        <v>50</v>
      </c>
      <c r="F13" s="3" t="s">
        <v>24</v>
      </c>
      <c r="G13">
        <v>5615</v>
      </c>
      <c r="H13">
        <v>1.1000000000000001</v>
      </c>
      <c r="I13">
        <v>345</v>
      </c>
      <c r="J13">
        <v>5615</v>
      </c>
      <c r="K13">
        <v>345</v>
      </c>
      <c r="L13" s="3" t="s">
        <v>33</v>
      </c>
      <c r="M13">
        <v>4802</v>
      </c>
      <c r="N13">
        <v>0.72</v>
      </c>
      <c r="O13">
        <v>60</v>
      </c>
      <c r="P13">
        <v>4802</v>
      </c>
      <c r="Q13">
        <v>60</v>
      </c>
      <c r="R13" s="3" t="s">
        <v>25</v>
      </c>
      <c r="S13" s="7">
        <v>4889</v>
      </c>
      <c r="T13">
        <v>0.22</v>
      </c>
      <c r="U13">
        <v>60</v>
      </c>
      <c r="V13">
        <v>4889</v>
      </c>
      <c r="W13">
        <v>60</v>
      </c>
      <c r="X13" s="3" t="s">
        <v>25</v>
      </c>
    </row>
    <row r="14" spans="1:24" x14ac:dyDescent="0.3">
      <c r="A14">
        <v>5068</v>
      </c>
      <c r="B14">
        <v>1.1399999999999999</v>
      </c>
      <c r="C14">
        <v>37</v>
      </c>
      <c r="D14">
        <v>5068</v>
      </c>
      <c r="E14">
        <v>37</v>
      </c>
      <c r="F14" s="3" t="s">
        <v>27</v>
      </c>
      <c r="G14">
        <v>5240</v>
      </c>
      <c r="H14">
        <v>1.02</v>
      </c>
      <c r="I14">
        <v>37</v>
      </c>
      <c r="J14">
        <v>5240</v>
      </c>
      <c r="K14">
        <v>37</v>
      </c>
      <c r="L14" s="3" t="s">
        <v>27</v>
      </c>
      <c r="M14">
        <v>4485</v>
      </c>
      <c r="N14">
        <v>0.67</v>
      </c>
      <c r="O14">
        <v>321</v>
      </c>
      <c r="P14">
        <v>4485</v>
      </c>
      <c r="Q14">
        <v>321</v>
      </c>
      <c r="R14" s="3" t="s">
        <v>40</v>
      </c>
      <c r="S14" s="7">
        <v>4448</v>
      </c>
      <c r="T14">
        <v>0.2</v>
      </c>
      <c r="U14">
        <v>321</v>
      </c>
      <c r="V14">
        <v>4448</v>
      </c>
      <c r="W14">
        <v>321</v>
      </c>
      <c r="X14" s="3" t="s">
        <v>40</v>
      </c>
    </row>
    <row r="15" spans="1:24" x14ac:dyDescent="0.3">
      <c r="A15">
        <v>4525</v>
      </c>
      <c r="B15">
        <v>1.01</v>
      </c>
      <c r="C15">
        <v>60</v>
      </c>
      <c r="D15">
        <v>4525</v>
      </c>
      <c r="E15">
        <v>60</v>
      </c>
      <c r="F15" s="3" t="s">
        <v>25</v>
      </c>
      <c r="G15">
        <v>5011</v>
      </c>
      <c r="H15">
        <v>0.98</v>
      </c>
      <c r="I15">
        <v>60</v>
      </c>
      <c r="J15">
        <v>5011</v>
      </c>
      <c r="K15">
        <v>60</v>
      </c>
      <c r="L15" s="3" t="s">
        <v>25</v>
      </c>
      <c r="M15">
        <v>4438</v>
      </c>
      <c r="N15">
        <v>0.67</v>
      </c>
      <c r="O15">
        <v>73</v>
      </c>
      <c r="P15">
        <v>4438</v>
      </c>
      <c r="Q15">
        <v>73</v>
      </c>
      <c r="R15" s="3" t="s">
        <v>21</v>
      </c>
      <c r="S15" s="7">
        <v>4388</v>
      </c>
      <c r="T15">
        <v>0.2</v>
      </c>
      <c r="U15">
        <v>73</v>
      </c>
      <c r="V15">
        <v>4388</v>
      </c>
      <c r="W15">
        <v>73</v>
      </c>
      <c r="X15" s="3" t="s">
        <v>21</v>
      </c>
    </row>
    <row r="16" spans="1:24" x14ac:dyDescent="0.3">
      <c r="A16">
        <v>4496</v>
      </c>
      <c r="B16">
        <v>1.01</v>
      </c>
      <c r="C16">
        <v>321</v>
      </c>
      <c r="D16">
        <v>4496</v>
      </c>
      <c r="E16">
        <v>321</v>
      </c>
      <c r="F16" s="3" t="s">
        <v>40</v>
      </c>
      <c r="G16">
        <v>4703</v>
      </c>
      <c r="H16">
        <v>0.92</v>
      </c>
      <c r="I16">
        <v>321</v>
      </c>
      <c r="J16">
        <v>4703</v>
      </c>
      <c r="K16">
        <v>321</v>
      </c>
      <c r="L16" s="3" t="s">
        <v>40</v>
      </c>
      <c r="M16">
        <v>4280</v>
      </c>
      <c r="N16">
        <v>0.64</v>
      </c>
      <c r="O16">
        <v>154</v>
      </c>
      <c r="P16">
        <v>4280</v>
      </c>
      <c r="Q16">
        <v>154</v>
      </c>
      <c r="R16" s="3" t="s">
        <v>41</v>
      </c>
      <c r="S16" s="7">
        <v>4292</v>
      </c>
      <c r="T16">
        <v>0.19</v>
      </c>
      <c r="U16">
        <v>154</v>
      </c>
      <c r="V16">
        <v>4292</v>
      </c>
      <c r="W16">
        <v>154</v>
      </c>
      <c r="X16" s="3" t="s">
        <v>41</v>
      </c>
    </row>
    <row r="17" spans="1:24" x14ac:dyDescent="0.3">
      <c r="A17">
        <v>4383</v>
      </c>
      <c r="B17">
        <v>0.98</v>
      </c>
      <c r="C17">
        <v>73</v>
      </c>
      <c r="D17">
        <v>4383</v>
      </c>
      <c r="E17">
        <v>73</v>
      </c>
      <c r="F17" s="3" t="s">
        <v>21</v>
      </c>
      <c r="G17">
        <v>4483</v>
      </c>
      <c r="H17">
        <v>0.87</v>
      </c>
      <c r="I17">
        <v>73</v>
      </c>
      <c r="J17">
        <v>4483</v>
      </c>
      <c r="K17">
        <v>73</v>
      </c>
      <c r="L17" s="3" t="s">
        <v>21</v>
      </c>
      <c r="M17">
        <v>3929</v>
      </c>
      <c r="N17">
        <v>0.59</v>
      </c>
      <c r="O17">
        <v>146</v>
      </c>
      <c r="P17">
        <v>3929</v>
      </c>
      <c r="Q17">
        <v>146</v>
      </c>
      <c r="R17" s="3" t="s">
        <v>29</v>
      </c>
      <c r="S17" s="7">
        <v>3881</v>
      </c>
      <c r="T17">
        <v>0.18</v>
      </c>
      <c r="U17">
        <v>146</v>
      </c>
      <c r="V17">
        <v>3881</v>
      </c>
      <c r="W17">
        <v>146</v>
      </c>
      <c r="X17" s="3" t="s">
        <v>29</v>
      </c>
    </row>
    <row r="18" spans="1:24" x14ac:dyDescent="0.3">
      <c r="A18">
        <v>4235</v>
      </c>
      <c r="B18">
        <v>0.95</v>
      </c>
      <c r="C18">
        <v>154</v>
      </c>
      <c r="D18">
        <v>4235</v>
      </c>
      <c r="E18">
        <v>154</v>
      </c>
      <c r="F18" s="3" t="s">
        <v>41</v>
      </c>
      <c r="G18">
        <v>4264</v>
      </c>
      <c r="H18">
        <v>0.83</v>
      </c>
      <c r="I18">
        <v>154</v>
      </c>
      <c r="J18">
        <v>4264</v>
      </c>
      <c r="K18">
        <v>154</v>
      </c>
      <c r="L18" s="3" t="s">
        <v>41</v>
      </c>
      <c r="M18">
        <v>3106</v>
      </c>
      <c r="N18">
        <v>0.47</v>
      </c>
      <c r="O18">
        <v>61</v>
      </c>
      <c r="P18">
        <v>3106</v>
      </c>
      <c r="Q18">
        <v>61</v>
      </c>
      <c r="R18" s="3" t="s">
        <v>26</v>
      </c>
      <c r="S18" s="7">
        <v>3055</v>
      </c>
      <c r="T18">
        <v>0.14000000000000001</v>
      </c>
      <c r="U18">
        <v>61</v>
      </c>
      <c r="V18">
        <v>3055</v>
      </c>
      <c r="W18">
        <v>61</v>
      </c>
      <c r="X18" s="3" t="s">
        <v>26</v>
      </c>
    </row>
    <row r="19" spans="1:24" x14ac:dyDescent="0.3">
      <c r="A19">
        <v>3192</v>
      </c>
      <c r="B19">
        <v>0.72</v>
      </c>
      <c r="C19">
        <v>146</v>
      </c>
      <c r="D19">
        <v>3192</v>
      </c>
      <c r="E19">
        <v>146</v>
      </c>
      <c r="F19" s="3" t="s">
        <v>29</v>
      </c>
      <c r="G19">
        <v>3460</v>
      </c>
      <c r="H19">
        <v>0.67</v>
      </c>
      <c r="I19">
        <v>61</v>
      </c>
      <c r="J19">
        <v>1185</v>
      </c>
      <c r="K19">
        <v>36</v>
      </c>
      <c r="L19" s="3" t="s">
        <v>26</v>
      </c>
      <c r="M19">
        <v>1703</v>
      </c>
      <c r="N19">
        <v>0.26</v>
      </c>
      <c r="O19">
        <v>12</v>
      </c>
      <c r="P19">
        <v>1703</v>
      </c>
      <c r="Q19">
        <v>12</v>
      </c>
      <c r="R19" s="3" t="s">
        <v>28</v>
      </c>
      <c r="S19" s="7">
        <v>1733</v>
      </c>
      <c r="T19">
        <v>0.08</v>
      </c>
      <c r="U19">
        <v>12</v>
      </c>
      <c r="V19">
        <v>1733</v>
      </c>
      <c r="W19">
        <v>12</v>
      </c>
      <c r="X19" s="3" t="s">
        <v>28</v>
      </c>
    </row>
    <row r="20" spans="1:24" x14ac:dyDescent="0.3">
      <c r="A20">
        <v>3072</v>
      </c>
      <c r="B20">
        <v>0.69</v>
      </c>
      <c r="C20">
        <v>61</v>
      </c>
      <c r="D20">
        <v>3072</v>
      </c>
      <c r="E20">
        <v>61</v>
      </c>
      <c r="F20" s="3" t="s">
        <v>26</v>
      </c>
      <c r="G20">
        <v>3281</v>
      </c>
      <c r="H20">
        <v>0.64</v>
      </c>
      <c r="I20">
        <v>146</v>
      </c>
      <c r="J20">
        <v>3281</v>
      </c>
      <c r="K20">
        <v>146</v>
      </c>
      <c r="L20" s="3" t="s">
        <v>29</v>
      </c>
      <c r="M20">
        <v>1542</v>
      </c>
      <c r="N20">
        <v>0.23</v>
      </c>
      <c r="O20">
        <v>24</v>
      </c>
      <c r="P20">
        <v>1542</v>
      </c>
      <c r="Q20">
        <v>24</v>
      </c>
      <c r="R20" s="3" t="s">
        <v>42</v>
      </c>
      <c r="S20" s="7">
        <v>1567</v>
      </c>
      <c r="T20">
        <v>7.0000000000000007E-2</v>
      </c>
      <c r="U20">
        <v>24</v>
      </c>
      <c r="V20">
        <v>1567</v>
      </c>
      <c r="W20">
        <v>24</v>
      </c>
      <c r="X20" s="3" t="s">
        <v>42</v>
      </c>
    </row>
    <row r="21" spans="1:24" x14ac:dyDescent="0.3">
      <c r="A21" s="7">
        <v>1703</v>
      </c>
      <c r="B21">
        <v>0.38</v>
      </c>
      <c r="C21">
        <v>12</v>
      </c>
      <c r="D21">
        <v>1703</v>
      </c>
      <c r="E21">
        <v>12</v>
      </c>
      <c r="F21" s="3" t="s">
        <v>28</v>
      </c>
      <c r="G21">
        <v>1715</v>
      </c>
      <c r="H21">
        <v>0.33</v>
      </c>
      <c r="I21">
        <v>12</v>
      </c>
      <c r="J21">
        <v>1715</v>
      </c>
      <c r="K21">
        <v>12</v>
      </c>
      <c r="L21" s="3" t="s">
        <v>28</v>
      </c>
      <c r="M21">
        <v>1245</v>
      </c>
      <c r="N21">
        <v>0.19</v>
      </c>
      <c r="O21">
        <v>12</v>
      </c>
      <c r="P21">
        <v>1245</v>
      </c>
      <c r="Q21">
        <v>12</v>
      </c>
      <c r="R21" s="3" t="s">
        <v>43</v>
      </c>
      <c r="S21">
        <v>1208</v>
      </c>
      <c r="T21">
        <v>0.05</v>
      </c>
      <c r="U21">
        <v>12</v>
      </c>
      <c r="V21">
        <v>1208</v>
      </c>
      <c r="W21">
        <v>12</v>
      </c>
      <c r="X21" s="3" t="s">
        <v>43</v>
      </c>
    </row>
    <row r="22" spans="1:24" x14ac:dyDescent="0.3">
      <c r="A22" s="7">
        <v>1596</v>
      </c>
      <c r="B22">
        <v>0.36</v>
      </c>
      <c r="C22">
        <v>24</v>
      </c>
      <c r="D22">
        <v>1596</v>
      </c>
      <c r="E22">
        <v>24</v>
      </c>
      <c r="F22" s="3" t="s">
        <v>42</v>
      </c>
      <c r="G22">
        <v>1678</v>
      </c>
      <c r="H22">
        <v>0.33</v>
      </c>
      <c r="I22">
        <v>24</v>
      </c>
      <c r="J22">
        <v>1678</v>
      </c>
      <c r="K22">
        <v>24</v>
      </c>
      <c r="L22" s="3" t="s">
        <v>42</v>
      </c>
      <c r="M22">
        <v>530</v>
      </c>
      <c r="N22">
        <v>0.08</v>
      </c>
      <c r="O22">
        <v>25</v>
      </c>
      <c r="P22">
        <v>530</v>
      </c>
      <c r="Q22">
        <v>25</v>
      </c>
      <c r="R22" s="3" t="s">
        <v>30</v>
      </c>
      <c r="S22">
        <v>521</v>
      </c>
      <c r="T22">
        <v>0.02</v>
      </c>
      <c r="U22">
        <v>25</v>
      </c>
      <c r="V22">
        <v>521</v>
      </c>
      <c r="W22">
        <v>25</v>
      </c>
      <c r="X22" s="3" t="s">
        <v>30</v>
      </c>
    </row>
    <row r="23" spans="1:24" x14ac:dyDescent="0.3">
      <c r="A23" s="7">
        <v>1049</v>
      </c>
      <c r="B23">
        <v>0.24</v>
      </c>
      <c r="C23">
        <v>12</v>
      </c>
      <c r="D23">
        <v>1049</v>
      </c>
      <c r="E23">
        <v>12</v>
      </c>
      <c r="F23" s="3" t="s">
        <v>43</v>
      </c>
      <c r="G23">
        <v>1066</v>
      </c>
      <c r="H23">
        <v>0.21</v>
      </c>
      <c r="I23">
        <v>12</v>
      </c>
      <c r="J23">
        <v>1066</v>
      </c>
      <c r="K23">
        <v>12</v>
      </c>
      <c r="L23" s="3" t="s">
        <v>43</v>
      </c>
    </row>
    <row r="24" spans="1:24" x14ac:dyDescent="0.3">
      <c r="A24" s="8">
        <v>606</v>
      </c>
      <c r="B24" s="9">
        <v>0.14000000000000001</v>
      </c>
      <c r="C24" s="9">
        <v>25</v>
      </c>
      <c r="D24" s="9">
        <v>606</v>
      </c>
      <c r="E24" s="9">
        <v>25</v>
      </c>
      <c r="F24" s="10" t="s">
        <v>30</v>
      </c>
      <c r="G24" s="9">
        <v>593</v>
      </c>
      <c r="H24" s="9">
        <v>0.12</v>
      </c>
      <c r="I24" s="9">
        <v>25</v>
      </c>
      <c r="J24" s="9">
        <v>593</v>
      </c>
      <c r="K24" s="9">
        <v>25</v>
      </c>
      <c r="L24" s="10" t="s">
        <v>30</v>
      </c>
      <c r="M24" s="9"/>
      <c r="N24" s="9"/>
      <c r="O24" s="9"/>
      <c r="P24" s="9"/>
      <c r="Q24" s="9"/>
      <c r="R24" s="10"/>
      <c r="S24" s="9"/>
      <c r="T24" s="9"/>
      <c r="U24" s="9"/>
      <c r="V24" s="9"/>
      <c r="W24" s="9"/>
      <c r="X24" s="10"/>
    </row>
    <row r="25" spans="1:24" x14ac:dyDescent="0.3">
      <c r="A25" s="6" t="s">
        <v>35</v>
      </c>
      <c r="B25" s="4" t="s">
        <v>36</v>
      </c>
      <c r="C25" s="5" t="s">
        <v>37</v>
      </c>
      <c r="D25" s="11" t="s">
        <v>38</v>
      </c>
      <c r="E25" s="11" t="s">
        <v>39</v>
      </c>
      <c r="G25" t="s">
        <v>35</v>
      </c>
      <c r="M25" t="s">
        <v>35</v>
      </c>
      <c r="S25" t="s">
        <v>35</v>
      </c>
    </row>
    <row r="26" spans="1:24" x14ac:dyDescent="0.3">
      <c r="A26" s="8">
        <f>SUM(A4:A24)</f>
        <v>445973</v>
      </c>
      <c r="B26" s="9">
        <v>445406</v>
      </c>
      <c r="C26" s="10">
        <f>(A26-B26)/A26</f>
        <v>1.2713774152246886E-3</v>
      </c>
      <c r="D26" s="12">
        <v>0.206912040710449</v>
      </c>
      <c r="E26" s="12">
        <v>7.4822425842285101E-2</v>
      </c>
      <c r="G26">
        <f>SUM(G4:G24)</f>
        <v>512660</v>
      </c>
      <c r="M26">
        <f>SUM(M4:M24)</f>
        <v>664525</v>
      </c>
      <c r="S26">
        <f>SUM(S4:S24)</f>
        <v>2207258</v>
      </c>
    </row>
    <row r="27" spans="1:24" x14ac:dyDescent="0.3">
      <c r="A27">
        <f>A5+A9</f>
        <v>35616</v>
      </c>
      <c r="B27" t="s">
        <v>44</v>
      </c>
      <c r="G27">
        <f>G5+G6</f>
        <v>99794</v>
      </c>
      <c r="H27" t="s">
        <v>44</v>
      </c>
    </row>
    <row r="28" spans="1:24" x14ac:dyDescent="0.3">
      <c r="A28">
        <f>A26-A27</f>
        <v>410357</v>
      </c>
      <c r="B28" t="s">
        <v>45</v>
      </c>
      <c r="G28">
        <f>G26-G27</f>
        <v>412866</v>
      </c>
      <c r="H28" t="s">
        <v>45</v>
      </c>
      <c r="S28">
        <f>S26/M26</f>
        <v>3.3215575034799292</v>
      </c>
      <c r="T28" t="s">
        <v>8</v>
      </c>
    </row>
    <row r="29" spans="1:24" x14ac:dyDescent="0.3">
      <c r="S29">
        <f>S26/G26</f>
        <v>4.3055007217258998</v>
      </c>
      <c r="T29" t="s">
        <v>9</v>
      </c>
    </row>
    <row r="30" spans="1:24" x14ac:dyDescent="0.3">
      <c r="B30" t="s">
        <v>45</v>
      </c>
      <c r="C30" t="s">
        <v>46</v>
      </c>
      <c r="S30">
        <f>S26/A26</f>
        <v>4.9493085904303626</v>
      </c>
      <c r="T30" t="s">
        <v>1</v>
      </c>
    </row>
    <row r="31" spans="1:24" x14ac:dyDescent="0.3">
      <c r="A31" s="14" t="s">
        <v>47</v>
      </c>
      <c r="B31">
        <f>G28/1000</f>
        <v>412.86599999999999</v>
      </c>
      <c r="C31">
        <f>G27/1000</f>
        <v>99.793999999999997</v>
      </c>
    </row>
    <row r="32" spans="1:24" x14ac:dyDescent="0.3">
      <c r="A32" s="14" t="s">
        <v>1</v>
      </c>
      <c r="B32">
        <f>A28/1000</f>
        <v>410.35700000000003</v>
      </c>
      <c r="C32">
        <f>A27/1000</f>
        <v>35.616</v>
      </c>
    </row>
  </sheetData>
  <mergeCells count="6">
    <mergeCell ref="A1:L1"/>
    <mergeCell ref="M1:X1"/>
    <mergeCell ref="A2:F2"/>
    <mergeCell ref="G2:L2"/>
    <mergeCell ref="M2:R2"/>
    <mergeCell ref="S2:X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Speedup</vt:lpstr>
      <vt:lpstr>Comp, Data transfer</vt:lpstr>
      <vt:lpstr>bert_16</vt:lpstr>
      <vt:lpstr>roberta_16</vt:lpstr>
      <vt:lpstr>gpt2_16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Gyeong Il Min</dc:creator>
  <cp:lastModifiedBy>jaewook</cp:lastModifiedBy>
  <dcterms:created xsi:type="dcterms:W3CDTF">2022-07-27T09:34:16Z</dcterms:created>
  <dcterms:modified xsi:type="dcterms:W3CDTF">2022-08-10T02:23:48Z</dcterms:modified>
</cp:coreProperties>
</file>