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웅진어린이대상파일럿(회사외부)\"/>
    </mc:Choice>
  </mc:AlternateContent>
  <xr:revisionPtr revIDLastSave="0" documentId="13_ncr:1_{DDAD704B-C968-4F7C-B75A-273354DACEA9}" xr6:coauthVersionLast="43" xr6:coauthVersionMax="43" xr10:uidLastSave="{00000000-0000-0000-0000-000000000000}"/>
  <bookViews>
    <workbookView xWindow="28680" yWindow="-120" windowWidth="29040" windowHeight="15840" xr2:uid="{5B6D1C1F-D657-42C7-9534-8A57C57358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4" i="1"/>
  <c r="BN5" i="1" l="1"/>
  <c r="CN5" i="1" s="1"/>
  <c r="BO5" i="1"/>
  <c r="CO5" i="1" s="1"/>
  <c r="BP5" i="1"/>
  <c r="CP5" i="1" s="1"/>
  <c r="BQ5" i="1"/>
  <c r="CQ5" i="1" s="1"/>
  <c r="BR5" i="1"/>
  <c r="CR5" i="1" s="1"/>
  <c r="BS5" i="1"/>
  <c r="CS5" i="1" s="1"/>
  <c r="BT5" i="1"/>
  <c r="CT5" i="1" s="1"/>
  <c r="BU5" i="1"/>
  <c r="CU5" i="1" s="1"/>
  <c r="BV5" i="1"/>
  <c r="CV5" i="1" s="1"/>
  <c r="BX5" i="1"/>
  <c r="CX5" i="1" s="1"/>
  <c r="BD6" i="1"/>
  <c r="CD6" i="1" s="1"/>
  <c r="BE6" i="1"/>
  <c r="CE6" i="1" s="1"/>
  <c r="BF6" i="1"/>
  <c r="CF6" i="1" s="1"/>
  <c r="BG6" i="1"/>
  <c r="CG6" i="1" s="1"/>
  <c r="BH6" i="1"/>
  <c r="CH6" i="1" s="1"/>
  <c r="BI6" i="1"/>
  <c r="CI6" i="1" s="1"/>
  <c r="BJ6" i="1"/>
  <c r="CJ6" i="1" s="1"/>
  <c r="BK6" i="1"/>
  <c r="CK6" i="1" s="1"/>
  <c r="BL6" i="1"/>
  <c r="CL6" i="1" s="1"/>
  <c r="BM6" i="1"/>
  <c r="CM6" i="1" s="1"/>
  <c r="BN6" i="1"/>
  <c r="CN6" i="1" s="1"/>
  <c r="BO6" i="1"/>
  <c r="CO6" i="1" s="1"/>
  <c r="BP6" i="1"/>
  <c r="CP6" i="1" s="1"/>
  <c r="BQ6" i="1"/>
  <c r="CQ6" i="1" s="1"/>
  <c r="BR6" i="1"/>
  <c r="CR6" i="1" s="1"/>
  <c r="BS6" i="1"/>
  <c r="CS6" i="1" s="1"/>
  <c r="BT6" i="1"/>
  <c r="CT6" i="1" s="1"/>
  <c r="BU6" i="1"/>
  <c r="CU6" i="1" s="1"/>
  <c r="BV6" i="1"/>
  <c r="CV6" i="1" s="1"/>
  <c r="BW6" i="1"/>
  <c r="CW6" i="1" s="1"/>
  <c r="BX6" i="1"/>
  <c r="CX6" i="1" s="1"/>
  <c r="BY6" i="1"/>
  <c r="CY6" i="1" s="1"/>
  <c r="BZ6" i="1"/>
  <c r="CZ6" i="1" s="1"/>
  <c r="CA6" i="1"/>
  <c r="DA6" i="1" s="1"/>
  <c r="BD7" i="1"/>
  <c r="CD7" i="1" s="1"/>
  <c r="BE7" i="1"/>
  <c r="CE7" i="1" s="1"/>
  <c r="BF7" i="1"/>
  <c r="CF7" i="1" s="1"/>
  <c r="BG7" i="1"/>
  <c r="CG7" i="1" s="1"/>
  <c r="BH7" i="1"/>
  <c r="CH7" i="1" s="1"/>
  <c r="BI7" i="1"/>
  <c r="CI7" i="1" s="1"/>
  <c r="BJ7" i="1"/>
  <c r="CJ7" i="1" s="1"/>
  <c r="BK7" i="1"/>
  <c r="CK7" i="1" s="1"/>
  <c r="BL7" i="1"/>
  <c r="CL7" i="1" s="1"/>
  <c r="BM7" i="1"/>
  <c r="CM7" i="1" s="1"/>
  <c r="BN7" i="1"/>
  <c r="CN7" i="1" s="1"/>
  <c r="BO7" i="1"/>
  <c r="CO7" i="1" s="1"/>
  <c r="BP7" i="1"/>
  <c r="CP7" i="1" s="1"/>
  <c r="BQ7" i="1"/>
  <c r="CQ7" i="1" s="1"/>
  <c r="BR7" i="1"/>
  <c r="CR7" i="1" s="1"/>
  <c r="BS7" i="1"/>
  <c r="CS7" i="1" s="1"/>
  <c r="BT7" i="1"/>
  <c r="CT7" i="1" s="1"/>
  <c r="BU7" i="1"/>
  <c r="CU7" i="1" s="1"/>
  <c r="BV7" i="1"/>
  <c r="CV7" i="1" s="1"/>
  <c r="BW7" i="1"/>
  <c r="CW7" i="1" s="1"/>
  <c r="BX7" i="1"/>
  <c r="CX7" i="1" s="1"/>
  <c r="BY7" i="1"/>
  <c r="CY7" i="1" s="1"/>
  <c r="BZ7" i="1"/>
  <c r="CZ7" i="1" s="1"/>
  <c r="CA7" i="1"/>
  <c r="DA7" i="1" s="1"/>
  <c r="BX8" i="1"/>
  <c r="CX8" i="1" s="1"/>
  <c r="BC9" i="1"/>
  <c r="CC9" i="1" s="1"/>
  <c r="BF10" i="1"/>
  <c r="CF10" i="1" s="1"/>
  <c r="BJ10" i="1"/>
  <c r="CJ10" i="1" s="1"/>
  <c r="BN10" i="1"/>
  <c r="CN10" i="1" s="1"/>
  <c r="BX10" i="1"/>
  <c r="CX10" i="1" s="1"/>
  <c r="BX11" i="1"/>
  <c r="CX11" i="1" s="1"/>
  <c r="BR13" i="1"/>
  <c r="CR13" i="1" s="1"/>
  <c r="BS13" i="1"/>
  <c r="CS13" i="1" s="1"/>
  <c r="BT13" i="1"/>
  <c r="CT13" i="1" s="1"/>
  <c r="BU13" i="1"/>
  <c r="CU13" i="1" s="1"/>
  <c r="BV13" i="1"/>
  <c r="CV13" i="1" s="1"/>
  <c r="BX13" i="1"/>
  <c r="CX13" i="1" s="1"/>
  <c r="BC14" i="1"/>
  <c r="CC14" i="1" s="1"/>
  <c r="BF14" i="1"/>
  <c r="CF14" i="1" s="1"/>
  <c r="BJ14" i="1"/>
  <c r="CJ14" i="1" s="1"/>
  <c r="BX14" i="1"/>
  <c r="CX14" i="1" s="1"/>
  <c r="BX15" i="1"/>
  <c r="CX15" i="1" s="1"/>
  <c r="BF16" i="1"/>
  <c r="CF16" i="1" s="1"/>
  <c r="BJ16" i="1"/>
  <c r="CJ16" i="1" s="1"/>
  <c r="BN16" i="1"/>
  <c r="CN16" i="1" s="1"/>
  <c r="BT16" i="1"/>
  <c r="CT16" i="1" s="1"/>
  <c r="BX16" i="1"/>
  <c r="CX16" i="1" s="1"/>
  <c r="BC18" i="1"/>
  <c r="CC18" i="1" s="1"/>
  <c r="BD18" i="1"/>
  <c r="CD18" i="1" s="1"/>
  <c r="BE18" i="1"/>
  <c r="CE18" i="1" s="1"/>
  <c r="BF18" i="1"/>
  <c r="CF18" i="1" s="1"/>
  <c r="BG18" i="1"/>
  <c r="CG18" i="1" s="1"/>
  <c r="BH18" i="1"/>
  <c r="CH18" i="1" s="1"/>
  <c r="BI18" i="1"/>
  <c r="CI18" i="1" s="1"/>
  <c r="BJ18" i="1"/>
  <c r="CJ18" i="1" s="1"/>
  <c r="BK18" i="1"/>
  <c r="CK18" i="1" s="1"/>
  <c r="BL18" i="1"/>
  <c r="CL18" i="1" s="1"/>
  <c r="BM18" i="1"/>
  <c r="CM18" i="1" s="1"/>
  <c r="BN18" i="1"/>
  <c r="CN18" i="1" s="1"/>
  <c r="BO18" i="1"/>
  <c r="CO18" i="1" s="1"/>
  <c r="BP18" i="1"/>
  <c r="CP18" i="1" s="1"/>
  <c r="BQ18" i="1"/>
  <c r="CQ18" i="1" s="1"/>
  <c r="BR18" i="1"/>
  <c r="CR18" i="1" s="1"/>
  <c r="BS18" i="1"/>
  <c r="CS18" i="1" s="1"/>
  <c r="BT18" i="1"/>
  <c r="CT18" i="1" s="1"/>
  <c r="BU18" i="1"/>
  <c r="CU18" i="1" s="1"/>
  <c r="BV18" i="1"/>
  <c r="CV18" i="1" s="1"/>
  <c r="BW18" i="1"/>
  <c r="CW18" i="1" s="1"/>
  <c r="BX18" i="1"/>
  <c r="CX18" i="1" s="1"/>
  <c r="BY18" i="1"/>
  <c r="CY18" i="1" s="1"/>
  <c r="BZ18" i="1"/>
  <c r="CZ18" i="1" s="1"/>
  <c r="CA18" i="1"/>
  <c r="DA18" i="1" s="1"/>
  <c r="BC19" i="1"/>
  <c r="CC19" i="1" s="1"/>
  <c r="BD19" i="1"/>
  <c r="CD19" i="1" s="1"/>
  <c r="BE19" i="1"/>
  <c r="CE19" i="1" s="1"/>
  <c r="BF19" i="1"/>
  <c r="CF19" i="1" s="1"/>
  <c r="BG19" i="1"/>
  <c r="CG19" i="1" s="1"/>
  <c r="BH19" i="1"/>
  <c r="CH19" i="1" s="1"/>
  <c r="BI19" i="1"/>
  <c r="CI19" i="1" s="1"/>
  <c r="BJ19" i="1"/>
  <c r="CJ19" i="1" s="1"/>
  <c r="BK19" i="1"/>
  <c r="CK19" i="1" s="1"/>
  <c r="BL19" i="1"/>
  <c r="CL19" i="1" s="1"/>
  <c r="BM19" i="1"/>
  <c r="CM19" i="1" s="1"/>
  <c r="BN19" i="1"/>
  <c r="CN19" i="1" s="1"/>
  <c r="BO19" i="1"/>
  <c r="CO19" i="1" s="1"/>
  <c r="BP19" i="1"/>
  <c r="CP19" i="1" s="1"/>
  <c r="BQ19" i="1"/>
  <c r="CQ19" i="1" s="1"/>
  <c r="BR19" i="1"/>
  <c r="CR19" i="1" s="1"/>
  <c r="BS19" i="1"/>
  <c r="CS19" i="1" s="1"/>
  <c r="BT19" i="1"/>
  <c r="CT19" i="1" s="1"/>
  <c r="BU19" i="1"/>
  <c r="CU19" i="1" s="1"/>
  <c r="BV19" i="1"/>
  <c r="CV19" i="1" s="1"/>
  <c r="BW19" i="1"/>
  <c r="CW19" i="1" s="1"/>
  <c r="BX19" i="1"/>
  <c r="CX19" i="1" s="1"/>
  <c r="BY19" i="1"/>
  <c r="CY19" i="1" s="1"/>
  <c r="BZ19" i="1"/>
  <c r="CZ19" i="1" s="1"/>
  <c r="CA19" i="1"/>
  <c r="DA19" i="1" s="1"/>
  <c r="BC21" i="1"/>
  <c r="CC21" i="1" s="1"/>
  <c r="BR21" i="1"/>
  <c r="CR21" i="1" s="1"/>
  <c r="BS21" i="1"/>
  <c r="CS21" i="1" s="1"/>
  <c r="BT21" i="1"/>
  <c r="CT21" i="1" s="1"/>
  <c r="BU21" i="1"/>
  <c r="CU21" i="1" s="1"/>
  <c r="BV21" i="1"/>
  <c r="CV21" i="1" s="1"/>
  <c r="BX21" i="1"/>
  <c r="CX21" i="1" s="1"/>
  <c r="BX22" i="1"/>
  <c r="CX22" i="1" s="1"/>
  <c r="BX23" i="1"/>
  <c r="CX23" i="1" s="1"/>
  <c r="BX25" i="1"/>
  <c r="CX25" i="1" s="1"/>
  <c r="BF27" i="1"/>
  <c r="CF27" i="1" s="1"/>
  <c r="BJ27" i="1"/>
  <c r="CJ27" i="1" s="1"/>
  <c r="BN27" i="1"/>
  <c r="CN27" i="1" s="1"/>
  <c r="BO27" i="1"/>
  <c r="CO27" i="1" s="1"/>
  <c r="BP27" i="1"/>
  <c r="CP27" i="1" s="1"/>
  <c r="BQ27" i="1"/>
  <c r="CQ27" i="1" s="1"/>
  <c r="BX27" i="1"/>
  <c r="CX27" i="1" s="1"/>
  <c r="BY27" i="1"/>
  <c r="CY27" i="1" s="1"/>
  <c r="BZ27" i="1"/>
  <c r="CZ27" i="1" s="1"/>
  <c r="BC28" i="1"/>
  <c r="CC28" i="1" s="1"/>
  <c r="BF28" i="1"/>
  <c r="CF28" i="1" s="1"/>
  <c r="BJ28" i="1"/>
  <c r="CJ28" i="1" s="1"/>
  <c r="BL28" i="1"/>
  <c r="CL28" i="1" s="1"/>
  <c r="BN28" i="1"/>
  <c r="CN28" i="1" s="1"/>
  <c r="BJ30" i="1"/>
  <c r="CJ30" i="1" s="1"/>
  <c r="BD31" i="1"/>
  <c r="CD31" i="1" s="1"/>
  <c r="BF31" i="1"/>
  <c r="CF31" i="1" s="1"/>
  <c r="BI31" i="1"/>
  <c r="CI31" i="1" s="1"/>
  <c r="BJ31" i="1"/>
  <c r="CJ31" i="1" s="1"/>
  <c r="BN31" i="1"/>
  <c r="CN31" i="1" s="1"/>
  <c r="BT31" i="1"/>
  <c r="CT31" i="1" s="1"/>
  <c r="BW31" i="1"/>
  <c r="CW31" i="1" s="1"/>
  <c r="BF33" i="1"/>
  <c r="CF33" i="1" s="1"/>
  <c r="BJ33" i="1"/>
  <c r="CJ33" i="1" s="1"/>
  <c r="BN33" i="1"/>
  <c r="CN33" i="1" s="1"/>
  <c r="BT33" i="1"/>
  <c r="CT33" i="1" s="1"/>
  <c r="BX33" i="1"/>
  <c r="CX33" i="1" s="1"/>
  <c r="BC34" i="1"/>
  <c r="CC34" i="1" s="1"/>
  <c r="BN34" i="1"/>
  <c r="CN34" i="1" s="1"/>
  <c r="BC35" i="1"/>
  <c r="CC35" i="1" s="1"/>
  <c r="BF35" i="1"/>
  <c r="CF35" i="1" s="1"/>
  <c r="BJ35" i="1"/>
  <c r="CJ35" i="1" s="1"/>
  <c r="BN35" i="1"/>
  <c r="CN35" i="1" s="1"/>
  <c r="BX36" i="1"/>
  <c r="CX36" i="1" s="1"/>
  <c r="BX37" i="1"/>
  <c r="CX37" i="1" s="1"/>
  <c r="BC38" i="1"/>
  <c r="CC38" i="1" s="1"/>
  <c r="BD38" i="1"/>
  <c r="CD38" i="1" s="1"/>
  <c r="BE38" i="1"/>
  <c r="CE38" i="1" s="1"/>
  <c r="BF38" i="1"/>
  <c r="CF38" i="1" s="1"/>
  <c r="BG38" i="1"/>
  <c r="CG38" i="1" s="1"/>
  <c r="BH38" i="1"/>
  <c r="CH38" i="1" s="1"/>
  <c r="BI38" i="1"/>
  <c r="CI38" i="1" s="1"/>
  <c r="BJ38" i="1"/>
  <c r="CJ38" i="1" s="1"/>
  <c r="BK38" i="1"/>
  <c r="CK38" i="1" s="1"/>
  <c r="BL38" i="1"/>
  <c r="CL38" i="1" s="1"/>
  <c r="BM38" i="1"/>
  <c r="CM38" i="1" s="1"/>
  <c r="BN38" i="1"/>
  <c r="CN38" i="1" s="1"/>
  <c r="BO38" i="1"/>
  <c r="CO38" i="1" s="1"/>
  <c r="BP38" i="1"/>
  <c r="CP38" i="1" s="1"/>
  <c r="BQ38" i="1"/>
  <c r="CQ38" i="1" s="1"/>
  <c r="BR38" i="1"/>
  <c r="CR38" i="1" s="1"/>
  <c r="BS38" i="1"/>
  <c r="CS38" i="1" s="1"/>
  <c r="BT38" i="1"/>
  <c r="CT38" i="1" s="1"/>
  <c r="BU38" i="1"/>
  <c r="CU38" i="1" s="1"/>
  <c r="BV38" i="1"/>
  <c r="CV38" i="1" s="1"/>
  <c r="BW38" i="1"/>
  <c r="CW38" i="1" s="1"/>
  <c r="BX38" i="1"/>
  <c r="CX38" i="1" s="1"/>
  <c r="BY38" i="1"/>
  <c r="CY38" i="1" s="1"/>
  <c r="BZ38" i="1"/>
  <c r="CZ38" i="1" s="1"/>
  <c r="CA38" i="1"/>
  <c r="DA38" i="1" s="1"/>
  <c r="BX39" i="1"/>
  <c r="CX39" i="1" s="1"/>
  <c r="BN40" i="1"/>
  <c r="CN40" i="1" s="1"/>
  <c r="BX40" i="1"/>
  <c r="CX40" i="1" s="1"/>
  <c r="BJ41" i="1"/>
  <c r="CJ41" i="1" s="1"/>
  <c r="BN41" i="1"/>
  <c r="CN41" i="1" s="1"/>
  <c r="BX41" i="1"/>
  <c r="CX41" i="1" s="1"/>
  <c r="BX42" i="1"/>
  <c r="CX42" i="1" s="1"/>
  <c r="BR43" i="1"/>
  <c r="CR43" i="1" s="1"/>
  <c r="BS43" i="1"/>
  <c r="CS43" i="1" s="1"/>
  <c r="BT43" i="1"/>
  <c r="CT43" i="1" s="1"/>
  <c r="BU43" i="1"/>
  <c r="CU43" i="1" s="1"/>
  <c r="BV43" i="1"/>
  <c r="CV43" i="1" s="1"/>
  <c r="BJ44" i="1"/>
  <c r="CJ44" i="1" s="1"/>
  <c r="BR44" i="1"/>
  <c r="CR44" i="1" s="1"/>
  <c r="BS44" i="1"/>
  <c r="CS44" i="1" s="1"/>
  <c r="BT44" i="1"/>
  <c r="CT44" i="1" s="1"/>
  <c r="BU44" i="1"/>
  <c r="CU44" i="1" s="1"/>
  <c r="BV44" i="1"/>
  <c r="CV44" i="1" s="1"/>
  <c r="BX44" i="1"/>
  <c r="CX44" i="1" s="1"/>
  <c r="BX46" i="1"/>
  <c r="CX46" i="1" s="1"/>
  <c r="BC47" i="1"/>
  <c r="CC47" i="1" s="1"/>
  <c r="BD47" i="1"/>
  <c r="CD47" i="1" s="1"/>
  <c r="BE47" i="1"/>
  <c r="CE47" i="1" s="1"/>
  <c r="BF47" i="1"/>
  <c r="CF47" i="1" s="1"/>
  <c r="BG47" i="1"/>
  <c r="CG47" i="1" s="1"/>
  <c r="BH47" i="1"/>
  <c r="CH47" i="1" s="1"/>
  <c r="BI47" i="1"/>
  <c r="CI47" i="1" s="1"/>
  <c r="BJ47" i="1"/>
  <c r="CJ47" i="1" s="1"/>
  <c r="BK47" i="1"/>
  <c r="CK47" i="1" s="1"/>
  <c r="BL47" i="1"/>
  <c r="CL47" i="1" s="1"/>
  <c r="BM47" i="1"/>
  <c r="CM47" i="1" s="1"/>
  <c r="BN47" i="1"/>
  <c r="CN47" i="1" s="1"/>
  <c r="BO47" i="1"/>
  <c r="CO47" i="1" s="1"/>
  <c r="BP47" i="1"/>
  <c r="CP47" i="1" s="1"/>
  <c r="BQ47" i="1"/>
  <c r="CQ47" i="1" s="1"/>
  <c r="BR47" i="1"/>
  <c r="CR47" i="1" s="1"/>
  <c r="BS47" i="1"/>
  <c r="CS47" i="1" s="1"/>
  <c r="BT47" i="1"/>
  <c r="CT47" i="1" s="1"/>
  <c r="BU47" i="1"/>
  <c r="CU47" i="1" s="1"/>
  <c r="BV47" i="1"/>
  <c r="CV47" i="1" s="1"/>
  <c r="BW47" i="1"/>
  <c r="CW47" i="1" s="1"/>
  <c r="BX47" i="1"/>
  <c r="CX47" i="1" s="1"/>
  <c r="BY47" i="1"/>
  <c r="CY47" i="1" s="1"/>
  <c r="BZ47" i="1"/>
  <c r="CZ47" i="1" s="1"/>
  <c r="CA47" i="1"/>
  <c r="DA47" i="1" s="1"/>
  <c r="BC48" i="1"/>
  <c r="CC48" i="1" s="1"/>
  <c r="BX48" i="1"/>
  <c r="CX48" i="1" s="1"/>
  <c r="BX49" i="1"/>
  <c r="CX49" i="1" s="1"/>
  <c r="BX50" i="1"/>
  <c r="CX50" i="1" s="1"/>
  <c r="BF51" i="1"/>
  <c r="CF51" i="1" s="1"/>
  <c r="BX51" i="1"/>
  <c r="CX51" i="1" s="1"/>
  <c r="BX53" i="1"/>
  <c r="CX53" i="1" s="1"/>
  <c r="BN54" i="1"/>
  <c r="CN54" i="1" s="1"/>
  <c r="BT54" i="1"/>
  <c r="CT54" i="1" s="1"/>
  <c r="BX54" i="1"/>
  <c r="CX54" i="1" s="1"/>
  <c r="BC55" i="1"/>
  <c r="CC55" i="1" s="1"/>
  <c r="BD55" i="1"/>
  <c r="CD55" i="1" s="1"/>
  <c r="BE55" i="1"/>
  <c r="CE55" i="1" s="1"/>
  <c r="BF55" i="1"/>
  <c r="CF55" i="1" s="1"/>
  <c r="BG55" i="1"/>
  <c r="CG55" i="1" s="1"/>
  <c r="BH55" i="1"/>
  <c r="CH55" i="1" s="1"/>
  <c r="BI55" i="1"/>
  <c r="CI55" i="1" s="1"/>
  <c r="BJ55" i="1"/>
  <c r="CJ55" i="1" s="1"/>
  <c r="BK55" i="1"/>
  <c r="CK55" i="1" s="1"/>
  <c r="BL55" i="1"/>
  <c r="CL55" i="1" s="1"/>
  <c r="BM55" i="1"/>
  <c r="CM55" i="1" s="1"/>
  <c r="BN55" i="1"/>
  <c r="CN55" i="1" s="1"/>
  <c r="BO55" i="1"/>
  <c r="CO55" i="1" s="1"/>
  <c r="BP55" i="1"/>
  <c r="CP55" i="1" s="1"/>
  <c r="BQ55" i="1"/>
  <c r="CQ55" i="1" s="1"/>
  <c r="BR55" i="1"/>
  <c r="CR55" i="1" s="1"/>
  <c r="BS55" i="1"/>
  <c r="CS55" i="1" s="1"/>
  <c r="BT55" i="1"/>
  <c r="CT55" i="1" s="1"/>
  <c r="BU55" i="1"/>
  <c r="CU55" i="1" s="1"/>
  <c r="BV55" i="1"/>
  <c r="CV55" i="1" s="1"/>
  <c r="BW55" i="1"/>
  <c r="CW55" i="1" s="1"/>
  <c r="BX55" i="1"/>
  <c r="CX55" i="1" s="1"/>
  <c r="BY55" i="1"/>
  <c r="CY55" i="1" s="1"/>
  <c r="BZ55" i="1"/>
  <c r="CZ55" i="1" s="1"/>
  <c r="CA55" i="1"/>
  <c r="DA55" i="1" s="1"/>
  <c r="BX57" i="1"/>
  <c r="CX57" i="1" s="1"/>
  <c r="BT59" i="1"/>
  <c r="CT59" i="1" s="1"/>
  <c r="BC60" i="1"/>
  <c r="CC60" i="1" s="1"/>
  <c r="BD60" i="1"/>
  <c r="CD60" i="1" s="1"/>
  <c r="BE60" i="1"/>
  <c r="CE60" i="1" s="1"/>
  <c r="BF60" i="1"/>
  <c r="CF60" i="1" s="1"/>
  <c r="BG60" i="1"/>
  <c r="CG60" i="1" s="1"/>
  <c r="BH60" i="1"/>
  <c r="CH60" i="1" s="1"/>
  <c r="BI60" i="1"/>
  <c r="CI60" i="1" s="1"/>
  <c r="BJ60" i="1"/>
  <c r="CJ60" i="1" s="1"/>
  <c r="BK60" i="1"/>
  <c r="CK60" i="1" s="1"/>
  <c r="BL60" i="1"/>
  <c r="CL60" i="1" s="1"/>
  <c r="BM60" i="1"/>
  <c r="CM60" i="1" s="1"/>
  <c r="BN60" i="1"/>
  <c r="CN60" i="1" s="1"/>
  <c r="BO60" i="1"/>
  <c r="CO60" i="1" s="1"/>
  <c r="BP60" i="1"/>
  <c r="CP60" i="1" s="1"/>
  <c r="BQ60" i="1"/>
  <c r="CQ60" i="1" s="1"/>
  <c r="BR60" i="1"/>
  <c r="CR60" i="1" s="1"/>
  <c r="BS60" i="1"/>
  <c r="CS60" i="1" s="1"/>
  <c r="BT60" i="1"/>
  <c r="CT60" i="1" s="1"/>
  <c r="BU60" i="1"/>
  <c r="CU60" i="1" s="1"/>
  <c r="BV60" i="1"/>
  <c r="CV60" i="1" s="1"/>
  <c r="BW60" i="1"/>
  <c r="CW60" i="1" s="1"/>
  <c r="BX60" i="1"/>
  <c r="CX60" i="1" s="1"/>
  <c r="BY60" i="1"/>
  <c r="CY60" i="1" s="1"/>
  <c r="BZ60" i="1"/>
  <c r="CZ60" i="1" s="1"/>
  <c r="CA60" i="1"/>
  <c r="DA60" i="1" s="1"/>
  <c r="BC61" i="1"/>
  <c r="CC61" i="1" s="1"/>
  <c r="BJ61" i="1"/>
  <c r="CJ61" i="1" s="1"/>
  <c r="BN61" i="1"/>
  <c r="CN61" i="1" s="1"/>
  <c r="BO61" i="1"/>
  <c r="CO61" i="1" s="1"/>
  <c r="BP61" i="1"/>
  <c r="CP61" i="1" s="1"/>
  <c r="BQ61" i="1"/>
  <c r="CQ61" i="1" s="1"/>
  <c r="BX61" i="1"/>
  <c r="CX61" i="1" s="1"/>
  <c r="BC62" i="1"/>
  <c r="CC62" i="1" s="1"/>
  <c r="BD62" i="1"/>
  <c r="CD62" i="1" s="1"/>
  <c r="BE62" i="1"/>
  <c r="CE62" i="1" s="1"/>
  <c r="BF62" i="1"/>
  <c r="CF62" i="1" s="1"/>
  <c r="BG62" i="1"/>
  <c r="CG62" i="1" s="1"/>
  <c r="BH62" i="1"/>
  <c r="CH62" i="1" s="1"/>
  <c r="BI62" i="1"/>
  <c r="CI62" i="1" s="1"/>
  <c r="BJ62" i="1"/>
  <c r="CJ62" i="1" s="1"/>
  <c r="BK62" i="1"/>
  <c r="CK62" i="1" s="1"/>
  <c r="BL62" i="1"/>
  <c r="CL62" i="1" s="1"/>
  <c r="BM62" i="1"/>
  <c r="CM62" i="1" s="1"/>
  <c r="BN62" i="1"/>
  <c r="CN62" i="1" s="1"/>
  <c r="BO62" i="1"/>
  <c r="CO62" i="1" s="1"/>
  <c r="BP62" i="1"/>
  <c r="CP62" i="1" s="1"/>
  <c r="BQ62" i="1"/>
  <c r="CQ62" i="1" s="1"/>
  <c r="BR62" i="1"/>
  <c r="CR62" i="1" s="1"/>
  <c r="BS62" i="1"/>
  <c r="CS62" i="1" s="1"/>
  <c r="BT62" i="1"/>
  <c r="CT62" i="1" s="1"/>
  <c r="BU62" i="1"/>
  <c r="CU62" i="1" s="1"/>
  <c r="BV62" i="1"/>
  <c r="CV62" i="1" s="1"/>
  <c r="BW62" i="1"/>
  <c r="CW62" i="1" s="1"/>
  <c r="BX62" i="1"/>
  <c r="CX62" i="1" s="1"/>
  <c r="BY62" i="1"/>
  <c r="CY62" i="1" s="1"/>
  <c r="BZ62" i="1"/>
  <c r="CZ62" i="1" s="1"/>
  <c r="CA62" i="1"/>
  <c r="DA62" i="1" s="1"/>
  <c r="BC63" i="1"/>
  <c r="CC63" i="1" s="1"/>
  <c r="BX63" i="1"/>
  <c r="CX63" i="1" s="1"/>
  <c r="BC64" i="1"/>
  <c r="CC64" i="1" s="1"/>
  <c r="BD64" i="1"/>
  <c r="CD64" i="1" s="1"/>
  <c r="BE64" i="1"/>
  <c r="CE64" i="1" s="1"/>
  <c r="BF64" i="1"/>
  <c r="CF64" i="1" s="1"/>
  <c r="BG64" i="1"/>
  <c r="CG64" i="1" s="1"/>
  <c r="BH64" i="1"/>
  <c r="CH64" i="1" s="1"/>
  <c r="BI64" i="1"/>
  <c r="CI64" i="1" s="1"/>
  <c r="BJ64" i="1"/>
  <c r="CJ64" i="1" s="1"/>
  <c r="BK64" i="1"/>
  <c r="CK64" i="1" s="1"/>
  <c r="BL64" i="1"/>
  <c r="CL64" i="1" s="1"/>
  <c r="BM64" i="1"/>
  <c r="CM64" i="1" s="1"/>
  <c r="BN64" i="1"/>
  <c r="CN64" i="1" s="1"/>
  <c r="BO64" i="1"/>
  <c r="CO64" i="1" s="1"/>
  <c r="BP64" i="1"/>
  <c r="CP64" i="1" s="1"/>
  <c r="BQ64" i="1"/>
  <c r="CQ64" i="1" s="1"/>
  <c r="BR64" i="1"/>
  <c r="CR64" i="1" s="1"/>
  <c r="BS64" i="1"/>
  <c r="CS64" i="1" s="1"/>
  <c r="BT64" i="1"/>
  <c r="CT64" i="1" s="1"/>
  <c r="BU64" i="1"/>
  <c r="CU64" i="1" s="1"/>
  <c r="BV64" i="1"/>
  <c r="CV64" i="1" s="1"/>
  <c r="BW64" i="1"/>
  <c r="CW64" i="1" s="1"/>
  <c r="BX64" i="1"/>
  <c r="CX64" i="1" s="1"/>
  <c r="BY64" i="1"/>
  <c r="CY64" i="1" s="1"/>
  <c r="BZ64" i="1"/>
  <c r="CZ64" i="1" s="1"/>
  <c r="CA64" i="1"/>
  <c r="DA64" i="1" s="1"/>
  <c r="BC65" i="1"/>
  <c r="CC65" i="1" s="1"/>
  <c r="BD65" i="1"/>
  <c r="CD65" i="1" s="1"/>
  <c r="BE65" i="1"/>
  <c r="CE65" i="1" s="1"/>
  <c r="BF65" i="1"/>
  <c r="CF65" i="1" s="1"/>
  <c r="BG65" i="1"/>
  <c r="CG65" i="1" s="1"/>
  <c r="BH65" i="1"/>
  <c r="CH65" i="1" s="1"/>
  <c r="BI65" i="1"/>
  <c r="CI65" i="1" s="1"/>
  <c r="BJ65" i="1"/>
  <c r="CJ65" i="1" s="1"/>
  <c r="BK65" i="1"/>
  <c r="CK65" i="1" s="1"/>
  <c r="BL65" i="1"/>
  <c r="CL65" i="1" s="1"/>
  <c r="BM65" i="1"/>
  <c r="CM65" i="1" s="1"/>
  <c r="BN65" i="1"/>
  <c r="CN65" i="1" s="1"/>
  <c r="BO65" i="1"/>
  <c r="CO65" i="1" s="1"/>
  <c r="BP65" i="1"/>
  <c r="CP65" i="1" s="1"/>
  <c r="BQ65" i="1"/>
  <c r="CQ65" i="1" s="1"/>
  <c r="BR65" i="1"/>
  <c r="CR65" i="1" s="1"/>
  <c r="BS65" i="1"/>
  <c r="CS65" i="1" s="1"/>
  <c r="BT65" i="1"/>
  <c r="CT65" i="1" s="1"/>
  <c r="BU65" i="1"/>
  <c r="CU65" i="1" s="1"/>
  <c r="BV65" i="1"/>
  <c r="CV65" i="1" s="1"/>
  <c r="BW65" i="1"/>
  <c r="CW65" i="1" s="1"/>
  <c r="BX65" i="1"/>
  <c r="CX65" i="1" s="1"/>
  <c r="BY65" i="1"/>
  <c r="CY65" i="1" s="1"/>
  <c r="BZ65" i="1"/>
  <c r="CZ65" i="1" s="1"/>
  <c r="CA65" i="1"/>
  <c r="DA65" i="1" s="1"/>
  <c r="BX66" i="1"/>
  <c r="CX66" i="1" s="1"/>
  <c r="BE67" i="1"/>
  <c r="CE67" i="1" s="1"/>
  <c r="BF67" i="1"/>
  <c r="CF67" i="1" s="1"/>
  <c r="BG67" i="1"/>
  <c r="CG67" i="1" s="1"/>
  <c r="BX67" i="1"/>
  <c r="CX67" i="1" s="1"/>
  <c r="BR68" i="1"/>
  <c r="CR68" i="1" s="1"/>
  <c r="BS68" i="1"/>
  <c r="CS68" i="1" s="1"/>
  <c r="BT68" i="1"/>
  <c r="CT68" i="1" s="1"/>
  <c r="BW68" i="1"/>
  <c r="CW68" i="1" s="1"/>
  <c r="BZ68" i="1"/>
  <c r="CZ68" i="1" s="1"/>
  <c r="BF69" i="1"/>
  <c r="CF69" i="1" s="1"/>
  <c r="BN69" i="1"/>
  <c r="CN69" i="1" s="1"/>
  <c r="BX69" i="1"/>
  <c r="CX69" i="1" s="1"/>
  <c r="BC70" i="1"/>
  <c r="CC70" i="1" s="1"/>
  <c r="BD70" i="1"/>
  <c r="CD70" i="1" s="1"/>
  <c r="BE70" i="1"/>
  <c r="CE70" i="1" s="1"/>
  <c r="BF70" i="1"/>
  <c r="CF70" i="1" s="1"/>
  <c r="BG70" i="1"/>
  <c r="CG70" i="1" s="1"/>
  <c r="BH70" i="1"/>
  <c r="CH70" i="1" s="1"/>
  <c r="BI70" i="1"/>
  <c r="CI70" i="1" s="1"/>
  <c r="BJ70" i="1"/>
  <c r="CJ70" i="1" s="1"/>
  <c r="BK70" i="1"/>
  <c r="CK70" i="1" s="1"/>
  <c r="BL70" i="1"/>
  <c r="CL70" i="1" s="1"/>
  <c r="BM70" i="1"/>
  <c r="CM70" i="1" s="1"/>
  <c r="BN70" i="1"/>
  <c r="CN70" i="1" s="1"/>
  <c r="BO70" i="1"/>
  <c r="CO70" i="1" s="1"/>
  <c r="BP70" i="1"/>
  <c r="CP70" i="1" s="1"/>
  <c r="BQ70" i="1"/>
  <c r="CQ70" i="1" s="1"/>
  <c r="BR70" i="1"/>
  <c r="CR70" i="1" s="1"/>
  <c r="BS70" i="1"/>
  <c r="CS70" i="1" s="1"/>
  <c r="BT70" i="1"/>
  <c r="CT70" i="1" s="1"/>
  <c r="BU70" i="1"/>
  <c r="CU70" i="1" s="1"/>
  <c r="BV70" i="1"/>
  <c r="CV70" i="1" s="1"/>
  <c r="BW70" i="1"/>
  <c r="CW70" i="1" s="1"/>
  <c r="BX70" i="1"/>
  <c r="CX70" i="1" s="1"/>
  <c r="BY70" i="1"/>
  <c r="CY70" i="1" s="1"/>
  <c r="BZ70" i="1"/>
  <c r="CZ70" i="1" s="1"/>
  <c r="CA70" i="1"/>
  <c r="DA70" i="1" s="1"/>
  <c r="BX71" i="1"/>
  <c r="CX71" i="1" s="1"/>
  <c r="BC72" i="1"/>
  <c r="CC72" i="1" s="1"/>
  <c r="BD72" i="1"/>
  <c r="CD72" i="1" s="1"/>
  <c r="BE72" i="1"/>
  <c r="CE72" i="1" s="1"/>
  <c r="BF72" i="1"/>
  <c r="CF72" i="1" s="1"/>
  <c r="BG72" i="1"/>
  <c r="CG72" i="1" s="1"/>
  <c r="BH72" i="1"/>
  <c r="CH72" i="1" s="1"/>
  <c r="BI72" i="1"/>
  <c r="CI72" i="1" s="1"/>
  <c r="BJ72" i="1"/>
  <c r="CJ72" i="1" s="1"/>
  <c r="BK72" i="1"/>
  <c r="CK72" i="1" s="1"/>
  <c r="BL72" i="1"/>
  <c r="CL72" i="1" s="1"/>
  <c r="BM72" i="1"/>
  <c r="CM72" i="1" s="1"/>
  <c r="BN72" i="1"/>
  <c r="CN72" i="1" s="1"/>
  <c r="BO72" i="1"/>
  <c r="CO72" i="1" s="1"/>
  <c r="BP72" i="1"/>
  <c r="CP72" i="1" s="1"/>
  <c r="BQ72" i="1"/>
  <c r="CQ72" i="1" s="1"/>
  <c r="BR72" i="1"/>
  <c r="CR72" i="1" s="1"/>
  <c r="BS72" i="1"/>
  <c r="CS72" i="1" s="1"/>
  <c r="BT72" i="1"/>
  <c r="CT72" i="1" s="1"/>
  <c r="BU72" i="1"/>
  <c r="CU72" i="1" s="1"/>
  <c r="BV72" i="1"/>
  <c r="CV72" i="1" s="1"/>
  <c r="BW72" i="1"/>
  <c r="CW72" i="1" s="1"/>
  <c r="BX72" i="1"/>
  <c r="CX72" i="1" s="1"/>
  <c r="BY72" i="1"/>
  <c r="CY72" i="1" s="1"/>
  <c r="BZ72" i="1"/>
  <c r="CZ72" i="1" s="1"/>
  <c r="CA72" i="1"/>
  <c r="DA72" i="1" s="1"/>
  <c r="BX74" i="1"/>
  <c r="CX74" i="1" s="1"/>
  <c r="BC75" i="1"/>
  <c r="CC75" i="1" s="1"/>
  <c r="BD75" i="1"/>
  <c r="CD75" i="1" s="1"/>
  <c r="BE75" i="1"/>
  <c r="CE75" i="1" s="1"/>
  <c r="BF75" i="1"/>
  <c r="CF75" i="1" s="1"/>
  <c r="BG75" i="1"/>
  <c r="CG75" i="1" s="1"/>
  <c r="BH75" i="1"/>
  <c r="CH75" i="1" s="1"/>
  <c r="BI75" i="1"/>
  <c r="CI75" i="1" s="1"/>
  <c r="BJ75" i="1"/>
  <c r="CJ75" i="1" s="1"/>
  <c r="BK75" i="1"/>
  <c r="CK75" i="1" s="1"/>
  <c r="BL75" i="1"/>
  <c r="CL75" i="1" s="1"/>
  <c r="BM75" i="1"/>
  <c r="CM75" i="1" s="1"/>
  <c r="BN75" i="1"/>
  <c r="CN75" i="1" s="1"/>
  <c r="BO75" i="1"/>
  <c r="CO75" i="1" s="1"/>
  <c r="BP75" i="1"/>
  <c r="CP75" i="1" s="1"/>
  <c r="BQ75" i="1"/>
  <c r="CQ75" i="1" s="1"/>
  <c r="BR75" i="1"/>
  <c r="CR75" i="1" s="1"/>
  <c r="BS75" i="1"/>
  <c r="CS75" i="1" s="1"/>
  <c r="BT75" i="1"/>
  <c r="CT75" i="1" s="1"/>
  <c r="BU75" i="1"/>
  <c r="CU75" i="1" s="1"/>
  <c r="BV75" i="1"/>
  <c r="CV75" i="1" s="1"/>
  <c r="BW75" i="1"/>
  <c r="CW75" i="1" s="1"/>
  <c r="BX75" i="1"/>
  <c r="CX75" i="1" s="1"/>
  <c r="BY75" i="1"/>
  <c r="CY75" i="1" s="1"/>
  <c r="BZ75" i="1"/>
  <c r="CZ75" i="1" s="1"/>
  <c r="CA75" i="1"/>
  <c r="DA75" i="1" s="1"/>
  <c r="BX76" i="1"/>
  <c r="CX76" i="1" s="1"/>
  <c r="BC78" i="1"/>
  <c r="CC78" i="1" s="1"/>
  <c r="BX78" i="1"/>
  <c r="CX78" i="1" s="1"/>
  <c r="BX79" i="1"/>
  <c r="CX79" i="1" s="1"/>
  <c r="BX80" i="1"/>
  <c r="CX80" i="1" s="1"/>
  <c r="BJ82" i="1"/>
  <c r="CJ82" i="1" s="1"/>
  <c r="BT82" i="1"/>
  <c r="CT82" i="1" s="1"/>
  <c r="BJ83" i="1"/>
  <c r="CJ83" i="1" s="1"/>
  <c r="BX84" i="1"/>
  <c r="CX84" i="1" s="1"/>
  <c r="BN85" i="1"/>
  <c r="CN85" i="1" s="1"/>
  <c r="BX85" i="1"/>
  <c r="CX85" i="1" s="1"/>
  <c r="BF86" i="1"/>
  <c r="CF86" i="1" s="1"/>
  <c r="BX86" i="1"/>
  <c r="CX86" i="1" s="1"/>
  <c r="BF88" i="1"/>
  <c r="CF88" i="1" s="1"/>
  <c r="BN88" i="1"/>
  <c r="CN88" i="1" s="1"/>
  <c r="BX88" i="1"/>
  <c r="CX88" i="1" s="1"/>
  <c r="BX89" i="1"/>
  <c r="CX89" i="1" s="1"/>
  <c r="BX91" i="1"/>
  <c r="CX91" i="1" s="1"/>
  <c r="BX92" i="1"/>
  <c r="CX92" i="1" s="1"/>
  <c r="BX94" i="1"/>
  <c r="CX94" i="1" s="1"/>
  <c r="BS95" i="1"/>
  <c r="CS95" i="1" s="1"/>
  <c r="BT95" i="1"/>
  <c r="CT95" i="1" s="1"/>
  <c r="BU95" i="1"/>
  <c r="CU95" i="1" s="1"/>
  <c r="BF96" i="1"/>
  <c r="CF96" i="1" s="1"/>
  <c r="BJ96" i="1"/>
  <c r="CJ96" i="1" s="1"/>
  <c r="BN96" i="1"/>
  <c r="CN96" i="1" s="1"/>
  <c r="BR96" i="1"/>
  <c r="CR96" i="1" s="1"/>
  <c r="BS96" i="1"/>
  <c r="CS96" i="1" s="1"/>
  <c r="BT96" i="1"/>
  <c r="CT96" i="1" s="1"/>
  <c r="BU96" i="1"/>
  <c r="CU96" i="1" s="1"/>
  <c r="BV96" i="1"/>
  <c r="CV96" i="1" s="1"/>
  <c r="BX96" i="1"/>
  <c r="CX96" i="1" s="1"/>
  <c r="BZ96" i="1"/>
  <c r="CZ96" i="1" s="1"/>
  <c r="BX97" i="1"/>
  <c r="CX97" i="1" s="1"/>
  <c r="BX98" i="1"/>
  <c r="CX98" i="1" s="1"/>
  <c r="BC101" i="1"/>
  <c r="CC101" i="1" s="1"/>
  <c r="BX101" i="1"/>
  <c r="CX101" i="1" s="1"/>
  <c r="BX102" i="1"/>
  <c r="CX102" i="1" s="1"/>
  <c r="BX104" i="1"/>
  <c r="CX104" i="1" s="1"/>
  <c r="BC106" i="1"/>
  <c r="CC106" i="1" s="1"/>
  <c r="BX106" i="1"/>
  <c r="CX106" i="1" s="1"/>
  <c r="BC107" i="1"/>
  <c r="CC107" i="1" s="1"/>
  <c r="BD107" i="1"/>
  <c r="CD107" i="1" s="1"/>
  <c r="BE107" i="1"/>
  <c r="CE107" i="1" s="1"/>
  <c r="BF107" i="1"/>
  <c r="CF107" i="1" s="1"/>
  <c r="BG107" i="1"/>
  <c r="CG107" i="1" s="1"/>
  <c r="BH107" i="1"/>
  <c r="CH107" i="1" s="1"/>
  <c r="BI107" i="1"/>
  <c r="CI107" i="1" s="1"/>
  <c r="BJ107" i="1"/>
  <c r="CJ107" i="1" s="1"/>
  <c r="BK107" i="1"/>
  <c r="CK107" i="1" s="1"/>
  <c r="BL107" i="1"/>
  <c r="CL107" i="1" s="1"/>
  <c r="BM107" i="1"/>
  <c r="CM107" i="1" s="1"/>
  <c r="BN107" i="1"/>
  <c r="CN107" i="1" s="1"/>
  <c r="BO107" i="1"/>
  <c r="CO107" i="1" s="1"/>
  <c r="BP107" i="1"/>
  <c r="CP107" i="1" s="1"/>
  <c r="BQ107" i="1"/>
  <c r="CQ107" i="1" s="1"/>
  <c r="BR107" i="1"/>
  <c r="CR107" i="1" s="1"/>
  <c r="BS107" i="1"/>
  <c r="CS107" i="1" s="1"/>
  <c r="BT107" i="1"/>
  <c r="CT107" i="1" s="1"/>
  <c r="BU107" i="1"/>
  <c r="CU107" i="1" s="1"/>
  <c r="BV107" i="1"/>
  <c r="CV107" i="1" s="1"/>
  <c r="BW107" i="1"/>
  <c r="CW107" i="1" s="1"/>
  <c r="BX107" i="1"/>
  <c r="CX107" i="1" s="1"/>
  <c r="BY107" i="1"/>
  <c r="CY107" i="1" s="1"/>
  <c r="BZ107" i="1"/>
  <c r="CZ107" i="1" s="1"/>
  <c r="CA107" i="1"/>
  <c r="DA107" i="1" s="1"/>
  <c r="BX108" i="1"/>
  <c r="CX108" i="1" s="1"/>
  <c r="BX109" i="1"/>
  <c r="CX109" i="1" s="1"/>
  <c r="BJ110" i="1"/>
  <c r="CJ110" i="1" s="1"/>
  <c r="BN110" i="1"/>
  <c r="CN110" i="1" s="1"/>
  <c r="BW111" i="1"/>
  <c r="CW111" i="1" s="1"/>
  <c r="BX111" i="1"/>
  <c r="CX111" i="1" s="1"/>
  <c r="BY111" i="1"/>
  <c r="CY111" i="1" s="1"/>
  <c r="BZ111" i="1"/>
  <c r="CZ111" i="1" s="1"/>
  <c r="CA111" i="1"/>
  <c r="DA111" i="1" s="1"/>
  <c r="BC112" i="1"/>
  <c r="CC112" i="1" s="1"/>
  <c r="BC113" i="1"/>
  <c r="CC113" i="1" s="1"/>
  <c r="BD113" i="1"/>
  <c r="CD113" i="1" s="1"/>
  <c r="BE113" i="1"/>
  <c r="CE113" i="1" s="1"/>
  <c r="BF113" i="1"/>
  <c r="CF113" i="1" s="1"/>
  <c r="BG113" i="1"/>
  <c r="CG113" i="1" s="1"/>
  <c r="BH113" i="1"/>
  <c r="CH113" i="1" s="1"/>
  <c r="BI113" i="1"/>
  <c r="CI113" i="1" s="1"/>
  <c r="BJ113" i="1"/>
  <c r="CJ113" i="1" s="1"/>
  <c r="BK113" i="1"/>
  <c r="CK113" i="1" s="1"/>
  <c r="BL113" i="1"/>
  <c r="CL113" i="1" s="1"/>
  <c r="BM113" i="1"/>
  <c r="CM113" i="1" s="1"/>
  <c r="BN113" i="1"/>
  <c r="CN113" i="1" s="1"/>
  <c r="BO113" i="1"/>
  <c r="CO113" i="1" s="1"/>
  <c r="BP113" i="1"/>
  <c r="CP113" i="1" s="1"/>
  <c r="BQ113" i="1"/>
  <c r="CQ113" i="1" s="1"/>
  <c r="BR113" i="1"/>
  <c r="CR113" i="1" s="1"/>
  <c r="BS113" i="1"/>
  <c r="CS113" i="1" s="1"/>
  <c r="BT113" i="1"/>
  <c r="CT113" i="1" s="1"/>
  <c r="BU113" i="1"/>
  <c r="CU113" i="1" s="1"/>
  <c r="BV113" i="1"/>
  <c r="CV113" i="1" s="1"/>
  <c r="BW113" i="1"/>
  <c r="CW113" i="1" s="1"/>
  <c r="BX113" i="1"/>
  <c r="CX113" i="1" s="1"/>
  <c r="BY113" i="1"/>
  <c r="CY113" i="1" s="1"/>
  <c r="BZ113" i="1"/>
  <c r="CZ113" i="1" s="1"/>
  <c r="CA113" i="1"/>
  <c r="DA113" i="1" s="1"/>
  <c r="BX114" i="1"/>
  <c r="CX114" i="1" s="1"/>
  <c r="BN115" i="1"/>
  <c r="CN115" i="1" s="1"/>
  <c r="BO115" i="1"/>
  <c r="CO115" i="1" s="1"/>
  <c r="BP115" i="1"/>
  <c r="CP115" i="1" s="1"/>
  <c r="BQ115" i="1"/>
  <c r="CQ115" i="1" s="1"/>
  <c r="BT115" i="1"/>
  <c r="CT115" i="1" s="1"/>
  <c r="BX115" i="1"/>
  <c r="CX115" i="1" s="1"/>
  <c r="BY115" i="1"/>
  <c r="CY115" i="1" s="1"/>
  <c r="BZ115" i="1"/>
  <c r="CZ115" i="1" s="1"/>
  <c r="BX116" i="1"/>
  <c r="CX116" i="1" s="1"/>
  <c r="BJ117" i="1"/>
  <c r="CJ117" i="1" s="1"/>
  <c r="BX117" i="1"/>
  <c r="CX117" i="1" s="1"/>
  <c r="BX118" i="1"/>
  <c r="CX118" i="1" s="1"/>
  <c r="BX119" i="1"/>
  <c r="CX119" i="1" s="1"/>
  <c r="BJ120" i="1"/>
  <c r="CJ120" i="1" s="1"/>
  <c r="BX120" i="1"/>
  <c r="CX120" i="1" s="1"/>
  <c r="BJ121" i="1"/>
  <c r="CJ121" i="1" s="1"/>
  <c r="BT121" i="1"/>
  <c r="CT121" i="1" s="1"/>
  <c r="BJ122" i="1"/>
  <c r="CJ122" i="1" s="1"/>
  <c r="BT122" i="1"/>
  <c r="CT122" i="1" s="1"/>
  <c r="BX122" i="1"/>
  <c r="CX122" i="1" s="1"/>
  <c r="BC123" i="1"/>
  <c r="CC123" i="1" s="1"/>
  <c r="BF123" i="1"/>
  <c r="CF123" i="1" s="1"/>
  <c r="BN123" i="1"/>
  <c r="CN123" i="1" s="1"/>
  <c r="BX124" i="1"/>
  <c r="CX124" i="1" s="1"/>
  <c r="BX125" i="1"/>
  <c r="CX125" i="1" s="1"/>
  <c r="BC127" i="1"/>
  <c r="CC127" i="1" s="1"/>
  <c r="BN127" i="1"/>
  <c r="CN127" i="1" s="1"/>
  <c r="BT127" i="1"/>
  <c r="CT127" i="1" s="1"/>
  <c r="BX128" i="1"/>
  <c r="CX128" i="1" s="1"/>
  <c r="BX129" i="1"/>
  <c r="CX129" i="1" s="1"/>
  <c r="BX130" i="1"/>
  <c r="CX130" i="1" s="1"/>
  <c r="BX133" i="1"/>
  <c r="CX133" i="1" s="1"/>
  <c r="BX134" i="1"/>
  <c r="CX134" i="1" s="1"/>
  <c r="BF135" i="1"/>
  <c r="CF135" i="1" s="1"/>
  <c r="BJ135" i="1"/>
  <c r="CJ135" i="1" s="1"/>
  <c r="BN135" i="1"/>
  <c r="CN135" i="1" s="1"/>
  <c r="BO135" i="1"/>
  <c r="CO135" i="1" s="1"/>
  <c r="BP135" i="1"/>
  <c r="CP135" i="1" s="1"/>
  <c r="BQ135" i="1"/>
  <c r="CQ135" i="1" s="1"/>
  <c r="BT135" i="1"/>
  <c r="CT135" i="1" s="1"/>
  <c r="BU135" i="1"/>
  <c r="CU135" i="1" s="1"/>
  <c r="BX135" i="1"/>
  <c r="CX135" i="1" s="1"/>
  <c r="BJ136" i="1"/>
  <c r="CJ136" i="1" s="1"/>
  <c r="BX137" i="1"/>
  <c r="CX137" i="1" s="1"/>
  <c r="BX138" i="1"/>
  <c r="CX138" i="1" s="1"/>
  <c r="BC140" i="1"/>
  <c r="CC140" i="1" s="1"/>
  <c r="BX140" i="1"/>
  <c r="CX140" i="1" s="1"/>
  <c r="BJ145" i="1"/>
  <c r="CJ145" i="1" s="1"/>
  <c r="BX145" i="1"/>
  <c r="CX145" i="1" s="1"/>
  <c r="BD146" i="1"/>
  <c r="CD146" i="1" s="1"/>
  <c r="BE146" i="1"/>
  <c r="CE146" i="1" s="1"/>
  <c r="BF146" i="1"/>
  <c r="CF146" i="1" s="1"/>
  <c r="BG146" i="1"/>
  <c r="CG146" i="1" s="1"/>
  <c r="BH146" i="1"/>
  <c r="CH146" i="1" s="1"/>
  <c r="BI146" i="1"/>
  <c r="CI146" i="1" s="1"/>
  <c r="BJ146" i="1"/>
  <c r="CJ146" i="1" s="1"/>
  <c r="BK146" i="1"/>
  <c r="CK146" i="1" s="1"/>
  <c r="BL146" i="1"/>
  <c r="CL146" i="1" s="1"/>
  <c r="BM146" i="1"/>
  <c r="CM146" i="1" s="1"/>
  <c r="BN146" i="1"/>
  <c r="CN146" i="1" s="1"/>
  <c r="BO146" i="1"/>
  <c r="CO146" i="1" s="1"/>
  <c r="BP146" i="1"/>
  <c r="CP146" i="1" s="1"/>
  <c r="BQ146" i="1"/>
  <c r="CQ146" i="1" s="1"/>
  <c r="BR146" i="1"/>
  <c r="CR146" i="1" s="1"/>
  <c r="BS146" i="1"/>
  <c r="CS146" i="1" s="1"/>
  <c r="BT146" i="1"/>
  <c r="CT146" i="1" s="1"/>
  <c r="BU146" i="1"/>
  <c r="CU146" i="1" s="1"/>
  <c r="BV146" i="1"/>
  <c r="CV146" i="1" s="1"/>
  <c r="BW146" i="1"/>
  <c r="CW146" i="1" s="1"/>
  <c r="BX146" i="1"/>
  <c r="CX146" i="1" s="1"/>
  <c r="BY146" i="1"/>
  <c r="CY146" i="1" s="1"/>
  <c r="BZ146" i="1"/>
  <c r="CZ146" i="1" s="1"/>
  <c r="CA146" i="1"/>
  <c r="DA146" i="1" s="1"/>
  <c r="BR147" i="1"/>
  <c r="CR147" i="1" s="1"/>
  <c r="BS147" i="1"/>
  <c r="CS147" i="1" s="1"/>
  <c r="BT147" i="1"/>
  <c r="CT147" i="1" s="1"/>
  <c r="BU147" i="1"/>
  <c r="CU147" i="1" s="1"/>
  <c r="BV147" i="1"/>
  <c r="CV147" i="1" s="1"/>
  <c r="BW147" i="1"/>
  <c r="CW147" i="1" s="1"/>
  <c r="BX147" i="1"/>
  <c r="CX147" i="1" s="1"/>
  <c r="BJ148" i="1"/>
  <c r="CJ148" i="1" s="1"/>
  <c r="BN148" i="1"/>
  <c r="CN148" i="1" s="1"/>
  <c r="BT148" i="1"/>
  <c r="CT148" i="1" s="1"/>
  <c r="BC149" i="1"/>
  <c r="CC149" i="1" s="1"/>
  <c r="BD149" i="1"/>
  <c r="CD149" i="1" s="1"/>
  <c r="BE149" i="1"/>
  <c r="CE149" i="1" s="1"/>
  <c r="BF149" i="1"/>
  <c r="CF149" i="1" s="1"/>
  <c r="BG149" i="1"/>
  <c r="CG149" i="1" s="1"/>
  <c r="BH149" i="1"/>
  <c r="CH149" i="1" s="1"/>
  <c r="BI149" i="1"/>
  <c r="CI149" i="1" s="1"/>
  <c r="BJ149" i="1"/>
  <c r="CJ149" i="1" s="1"/>
  <c r="BK149" i="1"/>
  <c r="CK149" i="1" s="1"/>
  <c r="BL149" i="1"/>
  <c r="CL149" i="1" s="1"/>
  <c r="BM149" i="1"/>
  <c r="CM149" i="1" s="1"/>
  <c r="BN149" i="1"/>
  <c r="CN149" i="1" s="1"/>
  <c r="BO149" i="1"/>
  <c r="CO149" i="1" s="1"/>
  <c r="BP149" i="1"/>
  <c r="CP149" i="1" s="1"/>
  <c r="BQ149" i="1"/>
  <c r="CQ149" i="1" s="1"/>
  <c r="BR149" i="1"/>
  <c r="CR149" i="1" s="1"/>
  <c r="BS149" i="1"/>
  <c r="CS149" i="1" s="1"/>
  <c r="BT149" i="1"/>
  <c r="CT149" i="1" s="1"/>
  <c r="BU149" i="1"/>
  <c r="CU149" i="1" s="1"/>
  <c r="BV149" i="1"/>
  <c r="CV149" i="1" s="1"/>
  <c r="BW149" i="1"/>
  <c r="CW149" i="1" s="1"/>
  <c r="BX149" i="1"/>
  <c r="CX149" i="1" s="1"/>
  <c r="BY149" i="1"/>
  <c r="CY149" i="1" s="1"/>
  <c r="BZ149" i="1"/>
  <c r="CZ149" i="1" s="1"/>
  <c r="CA149" i="1"/>
  <c r="DA149" i="1" s="1"/>
  <c r="BR150" i="1"/>
  <c r="CR150" i="1" s="1"/>
  <c r="BS150" i="1"/>
  <c r="CS150" i="1" s="1"/>
  <c r="BT150" i="1"/>
  <c r="CT150" i="1" s="1"/>
  <c r="BU150" i="1"/>
  <c r="CU150" i="1" s="1"/>
  <c r="BV150" i="1"/>
  <c r="CV150" i="1" s="1"/>
  <c r="BW150" i="1"/>
  <c r="CW150" i="1" s="1"/>
  <c r="BX150" i="1"/>
  <c r="CX150" i="1" s="1"/>
  <c r="BY150" i="1"/>
  <c r="CY150" i="1" s="1"/>
  <c r="BZ150" i="1"/>
  <c r="CZ150" i="1" s="1"/>
  <c r="CA150" i="1"/>
  <c r="DA150" i="1" s="1"/>
  <c r="BX151" i="1"/>
  <c r="CX151" i="1" s="1"/>
  <c r="BX152" i="1"/>
  <c r="CX152" i="1" s="1"/>
  <c r="BX153" i="1"/>
  <c r="CX153" i="1" s="1"/>
  <c r="BC154" i="1"/>
  <c r="CC154" i="1" s="1"/>
  <c r="BX154" i="1"/>
  <c r="CX154" i="1" s="1"/>
  <c r="BF155" i="1"/>
  <c r="CF155" i="1" s="1"/>
  <c r="BX155" i="1"/>
  <c r="CX155" i="1" s="1"/>
  <c r="BX156" i="1"/>
  <c r="CX156" i="1" s="1"/>
  <c r="BR157" i="1"/>
  <c r="CR157" i="1" s="1"/>
  <c r="BT4" i="1"/>
  <c r="CT4" i="1" s="1"/>
  <c r="BN4" i="1"/>
  <c r="CN4" i="1" s="1"/>
  <c r="BJ4" i="1"/>
  <c r="CJ4" i="1" s="1"/>
  <c r="AB172" i="1" a="1"/>
  <c r="AB172" i="1" s="1"/>
  <c r="AC172" i="1" a="1"/>
  <c r="AC172" i="1" s="1"/>
  <c r="AD172" i="1" a="1"/>
  <c r="AD172" i="1" s="1"/>
  <c r="AE172" i="1" a="1"/>
  <c r="AE172" i="1" s="1"/>
  <c r="AF172" i="1" a="1"/>
  <c r="AF172" i="1" s="1"/>
  <c r="AG172" i="1" a="1"/>
  <c r="AG172" i="1" s="1"/>
  <c r="AH172" i="1" a="1"/>
  <c r="AH172" i="1" s="1"/>
  <c r="AI172" i="1" a="1"/>
  <c r="AI172" i="1" s="1"/>
  <c r="AJ172" i="1" a="1"/>
  <c r="AJ172" i="1" s="1"/>
  <c r="AK172" i="1" a="1"/>
  <c r="AK172" i="1" s="1"/>
  <c r="AL172" i="1" a="1"/>
  <c r="AL172" i="1" s="1"/>
  <c r="AM172" i="1" a="1"/>
  <c r="AM172" i="1" s="1"/>
  <c r="AN172" i="1" a="1"/>
  <c r="AN172" i="1" s="1"/>
  <c r="AO172" i="1" a="1"/>
  <c r="AO172" i="1" s="1"/>
  <c r="AP172" i="1" a="1"/>
  <c r="AP172" i="1" s="1"/>
  <c r="AQ172" i="1" a="1"/>
  <c r="AQ172" i="1" s="1"/>
  <c r="AR172" i="1" a="1"/>
  <c r="AR172" i="1" s="1"/>
  <c r="AS172" i="1" a="1"/>
  <c r="AS172" i="1" s="1"/>
  <c r="AT172" i="1" a="1"/>
  <c r="AT172" i="1" s="1"/>
  <c r="AU172" i="1" a="1"/>
  <c r="AU172" i="1" s="1"/>
  <c r="AV172" i="1" a="1"/>
  <c r="AV172" i="1" s="1"/>
  <c r="AW172" i="1" a="1"/>
  <c r="AW172" i="1" s="1"/>
  <c r="AX172" i="1" a="1"/>
  <c r="AX172" i="1" s="1"/>
  <c r="AY172" i="1" a="1"/>
  <c r="AY172" i="1" s="1"/>
  <c r="AB173" i="1" a="1"/>
  <c r="AB173" i="1" s="1"/>
  <c r="AC173" i="1" a="1"/>
  <c r="AC173" i="1" s="1"/>
  <c r="AD173" i="1" a="1"/>
  <c r="AD173" i="1" s="1"/>
  <c r="AE173" i="1" a="1"/>
  <c r="AE173" i="1" s="1"/>
  <c r="AF173" i="1" a="1"/>
  <c r="AF173" i="1" s="1"/>
  <c r="AG173" i="1" a="1"/>
  <c r="AG173" i="1" s="1"/>
  <c r="AH173" i="1" a="1"/>
  <c r="AH173" i="1" s="1"/>
  <c r="AI173" i="1" a="1"/>
  <c r="AI173" i="1" s="1"/>
  <c r="AJ173" i="1" a="1"/>
  <c r="AJ173" i="1" s="1"/>
  <c r="AK173" i="1" a="1"/>
  <c r="AK173" i="1" s="1"/>
  <c r="AL173" i="1" a="1"/>
  <c r="AL173" i="1" s="1"/>
  <c r="AM173" i="1" a="1"/>
  <c r="AM173" i="1" s="1"/>
  <c r="AN173" i="1" a="1"/>
  <c r="AN173" i="1" s="1"/>
  <c r="AO173" i="1" a="1"/>
  <c r="AO173" i="1" s="1"/>
  <c r="AP173" i="1" a="1"/>
  <c r="AP173" i="1" s="1"/>
  <c r="AQ173" i="1" a="1"/>
  <c r="AQ173" i="1" s="1"/>
  <c r="AR173" i="1" a="1"/>
  <c r="AR173" i="1" s="1"/>
  <c r="AS173" i="1" a="1"/>
  <c r="AS173" i="1" s="1"/>
  <c r="AT173" i="1" a="1"/>
  <c r="AT173" i="1" s="1"/>
  <c r="AU173" i="1" a="1"/>
  <c r="AU173" i="1" s="1"/>
  <c r="AV173" i="1" a="1"/>
  <c r="AV173" i="1" s="1"/>
  <c r="AW173" i="1" a="1"/>
  <c r="AW173" i="1" s="1"/>
  <c r="AX173" i="1" a="1"/>
  <c r="AX173" i="1" s="1"/>
  <c r="AY173" i="1" a="1"/>
  <c r="AY173" i="1" s="1"/>
  <c r="AB174" i="1" a="1"/>
  <c r="AB174" i="1" s="1"/>
  <c r="AC174" i="1" a="1"/>
  <c r="AC174" i="1" s="1"/>
  <c r="AD174" i="1" a="1"/>
  <c r="AD174" i="1" s="1"/>
  <c r="AE174" i="1" a="1"/>
  <c r="AE174" i="1" s="1"/>
  <c r="AF174" i="1" a="1"/>
  <c r="AF174" i="1" s="1"/>
  <c r="AG174" i="1" a="1"/>
  <c r="AG174" i="1" s="1"/>
  <c r="AH174" i="1" a="1"/>
  <c r="AH174" i="1" s="1"/>
  <c r="AI174" i="1" a="1"/>
  <c r="AI174" i="1" s="1"/>
  <c r="AJ174" i="1" a="1"/>
  <c r="AJ174" i="1" s="1"/>
  <c r="AK174" i="1" a="1"/>
  <c r="AK174" i="1" s="1"/>
  <c r="AL174" i="1" a="1"/>
  <c r="AL174" i="1" s="1"/>
  <c r="AM174" i="1" a="1"/>
  <c r="AM174" i="1" s="1"/>
  <c r="AN174" i="1" a="1"/>
  <c r="AN174" i="1" s="1"/>
  <c r="AO174" i="1" a="1"/>
  <c r="AO174" i="1" s="1"/>
  <c r="AP174" i="1" a="1"/>
  <c r="AP174" i="1" s="1"/>
  <c r="AQ174" i="1" a="1"/>
  <c r="AQ174" i="1" s="1"/>
  <c r="AR174" i="1" a="1"/>
  <c r="AR174" i="1" s="1"/>
  <c r="AS174" i="1" a="1"/>
  <c r="AS174" i="1" s="1"/>
  <c r="AT174" i="1" a="1"/>
  <c r="AT174" i="1" s="1"/>
  <c r="AU174" i="1" a="1"/>
  <c r="AU174" i="1" s="1"/>
  <c r="AV174" i="1" a="1"/>
  <c r="AV174" i="1" s="1"/>
  <c r="AW174" i="1" a="1"/>
  <c r="AW174" i="1" s="1"/>
  <c r="AX174" i="1" a="1"/>
  <c r="AX174" i="1" s="1"/>
  <c r="AY174" i="1" a="1"/>
  <c r="AY174" i="1" s="1"/>
  <c r="AB175" i="1" a="1"/>
  <c r="AB175" i="1" s="1"/>
  <c r="AC175" i="1" a="1"/>
  <c r="AC175" i="1" s="1"/>
  <c r="AD175" i="1" a="1"/>
  <c r="AD175" i="1" s="1"/>
  <c r="AE175" i="1" a="1"/>
  <c r="AE175" i="1" s="1"/>
  <c r="AF175" i="1" a="1"/>
  <c r="AF175" i="1" s="1"/>
  <c r="AG175" i="1" a="1"/>
  <c r="AG175" i="1" s="1"/>
  <c r="AH175" i="1" a="1"/>
  <c r="AH175" i="1" s="1"/>
  <c r="AI175" i="1" a="1"/>
  <c r="AI175" i="1" s="1"/>
  <c r="AJ175" i="1" a="1"/>
  <c r="AJ175" i="1" s="1"/>
  <c r="AK175" i="1" a="1"/>
  <c r="AK175" i="1" s="1"/>
  <c r="AL175" i="1" a="1"/>
  <c r="AL175" i="1" s="1"/>
  <c r="AM175" i="1" a="1"/>
  <c r="AM175" i="1" s="1"/>
  <c r="AN175" i="1" a="1"/>
  <c r="AN175" i="1" s="1"/>
  <c r="AO175" i="1" a="1"/>
  <c r="AO175" i="1" s="1"/>
  <c r="AP175" i="1" a="1"/>
  <c r="AP175" i="1" s="1"/>
  <c r="AQ175" i="1" a="1"/>
  <c r="AQ175" i="1" s="1"/>
  <c r="AR175" i="1" a="1"/>
  <c r="AR175" i="1" s="1"/>
  <c r="AS175" i="1" a="1"/>
  <c r="AS175" i="1" s="1"/>
  <c r="AT175" i="1" a="1"/>
  <c r="AT175" i="1" s="1"/>
  <c r="AU175" i="1" a="1"/>
  <c r="AU175" i="1" s="1"/>
  <c r="AV175" i="1" a="1"/>
  <c r="AV175" i="1" s="1"/>
  <c r="AW175" i="1" a="1"/>
  <c r="AW175" i="1" s="1"/>
  <c r="AX175" i="1" a="1"/>
  <c r="AX175" i="1" s="1"/>
  <c r="AY175" i="1" a="1"/>
  <c r="AY175" i="1" s="1"/>
  <c r="AB176" i="1" a="1"/>
  <c r="AB176" i="1" s="1"/>
  <c r="AC176" i="1" a="1"/>
  <c r="AC176" i="1" s="1"/>
  <c r="AD176" i="1" a="1"/>
  <c r="AD176" i="1" s="1"/>
  <c r="AE176" i="1" a="1"/>
  <c r="AE176" i="1" s="1"/>
  <c r="AF176" i="1" a="1"/>
  <c r="AF176" i="1" s="1"/>
  <c r="AG176" i="1" a="1"/>
  <c r="AG176" i="1" s="1"/>
  <c r="AH176" i="1" a="1"/>
  <c r="AH176" i="1" s="1"/>
  <c r="AI176" i="1" a="1"/>
  <c r="AI176" i="1" s="1"/>
  <c r="AJ176" i="1" a="1"/>
  <c r="AJ176" i="1" s="1"/>
  <c r="AK176" i="1" a="1"/>
  <c r="AK176" i="1" s="1"/>
  <c r="AL176" i="1" a="1"/>
  <c r="AL176" i="1" s="1"/>
  <c r="AM176" i="1" a="1"/>
  <c r="AM176" i="1" s="1"/>
  <c r="AN176" i="1" a="1"/>
  <c r="AN176" i="1" s="1"/>
  <c r="AO176" i="1" a="1"/>
  <c r="AO176" i="1" s="1"/>
  <c r="AP176" i="1" a="1"/>
  <c r="AP176" i="1" s="1"/>
  <c r="AQ176" i="1" a="1"/>
  <c r="AQ176" i="1" s="1"/>
  <c r="AR176" i="1" a="1"/>
  <c r="AR176" i="1" s="1"/>
  <c r="AS176" i="1" a="1"/>
  <c r="AS176" i="1" s="1"/>
  <c r="AT176" i="1" a="1"/>
  <c r="AT176" i="1" s="1"/>
  <c r="AU176" i="1" a="1"/>
  <c r="AU176" i="1" s="1"/>
  <c r="AV176" i="1" a="1"/>
  <c r="AV176" i="1" s="1"/>
  <c r="AW176" i="1" a="1"/>
  <c r="AW176" i="1" s="1"/>
  <c r="AX176" i="1" a="1"/>
  <c r="AX176" i="1" s="1"/>
  <c r="AY176" i="1" a="1"/>
  <c r="AY176" i="1" s="1"/>
  <c r="AB177" i="1" a="1"/>
  <c r="AB177" i="1" s="1"/>
  <c r="AC177" i="1" a="1"/>
  <c r="AC177" i="1" s="1"/>
  <c r="AD177" i="1" a="1"/>
  <c r="AD177" i="1" s="1"/>
  <c r="AE177" i="1" a="1"/>
  <c r="AE177" i="1" s="1"/>
  <c r="AF177" i="1" a="1"/>
  <c r="AF177" i="1" s="1"/>
  <c r="AG177" i="1" a="1"/>
  <c r="AG177" i="1" s="1"/>
  <c r="AH177" i="1" a="1"/>
  <c r="AH177" i="1" s="1"/>
  <c r="AI177" i="1" a="1"/>
  <c r="AI177" i="1" s="1"/>
  <c r="AJ177" i="1" a="1"/>
  <c r="AJ177" i="1" s="1"/>
  <c r="AK177" i="1" a="1"/>
  <c r="AK177" i="1" s="1"/>
  <c r="AL177" i="1" a="1"/>
  <c r="AL177" i="1" s="1"/>
  <c r="AM177" i="1" a="1"/>
  <c r="AM177" i="1" s="1"/>
  <c r="AN177" i="1" a="1"/>
  <c r="AN177" i="1" s="1"/>
  <c r="AO177" i="1" a="1"/>
  <c r="AO177" i="1" s="1"/>
  <c r="AP177" i="1" a="1"/>
  <c r="AP177" i="1" s="1"/>
  <c r="AQ177" i="1" a="1"/>
  <c r="AQ177" i="1" s="1"/>
  <c r="AR177" i="1" a="1"/>
  <c r="AR177" i="1" s="1"/>
  <c r="AS177" i="1" a="1"/>
  <c r="AS177" i="1" s="1"/>
  <c r="AT177" i="1" a="1"/>
  <c r="AT177" i="1" s="1"/>
  <c r="AU177" i="1" a="1"/>
  <c r="AU177" i="1" s="1"/>
  <c r="AV177" i="1" a="1"/>
  <c r="AV177" i="1" s="1"/>
  <c r="AW177" i="1" a="1"/>
  <c r="AW177" i="1" s="1"/>
  <c r="AX177" i="1" a="1"/>
  <c r="AX177" i="1" s="1"/>
  <c r="AY177" i="1" a="1"/>
  <c r="AY177" i="1" s="1"/>
  <c r="AB178" i="1" a="1"/>
  <c r="AB178" i="1" s="1"/>
  <c r="AC178" i="1" a="1"/>
  <c r="AC178" i="1" s="1"/>
  <c r="AD178" i="1" a="1"/>
  <c r="AD178" i="1" s="1"/>
  <c r="AE178" i="1" a="1"/>
  <c r="AE178" i="1" s="1"/>
  <c r="AF178" i="1" a="1"/>
  <c r="AF178" i="1" s="1"/>
  <c r="AG178" i="1" a="1"/>
  <c r="AG178" i="1" s="1"/>
  <c r="AH178" i="1" a="1"/>
  <c r="AH178" i="1" s="1"/>
  <c r="AI178" i="1" a="1"/>
  <c r="AI178" i="1" s="1"/>
  <c r="AJ178" i="1" a="1"/>
  <c r="AJ178" i="1" s="1"/>
  <c r="AK178" i="1" a="1"/>
  <c r="AK178" i="1" s="1"/>
  <c r="AL178" i="1" a="1"/>
  <c r="AL178" i="1" s="1"/>
  <c r="AM178" i="1" a="1"/>
  <c r="AM178" i="1" s="1"/>
  <c r="AN178" i="1" a="1"/>
  <c r="AN178" i="1" s="1"/>
  <c r="AO178" i="1" a="1"/>
  <c r="AO178" i="1" s="1"/>
  <c r="AP178" i="1" a="1"/>
  <c r="AP178" i="1" s="1"/>
  <c r="AQ178" i="1" a="1"/>
  <c r="AQ178" i="1" s="1"/>
  <c r="AR178" i="1" a="1"/>
  <c r="AR178" i="1" s="1"/>
  <c r="AS178" i="1" a="1"/>
  <c r="AS178" i="1" s="1"/>
  <c r="AT178" i="1" a="1"/>
  <c r="AT178" i="1" s="1"/>
  <c r="AU178" i="1" a="1"/>
  <c r="AU178" i="1" s="1"/>
  <c r="AV178" i="1" a="1"/>
  <c r="AV178" i="1" s="1"/>
  <c r="AW178" i="1" a="1"/>
  <c r="AW178" i="1" s="1"/>
  <c r="AX178" i="1" a="1"/>
  <c r="AX178" i="1" s="1"/>
  <c r="AY178" i="1" a="1"/>
  <c r="AY178" i="1" s="1"/>
  <c r="AA173" i="1" a="1"/>
  <c r="AA173" i="1" s="1"/>
  <c r="AA174" i="1" a="1"/>
  <c r="AA174" i="1" s="1"/>
  <c r="AA175" i="1" a="1"/>
  <c r="AA175" i="1" s="1"/>
  <c r="BC12" i="1" s="1"/>
  <c r="CC12" i="1" s="1"/>
  <c r="AA176" i="1" a="1"/>
  <c r="AA176" i="1" s="1"/>
  <c r="AA177" i="1" a="1"/>
  <c r="AA177" i="1" s="1"/>
  <c r="AA178" i="1" a="1"/>
  <c r="AA178" i="1" s="1"/>
  <c r="AA172" i="1" a="1"/>
  <c r="AA172" i="1" s="1"/>
  <c r="AA165" i="1"/>
  <c r="BC5" i="1" s="1"/>
  <c r="CC5" i="1" s="1"/>
  <c r="AA166" i="1"/>
  <c r="BC10" i="1" s="1"/>
  <c r="CC10" i="1" s="1"/>
  <c r="AA167" i="1"/>
  <c r="BC158" i="1" s="1"/>
  <c r="CC158" i="1" s="1"/>
  <c r="AA168" i="1"/>
  <c r="BC56" i="1" s="1"/>
  <c r="CC56" i="1" s="1"/>
  <c r="AA169" i="1"/>
  <c r="BC31" i="1" s="1"/>
  <c r="CC31" i="1" s="1"/>
  <c r="AA170" i="1"/>
  <c r="BC52" i="1" s="1"/>
  <c r="CC52" i="1" s="1"/>
  <c r="AA164" i="1"/>
  <c r="BC13" i="1" s="1"/>
  <c r="CC13" i="1" s="1"/>
  <c r="BC157" i="1" l="1"/>
  <c r="CC157" i="1" s="1"/>
  <c r="BC150" i="1"/>
  <c r="CC150" i="1" s="1"/>
  <c r="BC139" i="1"/>
  <c r="CC139" i="1" s="1"/>
  <c r="BC135" i="1"/>
  <c r="CC135" i="1" s="1"/>
  <c r="BC130" i="1"/>
  <c r="CC130" i="1" s="1"/>
  <c r="BC126" i="1"/>
  <c r="CC126" i="1" s="1"/>
  <c r="BC117" i="1"/>
  <c r="CC117" i="1" s="1"/>
  <c r="BC110" i="1"/>
  <c r="CC110" i="1" s="1"/>
  <c r="BC105" i="1"/>
  <c r="CC105" i="1" s="1"/>
  <c r="BC100" i="1"/>
  <c r="CC100" i="1" s="1"/>
  <c r="BC96" i="1"/>
  <c r="CC96" i="1" s="1"/>
  <c r="BC82" i="1"/>
  <c r="CC82" i="1" s="1"/>
  <c r="BC77" i="1"/>
  <c r="CC77" i="1" s="1"/>
  <c r="BC30" i="1"/>
  <c r="CC30" i="1" s="1"/>
  <c r="BC27" i="1"/>
  <c r="CC27" i="1" s="1"/>
  <c r="BC22" i="1"/>
  <c r="CC22" i="1" s="1"/>
  <c r="BC20" i="1"/>
  <c r="CC20" i="1" s="1"/>
  <c r="BC153" i="1"/>
  <c r="CC153" i="1" s="1"/>
  <c r="BC145" i="1"/>
  <c r="CC145" i="1" s="1"/>
  <c r="BC120" i="1"/>
  <c r="CC120" i="1" s="1"/>
  <c r="BC99" i="1"/>
  <c r="CC99" i="1" s="1"/>
  <c r="BC92" i="1"/>
  <c r="CC92" i="1" s="1"/>
  <c r="BC85" i="1"/>
  <c r="CC85" i="1" s="1"/>
  <c r="BC81" i="1"/>
  <c r="CC81" i="1" s="1"/>
  <c r="BC71" i="1"/>
  <c r="CC71" i="1" s="1"/>
  <c r="BC67" i="1"/>
  <c r="CC67" i="1" s="1"/>
  <c r="BC51" i="1"/>
  <c r="CC51" i="1" s="1"/>
  <c r="BC43" i="1"/>
  <c r="CC43" i="1" s="1"/>
  <c r="BC36" i="1"/>
  <c r="CC36" i="1" s="1"/>
  <c r="BC29" i="1"/>
  <c r="CC29" i="1" s="1"/>
  <c r="BC26" i="1"/>
  <c r="CC26" i="1" s="1"/>
  <c r="BC16" i="1"/>
  <c r="CC16" i="1" s="1"/>
  <c r="BC11" i="1"/>
  <c r="CC11" i="1" s="1"/>
  <c r="BC8" i="1"/>
  <c r="CC8" i="1" s="1"/>
  <c r="BC41" i="1"/>
  <c r="CC41" i="1" s="1"/>
  <c r="BC37" i="1"/>
  <c r="CC37" i="1" s="1"/>
  <c r="BC4" i="1"/>
  <c r="CC4" i="1" s="1"/>
  <c r="BC156" i="1"/>
  <c r="CC156" i="1" s="1"/>
  <c r="BC144" i="1"/>
  <c r="CC144" i="1" s="1"/>
  <c r="BC138" i="1"/>
  <c r="CC138" i="1" s="1"/>
  <c r="BC134" i="1"/>
  <c r="CC134" i="1" s="1"/>
  <c r="BC129" i="1"/>
  <c r="CC129" i="1" s="1"/>
  <c r="BC125" i="1"/>
  <c r="CC125" i="1" s="1"/>
  <c r="BC116" i="1"/>
  <c r="CC116" i="1" s="1"/>
  <c r="BC109" i="1"/>
  <c r="CC109" i="1" s="1"/>
  <c r="BC104" i="1"/>
  <c r="CC104" i="1" s="1"/>
  <c r="BC88" i="1"/>
  <c r="CC88" i="1" s="1"/>
  <c r="BC76" i="1"/>
  <c r="CC76" i="1" s="1"/>
  <c r="BC59" i="1"/>
  <c r="CC59" i="1" s="1"/>
  <c r="BC46" i="1"/>
  <c r="CC46" i="1" s="1"/>
  <c r="BC40" i="1"/>
  <c r="CC40" i="1" s="1"/>
  <c r="BC7" i="1"/>
  <c r="CC7" i="1" s="1"/>
  <c r="BC93" i="1"/>
  <c r="CC93" i="1" s="1"/>
  <c r="BC152" i="1"/>
  <c r="CC152" i="1" s="1"/>
  <c r="BC143" i="1"/>
  <c r="CC143" i="1" s="1"/>
  <c r="BC122" i="1"/>
  <c r="CC122" i="1" s="1"/>
  <c r="BC119" i="1"/>
  <c r="CC119" i="1" s="1"/>
  <c r="BC115" i="1"/>
  <c r="CC115" i="1" s="1"/>
  <c r="BC103" i="1"/>
  <c r="CC103" i="1" s="1"/>
  <c r="BC98" i="1"/>
  <c r="CC98" i="1" s="1"/>
  <c r="BC91" i="1"/>
  <c r="CC91" i="1" s="1"/>
  <c r="BC87" i="1"/>
  <c r="CC87" i="1" s="1"/>
  <c r="BC84" i="1"/>
  <c r="CC84" i="1" s="1"/>
  <c r="BC80" i="1"/>
  <c r="CC80" i="1" s="1"/>
  <c r="BC66" i="1"/>
  <c r="CC66" i="1" s="1"/>
  <c r="BC58" i="1"/>
  <c r="CC58" i="1" s="1"/>
  <c r="BC54" i="1"/>
  <c r="CC54" i="1" s="1"/>
  <c r="BC50" i="1"/>
  <c r="CC50" i="1" s="1"/>
  <c r="BC45" i="1"/>
  <c r="CC45" i="1" s="1"/>
  <c r="BC44" i="1"/>
  <c r="CC44" i="1" s="1"/>
  <c r="BC42" i="1"/>
  <c r="CC42" i="1" s="1"/>
  <c r="BC25" i="1"/>
  <c r="CC25" i="1" s="1"/>
  <c r="BC17" i="1"/>
  <c r="CC17" i="1" s="1"/>
  <c r="BC15" i="1"/>
  <c r="CC15" i="1" s="1"/>
  <c r="BC6" i="1"/>
  <c r="CC6" i="1" s="1"/>
  <c r="BC142" i="1"/>
  <c r="CC142" i="1" s="1"/>
  <c r="BC137" i="1"/>
  <c r="CC137" i="1" s="1"/>
  <c r="BC133" i="1"/>
  <c r="CC133" i="1" s="1"/>
  <c r="BC128" i="1"/>
  <c r="CC128" i="1" s="1"/>
  <c r="BC124" i="1"/>
  <c r="CC124" i="1" s="1"/>
  <c r="BC108" i="1"/>
  <c r="CC108" i="1" s="1"/>
  <c r="BC95" i="1"/>
  <c r="CC95" i="1" s="1"/>
  <c r="BC90" i="1"/>
  <c r="CC90" i="1" s="1"/>
  <c r="BC68" i="1"/>
  <c r="CC68" i="1" s="1"/>
  <c r="BC39" i="1"/>
  <c r="CC39" i="1" s="1"/>
  <c r="BC24" i="1"/>
  <c r="CC24" i="1" s="1"/>
  <c r="BC155" i="1"/>
  <c r="CC155" i="1" s="1"/>
  <c r="BC151" i="1"/>
  <c r="CC151" i="1" s="1"/>
  <c r="BC148" i="1"/>
  <c r="CC148" i="1" s="1"/>
  <c r="BC147" i="1"/>
  <c r="CC147" i="1" s="1"/>
  <c r="BC141" i="1"/>
  <c r="CC141" i="1" s="1"/>
  <c r="BC132" i="1"/>
  <c r="CC132" i="1" s="1"/>
  <c r="BC118" i="1"/>
  <c r="CC118" i="1" s="1"/>
  <c r="BC114" i="1"/>
  <c r="CC114" i="1" s="1"/>
  <c r="BC111" i="1"/>
  <c r="CC111" i="1" s="1"/>
  <c r="BC102" i="1"/>
  <c r="CC102" i="1" s="1"/>
  <c r="BC97" i="1"/>
  <c r="CC97" i="1" s="1"/>
  <c r="BC83" i="1"/>
  <c r="CC83" i="1" s="1"/>
  <c r="BC79" i="1"/>
  <c r="CC79" i="1" s="1"/>
  <c r="BC74" i="1"/>
  <c r="CC74" i="1" s="1"/>
  <c r="BC57" i="1"/>
  <c r="CC57" i="1" s="1"/>
  <c r="BC53" i="1"/>
  <c r="CC53" i="1" s="1"/>
  <c r="BC49" i="1"/>
  <c r="CC49" i="1" s="1"/>
  <c r="BC33" i="1"/>
  <c r="CC33" i="1" s="1"/>
  <c r="BC146" i="1"/>
  <c r="CC146" i="1" s="1"/>
  <c r="BC136" i="1"/>
  <c r="CC136" i="1" s="1"/>
  <c r="BC131" i="1"/>
  <c r="CC131" i="1" s="1"/>
  <c r="BC121" i="1"/>
  <c r="CC121" i="1" s="1"/>
  <c r="BC94" i="1"/>
  <c r="CC94" i="1" s="1"/>
  <c r="BC89" i="1"/>
  <c r="CC89" i="1" s="1"/>
  <c r="BC86" i="1"/>
  <c r="CC86" i="1" s="1"/>
  <c r="BC73" i="1"/>
  <c r="CC73" i="1" s="1"/>
  <c r="BC69" i="1"/>
  <c r="CC69" i="1" s="1"/>
  <c r="BC32" i="1"/>
  <c r="CC32" i="1" s="1"/>
  <c r="BC23" i="1"/>
  <c r="CC23" i="1" s="1"/>
  <c r="F19" i="1"/>
  <c r="T19" i="1" s="1"/>
  <c r="F35" i="1"/>
  <c r="T35" i="1" s="1"/>
  <c r="F47" i="1"/>
  <c r="T47" i="1" s="1"/>
  <c r="F55" i="1"/>
  <c r="T55" i="1" s="1"/>
  <c r="F65" i="1"/>
  <c r="T65" i="1" s="1"/>
  <c r="F75" i="1"/>
  <c r="T75" i="1" s="1"/>
  <c r="F107" i="1"/>
  <c r="T107" i="1" s="1"/>
  <c r="F113" i="1"/>
  <c r="T113" i="1" s="1"/>
  <c r="F18" i="1"/>
  <c r="T18" i="1" s="1"/>
  <c r="F28" i="1"/>
  <c r="T28" i="1" s="1"/>
  <c r="F38" i="1"/>
  <c r="T38" i="1" s="1"/>
  <c r="F60" i="1"/>
  <c r="T60" i="1" s="1"/>
  <c r="F62" i="1"/>
  <c r="T62" i="1" s="1"/>
  <c r="F64" i="1"/>
  <c r="T64" i="1" s="1"/>
  <c r="F70" i="1"/>
  <c r="T70" i="1" s="1"/>
  <c r="F72" i="1"/>
  <c r="T72" i="1" s="1"/>
  <c r="F149" i="1"/>
  <c r="T149" i="1" s="1"/>
  <c r="M178" i="1" l="1" a="1"/>
  <c r="M178" i="1" s="1"/>
  <c r="M172" i="1" a="1"/>
  <c r="M172" i="1" s="1"/>
  <c r="M177" i="1" a="1"/>
  <c r="M177" i="1" s="1"/>
  <c r="M175" i="1" a="1"/>
  <c r="M175" i="1" s="1"/>
  <c r="M173" i="1" a="1"/>
  <c r="M173" i="1" s="1"/>
  <c r="M174" i="1" a="1"/>
  <c r="M174" i="1" s="1"/>
  <c r="M176" i="1" a="1"/>
  <c r="M176" i="1" s="1"/>
  <c r="N5" i="1"/>
  <c r="O5" i="1"/>
  <c r="P5" i="1"/>
  <c r="I5" i="1" s="1"/>
  <c r="W5" i="1" s="1"/>
  <c r="Q5" i="1"/>
  <c r="J5" i="1" s="1"/>
  <c r="X5" i="1" s="1"/>
  <c r="R5" i="1"/>
  <c r="N6" i="1"/>
  <c r="G6" i="1" s="1"/>
  <c r="U6" i="1" s="1"/>
  <c r="O6" i="1"/>
  <c r="H6" i="1" s="1"/>
  <c r="V6" i="1" s="1"/>
  <c r="P6" i="1"/>
  <c r="I6" i="1" s="1"/>
  <c r="W6" i="1" s="1"/>
  <c r="Q6" i="1"/>
  <c r="J6" i="1" s="1"/>
  <c r="X6" i="1" s="1"/>
  <c r="R6" i="1"/>
  <c r="K6" i="1" s="1"/>
  <c r="Y6" i="1" s="1"/>
  <c r="N7" i="1"/>
  <c r="G7" i="1" s="1"/>
  <c r="U7" i="1" s="1"/>
  <c r="O7" i="1"/>
  <c r="H7" i="1" s="1"/>
  <c r="V7" i="1" s="1"/>
  <c r="P7" i="1"/>
  <c r="I7" i="1" s="1"/>
  <c r="W7" i="1" s="1"/>
  <c r="Q7" i="1"/>
  <c r="J7" i="1" s="1"/>
  <c r="X7" i="1" s="1"/>
  <c r="R7" i="1"/>
  <c r="K7" i="1" s="1"/>
  <c r="Y7" i="1" s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J13" i="1" s="1"/>
  <c r="X13" i="1" s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G18" i="1" s="1"/>
  <c r="U18" i="1" s="1"/>
  <c r="O18" i="1"/>
  <c r="H18" i="1" s="1"/>
  <c r="V18" i="1" s="1"/>
  <c r="P18" i="1"/>
  <c r="I18" i="1" s="1"/>
  <c r="W18" i="1" s="1"/>
  <c r="Q18" i="1"/>
  <c r="J18" i="1" s="1"/>
  <c r="X18" i="1" s="1"/>
  <c r="R18" i="1"/>
  <c r="K18" i="1" s="1"/>
  <c r="Y18" i="1" s="1"/>
  <c r="N19" i="1"/>
  <c r="G19" i="1" s="1"/>
  <c r="U19" i="1" s="1"/>
  <c r="O19" i="1"/>
  <c r="H19" i="1" s="1"/>
  <c r="V19" i="1" s="1"/>
  <c r="P19" i="1"/>
  <c r="I19" i="1" s="1"/>
  <c r="W19" i="1" s="1"/>
  <c r="Q19" i="1"/>
  <c r="J19" i="1" s="1"/>
  <c r="X19" i="1" s="1"/>
  <c r="R19" i="1"/>
  <c r="K19" i="1" s="1"/>
  <c r="Y19" i="1" s="1"/>
  <c r="N20" i="1"/>
  <c r="O20" i="1"/>
  <c r="P20" i="1"/>
  <c r="Q20" i="1"/>
  <c r="R20" i="1"/>
  <c r="N21" i="1"/>
  <c r="O21" i="1"/>
  <c r="P21" i="1"/>
  <c r="Q21" i="1"/>
  <c r="J21" i="1" s="1"/>
  <c r="X21" i="1" s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I27" i="1" s="1"/>
  <c r="W27" i="1" s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G38" i="1" s="1"/>
  <c r="U38" i="1" s="1"/>
  <c r="O38" i="1"/>
  <c r="H38" i="1" s="1"/>
  <c r="V38" i="1" s="1"/>
  <c r="P38" i="1"/>
  <c r="I38" i="1" s="1"/>
  <c r="W38" i="1" s="1"/>
  <c r="Q38" i="1"/>
  <c r="J38" i="1" s="1"/>
  <c r="X38" i="1" s="1"/>
  <c r="R38" i="1"/>
  <c r="K38" i="1" s="1"/>
  <c r="Y38" i="1" s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J43" i="1" s="1"/>
  <c r="X43" i="1" s="1"/>
  <c r="R43" i="1"/>
  <c r="N44" i="1"/>
  <c r="O44" i="1"/>
  <c r="P44" i="1"/>
  <c r="Q44" i="1"/>
  <c r="J44" i="1" s="1"/>
  <c r="X44" i="1" s="1"/>
  <c r="R44" i="1"/>
  <c r="N45" i="1"/>
  <c r="O45" i="1"/>
  <c r="P45" i="1"/>
  <c r="Q45" i="1"/>
  <c r="R45" i="1"/>
  <c r="N46" i="1"/>
  <c r="O46" i="1"/>
  <c r="P46" i="1"/>
  <c r="Q46" i="1"/>
  <c r="R46" i="1"/>
  <c r="N47" i="1"/>
  <c r="G47" i="1" s="1"/>
  <c r="U47" i="1" s="1"/>
  <c r="O47" i="1"/>
  <c r="H47" i="1" s="1"/>
  <c r="V47" i="1" s="1"/>
  <c r="P47" i="1"/>
  <c r="I47" i="1" s="1"/>
  <c r="W47" i="1" s="1"/>
  <c r="Q47" i="1"/>
  <c r="J47" i="1" s="1"/>
  <c r="X47" i="1" s="1"/>
  <c r="R47" i="1"/>
  <c r="K47" i="1" s="1"/>
  <c r="Y47" i="1" s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G55" i="1" s="1"/>
  <c r="U55" i="1" s="1"/>
  <c r="O55" i="1"/>
  <c r="H55" i="1" s="1"/>
  <c r="V55" i="1" s="1"/>
  <c r="P55" i="1"/>
  <c r="I55" i="1" s="1"/>
  <c r="W55" i="1" s="1"/>
  <c r="Q55" i="1"/>
  <c r="J55" i="1" s="1"/>
  <c r="X55" i="1" s="1"/>
  <c r="R55" i="1"/>
  <c r="K55" i="1" s="1"/>
  <c r="Y55" i="1" s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G60" i="1" s="1"/>
  <c r="U60" i="1" s="1"/>
  <c r="O60" i="1"/>
  <c r="H60" i="1" s="1"/>
  <c r="V60" i="1" s="1"/>
  <c r="P60" i="1"/>
  <c r="I60" i="1" s="1"/>
  <c r="W60" i="1" s="1"/>
  <c r="Q60" i="1"/>
  <c r="J60" i="1" s="1"/>
  <c r="X60" i="1" s="1"/>
  <c r="R60" i="1"/>
  <c r="K60" i="1" s="1"/>
  <c r="Y60" i="1" s="1"/>
  <c r="N61" i="1"/>
  <c r="O61" i="1"/>
  <c r="P61" i="1"/>
  <c r="I61" i="1" s="1"/>
  <c r="W61" i="1" s="1"/>
  <c r="Q61" i="1"/>
  <c r="R61" i="1"/>
  <c r="N62" i="1"/>
  <c r="G62" i="1" s="1"/>
  <c r="U62" i="1" s="1"/>
  <c r="O62" i="1"/>
  <c r="H62" i="1" s="1"/>
  <c r="V62" i="1" s="1"/>
  <c r="P62" i="1"/>
  <c r="I62" i="1" s="1"/>
  <c r="W62" i="1" s="1"/>
  <c r="Q62" i="1"/>
  <c r="J62" i="1" s="1"/>
  <c r="X62" i="1" s="1"/>
  <c r="R62" i="1"/>
  <c r="K62" i="1" s="1"/>
  <c r="Y62" i="1" s="1"/>
  <c r="N63" i="1"/>
  <c r="O63" i="1"/>
  <c r="P63" i="1"/>
  <c r="Q63" i="1"/>
  <c r="R63" i="1"/>
  <c r="N64" i="1"/>
  <c r="G64" i="1" s="1"/>
  <c r="U64" i="1" s="1"/>
  <c r="O64" i="1"/>
  <c r="H64" i="1" s="1"/>
  <c r="V64" i="1" s="1"/>
  <c r="P64" i="1"/>
  <c r="I64" i="1" s="1"/>
  <c r="W64" i="1" s="1"/>
  <c r="Q64" i="1"/>
  <c r="J64" i="1" s="1"/>
  <c r="X64" i="1" s="1"/>
  <c r="R64" i="1"/>
  <c r="K64" i="1" s="1"/>
  <c r="Y64" i="1" s="1"/>
  <c r="N65" i="1"/>
  <c r="G65" i="1" s="1"/>
  <c r="U65" i="1" s="1"/>
  <c r="O65" i="1"/>
  <c r="H65" i="1" s="1"/>
  <c r="V65" i="1" s="1"/>
  <c r="P65" i="1"/>
  <c r="I65" i="1" s="1"/>
  <c r="W65" i="1" s="1"/>
  <c r="Q65" i="1"/>
  <c r="J65" i="1" s="1"/>
  <c r="X65" i="1" s="1"/>
  <c r="R65" i="1"/>
  <c r="K65" i="1" s="1"/>
  <c r="Y65" i="1" s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G70" i="1" s="1"/>
  <c r="U70" i="1" s="1"/>
  <c r="O70" i="1"/>
  <c r="H70" i="1" s="1"/>
  <c r="V70" i="1" s="1"/>
  <c r="P70" i="1"/>
  <c r="I70" i="1" s="1"/>
  <c r="W70" i="1" s="1"/>
  <c r="Q70" i="1"/>
  <c r="J70" i="1" s="1"/>
  <c r="X70" i="1" s="1"/>
  <c r="R70" i="1"/>
  <c r="K70" i="1" s="1"/>
  <c r="Y70" i="1" s="1"/>
  <c r="N71" i="1"/>
  <c r="O71" i="1"/>
  <c r="P71" i="1"/>
  <c r="Q71" i="1"/>
  <c r="R71" i="1"/>
  <c r="N72" i="1"/>
  <c r="G72" i="1" s="1"/>
  <c r="U72" i="1" s="1"/>
  <c r="O72" i="1"/>
  <c r="H72" i="1" s="1"/>
  <c r="V72" i="1" s="1"/>
  <c r="P72" i="1"/>
  <c r="I72" i="1" s="1"/>
  <c r="W72" i="1" s="1"/>
  <c r="Q72" i="1"/>
  <c r="J72" i="1" s="1"/>
  <c r="X72" i="1" s="1"/>
  <c r="R72" i="1"/>
  <c r="K72" i="1" s="1"/>
  <c r="Y72" i="1" s="1"/>
  <c r="N73" i="1"/>
  <c r="O73" i="1"/>
  <c r="P73" i="1"/>
  <c r="Q73" i="1"/>
  <c r="R73" i="1"/>
  <c r="N74" i="1"/>
  <c r="O74" i="1"/>
  <c r="P74" i="1"/>
  <c r="Q74" i="1"/>
  <c r="R74" i="1"/>
  <c r="N75" i="1"/>
  <c r="G75" i="1" s="1"/>
  <c r="U75" i="1" s="1"/>
  <c r="O75" i="1"/>
  <c r="H75" i="1" s="1"/>
  <c r="V75" i="1" s="1"/>
  <c r="P75" i="1"/>
  <c r="I75" i="1" s="1"/>
  <c r="W75" i="1" s="1"/>
  <c r="Q75" i="1"/>
  <c r="J75" i="1" s="1"/>
  <c r="X75" i="1" s="1"/>
  <c r="R75" i="1"/>
  <c r="K75" i="1" s="1"/>
  <c r="Y75" i="1" s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J96" i="1" s="1"/>
  <c r="X96" i="1" s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G107" i="1" s="1"/>
  <c r="U107" i="1" s="1"/>
  <c r="O107" i="1"/>
  <c r="H107" i="1" s="1"/>
  <c r="V107" i="1" s="1"/>
  <c r="P107" i="1"/>
  <c r="I107" i="1" s="1"/>
  <c r="W107" i="1" s="1"/>
  <c r="Q107" i="1"/>
  <c r="J107" i="1" s="1"/>
  <c r="X107" i="1" s="1"/>
  <c r="R107" i="1"/>
  <c r="K107" i="1" s="1"/>
  <c r="Y107" i="1" s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K111" i="1" s="1"/>
  <c r="Y111" i="1" s="1"/>
  <c r="N112" i="1"/>
  <c r="O112" i="1"/>
  <c r="P112" i="1"/>
  <c r="Q112" i="1"/>
  <c r="R112" i="1"/>
  <c r="N113" i="1"/>
  <c r="G113" i="1" s="1"/>
  <c r="U113" i="1" s="1"/>
  <c r="O113" i="1"/>
  <c r="H113" i="1" s="1"/>
  <c r="V113" i="1" s="1"/>
  <c r="P113" i="1"/>
  <c r="I113" i="1" s="1"/>
  <c r="W113" i="1" s="1"/>
  <c r="Q113" i="1"/>
  <c r="J113" i="1" s="1"/>
  <c r="X113" i="1" s="1"/>
  <c r="R113" i="1"/>
  <c r="K113" i="1" s="1"/>
  <c r="Y113" i="1" s="1"/>
  <c r="N114" i="1"/>
  <c r="O114" i="1"/>
  <c r="P114" i="1"/>
  <c r="Q114" i="1"/>
  <c r="R114" i="1"/>
  <c r="N115" i="1"/>
  <c r="O115" i="1"/>
  <c r="P115" i="1"/>
  <c r="I115" i="1" s="1"/>
  <c r="W115" i="1" s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I135" i="1" s="1"/>
  <c r="W135" i="1" s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G146" i="1" s="1"/>
  <c r="U146" i="1" s="1"/>
  <c r="O146" i="1"/>
  <c r="H146" i="1" s="1"/>
  <c r="V146" i="1" s="1"/>
  <c r="P146" i="1"/>
  <c r="I146" i="1" s="1"/>
  <c r="W146" i="1" s="1"/>
  <c r="Q146" i="1"/>
  <c r="J146" i="1" s="1"/>
  <c r="X146" i="1" s="1"/>
  <c r="R146" i="1"/>
  <c r="K146" i="1" s="1"/>
  <c r="Y146" i="1" s="1"/>
  <c r="N147" i="1"/>
  <c r="O147" i="1"/>
  <c r="P147" i="1"/>
  <c r="Q147" i="1"/>
  <c r="J147" i="1" s="1"/>
  <c r="X147" i="1" s="1"/>
  <c r="R147" i="1"/>
  <c r="N148" i="1"/>
  <c r="O148" i="1"/>
  <c r="P148" i="1"/>
  <c r="Q148" i="1"/>
  <c r="R148" i="1"/>
  <c r="N149" i="1"/>
  <c r="G149" i="1" s="1"/>
  <c r="U149" i="1" s="1"/>
  <c r="O149" i="1"/>
  <c r="H149" i="1" s="1"/>
  <c r="V149" i="1" s="1"/>
  <c r="P149" i="1"/>
  <c r="I149" i="1" s="1"/>
  <c r="W149" i="1" s="1"/>
  <c r="Q149" i="1"/>
  <c r="J149" i="1" s="1"/>
  <c r="X149" i="1" s="1"/>
  <c r="R149" i="1"/>
  <c r="K149" i="1" s="1"/>
  <c r="Y149" i="1" s="1"/>
  <c r="N150" i="1"/>
  <c r="O150" i="1"/>
  <c r="P150" i="1"/>
  <c r="Q150" i="1"/>
  <c r="J150" i="1" s="1"/>
  <c r="X150" i="1" s="1"/>
  <c r="R150" i="1"/>
  <c r="K150" i="1" s="1"/>
  <c r="Y150" i="1" s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R4" i="1"/>
  <c r="Q4" i="1"/>
  <c r="P4" i="1"/>
  <c r="O4" i="1"/>
  <c r="N4" i="1"/>
  <c r="O176" i="1" l="1" a="1"/>
  <c r="O176" i="1" s="1"/>
  <c r="O177" i="1" a="1"/>
  <c r="O177" i="1" s="1"/>
  <c r="O172" i="1" a="1"/>
  <c r="O172" i="1" s="1"/>
  <c r="O178" i="1" a="1"/>
  <c r="O178" i="1" s="1"/>
  <c r="O173" i="1" a="1"/>
  <c r="O173" i="1" s="1"/>
  <c r="H69" i="1" s="1"/>
  <c r="V69" i="1" s="1"/>
  <c r="O174" i="1" a="1"/>
  <c r="O174" i="1" s="1"/>
  <c r="O175" i="1" a="1"/>
  <c r="O175" i="1" s="1"/>
  <c r="H114" i="1"/>
  <c r="V114" i="1" s="1"/>
  <c r="P178" i="1" a="1"/>
  <c r="P178" i="1" s="1"/>
  <c r="P175" i="1" a="1"/>
  <c r="P175" i="1" s="1"/>
  <c r="P172" i="1" a="1"/>
  <c r="P172" i="1" s="1"/>
  <c r="P173" i="1" a="1"/>
  <c r="P173" i="1" s="1"/>
  <c r="P176" i="1" a="1"/>
  <c r="P176" i="1" s="1"/>
  <c r="P177" i="1" a="1"/>
  <c r="P177" i="1" s="1"/>
  <c r="P174" i="1" a="1"/>
  <c r="P174" i="1" s="1"/>
  <c r="Q176" i="1" a="1"/>
  <c r="Q176" i="1" s="1"/>
  <c r="Q175" i="1" a="1"/>
  <c r="Q175" i="1" s="1"/>
  <c r="Q177" i="1" a="1"/>
  <c r="Q177" i="1" s="1"/>
  <c r="J128" i="1" s="1"/>
  <c r="X128" i="1" s="1"/>
  <c r="Q174" i="1" a="1"/>
  <c r="Q174" i="1" s="1"/>
  <c r="Q173" i="1" a="1"/>
  <c r="Q173" i="1" s="1"/>
  <c r="Q178" i="1" a="1"/>
  <c r="Q178" i="1" s="1"/>
  <c r="Q172" i="1" a="1"/>
  <c r="Q172" i="1" s="1"/>
  <c r="J140" i="1"/>
  <c r="X140" i="1" s="1"/>
  <c r="K63" i="1"/>
  <c r="Y63" i="1" s="1"/>
  <c r="K91" i="1"/>
  <c r="Y91" i="1" s="1"/>
  <c r="R175" i="1" a="1"/>
  <c r="R175" i="1" s="1"/>
  <c r="R172" i="1" a="1"/>
  <c r="R172" i="1" s="1"/>
  <c r="R173" i="1" a="1"/>
  <c r="R173" i="1" s="1"/>
  <c r="R177" i="1" a="1"/>
  <c r="R177" i="1" s="1"/>
  <c r="R176" i="1" a="1"/>
  <c r="R176" i="1" s="1"/>
  <c r="R174" i="1" a="1"/>
  <c r="R174" i="1" s="1"/>
  <c r="R178" i="1" a="1"/>
  <c r="R178" i="1" s="1"/>
  <c r="N175" i="1" a="1"/>
  <c r="N175" i="1" s="1"/>
  <c r="N174" i="1" a="1"/>
  <c r="N174" i="1" s="1"/>
  <c r="N178" i="1" a="1"/>
  <c r="N178" i="1" s="1"/>
  <c r="N173" i="1" a="1"/>
  <c r="N173" i="1" s="1"/>
  <c r="N177" i="1" a="1"/>
  <c r="N177" i="1" s="1"/>
  <c r="N176" i="1" a="1"/>
  <c r="N176" i="1" s="1"/>
  <c r="N172" i="1" a="1"/>
  <c r="N172" i="1" s="1"/>
  <c r="G50" i="1"/>
  <c r="U50" i="1" s="1"/>
  <c r="P164" i="1"/>
  <c r="I53" i="1" s="1"/>
  <c r="W53" i="1" s="1"/>
  <c r="N166" i="1"/>
  <c r="G8" i="1" s="1"/>
  <c r="U8" i="1" s="1"/>
  <c r="Q169" i="1"/>
  <c r="O165" i="1"/>
  <c r="H35" i="1" s="1"/>
  <c r="V35" i="1" s="1"/>
  <c r="R167" i="1"/>
  <c r="K120" i="1" s="1"/>
  <c r="Y120" i="1" s="1"/>
  <c r="P165" i="1"/>
  <c r="I134" i="1" s="1"/>
  <c r="W134" i="1" s="1"/>
  <c r="N167" i="1"/>
  <c r="G33" i="1" s="1"/>
  <c r="U33" i="1" s="1"/>
  <c r="R165" i="1"/>
  <c r="K108" i="1" s="1"/>
  <c r="Y108" i="1" s="1"/>
  <c r="P167" i="1"/>
  <c r="I12" i="1" s="1"/>
  <c r="W12" i="1" s="1"/>
  <c r="N165" i="1"/>
  <c r="G157" i="1" s="1"/>
  <c r="U157" i="1" s="1"/>
  <c r="Q167" i="1"/>
  <c r="J93" i="1" s="1"/>
  <c r="X93" i="1" s="1"/>
  <c r="O166" i="1"/>
  <c r="H121" i="1" s="1"/>
  <c r="V121" i="1" s="1"/>
  <c r="R170" i="1"/>
  <c r="K49" i="1" s="1"/>
  <c r="Y49" i="1" s="1"/>
  <c r="N168" i="1"/>
  <c r="G105" i="1" s="1"/>
  <c r="U105" i="1" s="1"/>
  <c r="R164" i="1"/>
  <c r="K53" i="1" s="1"/>
  <c r="Y53" i="1" s="1"/>
  <c r="Q164" i="1"/>
  <c r="J73" i="1" s="1"/>
  <c r="X73" i="1" s="1"/>
  <c r="R169" i="1"/>
  <c r="K39" i="1" s="1"/>
  <c r="Y39" i="1" s="1"/>
  <c r="P169" i="1"/>
  <c r="I78" i="1" s="1"/>
  <c r="W78" i="1" s="1"/>
  <c r="Q166" i="1"/>
  <c r="J23" i="1" s="1"/>
  <c r="X23" i="1" s="1"/>
  <c r="O164" i="1"/>
  <c r="H115" i="1" s="1"/>
  <c r="V115" i="1" s="1"/>
  <c r="Q168" i="1"/>
  <c r="J122" i="1" s="1"/>
  <c r="X122" i="1" s="1"/>
  <c r="P166" i="1"/>
  <c r="I156" i="1" s="1"/>
  <c r="W156" i="1" s="1"/>
  <c r="N169" i="1"/>
  <c r="G76" i="1" s="1"/>
  <c r="U76" i="1" s="1"/>
  <c r="R166" i="1"/>
  <c r="K112" i="1" s="1"/>
  <c r="Y112" i="1" s="1"/>
  <c r="P168" i="1"/>
  <c r="I84" i="1" s="1"/>
  <c r="W84" i="1" s="1"/>
  <c r="AO170" i="1"/>
  <c r="AN170" i="1"/>
  <c r="AM170" i="1"/>
  <c r="AL170" i="1"/>
  <c r="AO169" i="1"/>
  <c r="AN169" i="1"/>
  <c r="AM169" i="1"/>
  <c r="AL169" i="1"/>
  <c r="AO168" i="1"/>
  <c r="AN168" i="1"/>
  <c r="AM168" i="1"/>
  <c r="AL168" i="1"/>
  <c r="AO167" i="1"/>
  <c r="AN167" i="1"/>
  <c r="AM167" i="1"/>
  <c r="AL167" i="1"/>
  <c r="AO166" i="1"/>
  <c r="AN166" i="1"/>
  <c r="AM166" i="1"/>
  <c r="AL166" i="1"/>
  <c r="AO165" i="1"/>
  <c r="AN165" i="1"/>
  <c r="AM165" i="1"/>
  <c r="AL165" i="1"/>
  <c r="AO164" i="1"/>
  <c r="AN164" i="1"/>
  <c r="AM164" i="1"/>
  <c r="AL164" i="1"/>
  <c r="AY170" i="1"/>
  <c r="AX170" i="1"/>
  <c r="AW170" i="1"/>
  <c r="AV170" i="1"/>
  <c r="AU170" i="1"/>
  <c r="AY169" i="1"/>
  <c r="AX169" i="1"/>
  <c r="AW169" i="1"/>
  <c r="AV169" i="1"/>
  <c r="AU169" i="1"/>
  <c r="AY168" i="1"/>
  <c r="AX168" i="1"/>
  <c r="AW168" i="1"/>
  <c r="AV168" i="1"/>
  <c r="AU168" i="1"/>
  <c r="AY167" i="1"/>
  <c r="AX167" i="1"/>
  <c r="AW167" i="1"/>
  <c r="AV167" i="1"/>
  <c r="AU167" i="1"/>
  <c r="AY166" i="1"/>
  <c r="AX166" i="1"/>
  <c r="AW166" i="1"/>
  <c r="AV166" i="1"/>
  <c r="AU166" i="1"/>
  <c r="AY165" i="1"/>
  <c r="AX165" i="1"/>
  <c r="AW165" i="1"/>
  <c r="AV165" i="1"/>
  <c r="AU165" i="1"/>
  <c r="AY164" i="1"/>
  <c r="AX164" i="1"/>
  <c r="AW164" i="1"/>
  <c r="AV164" i="1"/>
  <c r="AU164" i="1"/>
  <c r="AT170" i="1"/>
  <c r="AS170" i="1"/>
  <c r="AR170" i="1"/>
  <c r="AQ170" i="1"/>
  <c r="AP170" i="1"/>
  <c r="AT169" i="1"/>
  <c r="AS169" i="1"/>
  <c r="AR169" i="1"/>
  <c r="AQ169" i="1"/>
  <c r="AP169" i="1"/>
  <c r="AT168" i="1"/>
  <c r="AS168" i="1"/>
  <c r="AR168" i="1"/>
  <c r="AQ168" i="1"/>
  <c r="AP168" i="1"/>
  <c r="AT167" i="1"/>
  <c r="AS167" i="1"/>
  <c r="AR167" i="1"/>
  <c r="AQ167" i="1"/>
  <c r="AP167" i="1"/>
  <c r="AT166" i="1"/>
  <c r="AS166" i="1"/>
  <c r="AR166" i="1"/>
  <c r="AQ166" i="1"/>
  <c r="AP166" i="1"/>
  <c r="AT165" i="1"/>
  <c r="AS165" i="1"/>
  <c r="AR165" i="1"/>
  <c r="AQ165" i="1"/>
  <c r="AP165" i="1"/>
  <c r="AT164" i="1"/>
  <c r="AS164" i="1"/>
  <c r="AR164" i="1"/>
  <c r="AQ164" i="1"/>
  <c r="AP164" i="1"/>
  <c r="AK170" i="1"/>
  <c r="AJ170" i="1"/>
  <c r="AI170" i="1"/>
  <c r="AH170" i="1"/>
  <c r="AG170" i="1"/>
  <c r="AK169" i="1"/>
  <c r="AJ169" i="1"/>
  <c r="AI169" i="1"/>
  <c r="AH169" i="1"/>
  <c r="AG169" i="1"/>
  <c r="AK168" i="1"/>
  <c r="AJ168" i="1"/>
  <c r="AI168" i="1"/>
  <c r="AH168" i="1"/>
  <c r="AG168" i="1"/>
  <c r="AK167" i="1"/>
  <c r="AJ167" i="1"/>
  <c r="AI167" i="1"/>
  <c r="AH167" i="1"/>
  <c r="AG167" i="1"/>
  <c r="AK166" i="1"/>
  <c r="AJ166" i="1"/>
  <c r="AI166" i="1"/>
  <c r="AH166" i="1"/>
  <c r="AG166" i="1"/>
  <c r="AK165" i="1"/>
  <c r="AJ165" i="1"/>
  <c r="AI165" i="1"/>
  <c r="AH165" i="1"/>
  <c r="AG165" i="1"/>
  <c r="AK164" i="1"/>
  <c r="AJ164" i="1"/>
  <c r="BL68" i="1" s="1"/>
  <c r="CL68" i="1" s="1"/>
  <c r="AI164" i="1"/>
  <c r="AH164" i="1"/>
  <c r="AG164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B165" i="1"/>
  <c r="AB166" i="1"/>
  <c r="AB167" i="1"/>
  <c r="AB168" i="1"/>
  <c r="AB169" i="1"/>
  <c r="AB170" i="1"/>
  <c r="AB164" i="1"/>
  <c r="N164" i="1"/>
  <c r="G150" i="1" s="1"/>
  <c r="U150" i="1" s="1"/>
  <c r="Q165" i="1"/>
  <c r="J103" i="1" s="1"/>
  <c r="X103" i="1" s="1"/>
  <c r="O167" i="1"/>
  <c r="H41" i="1" s="1"/>
  <c r="V41" i="1" s="1"/>
  <c r="O168" i="1"/>
  <c r="H116" i="1" s="1"/>
  <c r="V116" i="1" s="1"/>
  <c r="R168" i="1"/>
  <c r="K122" i="1" s="1"/>
  <c r="Y122" i="1" s="1"/>
  <c r="O169" i="1"/>
  <c r="H39" i="1" s="1"/>
  <c r="V39" i="1" s="1"/>
  <c r="N170" i="1"/>
  <c r="G15" i="1" s="1"/>
  <c r="U15" i="1" s="1"/>
  <c r="O170" i="1"/>
  <c r="H80" i="1" s="1"/>
  <c r="V80" i="1" s="1"/>
  <c r="P170" i="1"/>
  <c r="I143" i="1" s="1"/>
  <c r="W143" i="1" s="1"/>
  <c r="Q170" i="1"/>
  <c r="J15" i="1" s="1"/>
  <c r="X15" i="1" s="1"/>
  <c r="M165" i="1"/>
  <c r="M166" i="1"/>
  <c r="M167" i="1"/>
  <c r="M168" i="1"/>
  <c r="M169" i="1"/>
  <c r="M170" i="1"/>
  <c r="M164" i="1"/>
  <c r="F129" i="1" l="1"/>
  <c r="T129" i="1" s="1"/>
  <c r="F39" i="1"/>
  <c r="T39" i="1" s="1"/>
  <c r="F151" i="1"/>
  <c r="T151" i="1" s="1"/>
  <c r="F31" i="1"/>
  <c r="T31" i="1" s="1"/>
  <c r="F17" i="1"/>
  <c r="T17" i="1" s="1"/>
  <c r="F57" i="1"/>
  <c r="T57" i="1" s="1"/>
  <c r="F9" i="1"/>
  <c r="T9" i="1" s="1"/>
  <c r="F101" i="1"/>
  <c r="T101" i="1" s="1"/>
  <c r="F76" i="1"/>
  <c r="T76" i="1" s="1"/>
  <c r="F58" i="1"/>
  <c r="T58" i="1" s="1"/>
  <c r="F78" i="1"/>
  <c r="T78" i="1" s="1"/>
  <c r="F132" i="1"/>
  <c r="T132" i="1" s="1"/>
  <c r="F128" i="1"/>
  <c r="T128" i="1" s="1"/>
  <c r="F82" i="1"/>
  <c r="T82" i="1" s="1"/>
  <c r="F110" i="1"/>
  <c r="T110" i="1" s="1"/>
  <c r="F33" i="1"/>
  <c r="T33" i="1" s="1"/>
  <c r="F153" i="1"/>
  <c r="T153" i="1" s="1"/>
  <c r="F41" i="1"/>
  <c r="T41" i="1" s="1"/>
  <c r="F104" i="1"/>
  <c r="T104" i="1" s="1"/>
  <c r="F20" i="1"/>
  <c r="T20" i="1" s="1"/>
  <c r="F98" i="1"/>
  <c r="T98" i="1" s="1"/>
  <c r="F125" i="1"/>
  <c r="T125" i="1" s="1"/>
  <c r="F12" i="1"/>
  <c r="T12" i="1" s="1"/>
  <c r="F66" i="1"/>
  <c r="T66" i="1" s="1"/>
  <c r="F120" i="1"/>
  <c r="T120" i="1" s="1"/>
  <c r="F24" i="1"/>
  <c r="T24" i="1" s="1"/>
  <c r="F46" i="1"/>
  <c r="T46" i="1" s="1"/>
  <c r="F93" i="1"/>
  <c r="T93" i="1" s="1"/>
  <c r="F100" i="1"/>
  <c r="T100" i="1" s="1"/>
  <c r="F102" i="1"/>
  <c r="T102" i="1" s="1"/>
  <c r="F30" i="1"/>
  <c r="T30" i="1" s="1"/>
  <c r="F85" i="1"/>
  <c r="T85" i="1" s="1"/>
  <c r="F158" i="1"/>
  <c r="T158" i="1" s="1"/>
  <c r="F124" i="1"/>
  <c r="T124" i="1" s="1"/>
  <c r="F141" i="1"/>
  <c r="T141" i="1" s="1"/>
  <c r="F105" i="1"/>
  <c r="T105" i="1" s="1"/>
  <c r="F4" i="1"/>
  <c r="T4" i="1" s="1"/>
  <c r="F56" i="1"/>
  <c r="T56" i="1" s="1"/>
  <c r="F148" i="1"/>
  <c r="T148" i="1" s="1"/>
  <c r="F109" i="1"/>
  <c r="T109" i="1" s="1"/>
  <c r="F37" i="1"/>
  <c r="T37" i="1" s="1"/>
  <c r="F116" i="1"/>
  <c r="T116" i="1" s="1"/>
  <c r="F142" i="1"/>
  <c r="T142" i="1" s="1"/>
  <c r="F84" i="1"/>
  <c r="T84" i="1" s="1"/>
  <c r="F122" i="1"/>
  <c r="T122" i="1" s="1"/>
  <c r="F26" i="1"/>
  <c r="T26" i="1" s="1"/>
  <c r="F144" i="1"/>
  <c r="T144" i="1" s="1"/>
  <c r="F83" i="1"/>
  <c r="T83" i="1" s="1"/>
  <c r="F139" i="1"/>
  <c r="T139" i="1" s="1"/>
  <c r="F11" i="1"/>
  <c r="T11" i="1" s="1"/>
  <c r="F27" i="1"/>
  <c r="T27" i="1" s="1"/>
  <c r="F43" i="1"/>
  <c r="T43" i="1" s="1"/>
  <c r="F123" i="1"/>
  <c r="T123" i="1" s="1"/>
  <c r="F131" i="1"/>
  <c r="T131" i="1" s="1"/>
  <c r="F71" i="1"/>
  <c r="T71" i="1" s="1"/>
  <c r="F111" i="1"/>
  <c r="T111" i="1" s="1"/>
  <c r="F127" i="1"/>
  <c r="T127" i="1" s="1"/>
  <c r="F103" i="1"/>
  <c r="T103" i="1" s="1"/>
  <c r="F25" i="1"/>
  <c r="T25" i="1" s="1"/>
  <c r="F97" i="1"/>
  <c r="T97" i="1" s="1"/>
  <c r="F135" i="1"/>
  <c r="T135" i="1" s="1"/>
  <c r="F137" i="1"/>
  <c r="T137" i="1" s="1"/>
  <c r="F90" i="1"/>
  <c r="T90" i="1" s="1"/>
  <c r="F36" i="1"/>
  <c r="T36" i="1" s="1"/>
  <c r="F134" i="1"/>
  <c r="T134" i="1" s="1"/>
  <c r="F157" i="1"/>
  <c r="T157" i="1" s="1"/>
  <c r="F40" i="1"/>
  <c r="T40" i="1" s="1"/>
  <c r="F126" i="1"/>
  <c r="T126" i="1" s="1"/>
  <c r="F45" i="1"/>
  <c r="T45" i="1" s="1"/>
  <c r="F44" i="1"/>
  <c r="T44" i="1" s="1"/>
  <c r="F108" i="1"/>
  <c r="T108" i="1" s="1"/>
  <c r="F32" i="1"/>
  <c r="T32" i="1" s="1"/>
  <c r="F54" i="1"/>
  <c r="T54" i="1" s="1"/>
  <c r="F154" i="1"/>
  <c r="T154" i="1" s="1"/>
  <c r="F136" i="1"/>
  <c r="T136" i="1" s="1"/>
  <c r="F50" i="1"/>
  <c r="T50" i="1" s="1"/>
  <c r="F133" i="1"/>
  <c r="T133" i="1" s="1"/>
  <c r="F22" i="1"/>
  <c r="T22" i="1" s="1"/>
  <c r="F14" i="1"/>
  <c r="T14" i="1" s="1"/>
  <c r="F69" i="1"/>
  <c r="T69" i="1" s="1"/>
  <c r="F5" i="1"/>
  <c r="T5" i="1" s="1"/>
  <c r="F51" i="1"/>
  <c r="T51" i="1" s="1"/>
  <c r="F67" i="1"/>
  <c r="T67" i="1" s="1"/>
  <c r="F59" i="1"/>
  <c r="T59" i="1" s="1"/>
  <c r="F91" i="1"/>
  <c r="T91" i="1" s="1"/>
  <c r="F81" i="1"/>
  <c r="T81" i="1" s="1"/>
  <c r="F23" i="1"/>
  <c r="T23" i="1" s="1"/>
  <c r="F7" i="1"/>
  <c r="T7" i="1" s="1"/>
  <c r="F79" i="1"/>
  <c r="T79" i="1" s="1"/>
  <c r="F119" i="1"/>
  <c r="T119" i="1" s="1"/>
  <c r="F63" i="1"/>
  <c r="T63" i="1" s="1"/>
  <c r="F95" i="1"/>
  <c r="T95" i="1" s="1"/>
  <c r="F87" i="1"/>
  <c r="T87" i="1" s="1"/>
  <c r="F89" i="1"/>
  <c r="T89" i="1" s="1"/>
  <c r="F121" i="1"/>
  <c r="T121" i="1" s="1"/>
  <c r="F112" i="1"/>
  <c r="T112" i="1" s="1"/>
  <c r="F118" i="1"/>
  <c r="T118" i="1" s="1"/>
  <c r="F152" i="1"/>
  <c r="T152" i="1" s="1"/>
  <c r="F114" i="1"/>
  <c r="T114" i="1" s="1"/>
  <c r="F74" i="1"/>
  <c r="T74" i="1" s="1"/>
  <c r="F48" i="1"/>
  <c r="T48" i="1" s="1"/>
  <c r="F156" i="1"/>
  <c r="T156" i="1" s="1"/>
  <c r="F138" i="1"/>
  <c r="T138" i="1" s="1"/>
  <c r="F16" i="1"/>
  <c r="T16" i="1" s="1"/>
  <c r="F140" i="1"/>
  <c r="T140" i="1" s="1"/>
  <c r="F8" i="1"/>
  <c r="T8" i="1" s="1"/>
  <c r="F77" i="1"/>
  <c r="T77" i="1" s="1"/>
  <c r="F106" i="1"/>
  <c r="T106" i="1" s="1"/>
  <c r="F10" i="1"/>
  <c r="T10" i="1" s="1"/>
  <c r="F99" i="1"/>
  <c r="T99" i="1" s="1"/>
  <c r="F115" i="1"/>
  <c r="T115" i="1" s="1"/>
  <c r="F155" i="1"/>
  <c r="T155" i="1" s="1"/>
  <c r="F73" i="1"/>
  <c r="T73" i="1" s="1"/>
  <c r="F147" i="1"/>
  <c r="T147" i="1" s="1"/>
  <c r="F145" i="1"/>
  <c r="T145" i="1" s="1"/>
  <c r="F6" i="1"/>
  <c r="T6" i="1" s="1"/>
  <c r="F61" i="1"/>
  <c r="T61" i="1" s="1"/>
  <c r="F92" i="1"/>
  <c r="T92" i="1" s="1"/>
  <c r="F86" i="1"/>
  <c r="T86" i="1" s="1"/>
  <c r="F53" i="1"/>
  <c r="T53" i="1" s="1"/>
  <c r="F150" i="1"/>
  <c r="T150" i="1" s="1"/>
  <c r="F94" i="1"/>
  <c r="T94" i="1" s="1"/>
  <c r="F34" i="1"/>
  <c r="T34" i="1" s="1"/>
  <c r="F117" i="1"/>
  <c r="T117" i="1" s="1"/>
  <c r="F130" i="1"/>
  <c r="T130" i="1" s="1"/>
  <c r="F29" i="1"/>
  <c r="T29" i="1" s="1"/>
  <c r="F96" i="1"/>
  <c r="T96" i="1" s="1"/>
  <c r="F21" i="1"/>
  <c r="T21" i="1" s="1"/>
  <c r="F42" i="1"/>
  <c r="T42" i="1" s="1"/>
  <c r="F88" i="1"/>
  <c r="T88" i="1" s="1"/>
  <c r="F13" i="1"/>
  <c r="T13" i="1" s="1"/>
  <c r="F68" i="1"/>
  <c r="T68" i="1" s="1"/>
  <c r="F146" i="1"/>
  <c r="T146" i="1" s="1"/>
  <c r="F49" i="1"/>
  <c r="T49" i="1" s="1"/>
  <c r="F15" i="1"/>
  <c r="T15" i="1" s="1"/>
  <c r="F143" i="1"/>
  <c r="T143" i="1" s="1"/>
  <c r="F52" i="1"/>
  <c r="T52" i="1" s="1"/>
  <c r="F80" i="1"/>
  <c r="T80" i="1" s="1"/>
  <c r="K116" i="1"/>
  <c r="Y116" i="1" s="1"/>
  <c r="K61" i="1"/>
  <c r="Y61" i="1" s="1"/>
  <c r="K46" i="1"/>
  <c r="Y46" i="1" s="1"/>
  <c r="K92" i="1"/>
  <c r="Y92" i="1" s="1"/>
  <c r="K133" i="1"/>
  <c r="Y133" i="1" s="1"/>
  <c r="K66" i="1"/>
  <c r="Y66" i="1" s="1"/>
  <c r="K130" i="1"/>
  <c r="Y130" i="1" s="1"/>
  <c r="J67" i="1"/>
  <c r="X67" i="1" s="1"/>
  <c r="J84" i="1"/>
  <c r="X84" i="1" s="1"/>
  <c r="J37" i="1"/>
  <c r="X37" i="1" s="1"/>
  <c r="J76" i="1"/>
  <c r="X76" i="1" s="1"/>
  <c r="J101" i="1"/>
  <c r="X101" i="1" s="1"/>
  <c r="J17" i="1"/>
  <c r="X17" i="1" s="1"/>
  <c r="J66" i="1"/>
  <c r="X66" i="1" s="1"/>
  <c r="J102" i="1"/>
  <c r="X102" i="1" s="1"/>
  <c r="J31" i="1"/>
  <c r="X31" i="1" s="1"/>
  <c r="J156" i="1"/>
  <c r="X156" i="1" s="1"/>
  <c r="J105" i="1"/>
  <c r="X105" i="1" s="1"/>
  <c r="G84" i="1"/>
  <c r="U84" i="1" s="1"/>
  <c r="G41" i="1"/>
  <c r="U41" i="1" s="1"/>
  <c r="G122" i="1"/>
  <c r="U122" i="1" s="1"/>
  <c r="G148" i="1"/>
  <c r="U148" i="1" s="1"/>
  <c r="G31" i="1"/>
  <c r="U31" i="1" s="1"/>
  <c r="G131" i="1"/>
  <c r="U131" i="1" s="1"/>
  <c r="G111" i="1"/>
  <c r="U111" i="1" s="1"/>
  <c r="G35" i="1"/>
  <c r="U35" i="1" s="1"/>
  <c r="G99" i="1"/>
  <c r="U99" i="1" s="1"/>
  <c r="G94" i="1"/>
  <c r="U94" i="1" s="1"/>
  <c r="G43" i="1"/>
  <c r="U43" i="1" s="1"/>
  <c r="G121" i="1"/>
  <c r="U121" i="1" s="1"/>
  <c r="G5" i="1"/>
  <c r="U5" i="1" s="1"/>
  <c r="G126" i="1"/>
  <c r="U126" i="1" s="1"/>
  <c r="G115" i="1"/>
  <c r="U115" i="1" s="1"/>
  <c r="G69" i="1"/>
  <c r="U69" i="1" s="1"/>
  <c r="G12" i="1"/>
  <c r="U12" i="1" s="1"/>
  <c r="G123" i="1"/>
  <c r="U123" i="1" s="1"/>
  <c r="H46" i="1"/>
  <c r="V46" i="1" s="1"/>
  <c r="H50" i="1"/>
  <c r="V50" i="1" s="1"/>
  <c r="H8" i="1"/>
  <c r="V8" i="1" s="1"/>
  <c r="H63" i="1"/>
  <c r="V63" i="1" s="1"/>
  <c r="H88" i="1"/>
  <c r="V88" i="1" s="1"/>
  <c r="H127" i="1"/>
  <c r="V127" i="1" s="1"/>
  <c r="H134" i="1"/>
  <c r="V134" i="1" s="1"/>
  <c r="H152" i="1"/>
  <c r="V152" i="1" s="1"/>
  <c r="H11" i="1"/>
  <c r="V11" i="1" s="1"/>
  <c r="H5" i="1"/>
  <c r="V5" i="1" s="1"/>
  <c r="H129" i="1"/>
  <c r="V129" i="1" s="1"/>
  <c r="I139" i="1"/>
  <c r="W139" i="1" s="1"/>
  <c r="I79" i="1"/>
  <c r="W79" i="1" s="1"/>
  <c r="I20" i="1"/>
  <c r="W20" i="1" s="1"/>
  <c r="I16" i="1"/>
  <c r="W16" i="1" s="1"/>
  <c r="I92" i="1"/>
  <c r="W92" i="1" s="1"/>
  <c r="I96" i="1"/>
  <c r="W96" i="1" s="1"/>
  <c r="I33" i="1"/>
  <c r="W33" i="1" s="1"/>
  <c r="I54" i="1"/>
  <c r="W54" i="1" s="1"/>
  <c r="I105" i="1"/>
  <c r="W105" i="1" s="1"/>
  <c r="I69" i="1"/>
  <c r="W69" i="1" s="1"/>
  <c r="I133" i="1"/>
  <c r="W133" i="1" s="1"/>
  <c r="I34" i="1"/>
  <c r="W34" i="1" s="1"/>
  <c r="I51" i="1"/>
  <c r="W51" i="1" s="1"/>
  <c r="I98" i="1"/>
  <c r="W98" i="1" s="1"/>
  <c r="BJ43" i="1"/>
  <c r="CJ43" i="1" s="1"/>
  <c r="BJ97" i="1"/>
  <c r="CJ97" i="1" s="1"/>
  <c r="BJ103" i="1"/>
  <c r="CJ103" i="1" s="1"/>
  <c r="BJ111" i="1"/>
  <c r="CJ111" i="1" s="1"/>
  <c r="BJ137" i="1"/>
  <c r="CJ137" i="1" s="1"/>
  <c r="BJ40" i="1"/>
  <c r="CJ40" i="1" s="1"/>
  <c r="BJ5" i="1"/>
  <c r="CJ5" i="1" s="1"/>
  <c r="BJ11" i="1"/>
  <c r="CJ11" i="1" s="1"/>
  <c r="BJ25" i="1"/>
  <c r="CJ25" i="1" s="1"/>
  <c r="BJ123" i="1"/>
  <c r="CJ123" i="1" s="1"/>
  <c r="BJ131" i="1"/>
  <c r="CJ131" i="1" s="1"/>
  <c r="BJ36" i="1"/>
  <c r="CJ36" i="1" s="1"/>
  <c r="BJ50" i="1"/>
  <c r="CJ50" i="1" s="1"/>
  <c r="BJ108" i="1"/>
  <c r="CJ108" i="1" s="1"/>
  <c r="BJ22" i="1"/>
  <c r="CJ22" i="1" s="1"/>
  <c r="BJ69" i="1"/>
  <c r="CJ69" i="1" s="1"/>
  <c r="BJ133" i="1"/>
  <c r="CJ133" i="1" s="1"/>
  <c r="BJ139" i="1"/>
  <c r="CJ139" i="1" s="1"/>
  <c r="BJ45" i="1"/>
  <c r="CJ45" i="1" s="1"/>
  <c r="BJ54" i="1"/>
  <c r="CJ54" i="1" s="1"/>
  <c r="BJ71" i="1"/>
  <c r="CJ71" i="1" s="1"/>
  <c r="BJ90" i="1"/>
  <c r="CJ90" i="1" s="1"/>
  <c r="BJ157" i="1"/>
  <c r="CJ157" i="1" s="1"/>
  <c r="BJ126" i="1"/>
  <c r="CJ126" i="1" s="1"/>
  <c r="BJ134" i="1"/>
  <c r="CJ134" i="1" s="1"/>
  <c r="BJ154" i="1"/>
  <c r="CJ154" i="1" s="1"/>
  <c r="BJ32" i="1"/>
  <c r="CJ32" i="1" s="1"/>
  <c r="BJ127" i="1"/>
  <c r="CJ127" i="1" s="1"/>
  <c r="H142" i="1"/>
  <c r="V142" i="1" s="1"/>
  <c r="H52" i="1"/>
  <c r="V52" i="1" s="1"/>
  <c r="H124" i="1"/>
  <c r="V124" i="1" s="1"/>
  <c r="H49" i="1"/>
  <c r="V49" i="1" s="1"/>
  <c r="BK45" i="1"/>
  <c r="CK45" i="1" s="1"/>
  <c r="BK54" i="1"/>
  <c r="CK54" i="1" s="1"/>
  <c r="BK71" i="1"/>
  <c r="CK71" i="1" s="1"/>
  <c r="BK90" i="1"/>
  <c r="CK90" i="1" s="1"/>
  <c r="BK126" i="1"/>
  <c r="CK126" i="1" s="1"/>
  <c r="BK27" i="1"/>
  <c r="CK27" i="1" s="1"/>
  <c r="BK43" i="1"/>
  <c r="CK43" i="1" s="1"/>
  <c r="BK97" i="1"/>
  <c r="CK97" i="1" s="1"/>
  <c r="BK103" i="1"/>
  <c r="CK103" i="1" s="1"/>
  <c r="BK111" i="1"/>
  <c r="CK111" i="1" s="1"/>
  <c r="BK137" i="1"/>
  <c r="CK137" i="1" s="1"/>
  <c r="BK40" i="1"/>
  <c r="CK40" i="1" s="1"/>
  <c r="BK5" i="1"/>
  <c r="CK5" i="1" s="1"/>
  <c r="BK11" i="1"/>
  <c r="CK11" i="1" s="1"/>
  <c r="BK25" i="1"/>
  <c r="CK25" i="1" s="1"/>
  <c r="BK123" i="1"/>
  <c r="CK123" i="1" s="1"/>
  <c r="BK131" i="1"/>
  <c r="CK131" i="1" s="1"/>
  <c r="BK136" i="1"/>
  <c r="CK136" i="1" s="1"/>
  <c r="BK127" i="1"/>
  <c r="CK127" i="1" s="1"/>
  <c r="BK134" i="1"/>
  <c r="CK134" i="1" s="1"/>
  <c r="BK135" i="1"/>
  <c r="CK135" i="1" s="1"/>
  <c r="BK22" i="1"/>
  <c r="CK22" i="1" s="1"/>
  <c r="BK28" i="1"/>
  <c r="CK28" i="1" s="1"/>
  <c r="BK69" i="1"/>
  <c r="CK69" i="1" s="1"/>
  <c r="BK133" i="1"/>
  <c r="CK133" i="1" s="1"/>
  <c r="BK50" i="1"/>
  <c r="CK50" i="1" s="1"/>
  <c r="BK36" i="1"/>
  <c r="CK36" i="1" s="1"/>
  <c r="BK44" i="1"/>
  <c r="CK44" i="1" s="1"/>
  <c r="BK83" i="1"/>
  <c r="CK83" i="1" s="1"/>
  <c r="BK157" i="1"/>
  <c r="CK157" i="1" s="1"/>
  <c r="BK35" i="1"/>
  <c r="CK35" i="1" s="1"/>
  <c r="BK139" i="1"/>
  <c r="CK139" i="1" s="1"/>
  <c r="BK32" i="1"/>
  <c r="CK32" i="1" s="1"/>
  <c r="BK14" i="1"/>
  <c r="CK14" i="1" s="1"/>
  <c r="BK154" i="1"/>
  <c r="CK154" i="1" s="1"/>
  <c r="BK108" i="1"/>
  <c r="CK108" i="1" s="1"/>
  <c r="BI12" i="1"/>
  <c r="CI12" i="1" s="1"/>
  <c r="BI41" i="1"/>
  <c r="CI41" i="1" s="1"/>
  <c r="BI66" i="1"/>
  <c r="CI66" i="1" s="1"/>
  <c r="BI85" i="1"/>
  <c r="CI85" i="1" s="1"/>
  <c r="BI102" i="1"/>
  <c r="CI102" i="1" s="1"/>
  <c r="BI124" i="1"/>
  <c r="CI124" i="1" s="1"/>
  <c r="BI30" i="1"/>
  <c r="CI30" i="1" s="1"/>
  <c r="BI33" i="1"/>
  <c r="CI33" i="1" s="1"/>
  <c r="BI93" i="1"/>
  <c r="CI93" i="1" s="1"/>
  <c r="BI120" i="1"/>
  <c r="CI120" i="1" s="1"/>
  <c r="BI141" i="1"/>
  <c r="CI141" i="1" s="1"/>
  <c r="BI20" i="1"/>
  <c r="CI20" i="1" s="1"/>
  <c r="BI24" i="1"/>
  <c r="CI24" i="1" s="1"/>
  <c r="BI100" i="1"/>
  <c r="CI100" i="1" s="1"/>
  <c r="BI98" i="1"/>
  <c r="CI98" i="1" s="1"/>
  <c r="BI158" i="1"/>
  <c r="CI158" i="1" s="1"/>
  <c r="BI125" i="1"/>
  <c r="CI125" i="1" s="1"/>
  <c r="BI104" i="1"/>
  <c r="CI104" i="1" s="1"/>
  <c r="BI46" i="1"/>
  <c r="CI46" i="1" s="1"/>
  <c r="BI153" i="1"/>
  <c r="CI153" i="1" s="1"/>
  <c r="BL116" i="1"/>
  <c r="CL116" i="1" s="1"/>
  <c r="BL148" i="1"/>
  <c r="CL148" i="1" s="1"/>
  <c r="BL26" i="1"/>
  <c r="CL26" i="1" s="1"/>
  <c r="BL56" i="1"/>
  <c r="CL56" i="1" s="1"/>
  <c r="BL122" i="1"/>
  <c r="CL122" i="1" s="1"/>
  <c r="BL142" i="1"/>
  <c r="CL142" i="1" s="1"/>
  <c r="BL105" i="1"/>
  <c r="CL105" i="1" s="1"/>
  <c r="BL4" i="1"/>
  <c r="CL4" i="1" s="1"/>
  <c r="BL144" i="1"/>
  <c r="CL144" i="1" s="1"/>
  <c r="BL109" i="1"/>
  <c r="CL109" i="1" s="1"/>
  <c r="BL84" i="1"/>
  <c r="CL84" i="1" s="1"/>
  <c r="BL37" i="1"/>
  <c r="CL37" i="1" s="1"/>
  <c r="BJ80" i="1"/>
  <c r="CJ80" i="1" s="1"/>
  <c r="BJ52" i="1"/>
  <c r="CJ52" i="1" s="1"/>
  <c r="BJ15" i="1"/>
  <c r="CJ15" i="1" s="1"/>
  <c r="BJ143" i="1"/>
  <c r="CJ143" i="1" s="1"/>
  <c r="BJ49" i="1"/>
  <c r="CJ49" i="1" s="1"/>
  <c r="H16" i="1"/>
  <c r="V16" i="1" s="1"/>
  <c r="H96" i="1"/>
  <c r="V96" i="1" s="1"/>
  <c r="H109" i="1"/>
  <c r="V109" i="1" s="1"/>
  <c r="H13" i="1"/>
  <c r="V13" i="1" s="1"/>
  <c r="H77" i="1"/>
  <c r="V77" i="1" s="1"/>
  <c r="H158" i="1"/>
  <c r="V158" i="1" s="1"/>
  <c r="H58" i="1"/>
  <c r="V58" i="1" s="1"/>
  <c r="H122" i="1"/>
  <c r="V122" i="1" s="1"/>
  <c r="H43" i="1"/>
  <c r="V43" i="1" s="1"/>
  <c r="H71" i="1"/>
  <c r="V71" i="1" s="1"/>
  <c r="H135" i="1"/>
  <c r="V135" i="1" s="1"/>
  <c r="H83" i="1"/>
  <c r="V83" i="1" s="1"/>
  <c r="H68" i="1"/>
  <c r="V68" i="1" s="1"/>
  <c r="H132" i="1"/>
  <c r="V132" i="1" s="1"/>
  <c r="H123" i="1"/>
  <c r="V123" i="1" s="1"/>
  <c r="H57" i="1"/>
  <c r="V57" i="1" s="1"/>
  <c r="H137" i="1"/>
  <c r="V137" i="1" s="1"/>
  <c r="BI42" i="1"/>
  <c r="CI42" i="1" s="1"/>
  <c r="BI94" i="1"/>
  <c r="CI94" i="1" s="1"/>
  <c r="BI115" i="1"/>
  <c r="CI115" i="1" s="1"/>
  <c r="BI21" i="1"/>
  <c r="CI21" i="1" s="1"/>
  <c r="BI68" i="1"/>
  <c r="CI68" i="1" s="1"/>
  <c r="BI86" i="1"/>
  <c r="CI86" i="1" s="1"/>
  <c r="BI96" i="1"/>
  <c r="CI96" i="1" s="1"/>
  <c r="BI130" i="1"/>
  <c r="CI130" i="1" s="1"/>
  <c r="BI145" i="1"/>
  <c r="CI145" i="1" s="1"/>
  <c r="BI147" i="1"/>
  <c r="CI147" i="1" s="1"/>
  <c r="BI34" i="1"/>
  <c r="CI34" i="1" s="1"/>
  <c r="BI61" i="1"/>
  <c r="CI61" i="1" s="1"/>
  <c r="BI92" i="1"/>
  <c r="CI92" i="1" s="1"/>
  <c r="BI13" i="1"/>
  <c r="CI13" i="1" s="1"/>
  <c r="BI73" i="1"/>
  <c r="CI73" i="1" s="1"/>
  <c r="BI53" i="1"/>
  <c r="CI53" i="1" s="1"/>
  <c r="BI88" i="1"/>
  <c r="CI88" i="1" s="1"/>
  <c r="BI150" i="1"/>
  <c r="CI150" i="1" s="1"/>
  <c r="BI155" i="1"/>
  <c r="CI155" i="1" s="1"/>
  <c r="BI117" i="1"/>
  <c r="CI117" i="1" s="1"/>
  <c r="BI29" i="1"/>
  <c r="CI29" i="1" s="1"/>
  <c r="BI99" i="1"/>
  <c r="CI99" i="1" s="1"/>
  <c r="BL22" i="1"/>
  <c r="CL22" i="1" s="1"/>
  <c r="BL69" i="1"/>
  <c r="CL69" i="1" s="1"/>
  <c r="BL133" i="1"/>
  <c r="CL133" i="1" s="1"/>
  <c r="BL139" i="1"/>
  <c r="CL139" i="1" s="1"/>
  <c r="BL45" i="1"/>
  <c r="CL45" i="1" s="1"/>
  <c r="BL54" i="1"/>
  <c r="CL54" i="1" s="1"/>
  <c r="BL71" i="1"/>
  <c r="CL71" i="1" s="1"/>
  <c r="BL90" i="1"/>
  <c r="CL90" i="1" s="1"/>
  <c r="BL126" i="1"/>
  <c r="CL126" i="1" s="1"/>
  <c r="BL27" i="1"/>
  <c r="CL27" i="1" s="1"/>
  <c r="BL43" i="1"/>
  <c r="CL43" i="1" s="1"/>
  <c r="BL97" i="1"/>
  <c r="CL97" i="1" s="1"/>
  <c r="BL103" i="1"/>
  <c r="CL103" i="1" s="1"/>
  <c r="BL111" i="1"/>
  <c r="CL111" i="1" s="1"/>
  <c r="BL137" i="1"/>
  <c r="CL137" i="1" s="1"/>
  <c r="BL40" i="1"/>
  <c r="CL40" i="1" s="1"/>
  <c r="BL14" i="1"/>
  <c r="CL14" i="1" s="1"/>
  <c r="BL32" i="1"/>
  <c r="CL32" i="1" s="1"/>
  <c r="BL35" i="1"/>
  <c r="CL35" i="1" s="1"/>
  <c r="BL83" i="1"/>
  <c r="CL83" i="1" s="1"/>
  <c r="BL127" i="1"/>
  <c r="CL127" i="1" s="1"/>
  <c r="BL5" i="1"/>
  <c r="CL5" i="1" s="1"/>
  <c r="BL50" i="1"/>
  <c r="CL50" i="1" s="1"/>
  <c r="BL123" i="1"/>
  <c r="CL123" i="1" s="1"/>
  <c r="BL131" i="1"/>
  <c r="CL131" i="1" s="1"/>
  <c r="BL36" i="1"/>
  <c r="CL36" i="1" s="1"/>
  <c r="BL44" i="1"/>
  <c r="CL44" i="1" s="1"/>
  <c r="BL135" i="1"/>
  <c r="CL135" i="1" s="1"/>
  <c r="BL25" i="1"/>
  <c r="CL25" i="1" s="1"/>
  <c r="BL108" i="1"/>
  <c r="CL108" i="1" s="1"/>
  <c r="BL157" i="1"/>
  <c r="CL157" i="1" s="1"/>
  <c r="BL134" i="1"/>
  <c r="CL134" i="1" s="1"/>
  <c r="BL136" i="1"/>
  <c r="CL136" i="1" s="1"/>
  <c r="BL11" i="1"/>
  <c r="CL11" i="1" s="1"/>
  <c r="BL154" i="1"/>
  <c r="CL154" i="1" s="1"/>
  <c r="BJ125" i="1"/>
  <c r="CJ125" i="1" s="1"/>
  <c r="BJ12" i="1"/>
  <c r="CJ12" i="1" s="1"/>
  <c r="BJ66" i="1"/>
  <c r="CJ66" i="1" s="1"/>
  <c r="BJ85" i="1"/>
  <c r="CJ85" i="1" s="1"/>
  <c r="BJ102" i="1"/>
  <c r="CJ102" i="1" s="1"/>
  <c r="BJ124" i="1"/>
  <c r="CJ124" i="1" s="1"/>
  <c r="BJ93" i="1"/>
  <c r="CJ93" i="1" s="1"/>
  <c r="BJ141" i="1"/>
  <c r="CJ141" i="1" s="1"/>
  <c r="BJ104" i="1"/>
  <c r="CJ104" i="1" s="1"/>
  <c r="BJ98" i="1"/>
  <c r="CJ98" i="1" s="1"/>
  <c r="BJ100" i="1"/>
  <c r="CJ100" i="1" s="1"/>
  <c r="BJ20" i="1"/>
  <c r="CJ20" i="1" s="1"/>
  <c r="BJ158" i="1"/>
  <c r="CJ158" i="1" s="1"/>
  <c r="BJ24" i="1"/>
  <c r="CJ24" i="1" s="1"/>
  <c r="BJ46" i="1"/>
  <c r="CJ46" i="1" s="1"/>
  <c r="BJ153" i="1"/>
  <c r="CJ153" i="1" s="1"/>
  <c r="BM105" i="1"/>
  <c r="CM105" i="1" s="1"/>
  <c r="BM116" i="1"/>
  <c r="CM116" i="1" s="1"/>
  <c r="BM148" i="1"/>
  <c r="CM148" i="1" s="1"/>
  <c r="BM37" i="1"/>
  <c r="CM37" i="1" s="1"/>
  <c r="BM142" i="1"/>
  <c r="CM142" i="1" s="1"/>
  <c r="BM144" i="1"/>
  <c r="CM144" i="1" s="1"/>
  <c r="BM26" i="1"/>
  <c r="CM26" i="1" s="1"/>
  <c r="BM109" i="1"/>
  <c r="CM109" i="1" s="1"/>
  <c r="BM56" i="1"/>
  <c r="CM56" i="1" s="1"/>
  <c r="BM122" i="1"/>
  <c r="CM122" i="1" s="1"/>
  <c r="BM84" i="1"/>
  <c r="CM84" i="1" s="1"/>
  <c r="BM4" i="1"/>
  <c r="CM4" i="1" s="1"/>
  <c r="BK80" i="1"/>
  <c r="CK80" i="1" s="1"/>
  <c r="BK52" i="1"/>
  <c r="CK52" i="1" s="1"/>
  <c r="BK15" i="1"/>
  <c r="CK15" i="1" s="1"/>
  <c r="BK143" i="1"/>
  <c r="CK143" i="1" s="1"/>
  <c r="BK49" i="1"/>
  <c r="CK49" i="1" s="1"/>
  <c r="H24" i="1"/>
  <c r="V24" i="1" s="1"/>
  <c r="H104" i="1"/>
  <c r="V104" i="1" s="1"/>
  <c r="H133" i="1"/>
  <c r="V133" i="1" s="1"/>
  <c r="H21" i="1"/>
  <c r="V21" i="1" s="1"/>
  <c r="H85" i="1"/>
  <c r="V85" i="1" s="1"/>
  <c r="H51" i="1"/>
  <c r="V51" i="1" s="1"/>
  <c r="H66" i="1"/>
  <c r="V66" i="1" s="1"/>
  <c r="H130" i="1"/>
  <c r="V130" i="1" s="1"/>
  <c r="H91" i="1"/>
  <c r="V91" i="1" s="1"/>
  <c r="H79" i="1"/>
  <c r="V79" i="1" s="1"/>
  <c r="H143" i="1"/>
  <c r="V143" i="1" s="1"/>
  <c r="H131" i="1"/>
  <c r="V131" i="1" s="1"/>
  <c r="H76" i="1"/>
  <c r="V76" i="1" s="1"/>
  <c r="H140" i="1"/>
  <c r="V140" i="1" s="1"/>
  <c r="H155" i="1"/>
  <c r="V155" i="1" s="1"/>
  <c r="H73" i="1"/>
  <c r="V73" i="1" s="1"/>
  <c r="H145" i="1"/>
  <c r="V145" i="1" s="1"/>
  <c r="BI52" i="1"/>
  <c r="CI52" i="1" s="1"/>
  <c r="BI15" i="1"/>
  <c r="CI15" i="1" s="1"/>
  <c r="BI49" i="1"/>
  <c r="CI49" i="1" s="1"/>
  <c r="BI143" i="1"/>
  <c r="CI143" i="1" s="1"/>
  <c r="BI80" i="1"/>
  <c r="CI80" i="1" s="1"/>
  <c r="BJ53" i="1"/>
  <c r="CJ53" i="1" s="1"/>
  <c r="BJ88" i="1"/>
  <c r="CJ88" i="1" s="1"/>
  <c r="BJ42" i="1"/>
  <c r="CJ42" i="1" s="1"/>
  <c r="BJ94" i="1"/>
  <c r="CJ94" i="1" s="1"/>
  <c r="BJ115" i="1"/>
  <c r="CJ115" i="1" s="1"/>
  <c r="BJ21" i="1"/>
  <c r="CJ21" i="1" s="1"/>
  <c r="BJ68" i="1"/>
  <c r="CJ68" i="1" s="1"/>
  <c r="BJ86" i="1"/>
  <c r="CJ86" i="1" s="1"/>
  <c r="BJ130" i="1"/>
  <c r="CJ130" i="1" s="1"/>
  <c r="BJ147" i="1"/>
  <c r="CJ147" i="1" s="1"/>
  <c r="BJ99" i="1"/>
  <c r="CJ99" i="1" s="1"/>
  <c r="BJ13" i="1"/>
  <c r="CJ13" i="1" s="1"/>
  <c r="BJ73" i="1"/>
  <c r="CJ73" i="1" s="1"/>
  <c r="BJ34" i="1"/>
  <c r="CJ34" i="1" s="1"/>
  <c r="BJ92" i="1"/>
  <c r="CJ92" i="1" s="1"/>
  <c r="BJ150" i="1"/>
  <c r="CJ150" i="1" s="1"/>
  <c r="BJ155" i="1"/>
  <c r="CJ155" i="1" s="1"/>
  <c r="BJ29" i="1"/>
  <c r="CJ29" i="1" s="1"/>
  <c r="BM127" i="1"/>
  <c r="CM127" i="1" s="1"/>
  <c r="BM134" i="1"/>
  <c r="CM134" i="1" s="1"/>
  <c r="BM135" i="1"/>
  <c r="CM135" i="1" s="1"/>
  <c r="BM22" i="1"/>
  <c r="CM22" i="1" s="1"/>
  <c r="BM28" i="1"/>
  <c r="CM28" i="1" s="1"/>
  <c r="BM69" i="1"/>
  <c r="CM69" i="1" s="1"/>
  <c r="BM133" i="1"/>
  <c r="CM133" i="1" s="1"/>
  <c r="BM139" i="1"/>
  <c r="CM139" i="1" s="1"/>
  <c r="BM45" i="1"/>
  <c r="CM45" i="1" s="1"/>
  <c r="BM54" i="1"/>
  <c r="CM54" i="1" s="1"/>
  <c r="BM71" i="1"/>
  <c r="CM71" i="1" s="1"/>
  <c r="BM90" i="1"/>
  <c r="CM90" i="1" s="1"/>
  <c r="BM126" i="1"/>
  <c r="CM126" i="1" s="1"/>
  <c r="BM27" i="1"/>
  <c r="CM27" i="1" s="1"/>
  <c r="BM43" i="1"/>
  <c r="CM43" i="1" s="1"/>
  <c r="BM97" i="1"/>
  <c r="CM97" i="1" s="1"/>
  <c r="BM103" i="1"/>
  <c r="CM103" i="1" s="1"/>
  <c r="BM111" i="1"/>
  <c r="CM111" i="1" s="1"/>
  <c r="BM137" i="1"/>
  <c r="CM137" i="1" s="1"/>
  <c r="BM36" i="1"/>
  <c r="CM36" i="1" s="1"/>
  <c r="BM44" i="1"/>
  <c r="CM44" i="1" s="1"/>
  <c r="BM50" i="1"/>
  <c r="CM50" i="1" s="1"/>
  <c r="BM108" i="1"/>
  <c r="CM108" i="1" s="1"/>
  <c r="BM14" i="1"/>
  <c r="CM14" i="1" s="1"/>
  <c r="BM32" i="1"/>
  <c r="CM32" i="1" s="1"/>
  <c r="BM35" i="1"/>
  <c r="CM35" i="1" s="1"/>
  <c r="BM83" i="1"/>
  <c r="CM83" i="1" s="1"/>
  <c r="BM25" i="1"/>
  <c r="CM25" i="1" s="1"/>
  <c r="BM154" i="1"/>
  <c r="CM154" i="1" s="1"/>
  <c r="BM5" i="1"/>
  <c r="CM5" i="1" s="1"/>
  <c r="BM123" i="1"/>
  <c r="CM123" i="1" s="1"/>
  <c r="BM131" i="1"/>
  <c r="CM131" i="1" s="1"/>
  <c r="BM40" i="1"/>
  <c r="CM40" i="1" s="1"/>
  <c r="BM11" i="1"/>
  <c r="CM11" i="1" s="1"/>
  <c r="BM157" i="1"/>
  <c r="CM157" i="1" s="1"/>
  <c r="BM136" i="1"/>
  <c r="CM136" i="1" s="1"/>
  <c r="BK98" i="1"/>
  <c r="CK98" i="1" s="1"/>
  <c r="BK125" i="1"/>
  <c r="CK125" i="1" s="1"/>
  <c r="BK12" i="1"/>
  <c r="CK12" i="1" s="1"/>
  <c r="BK41" i="1"/>
  <c r="CK41" i="1" s="1"/>
  <c r="BK66" i="1"/>
  <c r="CK66" i="1" s="1"/>
  <c r="BK85" i="1"/>
  <c r="CK85" i="1" s="1"/>
  <c r="BK102" i="1"/>
  <c r="CK102" i="1" s="1"/>
  <c r="BK124" i="1"/>
  <c r="CK124" i="1" s="1"/>
  <c r="BK46" i="1"/>
  <c r="CK46" i="1" s="1"/>
  <c r="BK104" i="1"/>
  <c r="CK104" i="1" s="1"/>
  <c r="BK30" i="1"/>
  <c r="CK30" i="1" s="1"/>
  <c r="BK100" i="1"/>
  <c r="CK100" i="1" s="1"/>
  <c r="BK20" i="1"/>
  <c r="CK20" i="1" s="1"/>
  <c r="BK158" i="1"/>
  <c r="CK158" i="1" s="1"/>
  <c r="BK33" i="1"/>
  <c r="CK33" i="1" s="1"/>
  <c r="BK93" i="1"/>
  <c r="CK93" i="1" s="1"/>
  <c r="BK120" i="1"/>
  <c r="CK120" i="1" s="1"/>
  <c r="BK24" i="1"/>
  <c r="CK24" i="1" s="1"/>
  <c r="BK141" i="1"/>
  <c r="CK141" i="1" s="1"/>
  <c r="BK153" i="1"/>
  <c r="CK153" i="1" s="1"/>
  <c r="BI110" i="1"/>
  <c r="CI110" i="1" s="1"/>
  <c r="BI39" i="1"/>
  <c r="CI39" i="1" s="1"/>
  <c r="BI78" i="1"/>
  <c r="CI78" i="1" s="1"/>
  <c r="BI101" i="1"/>
  <c r="CI101" i="1" s="1"/>
  <c r="BI9" i="1"/>
  <c r="CI9" i="1" s="1"/>
  <c r="BI17" i="1"/>
  <c r="CI17" i="1" s="1"/>
  <c r="BI129" i="1"/>
  <c r="CI129" i="1" s="1"/>
  <c r="BI57" i="1"/>
  <c r="CI57" i="1" s="1"/>
  <c r="BI58" i="1"/>
  <c r="CI58" i="1" s="1"/>
  <c r="BI151" i="1"/>
  <c r="CI151" i="1" s="1"/>
  <c r="BI128" i="1"/>
  <c r="CI128" i="1" s="1"/>
  <c r="BI76" i="1"/>
  <c r="CI76" i="1" s="1"/>
  <c r="BI132" i="1"/>
  <c r="CI132" i="1" s="1"/>
  <c r="BI82" i="1"/>
  <c r="CI82" i="1" s="1"/>
  <c r="BL143" i="1"/>
  <c r="CL143" i="1" s="1"/>
  <c r="BL80" i="1"/>
  <c r="CL80" i="1" s="1"/>
  <c r="BL49" i="1"/>
  <c r="CL49" i="1" s="1"/>
  <c r="BL15" i="1"/>
  <c r="CL15" i="1" s="1"/>
  <c r="BL52" i="1"/>
  <c r="CL52" i="1" s="1"/>
  <c r="H32" i="1"/>
  <c r="V32" i="1" s="1"/>
  <c r="H112" i="1"/>
  <c r="V112" i="1" s="1"/>
  <c r="H157" i="1"/>
  <c r="V157" i="1" s="1"/>
  <c r="H29" i="1"/>
  <c r="V29" i="1" s="1"/>
  <c r="H93" i="1"/>
  <c r="V93" i="1" s="1"/>
  <c r="H99" i="1"/>
  <c r="V99" i="1" s="1"/>
  <c r="H74" i="1"/>
  <c r="V74" i="1" s="1"/>
  <c r="H138" i="1"/>
  <c r="V138" i="1" s="1"/>
  <c r="H139" i="1"/>
  <c r="V139" i="1" s="1"/>
  <c r="H87" i="1"/>
  <c r="V87" i="1" s="1"/>
  <c r="H151" i="1"/>
  <c r="V151" i="1" s="1"/>
  <c r="H12" i="1"/>
  <c r="V12" i="1" s="1"/>
  <c r="H84" i="1"/>
  <c r="V84" i="1" s="1"/>
  <c r="H148" i="1"/>
  <c r="V148" i="1" s="1"/>
  <c r="H9" i="1"/>
  <c r="V9" i="1" s="1"/>
  <c r="H81" i="1"/>
  <c r="V81" i="1" s="1"/>
  <c r="H86" i="1"/>
  <c r="V86" i="1" s="1"/>
  <c r="BK116" i="1"/>
  <c r="CK116" i="1" s="1"/>
  <c r="BK26" i="1"/>
  <c r="CK26" i="1" s="1"/>
  <c r="BK56" i="1"/>
  <c r="CK56" i="1" s="1"/>
  <c r="BK122" i="1"/>
  <c r="CK122" i="1" s="1"/>
  <c r="BK142" i="1"/>
  <c r="CK142" i="1" s="1"/>
  <c r="BK37" i="1"/>
  <c r="CK37" i="1" s="1"/>
  <c r="BK84" i="1"/>
  <c r="CK84" i="1" s="1"/>
  <c r="BK109" i="1"/>
  <c r="CK109" i="1" s="1"/>
  <c r="BK105" i="1"/>
  <c r="CK105" i="1" s="1"/>
  <c r="BK144" i="1"/>
  <c r="CK144" i="1" s="1"/>
  <c r="BK4" i="1"/>
  <c r="CK4" i="1" s="1"/>
  <c r="BK148" i="1"/>
  <c r="CK148" i="1" s="1"/>
  <c r="BL104" i="1"/>
  <c r="CL104" i="1" s="1"/>
  <c r="BL98" i="1"/>
  <c r="CL98" i="1" s="1"/>
  <c r="BL125" i="1"/>
  <c r="CL125" i="1" s="1"/>
  <c r="BL12" i="1"/>
  <c r="CL12" i="1" s="1"/>
  <c r="BL41" i="1"/>
  <c r="CL41" i="1" s="1"/>
  <c r="BL66" i="1"/>
  <c r="CL66" i="1" s="1"/>
  <c r="BL85" i="1"/>
  <c r="CL85" i="1" s="1"/>
  <c r="BL102" i="1"/>
  <c r="CL102" i="1" s="1"/>
  <c r="BL124" i="1"/>
  <c r="CL124" i="1" s="1"/>
  <c r="BL20" i="1"/>
  <c r="CL20" i="1" s="1"/>
  <c r="BL24" i="1"/>
  <c r="CL24" i="1" s="1"/>
  <c r="BL100" i="1"/>
  <c r="CL100" i="1" s="1"/>
  <c r="BL46" i="1"/>
  <c r="CL46" i="1" s="1"/>
  <c r="BL30" i="1"/>
  <c r="CL30" i="1" s="1"/>
  <c r="BL158" i="1"/>
  <c r="CL158" i="1" s="1"/>
  <c r="BL33" i="1"/>
  <c r="CL33" i="1" s="1"/>
  <c r="BL93" i="1"/>
  <c r="CL93" i="1" s="1"/>
  <c r="BL120" i="1"/>
  <c r="CL120" i="1" s="1"/>
  <c r="BL141" i="1"/>
  <c r="CL141" i="1" s="1"/>
  <c r="BL153" i="1"/>
  <c r="CL153" i="1" s="1"/>
  <c r="BJ132" i="1"/>
  <c r="CJ132" i="1" s="1"/>
  <c r="BJ39" i="1"/>
  <c r="CJ39" i="1" s="1"/>
  <c r="BJ78" i="1"/>
  <c r="CJ78" i="1" s="1"/>
  <c r="BJ101" i="1"/>
  <c r="CJ101" i="1" s="1"/>
  <c r="BJ9" i="1"/>
  <c r="CJ9" i="1" s="1"/>
  <c r="BJ58" i="1"/>
  <c r="CJ58" i="1" s="1"/>
  <c r="BJ57" i="1"/>
  <c r="CJ57" i="1" s="1"/>
  <c r="BJ129" i="1"/>
  <c r="CJ129" i="1" s="1"/>
  <c r="BJ151" i="1"/>
  <c r="CJ151" i="1" s="1"/>
  <c r="BJ17" i="1"/>
  <c r="CJ17" i="1" s="1"/>
  <c r="BJ128" i="1"/>
  <c r="CJ128" i="1" s="1"/>
  <c r="BJ76" i="1"/>
  <c r="CJ76" i="1" s="1"/>
  <c r="BM143" i="1"/>
  <c r="CM143" i="1" s="1"/>
  <c r="BM80" i="1"/>
  <c r="CM80" i="1" s="1"/>
  <c r="BM15" i="1"/>
  <c r="CM15" i="1" s="1"/>
  <c r="BM49" i="1"/>
  <c r="CM49" i="1" s="1"/>
  <c r="BM52" i="1"/>
  <c r="CM52" i="1" s="1"/>
  <c r="H40" i="1"/>
  <c r="V40" i="1" s="1"/>
  <c r="H120" i="1"/>
  <c r="V120" i="1" s="1"/>
  <c r="H102" i="1"/>
  <c r="V102" i="1" s="1"/>
  <c r="H37" i="1"/>
  <c r="V37" i="1" s="1"/>
  <c r="H101" i="1"/>
  <c r="V101" i="1" s="1"/>
  <c r="H10" i="1"/>
  <c r="V10" i="1" s="1"/>
  <c r="H82" i="1"/>
  <c r="V82" i="1" s="1"/>
  <c r="H154" i="1"/>
  <c r="V154" i="1" s="1"/>
  <c r="H15" i="1"/>
  <c r="V15" i="1" s="1"/>
  <c r="H95" i="1"/>
  <c r="V95" i="1" s="1"/>
  <c r="H4" i="1"/>
  <c r="V4" i="1" s="1"/>
  <c r="H14" i="1"/>
  <c r="V14" i="1" s="1"/>
  <c r="H20" i="1"/>
  <c r="V20" i="1" s="1"/>
  <c r="H92" i="1"/>
  <c r="V92" i="1" s="1"/>
  <c r="H153" i="1"/>
  <c r="V153" i="1" s="1"/>
  <c r="H17" i="1"/>
  <c r="V17" i="1" s="1"/>
  <c r="H89" i="1"/>
  <c r="V89" i="1" s="1"/>
  <c r="H126" i="1"/>
  <c r="V126" i="1" s="1"/>
  <c r="BI79" i="1"/>
  <c r="CI79" i="1" s="1"/>
  <c r="BI87" i="1"/>
  <c r="CI87" i="1" s="1"/>
  <c r="BI10" i="1"/>
  <c r="CI10" i="1" s="1"/>
  <c r="BI114" i="1"/>
  <c r="CI114" i="1" s="1"/>
  <c r="BI121" i="1"/>
  <c r="CI121" i="1" s="1"/>
  <c r="BI16" i="1"/>
  <c r="CI16" i="1" s="1"/>
  <c r="BI51" i="1"/>
  <c r="CI51" i="1" s="1"/>
  <c r="BI67" i="1"/>
  <c r="CI67" i="1" s="1"/>
  <c r="BI106" i="1"/>
  <c r="CI106" i="1" s="1"/>
  <c r="BI112" i="1"/>
  <c r="CI112" i="1" s="1"/>
  <c r="BI8" i="1"/>
  <c r="CI8" i="1" s="1"/>
  <c r="BI59" i="1"/>
  <c r="CI59" i="1" s="1"/>
  <c r="BI77" i="1"/>
  <c r="CI77" i="1" s="1"/>
  <c r="BI119" i="1"/>
  <c r="CI119" i="1" s="1"/>
  <c r="BI140" i="1"/>
  <c r="CI140" i="1" s="1"/>
  <c r="BI81" i="1"/>
  <c r="CI81" i="1" s="1"/>
  <c r="BI138" i="1"/>
  <c r="CI138" i="1" s="1"/>
  <c r="BI63" i="1"/>
  <c r="CI63" i="1" s="1"/>
  <c r="BI89" i="1"/>
  <c r="CI89" i="1" s="1"/>
  <c r="BI95" i="1"/>
  <c r="CI95" i="1" s="1"/>
  <c r="BI23" i="1"/>
  <c r="CI23" i="1" s="1"/>
  <c r="BI74" i="1"/>
  <c r="CI74" i="1" s="1"/>
  <c r="BI118" i="1"/>
  <c r="CI118" i="1" s="1"/>
  <c r="BI48" i="1"/>
  <c r="CI48" i="1" s="1"/>
  <c r="BI156" i="1"/>
  <c r="CI156" i="1" s="1"/>
  <c r="BI91" i="1"/>
  <c r="CI91" i="1" s="1"/>
  <c r="BI152" i="1"/>
  <c r="CI152" i="1" s="1"/>
  <c r="BL99" i="1"/>
  <c r="CL99" i="1" s="1"/>
  <c r="BL117" i="1"/>
  <c r="CL117" i="1" s="1"/>
  <c r="BL13" i="1"/>
  <c r="CL13" i="1" s="1"/>
  <c r="BL73" i="1"/>
  <c r="CL73" i="1" s="1"/>
  <c r="BL53" i="1"/>
  <c r="CL53" i="1" s="1"/>
  <c r="BL88" i="1"/>
  <c r="CL88" i="1" s="1"/>
  <c r="BL42" i="1"/>
  <c r="CL42" i="1" s="1"/>
  <c r="BL94" i="1"/>
  <c r="CL94" i="1" s="1"/>
  <c r="BL115" i="1"/>
  <c r="CL115" i="1" s="1"/>
  <c r="BL150" i="1"/>
  <c r="CL150" i="1" s="1"/>
  <c r="BL34" i="1"/>
  <c r="CL34" i="1" s="1"/>
  <c r="BL61" i="1"/>
  <c r="CL61" i="1" s="1"/>
  <c r="BL92" i="1"/>
  <c r="CL92" i="1" s="1"/>
  <c r="BL29" i="1"/>
  <c r="CL29" i="1" s="1"/>
  <c r="BL96" i="1"/>
  <c r="CL96" i="1" s="1"/>
  <c r="BL147" i="1"/>
  <c r="CL147" i="1" s="1"/>
  <c r="BL21" i="1"/>
  <c r="CL21" i="1" s="1"/>
  <c r="BL130" i="1"/>
  <c r="CL130" i="1" s="1"/>
  <c r="BL86" i="1"/>
  <c r="CL86" i="1" s="1"/>
  <c r="BL145" i="1"/>
  <c r="CL145" i="1" s="1"/>
  <c r="BL155" i="1"/>
  <c r="CL155" i="1" s="1"/>
  <c r="BJ63" i="1"/>
  <c r="CJ63" i="1" s="1"/>
  <c r="BJ89" i="1"/>
  <c r="CJ89" i="1" s="1"/>
  <c r="BJ95" i="1"/>
  <c r="CJ95" i="1" s="1"/>
  <c r="BJ79" i="1"/>
  <c r="CJ79" i="1" s="1"/>
  <c r="BJ87" i="1"/>
  <c r="CJ87" i="1" s="1"/>
  <c r="BJ114" i="1"/>
  <c r="CJ114" i="1" s="1"/>
  <c r="BJ51" i="1"/>
  <c r="CJ51" i="1" s="1"/>
  <c r="BJ67" i="1"/>
  <c r="CJ67" i="1" s="1"/>
  <c r="BJ106" i="1"/>
  <c r="CJ106" i="1" s="1"/>
  <c r="BJ112" i="1"/>
  <c r="CJ112" i="1" s="1"/>
  <c r="BJ81" i="1"/>
  <c r="CJ81" i="1" s="1"/>
  <c r="BJ8" i="1"/>
  <c r="CJ8" i="1" s="1"/>
  <c r="BJ23" i="1"/>
  <c r="CJ23" i="1" s="1"/>
  <c r="BJ74" i="1"/>
  <c r="CJ74" i="1" s="1"/>
  <c r="BJ77" i="1"/>
  <c r="CJ77" i="1" s="1"/>
  <c r="BJ118" i="1"/>
  <c r="CJ118" i="1" s="1"/>
  <c r="BJ140" i="1"/>
  <c r="CJ140" i="1" s="1"/>
  <c r="BJ152" i="1"/>
  <c r="CJ152" i="1" s="1"/>
  <c r="BJ48" i="1"/>
  <c r="CJ48" i="1" s="1"/>
  <c r="BJ59" i="1"/>
  <c r="CJ59" i="1" s="1"/>
  <c r="BJ138" i="1"/>
  <c r="CJ138" i="1" s="1"/>
  <c r="BJ156" i="1"/>
  <c r="CJ156" i="1" s="1"/>
  <c r="BJ91" i="1"/>
  <c r="CJ91" i="1" s="1"/>
  <c r="BJ119" i="1"/>
  <c r="CJ119" i="1" s="1"/>
  <c r="BM46" i="1"/>
  <c r="CM46" i="1" s="1"/>
  <c r="BM104" i="1"/>
  <c r="CM104" i="1" s="1"/>
  <c r="BM98" i="1"/>
  <c r="CM98" i="1" s="1"/>
  <c r="BM125" i="1"/>
  <c r="CM125" i="1" s="1"/>
  <c r="BM30" i="1"/>
  <c r="CM30" i="1" s="1"/>
  <c r="BM33" i="1"/>
  <c r="CM33" i="1" s="1"/>
  <c r="BM93" i="1"/>
  <c r="CM93" i="1" s="1"/>
  <c r="BM120" i="1"/>
  <c r="CM120" i="1" s="1"/>
  <c r="BM141" i="1"/>
  <c r="CM141" i="1" s="1"/>
  <c r="BM20" i="1"/>
  <c r="CM20" i="1" s="1"/>
  <c r="BM24" i="1"/>
  <c r="CM24" i="1" s="1"/>
  <c r="BM100" i="1"/>
  <c r="CM100" i="1" s="1"/>
  <c r="BM153" i="1"/>
  <c r="CM153" i="1" s="1"/>
  <c r="BM85" i="1"/>
  <c r="CM85" i="1" s="1"/>
  <c r="BM102" i="1"/>
  <c r="CM102" i="1" s="1"/>
  <c r="BM12" i="1"/>
  <c r="CM12" i="1" s="1"/>
  <c r="BM41" i="1"/>
  <c r="CM41" i="1" s="1"/>
  <c r="BM66" i="1"/>
  <c r="CM66" i="1" s="1"/>
  <c r="BM158" i="1"/>
  <c r="CM158" i="1" s="1"/>
  <c r="BM124" i="1"/>
  <c r="CM124" i="1" s="1"/>
  <c r="BK57" i="1"/>
  <c r="CK57" i="1" s="1"/>
  <c r="BK132" i="1"/>
  <c r="CK132" i="1" s="1"/>
  <c r="BK110" i="1"/>
  <c r="CK110" i="1" s="1"/>
  <c r="BK151" i="1"/>
  <c r="CK151" i="1" s="1"/>
  <c r="BK39" i="1"/>
  <c r="CK39" i="1" s="1"/>
  <c r="BK78" i="1"/>
  <c r="CK78" i="1" s="1"/>
  <c r="BK101" i="1"/>
  <c r="CK101" i="1" s="1"/>
  <c r="BK76" i="1"/>
  <c r="CK76" i="1" s="1"/>
  <c r="BK82" i="1"/>
  <c r="CK82" i="1" s="1"/>
  <c r="BK128" i="1"/>
  <c r="CK128" i="1" s="1"/>
  <c r="BK58" i="1"/>
  <c r="CK58" i="1" s="1"/>
  <c r="BK31" i="1"/>
  <c r="CK31" i="1" s="1"/>
  <c r="BK129" i="1"/>
  <c r="CK129" i="1" s="1"/>
  <c r="BK9" i="1"/>
  <c r="CK9" i="1" s="1"/>
  <c r="BK17" i="1"/>
  <c r="CK17" i="1" s="1"/>
  <c r="H48" i="1"/>
  <c r="V48" i="1" s="1"/>
  <c r="H128" i="1"/>
  <c r="V128" i="1" s="1"/>
  <c r="H118" i="1"/>
  <c r="V118" i="1" s="1"/>
  <c r="H45" i="1"/>
  <c r="V45" i="1" s="1"/>
  <c r="H117" i="1"/>
  <c r="V117" i="1" s="1"/>
  <c r="H26" i="1"/>
  <c r="V26" i="1" s="1"/>
  <c r="H90" i="1"/>
  <c r="V90" i="1" s="1"/>
  <c r="H156" i="1"/>
  <c r="V156" i="1" s="1"/>
  <c r="H23" i="1"/>
  <c r="V23" i="1" s="1"/>
  <c r="H103" i="1"/>
  <c r="V103" i="1" s="1"/>
  <c r="H54" i="1"/>
  <c r="V54" i="1" s="1"/>
  <c r="H28" i="1"/>
  <c r="V28" i="1" s="1"/>
  <c r="H100" i="1"/>
  <c r="V100" i="1" s="1"/>
  <c r="H22" i="1"/>
  <c r="V22" i="1" s="1"/>
  <c r="H25" i="1"/>
  <c r="V25" i="1" s="1"/>
  <c r="H97" i="1"/>
  <c r="V97" i="1" s="1"/>
  <c r="H27" i="1"/>
  <c r="V27" i="1" s="1"/>
  <c r="BM23" i="1"/>
  <c r="CM23" i="1" s="1"/>
  <c r="BM48" i="1"/>
  <c r="CM48" i="1" s="1"/>
  <c r="BM74" i="1"/>
  <c r="CM74" i="1" s="1"/>
  <c r="BM91" i="1"/>
  <c r="CM91" i="1" s="1"/>
  <c r="BM118" i="1"/>
  <c r="CM118" i="1" s="1"/>
  <c r="BM81" i="1"/>
  <c r="CM81" i="1" s="1"/>
  <c r="BM138" i="1"/>
  <c r="CM138" i="1" s="1"/>
  <c r="BM63" i="1"/>
  <c r="CM63" i="1" s="1"/>
  <c r="BM89" i="1"/>
  <c r="CM89" i="1" s="1"/>
  <c r="BM95" i="1"/>
  <c r="CM95" i="1" s="1"/>
  <c r="BM16" i="1"/>
  <c r="CM16" i="1" s="1"/>
  <c r="BM51" i="1"/>
  <c r="CM51" i="1" s="1"/>
  <c r="BM67" i="1"/>
  <c r="CM67" i="1" s="1"/>
  <c r="BM106" i="1"/>
  <c r="CM106" i="1" s="1"/>
  <c r="BM112" i="1"/>
  <c r="CM112" i="1" s="1"/>
  <c r="BM8" i="1"/>
  <c r="CM8" i="1" s="1"/>
  <c r="BM59" i="1"/>
  <c r="CM59" i="1" s="1"/>
  <c r="BM77" i="1"/>
  <c r="CM77" i="1" s="1"/>
  <c r="BM79" i="1"/>
  <c r="CM79" i="1" s="1"/>
  <c r="BM121" i="1"/>
  <c r="CM121" i="1" s="1"/>
  <c r="BM152" i="1"/>
  <c r="CM152" i="1" s="1"/>
  <c r="BM10" i="1"/>
  <c r="CM10" i="1" s="1"/>
  <c r="BM87" i="1"/>
  <c r="CM87" i="1" s="1"/>
  <c r="BM140" i="1"/>
  <c r="CM140" i="1" s="1"/>
  <c r="BM119" i="1"/>
  <c r="CM119" i="1" s="1"/>
  <c r="BM114" i="1"/>
  <c r="CM114" i="1" s="1"/>
  <c r="BM156" i="1"/>
  <c r="CM156" i="1" s="1"/>
  <c r="BK13" i="1"/>
  <c r="CK13" i="1" s="1"/>
  <c r="BK73" i="1"/>
  <c r="CK73" i="1" s="1"/>
  <c r="BK53" i="1"/>
  <c r="CK53" i="1" s="1"/>
  <c r="BK88" i="1"/>
  <c r="CK88" i="1" s="1"/>
  <c r="BK42" i="1"/>
  <c r="CK42" i="1" s="1"/>
  <c r="BK94" i="1"/>
  <c r="CK94" i="1" s="1"/>
  <c r="BK115" i="1"/>
  <c r="CK115" i="1" s="1"/>
  <c r="BK150" i="1"/>
  <c r="CK150" i="1" s="1"/>
  <c r="BK21" i="1"/>
  <c r="CK21" i="1" s="1"/>
  <c r="BK68" i="1"/>
  <c r="CK68" i="1" s="1"/>
  <c r="BK86" i="1"/>
  <c r="CK86" i="1" s="1"/>
  <c r="BK96" i="1"/>
  <c r="CK96" i="1" s="1"/>
  <c r="BK29" i="1"/>
  <c r="CK29" i="1" s="1"/>
  <c r="BK99" i="1"/>
  <c r="CK99" i="1" s="1"/>
  <c r="BK117" i="1"/>
  <c r="CK117" i="1" s="1"/>
  <c r="BK61" i="1"/>
  <c r="CK61" i="1" s="1"/>
  <c r="BK92" i="1"/>
  <c r="CK92" i="1" s="1"/>
  <c r="BK34" i="1"/>
  <c r="CK34" i="1" s="1"/>
  <c r="BK147" i="1"/>
  <c r="CK147" i="1" s="1"/>
  <c r="BK145" i="1"/>
  <c r="CK145" i="1" s="1"/>
  <c r="BK155" i="1"/>
  <c r="CK155" i="1" s="1"/>
  <c r="BK130" i="1"/>
  <c r="CK130" i="1" s="1"/>
  <c r="BM29" i="1"/>
  <c r="CM29" i="1" s="1"/>
  <c r="BM99" i="1"/>
  <c r="CM99" i="1" s="1"/>
  <c r="BM117" i="1"/>
  <c r="CM117" i="1" s="1"/>
  <c r="BM13" i="1"/>
  <c r="CM13" i="1" s="1"/>
  <c r="BM73" i="1"/>
  <c r="CM73" i="1" s="1"/>
  <c r="BM53" i="1"/>
  <c r="CM53" i="1" s="1"/>
  <c r="BM88" i="1"/>
  <c r="CM88" i="1" s="1"/>
  <c r="BM130" i="1"/>
  <c r="CM130" i="1" s="1"/>
  <c r="BM145" i="1"/>
  <c r="CM145" i="1" s="1"/>
  <c r="BM147" i="1"/>
  <c r="CM147" i="1" s="1"/>
  <c r="BM34" i="1"/>
  <c r="CM34" i="1" s="1"/>
  <c r="BM61" i="1"/>
  <c r="CM61" i="1" s="1"/>
  <c r="BM92" i="1"/>
  <c r="CM92" i="1" s="1"/>
  <c r="BM42" i="1"/>
  <c r="CM42" i="1" s="1"/>
  <c r="BM96" i="1"/>
  <c r="CM96" i="1" s="1"/>
  <c r="BM115" i="1"/>
  <c r="CM115" i="1" s="1"/>
  <c r="BM68" i="1"/>
  <c r="CM68" i="1" s="1"/>
  <c r="BM21" i="1"/>
  <c r="CM21" i="1" s="1"/>
  <c r="BM150" i="1"/>
  <c r="CM150" i="1" s="1"/>
  <c r="BM155" i="1"/>
  <c r="CM155" i="1" s="1"/>
  <c r="BM94" i="1"/>
  <c r="CM94" i="1" s="1"/>
  <c r="BM86" i="1"/>
  <c r="CM86" i="1" s="1"/>
  <c r="BK81" i="1"/>
  <c r="CK81" i="1" s="1"/>
  <c r="BK138" i="1"/>
  <c r="CK138" i="1" s="1"/>
  <c r="BK63" i="1"/>
  <c r="CK63" i="1" s="1"/>
  <c r="BK89" i="1"/>
  <c r="CK89" i="1" s="1"/>
  <c r="BK95" i="1"/>
  <c r="CK95" i="1" s="1"/>
  <c r="BK79" i="1"/>
  <c r="CK79" i="1" s="1"/>
  <c r="BK87" i="1"/>
  <c r="CK87" i="1" s="1"/>
  <c r="BK10" i="1"/>
  <c r="CK10" i="1" s="1"/>
  <c r="BK114" i="1"/>
  <c r="CK114" i="1" s="1"/>
  <c r="BK121" i="1"/>
  <c r="CK121" i="1" s="1"/>
  <c r="BK23" i="1"/>
  <c r="CK23" i="1" s="1"/>
  <c r="BK48" i="1"/>
  <c r="CK48" i="1" s="1"/>
  <c r="BK74" i="1"/>
  <c r="CK74" i="1" s="1"/>
  <c r="BK91" i="1"/>
  <c r="CK91" i="1" s="1"/>
  <c r="BK118" i="1"/>
  <c r="CK118" i="1" s="1"/>
  <c r="BK112" i="1"/>
  <c r="CK112" i="1" s="1"/>
  <c r="BK152" i="1"/>
  <c r="CK152" i="1" s="1"/>
  <c r="BK8" i="1"/>
  <c r="CK8" i="1" s="1"/>
  <c r="BK106" i="1"/>
  <c r="CK106" i="1" s="1"/>
  <c r="BK67" i="1"/>
  <c r="CK67" i="1" s="1"/>
  <c r="BK77" i="1"/>
  <c r="CK77" i="1" s="1"/>
  <c r="BK140" i="1"/>
  <c r="CK140" i="1" s="1"/>
  <c r="BK59" i="1"/>
  <c r="CK59" i="1" s="1"/>
  <c r="BK156" i="1"/>
  <c r="CK156" i="1" s="1"/>
  <c r="BK16" i="1"/>
  <c r="CK16" i="1" s="1"/>
  <c r="BK51" i="1"/>
  <c r="CK51" i="1" s="1"/>
  <c r="BK119" i="1"/>
  <c r="CK119" i="1" s="1"/>
  <c r="BI26" i="1"/>
  <c r="CI26" i="1" s="1"/>
  <c r="BI56" i="1"/>
  <c r="CI56" i="1" s="1"/>
  <c r="BI122" i="1"/>
  <c r="CI122" i="1" s="1"/>
  <c r="BI37" i="1"/>
  <c r="CI37" i="1" s="1"/>
  <c r="BI84" i="1"/>
  <c r="CI84" i="1" s="1"/>
  <c r="BI109" i="1"/>
  <c r="CI109" i="1" s="1"/>
  <c r="BI116" i="1"/>
  <c r="CI116" i="1" s="1"/>
  <c r="BI144" i="1"/>
  <c r="CI144" i="1" s="1"/>
  <c r="BI142" i="1"/>
  <c r="CI142" i="1" s="1"/>
  <c r="BI4" i="1"/>
  <c r="CI4" i="1" s="1"/>
  <c r="BI148" i="1"/>
  <c r="CI148" i="1" s="1"/>
  <c r="BI105" i="1"/>
  <c r="CI105" i="1" s="1"/>
  <c r="BL58" i="1"/>
  <c r="CL58" i="1" s="1"/>
  <c r="BL57" i="1"/>
  <c r="CL57" i="1" s="1"/>
  <c r="BL132" i="1"/>
  <c r="CL132" i="1" s="1"/>
  <c r="BL110" i="1"/>
  <c r="CL110" i="1" s="1"/>
  <c r="BL151" i="1"/>
  <c r="CL151" i="1" s="1"/>
  <c r="BL17" i="1"/>
  <c r="CL17" i="1" s="1"/>
  <c r="BL129" i="1"/>
  <c r="CL129" i="1" s="1"/>
  <c r="BL76" i="1"/>
  <c r="CL76" i="1" s="1"/>
  <c r="BL82" i="1"/>
  <c r="CL82" i="1" s="1"/>
  <c r="BL31" i="1"/>
  <c r="CL31" i="1" s="1"/>
  <c r="BL39" i="1"/>
  <c r="CL39" i="1" s="1"/>
  <c r="BL101" i="1"/>
  <c r="CL101" i="1" s="1"/>
  <c r="BL78" i="1"/>
  <c r="CL78" i="1" s="1"/>
  <c r="BL9" i="1"/>
  <c r="CL9" i="1" s="1"/>
  <c r="BL128" i="1"/>
  <c r="CL128" i="1" s="1"/>
  <c r="H56" i="1"/>
  <c r="V56" i="1" s="1"/>
  <c r="H136" i="1"/>
  <c r="V136" i="1" s="1"/>
  <c r="H59" i="1"/>
  <c r="V59" i="1" s="1"/>
  <c r="H53" i="1"/>
  <c r="V53" i="1" s="1"/>
  <c r="H125" i="1"/>
  <c r="V125" i="1" s="1"/>
  <c r="H34" i="1"/>
  <c r="V34" i="1" s="1"/>
  <c r="H98" i="1"/>
  <c r="V98" i="1" s="1"/>
  <c r="H30" i="1"/>
  <c r="V30" i="1" s="1"/>
  <c r="H31" i="1"/>
  <c r="V31" i="1" s="1"/>
  <c r="H111" i="1"/>
  <c r="V111" i="1" s="1"/>
  <c r="H94" i="1"/>
  <c r="V94" i="1" s="1"/>
  <c r="H36" i="1"/>
  <c r="V36" i="1" s="1"/>
  <c r="H108" i="1"/>
  <c r="V108" i="1" s="1"/>
  <c r="H110" i="1"/>
  <c r="V110" i="1" s="1"/>
  <c r="H33" i="1"/>
  <c r="V33" i="1" s="1"/>
  <c r="H105" i="1"/>
  <c r="V105" i="1" s="1"/>
  <c r="H67" i="1"/>
  <c r="V67" i="1" s="1"/>
  <c r="BI40" i="1"/>
  <c r="CI40" i="1" s="1"/>
  <c r="BI5" i="1"/>
  <c r="CI5" i="1" s="1"/>
  <c r="BI11" i="1"/>
  <c r="CI11" i="1" s="1"/>
  <c r="BI25" i="1"/>
  <c r="CI25" i="1" s="1"/>
  <c r="BI123" i="1"/>
  <c r="CI123" i="1" s="1"/>
  <c r="BI131" i="1"/>
  <c r="CI131" i="1" s="1"/>
  <c r="BI136" i="1"/>
  <c r="CI136" i="1" s="1"/>
  <c r="BI36" i="1"/>
  <c r="CI36" i="1" s="1"/>
  <c r="BI44" i="1"/>
  <c r="CI44" i="1" s="1"/>
  <c r="BI50" i="1"/>
  <c r="CI50" i="1" s="1"/>
  <c r="BI108" i="1"/>
  <c r="CI108" i="1" s="1"/>
  <c r="BI14" i="1"/>
  <c r="CI14" i="1" s="1"/>
  <c r="BI32" i="1"/>
  <c r="CI32" i="1" s="1"/>
  <c r="BI35" i="1"/>
  <c r="CI35" i="1" s="1"/>
  <c r="BI83" i="1"/>
  <c r="CI83" i="1" s="1"/>
  <c r="BI45" i="1"/>
  <c r="CI45" i="1" s="1"/>
  <c r="BI54" i="1"/>
  <c r="CI54" i="1" s="1"/>
  <c r="BI71" i="1"/>
  <c r="CI71" i="1" s="1"/>
  <c r="BI90" i="1"/>
  <c r="CI90" i="1" s="1"/>
  <c r="BI126" i="1"/>
  <c r="CI126" i="1" s="1"/>
  <c r="BI27" i="1"/>
  <c r="CI27" i="1" s="1"/>
  <c r="BI43" i="1"/>
  <c r="CI43" i="1" s="1"/>
  <c r="BI97" i="1"/>
  <c r="CI97" i="1" s="1"/>
  <c r="BI103" i="1"/>
  <c r="CI103" i="1" s="1"/>
  <c r="BI111" i="1"/>
  <c r="CI111" i="1" s="1"/>
  <c r="BI28" i="1"/>
  <c r="CI28" i="1" s="1"/>
  <c r="BI137" i="1"/>
  <c r="CI137" i="1" s="1"/>
  <c r="BI135" i="1"/>
  <c r="CI135" i="1" s="1"/>
  <c r="BI157" i="1"/>
  <c r="CI157" i="1" s="1"/>
  <c r="BI133" i="1"/>
  <c r="CI133" i="1" s="1"/>
  <c r="BI134" i="1"/>
  <c r="CI134" i="1" s="1"/>
  <c r="BI154" i="1"/>
  <c r="CI154" i="1" s="1"/>
  <c r="BI22" i="1"/>
  <c r="CI22" i="1" s="1"/>
  <c r="BI127" i="1"/>
  <c r="CI127" i="1" s="1"/>
  <c r="BI139" i="1"/>
  <c r="CI139" i="1" s="1"/>
  <c r="BI69" i="1"/>
  <c r="CI69" i="1" s="1"/>
  <c r="BL81" i="1"/>
  <c r="CL81" i="1" s="1"/>
  <c r="BL138" i="1"/>
  <c r="CL138" i="1" s="1"/>
  <c r="BL63" i="1"/>
  <c r="CL63" i="1" s="1"/>
  <c r="BL89" i="1"/>
  <c r="CL89" i="1" s="1"/>
  <c r="BL95" i="1"/>
  <c r="CL95" i="1" s="1"/>
  <c r="BL152" i="1"/>
  <c r="CL152" i="1" s="1"/>
  <c r="BL79" i="1"/>
  <c r="CL79" i="1" s="1"/>
  <c r="BL87" i="1"/>
  <c r="CL87" i="1" s="1"/>
  <c r="BL8" i="1"/>
  <c r="CL8" i="1" s="1"/>
  <c r="BL59" i="1"/>
  <c r="CL59" i="1" s="1"/>
  <c r="BL77" i="1"/>
  <c r="CL77" i="1" s="1"/>
  <c r="BL119" i="1"/>
  <c r="CL119" i="1" s="1"/>
  <c r="BL140" i="1"/>
  <c r="CL140" i="1" s="1"/>
  <c r="BL23" i="1"/>
  <c r="CL23" i="1" s="1"/>
  <c r="BL48" i="1"/>
  <c r="CL48" i="1" s="1"/>
  <c r="BL74" i="1"/>
  <c r="CL74" i="1" s="1"/>
  <c r="BL91" i="1"/>
  <c r="CL91" i="1" s="1"/>
  <c r="BL121" i="1"/>
  <c r="CL121" i="1" s="1"/>
  <c r="BL10" i="1"/>
  <c r="CL10" i="1" s="1"/>
  <c r="BL112" i="1"/>
  <c r="CL112" i="1" s="1"/>
  <c r="BL106" i="1"/>
  <c r="CL106" i="1" s="1"/>
  <c r="BL118" i="1"/>
  <c r="CL118" i="1" s="1"/>
  <c r="BL67" i="1"/>
  <c r="CL67" i="1" s="1"/>
  <c r="BL114" i="1"/>
  <c r="CL114" i="1" s="1"/>
  <c r="BL16" i="1"/>
  <c r="CL16" i="1" s="1"/>
  <c r="BL156" i="1"/>
  <c r="CL156" i="1" s="1"/>
  <c r="BL51" i="1"/>
  <c r="CL51" i="1" s="1"/>
  <c r="BJ26" i="1"/>
  <c r="CJ26" i="1" s="1"/>
  <c r="BJ56" i="1"/>
  <c r="CJ56" i="1" s="1"/>
  <c r="BJ142" i="1"/>
  <c r="CJ142" i="1" s="1"/>
  <c r="BJ37" i="1"/>
  <c r="CJ37" i="1" s="1"/>
  <c r="BJ84" i="1"/>
  <c r="CJ84" i="1" s="1"/>
  <c r="BJ109" i="1"/>
  <c r="CJ109" i="1" s="1"/>
  <c r="BJ116" i="1"/>
  <c r="CJ116" i="1" s="1"/>
  <c r="BJ144" i="1"/>
  <c r="CJ144" i="1" s="1"/>
  <c r="BJ105" i="1"/>
  <c r="CJ105" i="1" s="1"/>
  <c r="BM76" i="1"/>
  <c r="CM76" i="1" s="1"/>
  <c r="BM82" i="1"/>
  <c r="CM82" i="1" s="1"/>
  <c r="BM128" i="1"/>
  <c r="CM128" i="1" s="1"/>
  <c r="BM58" i="1"/>
  <c r="CM58" i="1" s="1"/>
  <c r="BM57" i="1"/>
  <c r="CM57" i="1" s="1"/>
  <c r="BM132" i="1"/>
  <c r="CM132" i="1" s="1"/>
  <c r="BM9" i="1"/>
  <c r="CM9" i="1" s="1"/>
  <c r="BM31" i="1"/>
  <c r="CM31" i="1" s="1"/>
  <c r="BM17" i="1"/>
  <c r="CM17" i="1" s="1"/>
  <c r="BM129" i="1"/>
  <c r="CM129" i="1" s="1"/>
  <c r="BM151" i="1"/>
  <c r="CM151" i="1" s="1"/>
  <c r="BM39" i="1"/>
  <c r="CM39" i="1" s="1"/>
  <c r="BM101" i="1"/>
  <c r="CM101" i="1" s="1"/>
  <c r="BM78" i="1"/>
  <c r="CM78" i="1" s="1"/>
  <c r="BM110" i="1"/>
  <c r="CM110" i="1" s="1"/>
  <c r="H144" i="1"/>
  <c r="V144" i="1" s="1"/>
  <c r="H147" i="1"/>
  <c r="V147" i="1" s="1"/>
  <c r="H61" i="1"/>
  <c r="V61" i="1" s="1"/>
  <c r="H141" i="1"/>
  <c r="V141" i="1" s="1"/>
  <c r="H42" i="1"/>
  <c r="V42" i="1" s="1"/>
  <c r="H106" i="1"/>
  <c r="V106" i="1" s="1"/>
  <c r="H78" i="1"/>
  <c r="V78" i="1" s="1"/>
  <c r="H119" i="1"/>
  <c r="V119" i="1" s="1"/>
  <c r="H150" i="1"/>
  <c r="V150" i="1" s="1"/>
  <c r="H44" i="1"/>
  <c r="V44" i="1" s="1"/>
  <c r="BQ143" i="1"/>
  <c r="CQ143" i="1" s="1"/>
  <c r="BQ49" i="1"/>
  <c r="CQ49" i="1" s="1"/>
  <c r="BQ52" i="1"/>
  <c r="CQ52" i="1" s="1"/>
  <c r="BQ80" i="1"/>
  <c r="CQ80" i="1" s="1"/>
  <c r="BQ15" i="1"/>
  <c r="CQ15" i="1" s="1"/>
  <c r="BN22" i="1"/>
  <c r="CN22" i="1" s="1"/>
  <c r="BN25" i="1"/>
  <c r="CN25" i="1" s="1"/>
  <c r="BN32" i="1"/>
  <c r="CN32" i="1" s="1"/>
  <c r="BN154" i="1"/>
  <c r="CN154" i="1" s="1"/>
  <c r="BN11" i="1"/>
  <c r="CN11" i="1" s="1"/>
  <c r="BN83" i="1"/>
  <c r="CN83" i="1" s="1"/>
  <c r="BN133" i="1"/>
  <c r="CN133" i="1" s="1"/>
  <c r="BN50" i="1"/>
  <c r="CN50" i="1" s="1"/>
  <c r="BN97" i="1"/>
  <c r="CN97" i="1" s="1"/>
  <c r="BN103" i="1"/>
  <c r="CN103" i="1" s="1"/>
  <c r="BN157" i="1"/>
  <c r="CN157" i="1" s="1"/>
  <c r="BN36" i="1"/>
  <c r="CN36" i="1" s="1"/>
  <c r="BN71" i="1"/>
  <c r="CN71" i="1" s="1"/>
  <c r="BN134" i="1"/>
  <c r="CN134" i="1" s="1"/>
  <c r="BN108" i="1"/>
  <c r="CN108" i="1" s="1"/>
  <c r="BN111" i="1"/>
  <c r="CN111" i="1" s="1"/>
  <c r="BN131" i="1"/>
  <c r="CN131" i="1" s="1"/>
  <c r="BN136" i="1"/>
  <c r="CN136" i="1" s="1"/>
  <c r="BN139" i="1"/>
  <c r="CN139" i="1" s="1"/>
  <c r="BN44" i="1"/>
  <c r="CN44" i="1" s="1"/>
  <c r="BN45" i="1"/>
  <c r="CN45" i="1" s="1"/>
  <c r="BN90" i="1"/>
  <c r="CN90" i="1" s="1"/>
  <c r="BN14" i="1"/>
  <c r="CN14" i="1" s="1"/>
  <c r="BN43" i="1"/>
  <c r="CN43" i="1" s="1"/>
  <c r="BN126" i="1"/>
  <c r="CN126" i="1" s="1"/>
  <c r="BN137" i="1"/>
  <c r="CN137" i="1" s="1"/>
  <c r="BN30" i="1"/>
  <c r="CN30" i="1" s="1"/>
  <c r="BN46" i="1"/>
  <c r="CN46" i="1" s="1"/>
  <c r="BN124" i="1"/>
  <c r="CN124" i="1" s="1"/>
  <c r="BN100" i="1"/>
  <c r="CN100" i="1" s="1"/>
  <c r="BN141" i="1"/>
  <c r="CN141" i="1" s="1"/>
  <c r="BN158" i="1"/>
  <c r="CN158" i="1" s="1"/>
  <c r="BN12" i="1"/>
  <c r="CN12" i="1" s="1"/>
  <c r="BN104" i="1"/>
  <c r="CN104" i="1" s="1"/>
  <c r="BN120" i="1"/>
  <c r="CN120" i="1" s="1"/>
  <c r="BN125" i="1"/>
  <c r="CN125" i="1" s="1"/>
  <c r="BN153" i="1"/>
  <c r="CN153" i="1" s="1"/>
  <c r="BN98" i="1"/>
  <c r="CN98" i="1" s="1"/>
  <c r="BN20" i="1"/>
  <c r="CN20" i="1" s="1"/>
  <c r="BN24" i="1"/>
  <c r="CN24" i="1" s="1"/>
  <c r="BN93" i="1"/>
  <c r="CN93" i="1" s="1"/>
  <c r="BN66" i="1"/>
  <c r="CN66" i="1" s="1"/>
  <c r="BN102" i="1"/>
  <c r="CN102" i="1" s="1"/>
  <c r="BN58" i="1"/>
  <c r="CN58" i="1" s="1"/>
  <c r="BN17" i="1"/>
  <c r="CN17" i="1" s="1"/>
  <c r="BN9" i="1"/>
  <c r="CN9" i="1" s="1"/>
  <c r="BN39" i="1"/>
  <c r="CN39" i="1" s="1"/>
  <c r="BN78" i="1"/>
  <c r="CN78" i="1" s="1"/>
  <c r="BN101" i="1"/>
  <c r="CN101" i="1" s="1"/>
  <c r="BN128" i="1"/>
  <c r="CN128" i="1" s="1"/>
  <c r="BN57" i="1"/>
  <c r="CN57" i="1" s="1"/>
  <c r="BN76" i="1"/>
  <c r="CN76" i="1" s="1"/>
  <c r="BN82" i="1"/>
  <c r="CN82" i="1" s="1"/>
  <c r="BN129" i="1"/>
  <c r="CN129" i="1" s="1"/>
  <c r="BN132" i="1"/>
  <c r="CN132" i="1" s="1"/>
  <c r="BN151" i="1"/>
  <c r="CN151" i="1" s="1"/>
  <c r="I59" i="1"/>
  <c r="W59" i="1" s="1"/>
  <c r="I147" i="1"/>
  <c r="W147" i="1" s="1"/>
  <c r="I24" i="1"/>
  <c r="W24" i="1" s="1"/>
  <c r="I104" i="1"/>
  <c r="W104" i="1" s="1"/>
  <c r="I118" i="1"/>
  <c r="W118" i="1" s="1"/>
  <c r="I77" i="1"/>
  <c r="W77" i="1" s="1"/>
  <c r="I141" i="1"/>
  <c r="W141" i="1" s="1"/>
  <c r="I42" i="1"/>
  <c r="W42" i="1" s="1"/>
  <c r="I106" i="1"/>
  <c r="W106" i="1" s="1"/>
  <c r="I142" i="1"/>
  <c r="W142" i="1" s="1"/>
  <c r="I87" i="1"/>
  <c r="W87" i="1" s="1"/>
  <c r="I4" i="1"/>
  <c r="W4" i="1" s="1"/>
  <c r="I108" i="1"/>
  <c r="W108" i="1" s="1"/>
  <c r="I28" i="1"/>
  <c r="W28" i="1" s="1"/>
  <c r="I100" i="1"/>
  <c r="W100" i="1" s="1"/>
  <c r="I41" i="1"/>
  <c r="W41" i="1" s="1"/>
  <c r="I121" i="1"/>
  <c r="W121" i="1" s="1"/>
  <c r="BQ13" i="1"/>
  <c r="CQ13" i="1" s="1"/>
  <c r="BQ29" i="1"/>
  <c r="CQ29" i="1" s="1"/>
  <c r="BQ147" i="1"/>
  <c r="CQ147" i="1" s="1"/>
  <c r="BQ34" i="1"/>
  <c r="CQ34" i="1" s="1"/>
  <c r="BQ21" i="1"/>
  <c r="CQ21" i="1" s="1"/>
  <c r="BQ68" i="1"/>
  <c r="CQ68" i="1" s="1"/>
  <c r="BQ73" i="1"/>
  <c r="CQ73" i="1" s="1"/>
  <c r="BQ88" i="1"/>
  <c r="CQ88" i="1" s="1"/>
  <c r="BQ94" i="1"/>
  <c r="CQ94" i="1" s="1"/>
  <c r="BQ99" i="1"/>
  <c r="CQ99" i="1" s="1"/>
  <c r="BQ96" i="1"/>
  <c r="CQ96" i="1" s="1"/>
  <c r="BQ145" i="1"/>
  <c r="CQ145" i="1" s="1"/>
  <c r="BQ86" i="1"/>
  <c r="CQ86" i="1" s="1"/>
  <c r="BQ130" i="1"/>
  <c r="CQ130" i="1" s="1"/>
  <c r="BQ53" i="1"/>
  <c r="CQ53" i="1" s="1"/>
  <c r="BQ92" i="1"/>
  <c r="CQ92" i="1" s="1"/>
  <c r="BQ117" i="1"/>
  <c r="CQ117" i="1" s="1"/>
  <c r="BQ150" i="1"/>
  <c r="CQ150" i="1" s="1"/>
  <c r="BQ42" i="1"/>
  <c r="CQ42" i="1" s="1"/>
  <c r="BQ155" i="1"/>
  <c r="CQ155" i="1" s="1"/>
  <c r="I151" i="1"/>
  <c r="W151" i="1" s="1"/>
  <c r="BO14" i="1"/>
  <c r="CO14" i="1" s="1"/>
  <c r="BO43" i="1"/>
  <c r="CO43" i="1" s="1"/>
  <c r="BO123" i="1"/>
  <c r="CO123" i="1" s="1"/>
  <c r="BO126" i="1"/>
  <c r="CO126" i="1" s="1"/>
  <c r="BO137" i="1"/>
  <c r="CO137" i="1" s="1"/>
  <c r="BO22" i="1"/>
  <c r="CO22" i="1" s="1"/>
  <c r="BO25" i="1"/>
  <c r="CO25" i="1" s="1"/>
  <c r="BO32" i="1"/>
  <c r="CO32" i="1" s="1"/>
  <c r="BO69" i="1"/>
  <c r="CO69" i="1" s="1"/>
  <c r="BO154" i="1"/>
  <c r="CO154" i="1" s="1"/>
  <c r="BO11" i="1"/>
  <c r="CO11" i="1" s="1"/>
  <c r="BO83" i="1"/>
  <c r="CO83" i="1" s="1"/>
  <c r="BO127" i="1"/>
  <c r="CO127" i="1" s="1"/>
  <c r="BO133" i="1"/>
  <c r="CO133" i="1" s="1"/>
  <c r="BO35" i="1"/>
  <c r="CO35" i="1" s="1"/>
  <c r="BO50" i="1"/>
  <c r="CO50" i="1" s="1"/>
  <c r="BO97" i="1"/>
  <c r="CO97" i="1" s="1"/>
  <c r="BO103" i="1"/>
  <c r="CO103" i="1" s="1"/>
  <c r="BO157" i="1"/>
  <c r="CO157" i="1" s="1"/>
  <c r="BO28" i="1"/>
  <c r="CO28" i="1" s="1"/>
  <c r="BO36" i="1"/>
  <c r="CO36" i="1" s="1"/>
  <c r="BO71" i="1"/>
  <c r="CO71" i="1" s="1"/>
  <c r="BO134" i="1"/>
  <c r="CO134" i="1" s="1"/>
  <c r="BO108" i="1"/>
  <c r="CO108" i="1" s="1"/>
  <c r="BO111" i="1"/>
  <c r="CO111" i="1" s="1"/>
  <c r="BO131" i="1"/>
  <c r="CO131" i="1" s="1"/>
  <c r="BO136" i="1"/>
  <c r="CO136" i="1" s="1"/>
  <c r="BO139" i="1"/>
  <c r="CO139" i="1" s="1"/>
  <c r="BO40" i="1"/>
  <c r="CO40" i="1" s="1"/>
  <c r="BO44" i="1"/>
  <c r="CO44" i="1" s="1"/>
  <c r="BO45" i="1"/>
  <c r="CO45" i="1" s="1"/>
  <c r="BO54" i="1"/>
  <c r="CO54" i="1" s="1"/>
  <c r="BO90" i="1"/>
  <c r="CO90" i="1" s="1"/>
  <c r="BO66" i="1"/>
  <c r="CO66" i="1" s="1"/>
  <c r="BO102" i="1"/>
  <c r="CO102" i="1" s="1"/>
  <c r="BO30" i="1"/>
  <c r="CO30" i="1" s="1"/>
  <c r="BO46" i="1"/>
  <c r="CO46" i="1" s="1"/>
  <c r="BO41" i="1"/>
  <c r="CO41" i="1" s="1"/>
  <c r="BO124" i="1"/>
  <c r="CO124" i="1" s="1"/>
  <c r="BO100" i="1"/>
  <c r="CO100" i="1" s="1"/>
  <c r="BO141" i="1"/>
  <c r="CO141" i="1" s="1"/>
  <c r="BO33" i="1"/>
  <c r="CO33" i="1" s="1"/>
  <c r="BO12" i="1"/>
  <c r="CO12" i="1" s="1"/>
  <c r="BO104" i="1"/>
  <c r="CO104" i="1" s="1"/>
  <c r="BO120" i="1"/>
  <c r="CO120" i="1" s="1"/>
  <c r="BO125" i="1"/>
  <c r="CO125" i="1" s="1"/>
  <c r="BO98" i="1"/>
  <c r="CO98" i="1" s="1"/>
  <c r="BO153" i="1"/>
  <c r="CO153" i="1" s="1"/>
  <c r="BO158" i="1"/>
  <c r="CO158" i="1" s="1"/>
  <c r="BO20" i="1"/>
  <c r="CO20" i="1" s="1"/>
  <c r="BO24" i="1"/>
  <c r="CO24" i="1" s="1"/>
  <c r="BO85" i="1"/>
  <c r="CO85" i="1" s="1"/>
  <c r="BO93" i="1"/>
  <c r="CO93" i="1" s="1"/>
  <c r="BO129" i="1"/>
  <c r="CO129" i="1" s="1"/>
  <c r="BO132" i="1"/>
  <c r="CO132" i="1" s="1"/>
  <c r="BO151" i="1"/>
  <c r="CO151" i="1" s="1"/>
  <c r="BO58" i="1"/>
  <c r="CO58" i="1" s="1"/>
  <c r="BO17" i="1"/>
  <c r="CO17" i="1" s="1"/>
  <c r="BO9" i="1"/>
  <c r="CO9" i="1" s="1"/>
  <c r="BO39" i="1"/>
  <c r="CO39" i="1" s="1"/>
  <c r="BO78" i="1"/>
  <c r="CO78" i="1" s="1"/>
  <c r="BO110" i="1"/>
  <c r="CO110" i="1" s="1"/>
  <c r="BO31" i="1"/>
  <c r="CO31" i="1" s="1"/>
  <c r="BO101" i="1"/>
  <c r="CO101" i="1" s="1"/>
  <c r="BO128" i="1"/>
  <c r="CO128" i="1" s="1"/>
  <c r="BO57" i="1"/>
  <c r="CO57" i="1" s="1"/>
  <c r="BO76" i="1"/>
  <c r="CO76" i="1" s="1"/>
  <c r="BO82" i="1"/>
  <c r="CO82" i="1" s="1"/>
  <c r="I67" i="1"/>
  <c r="W67" i="1" s="1"/>
  <c r="I155" i="1"/>
  <c r="W155" i="1" s="1"/>
  <c r="I32" i="1"/>
  <c r="W32" i="1" s="1"/>
  <c r="I112" i="1"/>
  <c r="W112" i="1" s="1"/>
  <c r="I13" i="1"/>
  <c r="W13" i="1" s="1"/>
  <c r="I85" i="1"/>
  <c r="W85" i="1" s="1"/>
  <c r="I154" i="1"/>
  <c r="W154" i="1" s="1"/>
  <c r="I50" i="1"/>
  <c r="W50" i="1" s="1"/>
  <c r="I114" i="1"/>
  <c r="W114" i="1" s="1"/>
  <c r="I15" i="1"/>
  <c r="W15" i="1" s="1"/>
  <c r="I95" i="1"/>
  <c r="W95" i="1" s="1"/>
  <c r="I124" i="1"/>
  <c r="W124" i="1" s="1"/>
  <c r="I36" i="1"/>
  <c r="W36" i="1" s="1"/>
  <c r="I116" i="1"/>
  <c r="W116" i="1" s="1"/>
  <c r="I49" i="1"/>
  <c r="W49" i="1" s="1"/>
  <c r="I129" i="1"/>
  <c r="W129" i="1" s="1"/>
  <c r="BP40" i="1"/>
  <c r="CP40" i="1" s="1"/>
  <c r="BP44" i="1"/>
  <c r="CP44" i="1" s="1"/>
  <c r="BP45" i="1"/>
  <c r="CP45" i="1" s="1"/>
  <c r="BP54" i="1"/>
  <c r="CP54" i="1" s="1"/>
  <c r="BP90" i="1"/>
  <c r="CP90" i="1" s="1"/>
  <c r="BP14" i="1"/>
  <c r="CP14" i="1" s="1"/>
  <c r="BP43" i="1"/>
  <c r="CP43" i="1" s="1"/>
  <c r="BP123" i="1"/>
  <c r="CP123" i="1" s="1"/>
  <c r="BP126" i="1"/>
  <c r="CP126" i="1" s="1"/>
  <c r="BP137" i="1"/>
  <c r="CP137" i="1" s="1"/>
  <c r="BP22" i="1"/>
  <c r="CP22" i="1" s="1"/>
  <c r="BP25" i="1"/>
  <c r="CP25" i="1" s="1"/>
  <c r="BP32" i="1"/>
  <c r="CP32" i="1" s="1"/>
  <c r="BP69" i="1"/>
  <c r="CP69" i="1" s="1"/>
  <c r="BP154" i="1"/>
  <c r="CP154" i="1" s="1"/>
  <c r="BP11" i="1"/>
  <c r="CP11" i="1" s="1"/>
  <c r="BP83" i="1"/>
  <c r="CP83" i="1" s="1"/>
  <c r="BP127" i="1"/>
  <c r="CP127" i="1" s="1"/>
  <c r="BP133" i="1"/>
  <c r="CP133" i="1" s="1"/>
  <c r="BP35" i="1"/>
  <c r="CP35" i="1" s="1"/>
  <c r="BP50" i="1"/>
  <c r="CP50" i="1" s="1"/>
  <c r="BP97" i="1"/>
  <c r="CP97" i="1" s="1"/>
  <c r="BP103" i="1"/>
  <c r="CP103" i="1" s="1"/>
  <c r="BP157" i="1"/>
  <c r="CP157" i="1" s="1"/>
  <c r="BP28" i="1"/>
  <c r="CP28" i="1" s="1"/>
  <c r="BP36" i="1"/>
  <c r="CP36" i="1" s="1"/>
  <c r="BP71" i="1"/>
  <c r="CP71" i="1" s="1"/>
  <c r="BP134" i="1"/>
  <c r="CP134" i="1" s="1"/>
  <c r="BP108" i="1"/>
  <c r="CP108" i="1" s="1"/>
  <c r="BP111" i="1"/>
  <c r="CP111" i="1" s="1"/>
  <c r="BP131" i="1"/>
  <c r="CP131" i="1" s="1"/>
  <c r="BP136" i="1"/>
  <c r="CP136" i="1" s="1"/>
  <c r="BP139" i="1"/>
  <c r="CP139" i="1" s="1"/>
  <c r="BP20" i="1"/>
  <c r="CP20" i="1" s="1"/>
  <c r="BP24" i="1"/>
  <c r="CP24" i="1" s="1"/>
  <c r="BP85" i="1"/>
  <c r="CP85" i="1" s="1"/>
  <c r="BP93" i="1"/>
  <c r="CP93" i="1" s="1"/>
  <c r="BP66" i="1"/>
  <c r="CP66" i="1" s="1"/>
  <c r="BP102" i="1"/>
  <c r="CP102" i="1" s="1"/>
  <c r="BP30" i="1"/>
  <c r="CP30" i="1" s="1"/>
  <c r="BP46" i="1"/>
  <c r="CP46" i="1" s="1"/>
  <c r="BP41" i="1"/>
  <c r="CP41" i="1" s="1"/>
  <c r="BP124" i="1"/>
  <c r="CP124" i="1" s="1"/>
  <c r="BP100" i="1"/>
  <c r="CP100" i="1" s="1"/>
  <c r="BP141" i="1"/>
  <c r="CP141" i="1" s="1"/>
  <c r="BP33" i="1"/>
  <c r="CP33" i="1" s="1"/>
  <c r="BP12" i="1"/>
  <c r="CP12" i="1" s="1"/>
  <c r="BP104" i="1"/>
  <c r="CP104" i="1" s="1"/>
  <c r="BP120" i="1"/>
  <c r="CP120" i="1" s="1"/>
  <c r="BP125" i="1"/>
  <c r="CP125" i="1" s="1"/>
  <c r="BP98" i="1"/>
  <c r="CP98" i="1" s="1"/>
  <c r="BP153" i="1"/>
  <c r="CP153" i="1" s="1"/>
  <c r="BP158" i="1"/>
  <c r="CP158" i="1" s="1"/>
  <c r="BP76" i="1"/>
  <c r="CP76" i="1" s="1"/>
  <c r="BP82" i="1"/>
  <c r="CP82" i="1" s="1"/>
  <c r="BP129" i="1"/>
  <c r="CP129" i="1" s="1"/>
  <c r="BP132" i="1"/>
  <c r="CP132" i="1" s="1"/>
  <c r="BP151" i="1"/>
  <c r="CP151" i="1" s="1"/>
  <c r="BP58" i="1"/>
  <c r="CP58" i="1" s="1"/>
  <c r="BP17" i="1"/>
  <c r="CP17" i="1" s="1"/>
  <c r="BP9" i="1"/>
  <c r="CP9" i="1" s="1"/>
  <c r="BP39" i="1"/>
  <c r="CP39" i="1" s="1"/>
  <c r="BP78" i="1"/>
  <c r="CP78" i="1" s="1"/>
  <c r="BP110" i="1"/>
  <c r="CP110" i="1" s="1"/>
  <c r="BP31" i="1"/>
  <c r="CP31" i="1" s="1"/>
  <c r="BP101" i="1"/>
  <c r="CP101" i="1" s="1"/>
  <c r="BP128" i="1"/>
  <c r="CP128" i="1" s="1"/>
  <c r="BP57" i="1"/>
  <c r="CP57" i="1" s="1"/>
  <c r="I83" i="1"/>
  <c r="W83" i="1" s="1"/>
  <c r="I136" i="1"/>
  <c r="W136" i="1" s="1"/>
  <c r="I40" i="1"/>
  <c r="W40" i="1" s="1"/>
  <c r="I120" i="1"/>
  <c r="W120" i="1" s="1"/>
  <c r="I21" i="1"/>
  <c r="W21" i="1" s="1"/>
  <c r="I93" i="1"/>
  <c r="W93" i="1" s="1"/>
  <c r="I30" i="1"/>
  <c r="W30" i="1" s="1"/>
  <c r="I58" i="1"/>
  <c r="W58" i="1" s="1"/>
  <c r="I122" i="1"/>
  <c r="W122" i="1" s="1"/>
  <c r="I23" i="1"/>
  <c r="W23" i="1" s="1"/>
  <c r="I103" i="1"/>
  <c r="W103" i="1" s="1"/>
  <c r="I140" i="1"/>
  <c r="W140" i="1" s="1"/>
  <c r="I44" i="1"/>
  <c r="W44" i="1" s="1"/>
  <c r="I132" i="1"/>
  <c r="W132" i="1" s="1"/>
  <c r="I57" i="1"/>
  <c r="W57" i="1" s="1"/>
  <c r="I137" i="1"/>
  <c r="W137" i="1" s="1"/>
  <c r="BQ98" i="1"/>
  <c r="CQ98" i="1" s="1"/>
  <c r="BQ153" i="1"/>
  <c r="CQ153" i="1" s="1"/>
  <c r="BQ158" i="1"/>
  <c r="CQ158" i="1" s="1"/>
  <c r="BQ20" i="1"/>
  <c r="CQ20" i="1" s="1"/>
  <c r="BQ24" i="1"/>
  <c r="CQ24" i="1" s="1"/>
  <c r="BQ85" i="1"/>
  <c r="CQ85" i="1" s="1"/>
  <c r="BQ93" i="1"/>
  <c r="CQ93" i="1" s="1"/>
  <c r="BQ66" i="1"/>
  <c r="CQ66" i="1" s="1"/>
  <c r="BQ102" i="1"/>
  <c r="CQ102" i="1" s="1"/>
  <c r="BQ30" i="1"/>
  <c r="CQ30" i="1" s="1"/>
  <c r="BQ46" i="1"/>
  <c r="CQ46" i="1" s="1"/>
  <c r="BQ41" i="1"/>
  <c r="CQ41" i="1" s="1"/>
  <c r="BQ124" i="1"/>
  <c r="CQ124" i="1" s="1"/>
  <c r="BQ100" i="1"/>
  <c r="CQ100" i="1" s="1"/>
  <c r="BQ141" i="1"/>
  <c r="CQ141" i="1" s="1"/>
  <c r="BQ33" i="1"/>
  <c r="CQ33" i="1" s="1"/>
  <c r="BQ12" i="1"/>
  <c r="CQ12" i="1" s="1"/>
  <c r="BQ104" i="1"/>
  <c r="CQ104" i="1" s="1"/>
  <c r="BQ120" i="1"/>
  <c r="CQ120" i="1" s="1"/>
  <c r="BQ125" i="1"/>
  <c r="CQ125" i="1" s="1"/>
  <c r="BQ57" i="1"/>
  <c r="CQ57" i="1" s="1"/>
  <c r="BQ76" i="1"/>
  <c r="CQ76" i="1" s="1"/>
  <c r="BQ82" i="1"/>
  <c r="CQ82" i="1" s="1"/>
  <c r="BQ129" i="1"/>
  <c r="CQ129" i="1" s="1"/>
  <c r="BQ132" i="1"/>
  <c r="CQ132" i="1" s="1"/>
  <c r="BQ151" i="1"/>
  <c r="CQ151" i="1" s="1"/>
  <c r="BQ58" i="1"/>
  <c r="CQ58" i="1" s="1"/>
  <c r="BQ17" i="1"/>
  <c r="CQ17" i="1" s="1"/>
  <c r="BQ9" i="1"/>
  <c r="CQ9" i="1" s="1"/>
  <c r="BQ39" i="1"/>
  <c r="CQ39" i="1" s="1"/>
  <c r="BQ78" i="1"/>
  <c r="CQ78" i="1" s="1"/>
  <c r="BQ110" i="1"/>
  <c r="CQ110" i="1" s="1"/>
  <c r="BQ31" i="1"/>
  <c r="CQ31" i="1" s="1"/>
  <c r="BQ101" i="1"/>
  <c r="CQ101" i="1" s="1"/>
  <c r="BQ128" i="1"/>
  <c r="CQ128" i="1" s="1"/>
  <c r="I91" i="1"/>
  <c r="W91" i="1" s="1"/>
  <c r="I157" i="1"/>
  <c r="W157" i="1" s="1"/>
  <c r="I48" i="1"/>
  <c r="W48" i="1" s="1"/>
  <c r="I128" i="1"/>
  <c r="W128" i="1" s="1"/>
  <c r="I29" i="1"/>
  <c r="W29" i="1" s="1"/>
  <c r="I101" i="1"/>
  <c r="W101" i="1" s="1"/>
  <c r="I86" i="1"/>
  <c r="W86" i="1" s="1"/>
  <c r="I66" i="1"/>
  <c r="W66" i="1" s="1"/>
  <c r="I130" i="1"/>
  <c r="W130" i="1" s="1"/>
  <c r="I31" i="1"/>
  <c r="W31" i="1" s="1"/>
  <c r="I111" i="1"/>
  <c r="W111" i="1" s="1"/>
  <c r="I22" i="1"/>
  <c r="W22" i="1" s="1"/>
  <c r="I52" i="1"/>
  <c r="W52" i="1" s="1"/>
  <c r="I46" i="1"/>
  <c r="W46" i="1" s="1"/>
  <c r="I73" i="1"/>
  <c r="W73" i="1" s="1"/>
  <c r="I145" i="1"/>
  <c r="W145" i="1" s="1"/>
  <c r="BQ37" i="1"/>
  <c r="CQ37" i="1" s="1"/>
  <c r="BQ105" i="1"/>
  <c r="CQ105" i="1" s="1"/>
  <c r="BQ148" i="1"/>
  <c r="CQ148" i="1" s="1"/>
  <c r="BQ4" i="1"/>
  <c r="CQ4" i="1" s="1"/>
  <c r="BQ109" i="1"/>
  <c r="CQ109" i="1" s="1"/>
  <c r="BQ116" i="1"/>
  <c r="CQ116" i="1" s="1"/>
  <c r="BQ144" i="1"/>
  <c r="CQ144" i="1" s="1"/>
  <c r="BQ122" i="1"/>
  <c r="CQ122" i="1" s="1"/>
  <c r="BQ26" i="1"/>
  <c r="CQ26" i="1" s="1"/>
  <c r="BQ56" i="1"/>
  <c r="CQ56" i="1" s="1"/>
  <c r="BQ84" i="1"/>
  <c r="CQ84" i="1" s="1"/>
  <c r="BQ142" i="1"/>
  <c r="CQ142" i="1" s="1"/>
  <c r="BQ108" i="1"/>
  <c r="CQ108" i="1" s="1"/>
  <c r="BQ111" i="1"/>
  <c r="CQ111" i="1" s="1"/>
  <c r="BQ131" i="1"/>
  <c r="CQ131" i="1" s="1"/>
  <c r="BQ136" i="1"/>
  <c r="CQ136" i="1" s="1"/>
  <c r="BQ139" i="1"/>
  <c r="CQ139" i="1" s="1"/>
  <c r="BQ40" i="1"/>
  <c r="CQ40" i="1" s="1"/>
  <c r="BQ44" i="1"/>
  <c r="CQ44" i="1" s="1"/>
  <c r="BQ45" i="1"/>
  <c r="CQ45" i="1" s="1"/>
  <c r="BQ54" i="1"/>
  <c r="CQ54" i="1" s="1"/>
  <c r="BQ90" i="1"/>
  <c r="CQ90" i="1" s="1"/>
  <c r="BQ14" i="1"/>
  <c r="CQ14" i="1" s="1"/>
  <c r="BQ43" i="1"/>
  <c r="CQ43" i="1" s="1"/>
  <c r="BQ123" i="1"/>
  <c r="CQ123" i="1" s="1"/>
  <c r="BQ126" i="1"/>
  <c r="CQ126" i="1" s="1"/>
  <c r="BQ137" i="1"/>
  <c r="CQ137" i="1" s="1"/>
  <c r="BQ22" i="1"/>
  <c r="CQ22" i="1" s="1"/>
  <c r="BQ25" i="1"/>
  <c r="CQ25" i="1" s="1"/>
  <c r="BQ32" i="1"/>
  <c r="CQ32" i="1" s="1"/>
  <c r="BQ69" i="1"/>
  <c r="CQ69" i="1" s="1"/>
  <c r="BQ154" i="1"/>
  <c r="CQ154" i="1" s="1"/>
  <c r="BQ157" i="1"/>
  <c r="CQ157" i="1" s="1"/>
  <c r="BQ11" i="1"/>
  <c r="CQ11" i="1" s="1"/>
  <c r="BQ83" i="1"/>
  <c r="CQ83" i="1" s="1"/>
  <c r="BQ127" i="1"/>
  <c r="CQ127" i="1" s="1"/>
  <c r="BQ133" i="1"/>
  <c r="CQ133" i="1" s="1"/>
  <c r="BQ35" i="1"/>
  <c r="CQ35" i="1" s="1"/>
  <c r="BQ50" i="1"/>
  <c r="CQ50" i="1" s="1"/>
  <c r="BQ97" i="1"/>
  <c r="CQ97" i="1" s="1"/>
  <c r="BQ103" i="1"/>
  <c r="CQ103" i="1" s="1"/>
  <c r="BQ28" i="1"/>
  <c r="CQ28" i="1" s="1"/>
  <c r="BQ36" i="1"/>
  <c r="CQ36" i="1" s="1"/>
  <c r="BQ71" i="1"/>
  <c r="CQ71" i="1" s="1"/>
  <c r="BQ134" i="1"/>
  <c r="CQ134" i="1" s="1"/>
  <c r="BN21" i="1"/>
  <c r="CN21" i="1" s="1"/>
  <c r="BN68" i="1"/>
  <c r="CN68" i="1" s="1"/>
  <c r="BN73" i="1"/>
  <c r="CN73" i="1" s="1"/>
  <c r="BN94" i="1"/>
  <c r="CN94" i="1" s="1"/>
  <c r="BN99" i="1"/>
  <c r="CN99" i="1" s="1"/>
  <c r="BN86" i="1"/>
  <c r="CN86" i="1" s="1"/>
  <c r="BN130" i="1"/>
  <c r="CN130" i="1" s="1"/>
  <c r="BN145" i="1"/>
  <c r="CN145" i="1" s="1"/>
  <c r="BN53" i="1"/>
  <c r="CN53" i="1" s="1"/>
  <c r="BN92" i="1"/>
  <c r="CN92" i="1" s="1"/>
  <c r="BN117" i="1"/>
  <c r="CN117" i="1" s="1"/>
  <c r="BN150" i="1"/>
  <c r="CN150" i="1" s="1"/>
  <c r="BN42" i="1"/>
  <c r="CN42" i="1" s="1"/>
  <c r="BN155" i="1"/>
  <c r="CN155" i="1" s="1"/>
  <c r="BN13" i="1"/>
  <c r="CN13" i="1" s="1"/>
  <c r="BN29" i="1"/>
  <c r="CN29" i="1" s="1"/>
  <c r="BN147" i="1"/>
  <c r="CN147" i="1" s="1"/>
  <c r="BN8" i="1"/>
  <c r="CN8" i="1" s="1"/>
  <c r="BN91" i="1"/>
  <c r="CN91" i="1" s="1"/>
  <c r="BN77" i="1"/>
  <c r="CN77" i="1" s="1"/>
  <c r="BN106" i="1"/>
  <c r="CN106" i="1" s="1"/>
  <c r="BN119" i="1"/>
  <c r="CN119" i="1" s="1"/>
  <c r="BN59" i="1"/>
  <c r="CN59" i="1" s="1"/>
  <c r="BN63" i="1"/>
  <c r="CN63" i="1" s="1"/>
  <c r="BN74" i="1"/>
  <c r="CN74" i="1" s="1"/>
  <c r="BN138" i="1"/>
  <c r="CN138" i="1" s="1"/>
  <c r="BN152" i="1"/>
  <c r="CN152" i="1" s="1"/>
  <c r="BN23" i="1"/>
  <c r="CN23" i="1" s="1"/>
  <c r="BN89" i="1"/>
  <c r="CN89" i="1" s="1"/>
  <c r="BN95" i="1"/>
  <c r="CN95" i="1" s="1"/>
  <c r="BN48" i="1"/>
  <c r="CN48" i="1" s="1"/>
  <c r="BN81" i="1"/>
  <c r="CN81" i="1" s="1"/>
  <c r="BN112" i="1"/>
  <c r="CN112" i="1" s="1"/>
  <c r="BN67" i="1"/>
  <c r="CN67" i="1" s="1"/>
  <c r="BN87" i="1"/>
  <c r="CN87" i="1" s="1"/>
  <c r="BN51" i="1"/>
  <c r="CN51" i="1" s="1"/>
  <c r="BN79" i="1"/>
  <c r="CN79" i="1" s="1"/>
  <c r="BN118" i="1"/>
  <c r="CN118" i="1" s="1"/>
  <c r="BN114" i="1"/>
  <c r="CN114" i="1" s="1"/>
  <c r="BN121" i="1"/>
  <c r="CN121" i="1" s="1"/>
  <c r="BN140" i="1"/>
  <c r="CN140" i="1" s="1"/>
  <c r="BN156" i="1"/>
  <c r="CN156" i="1" s="1"/>
  <c r="BN109" i="1"/>
  <c r="CN109" i="1" s="1"/>
  <c r="BN116" i="1"/>
  <c r="CN116" i="1" s="1"/>
  <c r="BN144" i="1"/>
  <c r="CN144" i="1" s="1"/>
  <c r="BN122" i="1"/>
  <c r="CN122" i="1" s="1"/>
  <c r="BN26" i="1"/>
  <c r="CN26" i="1" s="1"/>
  <c r="BN56" i="1"/>
  <c r="CN56" i="1" s="1"/>
  <c r="BN84" i="1"/>
  <c r="CN84" i="1" s="1"/>
  <c r="BN142" i="1"/>
  <c r="CN142" i="1" s="1"/>
  <c r="BN37" i="1"/>
  <c r="CN37" i="1" s="1"/>
  <c r="BN105" i="1"/>
  <c r="CN105" i="1" s="1"/>
  <c r="BN52" i="1"/>
  <c r="CN52" i="1" s="1"/>
  <c r="BN80" i="1"/>
  <c r="CN80" i="1" s="1"/>
  <c r="BN15" i="1"/>
  <c r="CN15" i="1" s="1"/>
  <c r="BN143" i="1"/>
  <c r="CN143" i="1" s="1"/>
  <c r="BN49" i="1"/>
  <c r="CN49" i="1" s="1"/>
  <c r="I11" i="1"/>
  <c r="W11" i="1" s="1"/>
  <c r="I99" i="1"/>
  <c r="W99" i="1" s="1"/>
  <c r="I94" i="1"/>
  <c r="W94" i="1" s="1"/>
  <c r="I56" i="1"/>
  <c r="W56" i="1" s="1"/>
  <c r="I144" i="1"/>
  <c r="W144" i="1" s="1"/>
  <c r="I37" i="1"/>
  <c r="W37" i="1" s="1"/>
  <c r="I109" i="1"/>
  <c r="W109" i="1" s="1"/>
  <c r="I126" i="1"/>
  <c r="W126" i="1" s="1"/>
  <c r="I74" i="1"/>
  <c r="W74" i="1" s="1"/>
  <c r="I138" i="1"/>
  <c r="W138" i="1" s="1"/>
  <c r="I39" i="1"/>
  <c r="W39" i="1" s="1"/>
  <c r="I119" i="1"/>
  <c r="W119" i="1" s="1"/>
  <c r="I102" i="1"/>
  <c r="W102" i="1" s="1"/>
  <c r="I68" i="1"/>
  <c r="W68" i="1" s="1"/>
  <c r="I9" i="1"/>
  <c r="W9" i="1" s="1"/>
  <c r="I81" i="1"/>
  <c r="W81" i="1" s="1"/>
  <c r="I153" i="1"/>
  <c r="W153" i="1" s="1"/>
  <c r="I110" i="1"/>
  <c r="W110" i="1" s="1"/>
  <c r="BO34" i="1"/>
  <c r="CO34" i="1" s="1"/>
  <c r="BO21" i="1"/>
  <c r="CO21" i="1" s="1"/>
  <c r="BO68" i="1"/>
  <c r="CO68" i="1" s="1"/>
  <c r="BO73" i="1"/>
  <c r="CO73" i="1" s="1"/>
  <c r="BO88" i="1"/>
  <c r="CO88" i="1" s="1"/>
  <c r="BO94" i="1"/>
  <c r="CO94" i="1" s="1"/>
  <c r="BO99" i="1"/>
  <c r="CO99" i="1" s="1"/>
  <c r="BO96" i="1"/>
  <c r="CO96" i="1" s="1"/>
  <c r="BO86" i="1"/>
  <c r="CO86" i="1" s="1"/>
  <c r="BO130" i="1"/>
  <c r="CO130" i="1" s="1"/>
  <c r="BO145" i="1"/>
  <c r="CO145" i="1" s="1"/>
  <c r="BO53" i="1"/>
  <c r="CO53" i="1" s="1"/>
  <c r="BO92" i="1"/>
  <c r="CO92" i="1" s="1"/>
  <c r="BO117" i="1"/>
  <c r="CO117" i="1" s="1"/>
  <c r="BO150" i="1"/>
  <c r="CO150" i="1" s="1"/>
  <c r="BO155" i="1"/>
  <c r="CO155" i="1" s="1"/>
  <c r="BO42" i="1"/>
  <c r="CO42" i="1" s="1"/>
  <c r="BO13" i="1"/>
  <c r="CO13" i="1" s="1"/>
  <c r="BO29" i="1"/>
  <c r="CO29" i="1" s="1"/>
  <c r="BO147" i="1"/>
  <c r="CO147" i="1" s="1"/>
  <c r="BO114" i="1"/>
  <c r="CO114" i="1" s="1"/>
  <c r="BO121" i="1"/>
  <c r="CO121" i="1" s="1"/>
  <c r="BO140" i="1"/>
  <c r="CO140" i="1" s="1"/>
  <c r="BO156" i="1"/>
  <c r="CO156" i="1" s="1"/>
  <c r="BO8" i="1"/>
  <c r="CO8" i="1" s="1"/>
  <c r="BO91" i="1"/>
  <c r="CO91" i="1" s="1"/>
  <c r="BO77" i="1"/>
  <c r="CO77" i="1" s="1"/>
  <c r="BO106" i="1"/>
  <c r="CO106" i="1" s="1"/>
  <c r="BO119" i="1"/>
  <c r="CO119" i="1" s="1"/>
  <c r="BO59" i="1"/>
  <c r="CO59" i="1" s="1"/>
  <c r="BO63" i="1"/>
  <c r="CO63" i="1" s="1"/>
  <c r="BO74" i="1"/>
  <c r="CO74" i="1" s="1"/>
  <c r="BO138" i="1"/>
  <c r="CO138" i="1" s="1"/>
  <c r="BO152" i="1"/>
  <c r="CO152" i="1" s="1"/>
  <c r="BO23" i="1"/>
  <c r="CO23" i="1" s="1"/>
  <c r="BO89" i="1"/>
  <c r="CO89" i="1" s="1"/>
  <c r="BO95" i="1"/>
  <c r="CO95" i="1" s="1"/>
  <c r="BO48" i="1"/>
  <c r="CO48" i="1" s="1"/>
  <c r="BO81" i="1"/>
  <c r="CO81" i="1" s="1"/>
  <c r="BO112" i="1"/>
  <c r="CO112" i="1" s="1"/>
  <c r="BO67" i="1"/>
  <c r="CO67" i="1" s="1"/>
  <c r="BO87" i="1"/>
  <c r="CO87" i="1" s="1"/>
  <c r="BO10" i="1"/>
  <c r="CO10" i="1" s="1"/>
  <c r="BO16" i="1"/>
  <c r="CO16" i="1" s="1"/>
  <c r="BO51" i="1"/>
  <c r="CO51" i="1" s="1"/>
  <c r="BO79" i="1"/>
  <c r="CO79" i="1" s="1"/>
  <c r="BO118" i="1"/>
  <c r="CO118" i="1" s="1"/>
  <c r="BO37" i="1"/>
  <c r="CO37" i="1" s="1"/>
  <c r="BO105" i="1"/>
  <c r="CO105" i="1" s="1"/>
  <c r="BO148" i="1"/>
  <c r="CO148" i="1" s="1"/>
  <c r="BO109" i="1"/>
  <c r="CO109" i="1" s="1"/>
  <c r="BO116" i="1"/>
  <c r="CO116" i="1" s="1"/>
  <c r="BO144" i="1"/>
  <c r="CO144" i="1" s="1"/>
  <c r="BO122" i="1"/>
  <c r="CO122" i="1" s="1"/>
  <c r="BO26" i="1"/>
  <c r="CO26" i="1" s="1"/>
  <c r="BO56" i="1"/>
  <c r="CO56" i="1" s="1"/>
  <c r="BO84" i="1"/>
  <c r="CO84" i="1" s="1"/>
  <c r="BO4" i="1"/>
  <c r="CO4" i="1" s="1"/>
  <c r="BO142" i="1"/>
  <c r="CO142" i="1" s="1"/>
  <c r="BO49" i="1"/>
  <c r="CO49" i="1" s="1"/>
  <c r="BO52" i="1"/>
  <c r="CO52" i="1" s="1"/>
  <c r="BO80" i="1"/>
  <c r="CO80" i="1" s="1"/>
  <c r="BO15" i="1"/>
  <c r="CO15" i="1" s="1"/>
  <c r="BO143" i="1"/>
  <c r="CO143" i="1" s="1"/>
  <c r="I35" i="1"/>
  <c r="W35" i="1" s="1"/>
  <c r="I123" i="1"/>
  <c r="W123" i="1" s="1"/>
  <c r="I150" i="1"/>
  <c r="W150" i="1" s="1"/>
  <c r="I80" i="1"/>
  <c r="W80" i="1" s="1"/>
  <c r="I152" i="1"/>
  <c r="W152" i="1" s="1"/>
  <c r="I45" i="1"/>
  <c r="W45" i="1" s="1"/>
  <c r="I117" i="1"/>
  <c r="W117" i="1" s="1"/>
  <c r="I10" i="1"/>
  <c r="W10" i="1" s="1"/>
  <c r="I82" i="1"/>
  <c r="W82" i="1" s="1"/>
  <c r="I148" i="1"/>
  <c r="W148" i="1" s="1"/>
  <c r="I63" i="1"/>
  <c r="W63" i="1" s="1"/>
  <c r="I127" i="1"/>
  <c r="W127" i="1" s="1"/>
  <c r="I158" i="1"/>
  <c r="W158" i="1" s="1"/>
  <c r="I76" i="1"/>
  <c r="W76" i="1" s="1"/>
  <c r="I17" i="1"/>
  <c r="W17" i="1" s="1"/>
  <c r="I89" i="1"/>
  <c r="W89" i="1" s="1"/>
  <c r="BQ67" i="1"/>
  <c r="CQ67" i="1" s="1"/>
  <c r="BQ87" i="1"/>
  <c r="CQ87" i="1" s="1"/>
  <c r="BQ10" i="1"/>
  <c r="CQ10" i="1" s="1"/>
  <c r="BQ16" i="1"/>
  <c r="CQ16" i="1" s="1"/>
  <c r="BQ51" i="1"/>
  <c r="CQ51" i="1" s="1"/>
  <c r="BQ79" i="1"/>
  <c r="CQ79" i="1" s="1"/>
  <c r="BQ118" i="1"/>
  <c r="CQ118" i="1" s="1"/>
  <c r="BQ114" i="1"/>
  <c r="CQ114" i="1" s="1"/>
  <c r="BQ121" i="1"/>
  <c r="CQ121" i="1" s="1"/>
  <c r="BQ140" i="1"/>
  <c r="CQ140" i="1" s="1"/>
  <c r="BQ156" i="1"/>
  <c r="CQ156" i="1" s="1"/>
  <c r="BQ8" i="1"/>
  <c r="CQ8" i="1" s="1"/>
  <c r="BQ91" i="1"/>
  <c r="CQ91" i="1" s="1"/>
  <c r="BQ77" i="1"/>
  <c r="CQ77" i="1" s="1"/>
  <c r="BQ106" i="1"/>
  <c r="CQ106" i="1" s="1"/>
  <c r="BQ119" i="1"/>
  <c r="CQ119" i="1" s="1"/>
  <c r="BQ152" i="1"/>
  <c r="CQ152" i="1" s="1"/>
  <c r="BQ59" i="1"/>
  <c r="CQ59" i="1" s="1"/>
  <c r="BQ63" i="1"/>
  <c r="CQ63" i="1" s="1"/>
  <c r="BQ74" i="1"/>
  <c r="CQ74" i="1" s="1"/>
  <c r="BQ138" i="1"/>
  <c r="CQ138" i="1" s="1"/>
  <c r="BQ23" i="1"/>
  <c r="CQ23" i="1" s="1"/>
  <c r="BQ89" i="1"/>
  <c r="CQ89" i="1" s="1"/>
  <c r="BQ95" i="1"/>
  <c r="CQ95" i="1" s="1"/>
  <c r="BQ48" i="1"/>
  <c r="CQ48" i="1" s="1"/>
  <c r="BQ81" i="1"/>
  <c r="CQ81" i="1" s="1"/>
  <c r="BQ112" i="1"/>
  <c r="CQ112" i="1" s="1"/>
  <c r="BP13" i="1"/>
  <c r="CP13" i="1" s="1"/>
  <c r="BP29" i="1"/>
  <c r="CP29" i="1" s="1"/>
  <c r="BP147" i="1"/>
  <c r="CP147" i="1" s="1"/>
  <c r="BP34" i="1"/>
  <c r="CP34" i="1" s="1"/>
  <c r="BP21" i="1"/>
  <c r="CP21" i="1" s="1"/>
  <c r="BP68" i="1"/>
  <c r="CP68" i="1" s="1"/>
  <c r="BP73" i="1"/>
  <c r="CP73" i="1" s="1"/>
  <c r="BP88" i="1"/>
  <c r="CP88" i="1" s="1"/>
  <c r="BP94" i="1"/>
  <c r="CP94" i="1" s="1"/>
  <c r="BP99" i="1"/>
  <c r="CP99" i="1" s="1"/>
  <c r="BP96" i="1"/>
  <c r="CP96" i="1" s="1"/>
  <c r="BP86" i="1"/>
  <c r="CP86" i="1" s="1"/>
  <c r="BP130" i="1"/>
  <c r="CP130" i="1" s="1"/>
  <c r="BP145" i="1"/>
  <c r="CP145" i="1" s="1"/>
  <c r="BP150" i="1"/>
  <c r="CP150" i="1" s="1"/>
  <c r="BP53" i="1"/>
  <c r="CP53" i="1" s="1"/>
  <c r="BP92" i="1"/>
  <c r="CP92" i="1" s="1"/>
  <c r="BP117" i="1"/>
  <c r="CP117" i="1" s="1"/>
  <c r="BP42" i="1"/>
  <c r="CP42" i="1" s="1"/>
  <c r="BP155" i="1"/>
  <c r="CP155" i="1" s="1"/>
  <c r="BP10" i="1"/>
  <c r="CP10" i="1" s="1"/>
  <c r="BP16" i="1"/>
  <c r="CP16" i="1" s="1"/>
  <c r="BP51" i="1"/>
  <c r="CP51" i="1" s="1"/>
  <c r="BP79" i="1"/>
  <c r="CP79" i="1" s="1"/>
  <c r="BP118" i="1"/>
  <c r="CP118" i="1" s="1"/>
  <c r="BP114" i="1"/>
  <c r="CP114" i="1" s="1"/>
  <c r="BP121" i="1"/>
  <c r="CP121" i="1" s="1"/>
  <c r="BP140" i="1"/>
  <c r="CP140" i="1" s="1"/>
  <c r="BP156" i="1"/>
  <c r="CP156" i="1" s="1"/>
  <c r="BP8" i="1"/>
  <c r="CP8" i="1" s="1"/>
  <c r="BP91" i="1"/>
  <c r="CP91" i="1" s="1"/>
  <c r="BP77" i="1"/>
  <c r="CP77" i="1" s="1"/>
  <c r="BP106" i="1"/>
  <c r="CP106" i="1" s="1"/>
  <c r="BP119" i="1"/>
  <c r="CP119" i="1" s="1"/>
  <c r="BP59" i="1"/>
  <c r="CP59" i="1" s="1"/>
  <c r="BP63" i="1"/>
  <c r="CP63" i="1" s="1"/>
  <c r="BP74" i="1"/>
  <c r="CP74" i="1" s="1"/>
  <c r="BP138" i="1"/>
  <c r="CP138" i="1" s="1"/>
  <c r="BP152" i="1"/>
  <c r="CP152" i="1" s="1"/>
  <c r="BP23" i="1"/>
  <c r="CP23" i="1" s="1"/>
  <c r="BP89" i="1"/>
  <c r="CP89" i="1" s="1"/>
  <c r="BP95" i="1"/>
  <c r="CP95" i="1" s="1"/>
  <c r="BP48" i="1"/>
  <c r="CP48" i="1" s="1"/>
  <c r="BP81" i="1"/>
  <c r="CP81" i="1" s="1"/>
  <c r="BP112" i="1"/>
  <c r="CP112" i="1" s="1"/>
  <c r="BP67" i="1"/>
  <c r="CP67" i="1" s="1"/>
  <c r="BP87" i="1"/>
  <c r="CP87" i="1" s="1"/>
  <c r="BP37" i="1"/>
  <c r="CP37" i="1" s="1"/>
  <c r="BP105" i="1"/>
  <c r="CP105" i="1" s="1"/>
  <c r="BP148" i="1"/>
  <c r="CP148" i="1" s="1"/>
  <c r="BP109" i="1"/>
  <c r="CP109" i="1" s="1"/>
  <c r="BP116" i="1"/>
  <c r="CP116" i="1" s="1"/>
  <c r="BP144" i="1"/>
  <c r="CP144" i="1" s="1"/>
  <c r="BP4" i="1"/>
  <c r="CP4" i="1" s="1"/>
  <c r="BP122" i="1"/>
  <c r="CP122" i="1" s="1"/>
  <c r="BP26" i="1"/>
  <c r="CP26" i="1" s="1"/>
  <c r="BP56" i="1"/>
  <c r="CP56" i="1" s="1"/>
  <c r="BP84" i="1"/>
  <c r="CP84" i="1" s="1"/>
  <c r="BP142" i="1"/>
  <c r="CP142" i="1" s="1"/>
  <c r="BP143" i="1"/>
  <c r="CP143" i="1" s="1"/>
  <c r="BP49" i="1"/>
  <c r="CP49" i="1" s="1"/>
  <c r="BP52" i="1"/>
  <c r="CP52" i="1" s="1"/>
  <c r="BP80" i="1"/>
  <c r="CP80" i="1" s="1"/>
  <c r="BP15" i="1"/>
  <c r="CP15" i="1" s="1"/>
  <c r="I43" i="1"/>
  <c r="W43" i="1" s="1"/>
  <c r="I131" i="1"/>
  <c r="W131" i="1" s="1"/>
  <c r="I8" i="1"/>
  <c r="W8" i="1" s="1"/>
  <c r="I88" i="1"/>
  <c r="W88" i="1" s="1"/>
  <c r="I125" i="1"/>
  <c r="W125" i="1" s="1"/>
  <c r="I26" i="1"/>
  <c r="W26" i="1" s="1"/>
  <c r="I90" i="1"/>
  <c r="W90" i="1" s="1"/>
  <c r="I14" i="1"/>
  <c r="W14" i="1" s="1"/>
  <c r="I71" i="1"/>
  <c r="W71" i="1" s="1"/>
  <c r="I25" i="1"/>
  <c r="W25" i="1" s="1"/>
  <c r="I97" i="1"/>
  <c r="W97" i="1" s="1"/>
  <c r="BS67" i="1"/>
  <c r="CS67" i="1" s="1"/>
  <c r="BS91" i="1"/>
  <c r="CS91" i="1" s="1"/>
  <c r="BS87" i="1"/>
  <c r="CS87" i="1" s="1"/>
  <c r="BS89" i="1"/>
  <c r="CS89" i="1" s="1"/>
  <c r="BS8" i="1"/>
  <c r="CS8" i="1" s="1"/>
  <c r="BS10" i="1"/>
  <c r="CS10" i="1" s="1"/>
  <c r="BS59" i="1"/>
  <c r="CS59" i="1" s="1"/>
  <c r="BS118" i="1"/>
  <c r="CS118" i="1" s="1"/>
  <c r="BS119" i="1"/>
  <c r="CS119" i="1" s="1"/>
  <c r="BS121" i="1"/>
  <c r="CS121" i="1" s="1"/>
  <c r="BS16" i="1"/>
  <c r="CS16" i="1" s="1"/>
  <c r="BS23" i="1"/>
  <c r="CS23" i="1" s="1"/>
  <c r="BS48" i="1"/>
  <c r="CS48" i="1" s="1"/>
  <c r="BS63" i="1"/>
  <c r="CS63" i="1" s="1"/>
  <c r="BS74" i="1"/>
  <c r="CS74" i="1" s="1"/>
  <c r="BS79" i="1"/>
  <c r="CS79" i="1" s="1"/>
  <c r="BS81" i="1"/>
  <c r="CS81" i="1" s="1"/>
  <c r="BS140" i="1"/>
  <c r="CS140" i="1" s="1"/>
  <c r="BS138" i="1"/>
  <c r="CS138" i="1" s="1"/>
  <c r="BS152" i="1"/>
  <c r="CS152" i="1" s="1"/>
  <c r="BS51" i="1"/>
  <c r="CS51" i="1" s="1"/>
  <c r="BS106" i="1"/>
  <c r="CS106" i="1" s="1"/>
  <c r="BS114" i="1"/>
  <c r="CS114" i="1" s="1"/>
  <c r="BS156" i="1"/>
  <c r="CS156" i="1" s="1"/>
  <c r="BS112" i="1"/>
  <c r="CS112" i="1" s="1"/>
  <c r="BS77" i="1"/>
  <c r="CS77" i="1" s="1"/>
  <c r="BV61" i="1"/>
  <c r="CV61" i="1" s="1"/>
  <c r="BV53" i="1"/>
  <c r="CV53" i="1" s="1"/>
  <c r="BV29" i="1"/>
  <c r="CV29" i="1" s="1"/>
  <c r="BV34" i="1"/>
  <c r="CV34" i="1" s="1"/>
  <c r="BV42" i="1"/>
  <c r="CV42" i="1" s="1"/>
  <c r="BV73" i="1"/>
  <c r="CV73" i="1" s="1"/>
  <c r="BV94" i="1"/>
  <c r="CV94" i="1" s="1"/>
  <c r="BV68" i="1"/>
  <c r="CV68" i="1" s="1"/>
  <c r="BV92" i="1"/>
  <c r="CV92" i="1" s="1"/>
  <c r="BV99" i="1"/>
  <c r="CV99" i="1" s="1"/>
  <c r="BV115" i="1"/>
  <c r="CV115" i="1" s="1"/>
  <c r="BV145" i="1"/>
  <c r="CV145" i="1" s="1"/>
  <c r="BV117" i="1"/>
  <c r="CV117" i="1" s="1"/>
  <c r="BV155" i="1"/>
  <c r="CV155" i="1" s="1"/>
  <c r="BV86" i="1"/>
  <c r="CV86" i="1" s="1"/>
  <c r="BV88" i="1"/>
  <c r="CV88" i="1" s="1"/>
  <c r="BV130" i="1"/>
  <c r="CV130" i="1" s="1"/>
  <c r="BT51" i="1"/>
  <c r="CT51" i="1" s="1"/>
  <c r="BT77" i="1"/>
  <c r="CT77" i="1" s="1"/>
  <c r="BT106" i="1"/>
  <c r="CT106" i="1" s="1"/>
  <c r="BT67" i="1"/>
  <c r="CT67" i="1" s="1"/>
  <c r="BT91" i="1"/>
  <c r="CT91" i="1" s="1"/>
  <c r="BT87" i="1"/>
  <c r="CT87" i="1" s="1"/>
  <c r="BT89" i="1"/>
  <c r="CT89" i="1" s="1"/>
  <c r="BT8" i="1"/>
  <c r="CT8" i="1" s="1"/>
  <c r="BT10" i="1"/>
  <c r="CT10" i="1" s="1"/>
  <c r="BT118" i="1"/>
  <c r="CT118" i="1" s="1"/>
  <c r="BT119" i="1"/>
  <c r="CT119" i="1" s="1"/>
  <c r="BT63" i="1"/>
  <c r="CT63" i="1" s="1"/>
  <c r="BT112" i="1"/>
  <c r="CT112" i="1" s="1"/>
  <c r="BT23" i="1"/>
  <c r="CT23" i="1" s="1"/>
  <c r="BT48" i="1"/>
  <c r="CT48" i="1" s="1"/>
  <c r="BT140" i="1"/>
  <c r="CT140" i="1" s="1"/>
  <c r="BT138" i="1"/>
  <c r="CT138" i="1" s="1"/>
  <c r="BT152" i="1"/>
  <c r="CT152" i="1" s="1"/>
  <c r="BT74" i="1"/>
  <c r="CT74" i="1" s="1"/>
  <c r="BT79" i="1"/>
  <c r="CT79" i="1" s="1"/>
  <c r="BT81" i="1"/>
  <c r="CT81" i="1" s="1"/>
  <c r="BT114" i="1"/>
  <c r="CT114" i="1" s="1"/>
  <c r="BT156" i="1"/>
  <c r="CT156" i="1" s="1"/>
  <c r="BR84" i="1"/>
  <c r="CR84" i="1" s="1"/>
  <c r="BR26" i="1"/>
  <c r="CR26" i="1" s="1"/>
  <c r="BR37" i="1"/>
  <c r="CR37" i="1" s="1"/>
  <c r="BR56" i="1"/>
  <c r="CR56" i="1" s="1"/>
  <c r="BR116" i="1"/>
  <c r="CR116" i="1" s="1"/>
  <c r="BR105" i="1"/>
  <c r="CR105" i="1" s="1"/>
  <c r="BR142" i="1"/>
  <c r="CR142" i="1" s="1"/>
  <c r="BR122" i="1"/>
  <c r="CR122" i="1" s="1"/>
  <c r="BR4" i="1"/>
  <c r="CR4" i="1" s="1"/>
  <c r="BR144" i="1"/>
  <c r="CR144" i="1" s="1"/>
  <c r="BR109" i="1"/>
  <c r="CR109" i="1" s="1"/>
  <c r="BR148" i="1"/>
  <c r="CR148" i="1" s="1"/>
  <c r="BU17" i="1"/>
  <c r="CU17" i="1" s="1"/>
  <c r="BU57" i="1"/>
  <c r="CU57" i="1" s="1"/>
  <c r="BU58" i="1"/>
  <c r="CU58" i="1" s="1"/>
  <c r="BU78" i="1"/>
  <c r="CU78" i="1" s="1"/>
  <c r="BU31" i="1"/>
  <c r="CU31" i="1" s="1"/>
  <c r="BU39" i="1"/>
  <c r="CU39" i="1" s="1"/>
  <c r="BU76" i="1"/>
  <c r="CU76" i="1" s="1"/>
  <c r="BU110" i="1"/>
  <c r="CU110" i="1" s="1"/>
  <c r="BU101" i="1"/>
  <c r="CU101" i="1" s="1"/>
  <c r="BU9" i="1"/>
  <c r="CU9" i="1" s="1"/>
  <c r="BU82" i="1"/>
  <c r="CU82" i="1" s="1"/>
  <c r="BU132" i="1"/>
  <c r="CU132" i="1" s="1"/>
  <c r="BU151" i="1"/>
  <c r="CU151" i="1" s="1"/>
  <c r="BU128" i="1"/>
  <c r="CU128" i="1" s="1"/>
  <c r="BU129" i="1"/>
  <c r="CU129" i="1" s="1"/>
  <c r="J22" i="1"/>
  <c r="X22" i="1" s="1"/>
  <c r="J110" i="1"/>
  <c r="X110" i="1" s="1"/>
  <c r="J81" i="1"/>
  <c r="X81" i="1" s="1"/>
  <c r="J83" i="1"/>
  <c r="X83" i="1" s="1"/>
  <c r="J25" i="1"/>
  <c r="X25" i="1" s="1"/>
  <c r="J48" i="1"/>
  <c r="X48" i="1" s="1"/>
  <c r="J136" i="1"/>
  <c r="X136" i="1" s="1"/>
  <c r="J45" i="1"/>
  <c r="X45" i="1" s="1"/>
  <c r="J109" i="1"/>
  <c r="X109" i="1" s="1"/>
  <c r="J129" i="1"/>
  <c r="X129" i="1" s="1"/>
  <c r="J74" i="1"/>
  <c r="X74" i="1" s="1"/>
  <c r="J138" i="1"/>
  <c r="X138" i="1" s="1"/>
  <c r="J39" i="1"/>
  <c r="X39" i="1" s="1"/>
  <c r="J119" i="1"/>
  <c r="X119" i="1" s="1"/>
  <c r="J12" i="1"/>
  <c r="X12" i="1" s="1"/>
  <c r="J92" i="1"/>
  <c r="X92" i="1" s="1"/>
  <c r="BU53" i="1"/>
  <c r="CU53" i="1" s="1"/>
  <c r="BU29" i="1"/>
  <c r="CU29" i="1" s="1"/>
  <c r="BU34" i="1"/>
  <c r="CU34" i="1" s="1"/>
  <c r="BU42" i="1"/>
  <c r="CU42" i="1" s="1"/>
  <c r="BU73" i="1"/>
  <c r="CU73" i="1" s="1"/>
  <c r="BU94" i="1"/>
  <c r="CU94" i="1" s="1"/>
  <c r="BU68" i="1"/>
  <c r="CU68" i="1" s="1"/>
  <c r="BU92" i="1"/>
  <c r="CU92" i="1" s="1"/>
  <c r="BU99" i="1"/>
  <c r="CU99" i="1" s="1"/>
  <c r="BU115" i="1"/>
  <c r="CU115" i="1" s="1"/>
  <c r="BU86" i="1"/>
  <c r="CU86" i="1" s="1"/>
  <c r="BU88" i="1"/>
  <c r="CU88" i="1" s="1"/>
  <c r="BU61" i="1"/>
  <c r="CU61" i="1" s="1"/>
  <c r="BU145" i="1"/>
  <c r="CU145" i="1" s="1"/>
  <c r="BU117" i="1"/>
  <c r="CU117" i="1" s="1"/>
  <c r="BU130" i="1"/>
  <c r="CU130" i="1" s="1"/>
  <c r="BU155" i="1"/>
  <c r="CU155" i="1" s="1"/>
  <c r="J111" i="1"/>
  <c r="X111" i="1" s="1"/>
  <c r="BR103" i="1"/>
  <c r="CR103" i="1" s="1"/>
  <c r="BR97" i="1"/>
  <c r="CR97" i="1" s="1"/>
  <c r="BR83" i="1"/>
  <c r="CR83" i="1" s="1"/>
  <c r="BR90" i="1"/>
  <c r="CR90" i="1" s="1"/>
  <c r="BR11" i="1"/>
  <c r="CR11" i="1" s="1"/>
  <c r="BR14" i="1"/>
  <c r="CR14" i="1" s="1"/>
  <c r="BR25" i="1"/>
  <c r="CR25" i="1" s="1"/>
  <c r="BR27" i="1"/>
  <c r="CR27" i="1" s="1"/>
  <c r="BR69" i="1"/>
  <c r="CR69" i="1" s="1"/>
  <c r="BR22" i="1"/>
  <c r="CR22" i="1" s="1"/>
  <c r="BR36" i="1"/>
  <c r="CR36" i="1" s="1"/>
  <c r="BR45" i="1"/>
  <c r="CR45" i="1" s="1"/>
  <c r="BR50" i="1"/>
  <c r="CR50" i="1" s="1"/>
  <c r="BR54" i="1"/>
  <c r="CR54" i="1" s="1"/>
  <c r="BR71" i="1"/>
  <c r="CR71" i="1" s="1"/>
  <c r="BR32" i="1"/>
  <c r="CR32" i="1" s="1"/>
  <c r="BR35" i="1"/>
  <c r="CR35" i="1" s="1"/>
  <c r="BR40" i="1"/>
  <c r="CR40" i="1" s="1"/>
  <c r="BR111" i="1"/>
  <c r="CR111" i="1" s="1"/>
  <c r="BR108" i="1"/>
  <c r="CR108" i="1" s="1"/>
  <c r="BR133" i="1"/>
  <c r="CR133" i="1" s="1"/>
  <c r="BR134" i="1"/>
  <c r="CR134" i="1" s="1"/>
  <c r="BR137" i="1"/>
  <c r="CR137" i="1" s="1"/>
  <c r="BR139" i="1"/>
  <c r="CR139" i="1" s="1"/>
  <c r="BR126" i="1"/>
  <c r="CR126" i="1" s="1"/>
  <c r="BR135" i="1"/>
  <c r="CR135" i="1" s="1"/>
  <c r="BR136" i="1"/>
  <c r="CR136" i="1" s="1"/>
  <c r="BR154" i="1"/>
  <c r="CR154" i="1" s="1"/>
  <c r="BR28" i="1"/>
  <c r="CR28" i="1" s="1"/>
  <c r="BR123" i="1"/>
  <c r="CR123" i="1" s="1"/>
  <c r="BR131" i="1"/>
  <c r="CR131" i="1" s="1"/>
  <c r="BR127" i="1"/>
  <c r="CR127" i="1" s="1"/>
  <c r="BU16" i="1"/>
  <c r="CU16" i="1" s="1"/>
  <c r="BU23" i="1"/>
  <c r="CU23" i="1" s="1"/>
  <c r="BU48" i="1"/>
  <c r="CU48" i="1" s="1"/>
  <c r="BU63" i="1"/>
  <c r="CU63" i="1" s="1"/>
  <c r="BU74" i="1"/>
  <c r="CU74" i="1" s="1"/>
  <c r="BU79" i="1"/>
  <c r="CU79" i="1" s="1"/>
  <c r="BU81" i="1"/>
  <c r="CU81" i="1" s="1"/>
  <c r="BU51" i="1"/>
  <c r="CU51" i="1" s="1"/>
  <c r="BU77" i="1"/>
  <c r="CU77" i="1" s="1"/>
  <c r="BU106" i="1"/>
  <c r="CU106" i="1" s="1"/>
  <c r="BU67" i="1"/>
  <c r="CU67" i="1" s="1"/>
  <c r="BU91" i="1"/>
  <c r="CU91" i="1" s="1"/>
  <c r="BU112" i="1"/>
  <c r="CU112" i="1" s="1"/>
  <c r="BU114" i="1"/>
  <c r="CU114" i="1" s="1"/>
  <c r="BU87" i="1"/>
  <c r="CU87" i="1" s="1"/>
  <c r="BU89" i="1"/>
  <c r="CU89" i="1" s="1"/>
  <c r="BU59" i="1"/>
  <c r="CU59" i="1" s="1"/>
  <c r="BU119" i="1"/>
  <c r="CU119" i="1" s="1"/>
  <c r="BU140" i="1"/>
  <c r="CU140" i="1" s="1"/>
  <c r="BU121" i="1"/>
  <c r="CU121" i="1" s="1"/>
  <c r="BU8" i="1"/>
  <c r="CU8" i="1" s="1"/>
  <c r="BU10" i="1"/>
  <c r="CU10" i="1" s="1"/>
  <c r="BU118" i="1"/>
  <c r="CU118" i="1" s="1"/>
  <c r="BU138" i="1"/>
  <c r="CU138" i="1" s="1"/>
  <c r="BU152" i="1"/>
  <c r="CU152" i="1" s="1"/>
  <c r="BU156" i="1"/>
  <c r="CU156" i="1" s="1"/>
  <c r="BS105" i="1"/>
  <c r="CS105" i="1" s="1"/>
  <c r="BS109" i="1"/>
  <c r="CS109" i="1" s="1"/>
  <c r="BS84" i="1"/>
  <c r="CS84" i="1" s="1"/>
  <c r="BS26" i="1"/>
  <c r="CS26" i="1" s="1"/>
  <c r="BS116" i="1"/>
  <c r="CS116" i="1" s="1"/>
  <c r="BS37" i="1"/>
  <c r="CS37" i="1" s="1"/>
  <c r="BS142" i="1"/>
  <c r="CS142" i="1" s="1"/>
  <c r="BS4" i="1"/>
  <c r="CS4" i="1" s="1"/>
  <c r="BS56" i="1"/>
  <c r="CS56" i="1" s="1"/>
  <c r="BS122" i="1"/>
  <c r="CS122" i="1" s="1"/>
  <c r="BS148" i="1"/>
  <c r="CS148" i="1" s="1"/>
  <c r="BS144" i="1"/>
  <c r="CS144" i="1" s="1"/>
  <c r="BV9" i="1"/>
  <c r="CV9" i="1" s="1"/>
  <c r="BV82" i="1"/>
  <c r="CV82" i="1" s="1"/>
  <c r="BV17" i="1"/>
  <c r="CV17" i="1" s="1"/>
  <c r="BV57" i="1"/>
  <c r="CV57" i="1" s="1"/>
  <c r="BV58" i="1"/>
  <c r="CV58" i="1" s="1"/>
  <c r="BV78" i="1"/>
  <c r="CV78" i="1" s="1"/>
  <c r="BV31" i="1"/>
  <c r="CV31" i="1" s="1"/>
  <c r="BV39" i="1"/>
  <c r="CV39" i="1" s="1"/>
  <c r="BV76" i="1"/>
  <c r="CV76" i="1" s="1"/>
  <c r="BV101" i="1"/>
  <c r="CV101" i="1" s="1"/>
  <c r="BV110" i="1"/>
  <c r="CV110" i="1" s="1"/>
  <c r="BV128" i="1"/>
  <c r="CV128" i="1" s="1"/>
  <c r="BV132" i="1"/>
  <c r="CV132" i="1" s="1"/>
  <c r="BV151" i="1"/>
  <c r="CV151" i="1" s="1"/>
  <c r="BV129" i="1"/>
  <c r="CV129" i="1" s="1"/>
  <c r="J30" i="1"/>
  <c r="X30" i="1" s="1"/>
  <c r="J118" i="1"/>
  <c r="X118" i="1" s="1"/>
  <c r="J145" i="1"/>
  <c r="X145" i="1" s="1"/>
  <c r="J91" i="1"/>
  <c r="X91" i="1" s="1"/>
  <c r="J97" i="1"/>
  <c r="X97" i="1" s="1"/>
  <c r="J56" i="1"/>
  <c r="X56" i="1" s="1"/>
  <c r="J144" i="1"/>
  <c r="X144" i="1" s="1"/>
  <c r="J53" i="1"/>
  <c r="X53" i="1" s="1"/>
  <c r="J117" i="1"/>
  <c r="X117" i="1" s="1"/>
  <c r="J10" i="1"/>
  <c r="X10" i="1" s="1"/>
  <c r="J82" i="1"/>
  <c r="X82" i="1" s="1"/>
  <c r="J154" i="1"/>
  <c r="X154" i="1" s="1"/>
  <c r="J63" i="1"/>
  <c r="X63" i="1" s="1"/>
  <c r="J127" i="1"/>
  <c r="X127" i="1" s="1"/>
  <c r="J20" i="1"/>
  <c r="X20" i="1" s="1"/>
  <c r="J100" i="1"/>
  <c r="X100" i="1" s="1"/>
  <c r="BT39" i="1"/>
  <c r="CT39" i="1" s="1"/>
  <c r="BT76" i="1"/>
  <c r="CT76" i="1" s="1"/>
  <c r="BT110" i="1"/>
  <c r="CT110" i="1" s="1"/>
  <c r="BT101" i="1"/>
  <c r="CT101" i="1" s="1"/>
  <c r="BT9" i="1"/>
  <c r="CT9" i="1" s="1"/>
  <c r="BT78" i="1"/>
  <c r="CT78" i="1" s="1"/>
  <c r="BT57" i="1"/>
  <c r="CT57" i="1" s="1"/>
  <c r="BT58" i="1"/>
  <c r="CT58" i="1" s="1"/>
  <c r="BT132" i="1"/>
  <c r="CT132" i="1" s="1"/>
  <c r="BT151" i="1"/>
  <c r="CT151" i="1" s="1"/>
  <c r="BT17" i="1"/>
  <c r="CT17" i="1" s="1"/>
  <c r="BT128" i="1"/>
  <c r="CT128" i="1" s="1"/>
  <c r="BT129" i="1"/>
  <c r="CT129" i="1" s="1"/>
  <c r="J40" i="1"/>
  <c r="X40" i="1" s="1"/>
  <c r="J130" i="1"/>
  <c r="X130" i="1" s="1"/>
  <c r="BV8" i="1"/>
  <c r="CV8" i="1" s="1"/>
  <c r="BV10" i="1"/>
  <c r="CV10" i="1" s="1"/>
  <c r="BV59" i="1"/>
  <c r="CV59" i="1" s="1"/>
  <c r="BV16" i="1"/>
  <c r="CV16" i="1" s="1"/>
  <c r="BV23" i="1"/>
  <c r="CV23" i="1" s="1"/>
  <c r="BV48" i="1"/>
  <c r="CV48" i="1" s="1"/>
  <c r="BV63" i="1"/>
  <c r="CV63" i="1" s="1"/>
  <c r="BV74" i="1"/>
  <c r="CV74" i="1" s="1"/>
  <c r="BV79" i="1"/>
  <c r="CV79" i="1" s="1"/>
  <c r="BV81" i="1"/>
  <c r="CV81" i="1" s="1"/>
  <c r="BV51" i="1"/>
  <c r="CV51" i="1" s="1"/>
  <c r="BV77" i="1"/>
  <c r="CV77" i="1" s="1"/>
  <c r="BV106" i="1"/>
  <c r="CV106" i="1" s="1"/>
  <c r="BV95" i="1"/>
  <c r="CV95" i="1" s="1"/>
  <c r="BV67" i="1"/>
  <c r="CV67" i="1" s="1"/>
  <c r="BV91" i="1"/>
  <c r="CV91" i="1" s="1"/>
  <c r="BV112" i="1"/>
  <c r="CV112" i="1" s="1"/>
  <c r="BV114" i="1"/>
  <c r="CV114" i="1" s="1"/>
  <c r="BV121" i="1"/>
  <c r="CV121" i="1" s="1"/>
  <c r="BV87" i="1"/>
  <c r="CV87" i="1" s="1"/>
  <c r="BV89" i="1"/>
  <c r="CV89" i="1" s="1"/>
  <c r="BV119" i="1"/>
  <c r="CV119" i="1" s="1"/>
  <c r="BV140" i="1"/>
  <c r="CV140" i="1" s="1"/>
  <c r="BV118" i="1"/>
  <c r="CV118" i="1" s="1"/>
  <c r="BV138" i="1"/>
  <c r="CV138" i="1" s="1"/>
  <c r="BV152" i="1"/>
  <c r="CV152" i="1" s="1"/>
  <c r="BV156" i="1"/>
  <c r="CV156" i="1" s="1"/>
  <c r="BT56" i="1"/>
  <c r="CT56" i="1" s="1"/>
  <c r="BT105" i="1"/>
  <c r="CT105" i="1" s="1"/>
  <c r="BT109" i="1"/>
  <c r="CT109" i="1" s="1"/>
  <c r="BT84" i="1"/>
  <c r="CT84" i="1" s="1"/>
  <c r="BT26" i="1"/>
  <c r="CT26" i="1" s="1"/>
  <c r="BT116" i="1"/>
  <c r="CT116" i="1" s="1"/>
  <c r="BT142" i="1"/>
  <c r="CT142" i="1" s="1"/>
  <c r="BT37" i="1"/>
  <c r="CT37" i="1" s="1"/>
  <c r="BT144" i="1"/>
  <c r="CT144" i="1" s="1"/>
  <c r="BR15" i="1"/>
  <c r="CR15" i="1" s="1"/>
  <c r="BR49" i="1"/>
  <c r="CR49" i="1" s="1"/>
  <c r="BR80" i="1"/>
  <c r="CR80" i="1" s="1"/>
  <c r="BR52" i="1"/>
  <c r="CR52" i="1" s="1"/>
  <c r="BR143" i="1"/>
  <c r="CR143" i="1" s="1"/>
  <c r="J46" i="1"/>
  <c r="X46" i="1" s="1"/>
  <c r="J126" i="1"/>
  <c r="X126" i="1" s="1"/>
  <c r="J11" i="1"/>
  <c r="X11" i="1" s="1"/>
  <c r="J99" i="1"/>
  <c r="X99" i="1" s="1"/>
  <c r="J137" i="1"/>
  <c r="X137" i="1" s="1"/>
  <c r="J80" i="1"/>
  <c r="X80" i="1" s="1"/>
  <c r="J152" i="1"/>
  <c r="X152" i="1" s="1"/>
  <c r="J61" i="1"/>
  <c r="X61" i="1" s="1"/>
  <c r="J125" i="1"/>
  <c r="X125" i="1" s="1"/>
  <c r="J26" i="1"/>
  <c r="X26" i="1" s="1"/>
  <c r="J90" i="1"/>
  <c r="X90" i="1" s="1"/>
  <c r="J148" i="1"/>
  <c r="X148" i="1" s="1"/>
  <c r="J71" i="1"/>
  <c r="X71" i="1" s="1"/>
  <c r="J135" i="1"/>
  <c r="X135" i="1" s="1"/>
  <c r="J28" i="1"/>
  <c r="X28" i="1" s="1"/>
  <c r="J108" i="1"/>
  <c r="X108" i="1" s="1"/>
  <c r="J14" i="1"/>
  <c r="X14" i="1" s="1"/>
  <c r="BS28" i="1"/>
  <c r="CS28" i="1" s="1"/>
  <c r="BS108" i="1"/>
  <c r="CS108" i="1" s="1"/>
  <c r="BS103" i="1"/>
  <c r="CS103" i="1" s="1"/>
  <c r="BS97" i="1"/>
  <c r="CS97" i="1" s="1"/>
  <c r="BS83" i="1"/>
  <c r="CS83" i="1" s="1"/>
  <c r="BS90" i="1"/>
  <c r="CS90" i="1" s="1"/>
  <c r="BS11" i="1"/>
  <c r="CS11" i="1" s="1"/>
  <c r="BS14" i="1"/>
  <c r="CS14" i="1" s="1"/>
  <c r="BS25" i="1"/>
  <c r="CS25" i="1" s="1"/>
  <c r="BS27" i="1"/>
  <c r="CS27" i="1" s="1"/>
  <c r="BS69" i="1"/>
  <c r="CS69" i="1" s="1"/>
  <c r="BS22" i="1"/>
  <c r="CS22" i="1" s="1"/>
  <c r="BS36" i="1"/>
  <c r="CS36" i="1" s="1"/>
  <c r="BS45" i="1"/>
  <c r="CS45" i="1" s="1"/>
  <c r="BS50" i="1"/>
  <c r="CS50" i="1" s="1"/>
  <c r="BS54" i="1"/>
  <c r="CS54" i="1" s="1"/>
  <c r="BS71" i="1"/>
  <c r="CS71" i="1" s="1"/>
  <c r="BS126" i="1"/>
  <c r="CS126" i="1" s="1"/>
  <c r="BS133" i="1"/>
  <c r="CS133" i="1" s="1"/>
  <c r="BS134" i="1"/>
  <c r="CS134" i="1" s="1"/>
  <c r="BS137" i="1"/>
  <c r="CS137" i="1" s="1"/>
  <c r="BS139" i="1"/>
  <c r="CS139" i="1" s="1"/>
  <c r="BS32" i="1"/>
  <c r="CS32" i="1" s="1"/>
  <c r="BS135" i="1"/>
  <c r="CS135" i="1" s="1"/>
  <c r="BS136" i="1"/>
  <c r="CS136" i="1" s="1"/>
  <c r="BS154" i="1"/>
  <c r="CS154" i="1" s="1"/>
  <c r="BS35" i="1"/>
  <c r="CS35" i="1" s="1"/>
  <c r="BS40" i="1"/>
  <c r="CS40" i="1" s="1"/>
  <c r="BS123" i="1"/>
  <c r="CS123" i="1" s="1"/>
  <c r="BS131" i="1"/>
  <c r="CS131" i="1" s="1"/>
  <c r="BS157" i="1"/>
  <c r="CS157" i="1" s="1"/>
  <c r="BS111" i="1"/>
  <c r="CS111" i="1" s="1"/>
  <c r="BS127" i="1"/>
  <c r="CS127" i="1" s="1"/>
  <c r="BT32" i="1"/>
  <c r="CT32" i="1" s="1"/>
  <c r="BT35" i="1"/>
  <c r="CT35" i="1" s="1"/>
  <c r="BT40" i="1"/>
  <c r="CT40" i="1" s="1"/>
  <c r="BT111" i="1"/>
  <c r="CT111" i="1" s="1"/>
  <c r="BT28" i="1"/>
  <c r="CT28" i="1" s="1"/>
  <c r="BT108" i="1"/>
  <c r="CT108" i="1" s="1"/>
  <c r="BT103" i="1"/>
  <c r="CT103" i="1" s="1"/>
  <c r="BT97" i="1"/>
  <c r="CT97" i="1" s="1"/>
  <c r="BT83" i="1"/>
  <c r="CT83" i="1" s="1"/>
  <c r="BT90" i="1"/>
  <c r="CT90" i="1" s="1"/>
  <c r="BT11" i="1"/>
  <c r="CT11" i="1" s="1"/>
  <c r="BT14" i="1"/>
  <c r="CT14" i="1" s="1"/>
  <c r="BT25" i="1"/>
  <c r="CT25" i="1" s="1"/>
  <c r="BT27" i="1"/>
  <c r="CT27" i="1" s="1"/>
  <c r="BT69" i="1"/>
  <c r="CT69" i="1" s="1"/>
  <c r="BT123" i="1"/>
  <c r="CT123" i="1" s="1"/>
  <c r="BT126" i="1"/>
  <c r="CT126" i="1" s="1"/>
  <c r="BT36" i="1"/>
  <c r="CT36" i="1" s="1"/>
  <c r="BT45" i="1"/>
  <c r="CT45" i="1" s="1"/>
  <c r="BT133" i="1"/>
  <c r="CT133" i="1" s="1"/>
  <c r="BT134" i="1"/>
  <c r="CT134" i="1" s="1"/>
  <c r="BT137" i="1"/>
  <c r="CT137" i="1" s="1"/>
  <c r="BT139" i="1"/>
  <c r="CT139" i="1" s="1"/>
  <c r="BT136" i="1"/>
  <c r="CT136" i="1" s="1"/>
  <c r="BT154" i="1"/>
  <c r="CT154" i="1" s="1"/>
  <c r="BT50" i="1"/>
  <c r="CT50" i="1" s="1"/>
  <c r="BT22" i="1"/>
  <c r="CT22" i="1" s="1"/>
  <c r="BT71" i="1"/>
  <c r="CT71" i="1" s="1"/>
  <c r="BT131" i="1"/>
  <c r="CT131" i="1" s="1"/>
  <c r="BT157" i="1"/>
  <c r="CT157" i="1" s="1"/>
  <c r="BR102" i="1"/>
  <c r="CR102" i="1" s="1"/>
  <c r="BR100" i="1"/>
  <c r="CR100" i="1" s="1"/>
  <c r="BR85" i="1"/>
  <c r="CR85" i="1" s="1"/>
  <c r="BR93" i="1"/>
  <c r="CR93" i="1" s="1"/>
  <c r="BR98" i="1"/>
  <c r="CR98" i="1" s="1"/>
  <c r="BR12" i="1"/>
  <c r="CR12" i="1" s="1"/>
  <c r="BR46" i="1"/>
  <c r="CR46" i="1" s="1"/>
  <c r="BR24" i="1"/>
  <c r="CR24" i="1" s="1"/>
  <c r="BR30" i="1"/>
  <c r="CR30" i="1" s="1"/>
  <c r="BR20" i="1"/>
  <c r="CR20" i="1" s="1"/>
  <c r="BR33" i="1"/>
  <c r="CR33" i="1" s="1"/>
  <c r="BR41" i="1"/>
  <c r="CR41" i="1" s="1"/>
  <c r="BR125" i="1"/>
  <c r="CR125" i="1" s="1"/>
  <c r="BR141" i="1"/>
  <c r="CR141" i="1" s="1"/>
  <c r="BR124" i="1"/>
  <c r="CR124" i="1" s="1"/>
  <c r="BR120" i="1"/>
  <c r="CR120" i="1" s="1"/>
  <c r="BR153" i="1"/>
  <c r="CR153" i="1" s="1"/>
  <c r="BR158" i="1"/>
  <c r="CR158" i="1" s="1"/>
  <c r="BR104" i="1"/>
  <c r="CR104" i="1" s="1"/>
  <c r="BR66" i="1"/>
  <c r="CR66" i="1" s="1"/>
  <c r="BU37" i="1"/>
  <c r="CU37" i="1" s="1"/>
  <c r="BU56" i="1"/>
  <c r="CU56" i="1" s="1"/>
  <c r="BU105" i="1"/>
  <c r="CU105" i="1" s="1"/>
  <c r="BU109" i="1"/>
  <c r="CU109" i="1" s="1"/>
  <c r="BU84" i="1"/>
  <c r="CU84" i="1" s="1"/>
  <c r="BU122" i="1"/>
  <c r="CU122" i="1" s="1"/>
  <c r="BU144" i="1"/>
  <c r="CU144" i="1" s="1"/>
  <c r="BU4" i="1"/>
  <c r="CU4" i="1" s="1"/>
  <c r="BU116" i="1"/>
  <c r="CU116" i="1" s="1"/>
  <c r="BU148" i="1"/>
  <c r="CU148" i="1" s="1"/>
  <c r="BU142" i="1"/>
  <c r="CU142" i="1" s="1"/>
  <c r="BU26" i="1"/>
  <c r="CU26" i="1" s="1"/>
  <c r="BS15" i="1"/>
  <c r="CS15" i="1" s="1"/>
  <c r="BS49" i="1"/>
  <c r="CS49" i="1" s="1"/>
  <c r="BS80" i="1"/>
  <c r="CS80" i="1" s="1"/>
  <c r="BS52" i="1"/>
  <c r="CS52" i="1" s="1"/>
  <c r="BS143" i="1"/>
  <c r="CS143" i="1" s="1"/>
  <c r="J54" i="1"/>
  <c r="X54" i="1" s="1"/>
  <c r="J134" i="1"/>
  <c r="X134" i="1" s="1"/>
  <c r="J27" i="1"/>
  <c r="X27" i="1" s="1"/>
  <c r="J115" i="1"/>
  <c r="X115" i="1" s="1"/>
  <c r="J8" i="1"/>
  <c r="X8" i="1" s="1"/>
  <c r="J88" i="1"/>
  <c r="X88" i="1" s="1"/>
  <c r="J33" i="1"/>
  <c r="X33" i="1" s="1"/>
  <c r="J69" i="1"/>
  <c r="X69" i="1" s="1"/>
  <c r="J133" i="1"/>
  <c r="X133" i="1" s="1"/>
  <c r="J34" i="1"/>
  <c r="X34" i="1" s="1"/>
  <c r="J98" i="1"/>
  <c r="X98" i="1" s="1"/>
  <c r="J89" i="1"/>
  <c r="X89" i="1" s="1"/>
  <c r="J79" i="1"/>
  <c r="X79" i="1" s="1"/>
  <c r="J143" i="1"/>
  <c r="X143" i="1" s="1"/>
  <c r="J36" i="1"/>
  <c r="X36" i="1" s="1"/>
  <c r="J116" i="1"/>
  <c r="X116" i="1" s="1"/>
  <c r="BU22" i="1"/>
  <c r="CU22" i="1" s="1"/>
  <c r="BU36" i="1"/>
  <c r="CU36" i="1" s="1"/>
  <c r="BU45" i="1"/>
  <c r="CU45" i="1" s="1"/>
  <c r="BU50" i="1"/>
  <c r="CU50" i="1" s="1"/>
  <c r="BU54" i="1"/>
  <c r="CU54" i="1" s="1"/>
  <c r="BU71" i="1"/>
  <c r="CU71" i="1" s="1"/>
  <c r="BU32" i="1"/>
  <c r="CU32" i="1" s="1"/>
  <c r="BU35" i="1"/>
  <c r="CU35" i="1" s="1"/>
  <c r="BU40" i="1"/>
  <c r="CU40" i="1" s="1"/>
  <c r="BU111" i="1"/>
  <c r="CU111" i="1" s="1"/>
  <c r="BU28" i="1"/>
  <c r="CU28" i="1" s="1"/>
  <c r="BU108" i="1"/>
  <c r="CU108" i="1" s="1"/>
  <c r="BU103" i="1"/>
  <c r="CU103" i="1" s="1"/>
  <c r="BU97" i="1"/>
  <c r="CU97" i="1" s="1"/>
  <c r="BU83" i="1"/>
  <c r="CU83" i="1" s="1"/>
  <c r="BU90" i="1"/>
  <c r="CU90" i="1" s="1"/>
  <c r="BU126" i="1"/>
  <c r="CU126" i="1" s="1"/>
  <c r="BU11" i="1"/>
  <c r="CU11" i="1" s="1"/>
  <c r="BU14" i="1"/>
  <c r="CU14" i="1" s="1"/>
  <c r="BU25" i="1"/>
  <c r="CU25" i="1" s="1"/>
  <c r="BU27" i="1"/>
  <c r="CU27" i="1" s="1"/>
  <c r="BU69" i="1"/>
  <c r="CU69" i="1" s="1"/>
  <c r="BU127" i="1"/>
  <c r="CU127" i="1" s="1"/>
  <c r="BU133" i="1"/>
  <c r="CU133" i="1" s="1"/>
  <c r="BU134" i="1"/>
  <c r="CU134" i="1" s="1"/>
  <c r="BU137" i="1"/>
  <c r="CU137" i="1" s="1"/>
  <c r="BU139" i="1"/>
  <c r="CU139" i="1" s="1"/>
  <c r="BU123" i="1"/>
  <c r="CU123" i="1" s="1"/>
  <c r="BU136" i="1"/>
  <c r="CU136" i="1" s="1"/>
  <c r="BU154" i="1"/>
  <c r="CU154" i="1" s="1"/>
  <c r="BU131" i="1"/>
  <c r="CU131" i="1" s="1"/>
  <c r="BU157" i="1"/>
  <c r="CU157" i="1" s="1"/>
  <c r="BV26" i="1"/>
  <c r="CV26" i="1" s="1"/>
  <c r="BV116" i="1"/>
  <c r="CV116" i="1" s="1"/>
  <c r="BV37" i="1"/>
  <c r="CV37" i="1" s="1"/>
  <c r="BV56" i="1"/>
  <c r="CV56" i="1" s="1"/>
  <c r="BV105" i="1"/>
  <c r="CV105" i="1" s="1"/>
  <c r="BV84" i="1"/>
  <c r="CV84" i="1" s="1"/>
  <c r="BV144" i="1"/>
  <c r="CV144" i="1" s="1"/>
  <c r="BV148" i="1"/>
  <c r="CV148" i="1" s="1"/>
  <c r="BV142" i="1"/>
  <c r="CV142" i="1" s="1"/>
  <c r="BV109" i="1"/>
  <c r="CV109" i="1" s="1"/>
  <c r="BV4" i="1"/>
  <c r="CV4" i="1" s="1"/>
  <c r="BV122" i="1"/>
  <c r="CV122" i="1" s="1"/>
  <c r="BT52" i="1"/>
  <c r="CT52" i="1" s="1"/>
  <c r="BT15" i="1"/>
  <c r="CT15" i="1" s="1"/>
  <c r="BT143" i="1"/>
  <c r="CT143" i="1" s="1"/>
  <c r="BT80" i="1"/>
  <c r="CT80" i="1" s="1"/>
  <c r="BT49" i="1"/>
  <c r="CT49" i="1" s="1"/>
  <c r="J78" i="1"/>
  <c r="X78" i="1" s="1"/>
  <c r="J142" i="1"/>
  <c r="X142" i="1" s="1"/>
  <c r="J35" i="1"/>
  <c r="X35" i="1" s="1"/>
  <c r="J123" i="1"/>
  <c r="X123" i="1" s="1"/>
  <c r="J16" i="1"/>
  <c r="X16" i="1" s="1"/>
  <c r="J104" i="1"/>
  <c r="X104" i="1" s="1"/>
  <c r="J49" i="1"/>
  <c r="X49" i="1" s="1"/>
  <c r="J77" i="1"/>
  <c r="X77" i="1" s="1"/>
  <c r="J141" i="1"/>
  <c r="X141" i="1" s="1"/>
  <c r="J42" i="1"/>
  <c r="X42" i="1" s="1"/>
  <c r="J106" i="1"/>
  <c r="X106" i="1" s="1"/>
  <c r="J153" i="1"/>
  <c r="X153" i="1" s="1"/>
  <c r="J87" i="1"/>
  <c r="X87" i="1" s="1"/>
  <c r="J151" i="1"/>
  <c r="X151" i="1" s="1"/>
  <c r="J52" i="1"/>
  <c r="X52" i="1" s="1"/>
  <c r="J124" i="1"/>
  <c r="X124" i="1" s="1"/>
  <c r="BV12" i="1"/>
  <c r="CV12" i="1" s="1"/>
  <c r="BV46" i="1"/>
  <c r="CV46" i="1" s="1"/>
  <c r="BV24" i="1"/>
  <c r="CV24" i="1" s="1"/>
  <c r="BV30" i="1"/>
  <c r="CV30" i="1" s="1"/>
  <c r="BV20" i="1"/>
  <c r="CV20" i="1" s="1"/>
  <c r="BV33" i="1"/>
  <c r="CV33" i="1" s="1"/>
  <c r="BV41" i="1"/>
  <c r="CV41" i="1" s="1"/>
  <c r="BV66" i="1"/>
  <c r="CV66" i="1" s="1"/>
  <c r="BV104" i="1"/>
  <c r="CV104" i="1" s="1"/>
  <c r="BV102" i="1"/>
  <c r="CV102" i="1" s="1"/>
  <c r="BV100" i="1"/>
  <c r="CV100" i="1" s="1"/>
  <c r="BV85" i="1"/>
  <c r="CV85" i="1" s="1"/>
  <c r="BV93" i="1"/>
  <c r="CV93" i="1" s="1"/>
  <c r="BV98" i="1"/>
  <c r="CV98" i="1" s="1"/>
  <c r="BV120" i="1"/>
  <c r="CV120" i="1" s="1"/>
  <c r="BV125" i="1"/>
  <c r="CV125" i="1" s="1"/>
  <c r="BV124" i="1"/>
  <c r="CV124" i="1" s="1"/>
  <c r="BV141" i="1"/>
  <c r="CV141" i="1" s="1"/>
  <c r="BV153" i="1"/>
  <c r="CV153" i="1" s="1"/>
  <c r="BV158" i="1"/>
  <c r="CV158" i="1" s="1"/>
  <c r="BR94" i="1"/>
  <c r="CR94" i="1" s="1"/>
  <c r="BR92" i="1"/>
  <c r="CR92" i="1" s="1"/>
  <c r="BR99" i="1"/>
  <c r="CR99" i="1" s="1"/>
  <c r="BR115" i="1"/>
  <c r="CR115" i="1" s="1"/>
  <c r="BR86" i="1"/>
  <c r="CR86" i="1" s="1"/>
  <c r="BR88" i="1"/>
  <c r="CR88" i="1" s="1"/>
  <c r="BR61" i="1"/>
  <c r="CR61" i="1" s="1"/>
  <c r="BR53" i="1"/>
  <c r="CR53" i="1" s="1"/>
  <c r="BR29" i="1"/>
  <c r="CR29" i="1" s="1"/>
  <c r="BR34" i="1"/>
  <c r="CR34" i="1" s="1"/>
  <c r="BR42" i="1"/>
  <c r="CR42" i="1" s="1"/>
  <c r="BR73" i="1"/>
  <c r="CR73" i="1" s="1"/>
  <c r="BR130" i="1"/>
  <c r="CR130" i="1" s="1"/>
  <c r="BR155" i="1"/>
  <c r="CR155" i="1" s="1"/>
  <c r="BR145" i="1"/>
  <c r="CR145" i="1" s="1"/>
  <c r="BR117" i="1"/>
  <c r="CR117" i="1" s="1"/>
  <c r="BS94" i="1"/>
  <c r="CS94" i="1" s="1"/>
  <c r="BS92" i="1"/>
  <c r="CS92" i="1" s="1"/>
  <c r="BS99" i="1"/>
  <c r="CS99" i="1" s="1"/>
  <c r="BS86" i="1"/>
  <c r="CS86" i="1" s="1"/>
  <c r="BS88" i="1"/>
  <c r="CS88" i="1" s="1"/>
  <c r="BS61" i="1"/>
  <c r="CS61" i="1" s="1"/>
  <c r="BS117" i="1"/>
  <c r="CS117" i="1" s="1"/>
  <c r="BS53" i="1"/>
  <c r="CS53" i="1" s="1"/>
  <c r="BS34" i="1"/>
  <c r="CS34" i="1" s="1"/>
  <c r="BS115" i="1"/>
  <c r="CS115" i="1" s="1"/>
  <c r="BS29" i="1"/>
  <c r="CS29" i="1" s="1"/>
  <c r="BS73" i="1"/>
  <c r="CS73" i="1" s="1"/>
  <c r="BS42" i="1"/>
  <c r="CS42" i="1" s="1"/>
  <c r="BS130" i="1"/>
  <c r="CS130" i="1" s="1"/>
  <c r="BS155" i="1"/>
  <c r="CS155" i="1" s="1"/>
  <c r="BS145" i="1"/>
  <c r="CS145" i="1" s="1"/>
  <c r="BV11" i="1"/>
  <c r="CV11" i="1" s="1"/>
  <c r="BV14" i="1"/>
  <c r="CV14" i="1" s="1"/>
  <c r="BV25" i="1"/>
  <c r="CV25" i="1" s="1"/>
  <c r="BV27" i="1"/>
  <c r="CV27" i="1" s="1"/>
  <c r="BV69" i="1"/>
  <c r="CV69" i="1" s="1"/>
  <c r="BV22" i="1"/>
  <c r="CV22" i="1" s="1"/>
  <c r="BV36" i="1"/>
  <c r="CV36" i="1" s="1"/>
  <c r="BV45" i="1"/>
  <c r="CV45" i="1" s="1"/>
  <c r="BV50" i="1"/>
  <c r="CV50" i="1" s="1"/>
  <c r="BV54" i="1"/>
  <c r="CV54" i="1" s="1"/>
  <c r="BV71" i="1"/>
  <c r="CV71" i="1" s="1"/>
  <c r="BV32" i="1"/>
  <c r="CV32" i="1" s="1"/>
  <c r="BV35" i="1"/>
  <c r="CV35" i="1" s="1"/>
  <c r="BV40" i="1"/>
  <c r="CV40" i="1" s="1"/>
  <c r="BV111" i="1"/>
  <c r="CV111" i="1" s="1"/>
  <c r="BV28" i="1"/>
  <c r="CV28" i="1" s="1"/>
  <c r="BV103" i="1"/>
  <c r="CV103" i="1" s="1"/>
  <c r="BV97" i="1"/>
  <c r="CV97" i="1" s="1"/>
  <c r="BV127" i="1"/>
  <c r="CV127" i="1" s="1"/>
  <c r="BV108" i="1"/>
  <c r="CV108" i="1" s="1"/>
  <c r="BV126" i="1"/>
  <c r="CV126" i="1" s="1"/>
  <c r="BV157" i="1"/>
  <c r="CV157" i="1" s="1"/>
  <c r="BV83" i="1"/>
  <c r="CV83" i="1" s="1"/>
  <c r="BV133" i="1"/>
  <c r="CV133" i="1" s="1"/>
  <c r="BV134" i="1"/>
  <c r="CV134" i="1" s="1"/>
  <c r="BV137" i="1"/>
  <c r="CV137" i="1" s="1"/>
  <c r="BV139" i="1"/>
  <c r="CV139" i="1" s="1"/>
  <c r="BV90" i="1"/>
  <c r="CV90" i="1" s="1"/>
  <c r="BV123" i="1"/>
  <c r="CV123" i="1" s="1"/>
  <c r="BV135" i="1"/>
  <c r="CV135" i="1" s="1"/>
  <c r="BV136" i="1"/>
  <c r="CV136" i="1" s="1"/>
  <c r="BV154" i="1"/>
  <c r="CV154" i="1" s="1"/>
  <c r="BV131" i="1"/>
  <c r="CV131" i="1" s="1"/>
  <c r="BT20" i="1"/>
  <c r="CT20" i="1" s="1"/>
  <c r="BT41" i="1"/>
  <c r="CT41" i="1" s="1"/>
  <c r="BT66" i="1"/>
  <c r="CT66" i="1" s="1"/>
  <c r="BT104" i="1"/>
  <c r="CT104" i="1" s="1"/>
  <c r="BT102" i="1"/>
  <c r="CT102" i="1" s="1"/>
  <c r="BT100" i="1"/>
  <c r="CT100" i="1" s="1"/>
  <c r="BT85" i="1"/>
  <c r="CT85" i="1" s="1"/>
  <c r="BT93" i="1"/>
  <c r="CT93" i="1" s="1"/>
  <c r="BT98" i="1"/>
  <c r="CT98" i="1" s="1"/>
  <c r="BT12" i="1"/>
  <c r="CT12" i="1" s="1"/>
  <c r="BT46" i="1"/>
  <c r="CT46" i="1" s="1"/>
  <c r="BT120" i="1"/>
  <c r="CT120" i="1" s="1"/>
  <c r="BT125" i="1"/>
  <c r="CT125" i="1" s="1"/>
  <c r="BT141" i="1"/>
  <c r="CT141" i="1" s="1"/>
  <c r="BT124" i="1"/>
  <c r="CT124" i="1" s="1"/>
  <c r="BT153" i="1"/>
  <c r="CT153" i="1" s="1"/>
  <c r="BT158" i="1"/>
  <c r="CT158" i="1" s="1"/>
  <c r="BT24" i="1"/>
  <c r="CT24" i="1" s="1"/>
  <c r="BT30" i="1"/>
  <c r="CT30" i="1" s="1"/>
  <c r="BR101" i="1"/>
  <c r="CR101" i="1" s="1"/>
  <c r="BR9" i="1"/>
  <c r="CR9" i="1" s="1"/>
  <c r="BR82" i="1"/>
  <c r="CR82" i="1" s="1"/>
  <c r="BR17" i="1"/>
  <c r="CR17" i="1" s="1"/>
  <c r="BR57" i="1"/>
  <c r="CR57" i="1" s="1"/>
  <c r="BR58" i="1"/>
  <c r="CR58" i="1" s="1"/>
  <c r="BR78" i="1"/>
  <c r="CR78" i="1" s="1"/>
  <c r="BR31" i="1"/>
  <c r="CR31" i="1" s="1"/>
  <c r="BR39" i="1"/>
  <c r="CR39" i="1" s="1"/>
  <c r="BR76" i="1"/>
  <c r="CR76" i="1" s="1"/>
  <c r="BR132" i="1"/>
  <c r="CR132" i="1" s="1"/>
  <c r="BR151" i="1"/>
  <c r="CR151" i="1" s="1"/>
  <c r="BR110" i="1"/>
  <c r="CR110" i="1" s="1"/>
  <c r="BR128" i="1"/>
  <c r="CR128" i="1" s="1"/>
  <c r="BR129" i="1"/>
  <c r="CR129" i="1" s="1"/>
  <c r="BU49" i="1"/>
  <c r="CU49" i="1" s="1"/>
  <c r="BU80" i="1"/>
  <c r="CU80" i="1" s="1"/>
  <c r="BU52" i="1"/>
  <c r="CU52" i="1" s="1"/>
  <c r="BU143" i="1"/>
  <c r="CU143" i="1" s="1"/>
  <c r="BU15" i="1"/>
  <c r="CU15" i="1" s="1"/>
  <c r="J86" i="1"/>
  <c r="X86" i="1" s="1"/>
  <c r="J158" i="1"/>
  <c r="X158" i="1" s="1"/>
  <c r="J51" i="1"/>
  <c r="X51" i="1" s="1"/>
  <c r="J131" i="1"/>
  <c r="X131" i="1" s="1"/>
  <c r="J24" i="1"/>
  <c r="X24" i="1" s="1"/>
  <c r="J112" i="1"/>
  <c r="X112" i="1" s="1"/>
  <c r="J121" i="1"/>
  <c r="X121" i="1" s="1"/>
  <c r="J85" i="1"/>
  <c r="X85" i="1" s="1"/>
  <c r="J157" i="1"/>
  <c r="X157" i="1" s="1"/>
  <c r="J50" i="1"/>
  <c r="X50" i="1" s="1"/>
  <c r="J114" i="1"/>
  <c r="X114" i="1" s="1"/>
  <c r="J95" i="1"/>
  <c r="X95" i="1" s="1"/>
  <c r="J41" i="1"/>
  <c r="X41" i="1" s="1"/>
  <c r="J68" i="1"/>
  <c r="X68" i="1" s="1"/>
  <c r="J9" i="1"/>
  <c r="X9" i="1" s="1"/>
  <c r="BS66" i="1"/>
  <c r="CS66" i="1" s="1"/>
  <c r="BS104" i="1"/>
  <c r="CS104" i="1" s="1"/>
  <c r="BS102" i="1"/>
  <c r="CS102" i="1" s="1"/>
  <c r="BS100" i="1"/>
  <c r="CS100" i="1" s="1"/>
  <c r="BS85" i="1"/>
  <c r="CS85" i="1" s="1"/>
  <c r="BS93" i="1"/>
  <c r="CS93" i="1" s="1"/>
  <c r="BS98" i="1"/>
  <c r="CS98" i="1" s="1"/>
  <c r="BS12" i="1"/>
  <c r="CS12" i="1" s="1"/>
  <c r="BS46" i="1"/>
  <c r="CS46" i="1" s="1"/>
  <c r="BS120" i="1"/>
  <c r="CS120" i="1" s="1"/>
  <c r="BS24" i="1"/>
  <c r="CS24" i="1" s="1"/>
  <c r="BS30" i="1"/>
  <c r="CS30" i="1" s="1"/>
  <c r="BS41" i="1"/>
  <c r="CS41" i="1" s="1"/>
  <c r="BS125" i="1"/>
  <c r="CS125" i="1" s="1"/>
  <c r="BS141" i="1"/>
  <c r="CS141" i="1" s="1"/>
  <c r="BS20" i="1"/>
  <c r="CS20" i="1" s="1"/>
  <c r="BS124" i="1"/>
  <c r="CS124" i="1" s="1"/>
  <c r="BS33" i="1"/>
  <c r="CS33" i="1" s="1"/>
  <c r="BS153" i="1"/>
  <c r="CS153" i="1" s="1"/>
  <c r="BS158" i="1"/>
  <c r="CS158" i="1" s="1"/>
  <c r="BT29" i="1"/>
  <c r="CT29" i="1" s="1"/>
  <c r="BT34" i="1"/>
  <c r="CT34" i="1" s="1"/>
  <c r="BT42" i="1"/>
  <c r="CT42" i="1" s="1"/>
  <c r="BT73" i="1"/>
  <c r="CT73" i="1" s="1"/>
  <c r="BT94" i="1"/>
  <c r="CT94" i="1" s="1"/>
  <c r="BT92" i="1"/>
  <c r="CT92" i="1" s="1"/>
  <c r="BT99" i="1"/>
  <c r="CT99" i="1" s="1"/>
  <c r="BT86" i="1"/>
  <c r="CT86" i="1" s="1"/>
  <c r="BT88" i="1"/>
  <c r="CT88" i="1" s="1"/>
  <c r="BT61" i="1"/>
  <c r="CT61" i="1" s="1"/>
  <c r="BT117" i="1"/>
  <c r="CT117" i="1" s="1"/>
  <c r="BT53" i="1"/>
  <c r="CT53" i="1" s="1"/>
  <c r="BT130" i="1"/>
  <c r="CT130" i="1" s="1"/>
  <c r="BT155" i="1"/>
  <c r="CT155" i="1" s="1"/>
  <c r="BT145" i="1"/>
  <c r="CT145" i="1" s="1"/>
  <c r="BR95" i="1"/>
  <c r="CR95" i="1" s="1"/>
  <c r="BR67" i="1"/>
  <c r="CR67" i="1" s="1"/>
  <c r="BR91" i="1"/>
  <c r="CR91" i="1" s="1"/>
  <c r="BR112" i="1"/>
  <c r="CR112" i="1" s="1"/>
  <c r="BR114" i="1"/>
  <c r="CR114" i="1" s="1"/>
  <c r="BR87" i="1"/>
  <c r="CR87" i="1" s="1"/>
  <c r="BR89" i="1"/>
  <c r="CR89" i="1" s="1"/>
  <c r="BR8" i="1"/>
  <c r="CR8" i="1" s="1"/>
  <c r="BR10" i="1"/>
  <c r="CR10" i="1" s="1"/>
  <c r="BR59" i="1"/>
  <c r="CR59" i="1" s="1"/>
  <c r="BR16" i="1"/>
  <c r="CR16" i="1" s="1"/>
  <c r="BR23" i="1"/>
  <c r="CR23" i="1" s="1"/>
  <c r="BR48" i="1"/>
  <c r="CR48" i="1" s="1"/>
  <c r="BR63" i="1"/>
  <c r="CR63" i="1" s="1"/>
  <c r="BR74" i="1"/>
  <c r="CR74" i="1" s="1"/>
  <c r="BR79" i="1"/>
  <c r="CR79" i="1" s="1"/>
  <c r="BR81" i="1"/>
  <c r="CR81" i="1" s="1"/>
  <c r="BR51" i="1"/>
  <c r="CR51" i="1" s="1"/>
  <c r="BR77" i="1"/>
  <c r="CR77" i="1" s="1"/>
  <c r="BR106" i="1"/>
  <c r="CR106" i="1" s="1"/>
  <c r="BR140" i="1"/>
  <c r="CR140" i="1" s="1"/>
  <c r="BR119" i="1"/>
  <c r="CR119" i="1" s="1"/>
  <c r="BR138" i="1"/>
  <c r="CR138" i="1" s="1"/>
  <c r="BR152" i="1"/>
  <c r="CR152" i="1" s="1"/>
  <c r="BR118" i="1"/>
  <c r="CR118" i="1" s="1"/>
  <c r="BR156" i="1"/>
  <c r="CR156" i="1" s="1"/>
  <c r="BR121" i="1"/>
  <c r="CR121" i="1" s="1"/>
  <c r="BU24" i="1"/>
  <c r="CU24" i="1" s="1"/>
  <c r="BU30" i="1"/>
  <c r="CU30" i="1" s="1"/>
  <c r="BU20" i="1"/>
  <c r="CU20" i="1" s="1"/>
  <c r="BU33" i="1"/>
  <c r="CU33" i="1" s="1"/>
  <c r="BU41" i="1"/>
  <c r="CU41" i="1" s="1"/>
  <c r="BU66" i="1"/>
  <c r="CU66" i="1" s="1"/>
  <c r="BU104" i="1"/>
  <c r="CU104" i="1" s="1"/>
  <c r="BU102" i="1"/>
  <c r="CU102" i="1" s="1"/>
  <c r="BU100" i="1"/>
  <c r="CU100" i="1" s="1"/>
  <c r="BU85" i="1"/>
  <c r="CU85" i="1" s="1"/>
  <c r="BU93" i="1"/>
  <c r="CU93" i="1" s="1"/>
  <c r="BU98" i="1"/>
  <c r="CU98" i="1" s="1"/>
  <c r="BU124" i="1"/>
  <c r="CU124" i="1" s="1"/>
  <c r="BU125" i="1"/>
  <c r="CU125" i="1" s="1"/>
  <c r="BU120" i="1"/>
  <c r="CU120" i="1" s="1"/>
  <c r="BU46" i="1"/>
  <c r="CU46" i="1" s="1"/>
  <c r="BU141" i="1"/>
  <c r="CU141" i="1" s="1"/>
  <c r="BU12" i="1"/>
  <c r="CU12" i="1" s="1"/>
  <c r="BU153" i="1"/>
  <c r="CU153" i="1" s="1"/>
  <c r="BU158" i="1"/>
  <c r="CU158" i="1" s="1"/>
  <c r="BS110" i="1"/>
  <c r="CS110" i="1" s="1"/>
  <c r="BS101" i="1"/>
  <c r="CS101" i="1" s="1"/>
  <c r="BS9" i="1"/>
  <c r="CS9" i="1" s="1"/>
  <c r="BS82" i="1"/>
  <c r="CS82" i="1" s="1"/>
  <c r="BS17" i="1"/>
  <c r="CS17" i="1" s="1"/>
  <c r="BS57" i="1"/>
  <c r="CS57" i="1" s="1"/>
  <c r="BS58" i="1"/>
  <c r="CS58" i="1" s="1"/>
  <c r="BS78" i="1"/>
  <c r="CS78" i="1" s="1"/>
  <c r="BS39" i="1"/>
  <c r="CS39" i="1" s="1"/>
  <c r="BS31" i="1"/>
  <c r="CS31" i="1" s="1"/>
  <c r="BS76" i="1"/>
  <c r="CS76" i="1" s="1"/>
  <c r="BS132" i="1"/>
  <c r="CS132" i="1" s="1"/>
  <c r="BS151" i="1"/>
  <c r="CS151" i="1" s="1"/>
  <c r="BS128" i="1"/>
  <c r="CS128" i="1" s="1"/>
  <c r="BS129" i="1"/>
  <c r="CS129" i="1" s="1"/>
  <c r="BV15" i="1"/>
  <c r="CV15" i="1" s="1"/>
  <c r="BV49" i="1"/>
  <c r="CV49" i="1" s="1"/>
  <c r="BV80" i="1"/>
  <c r="CV80" i="1" s="1"/>
  <c r="BV52" i="1"/>
  <c r="CV52" i="1" s="1"/>
  <c r="BV143" i="1"/>
  <c r="CV143" i="1" s="1"/>
  <c r="J94" i="1"/>
  <c r="X94" i="1" s="1"/>
  <c r="J155" i="1"/>
  <c r="X155" i="1" s="1"/>
  <c r="J59" i="1"/>
  <c r="X59" i="1" s="1"/>
  <c r="J139" i="1"/>
  <c r="X139" i="1" s="1"/>
  <c r="J32" i="1"/>
  <c r="X32" i="1" s="1"/>
  <c r="J120" i="1"/>
  <c r="X120" i="1" s="1"/>
  <c r="J29" i="1"/>
  <c r="X29" i="1" s="1"/>
  <c r="J4" i="1"/>
  <c r="X4" i="1" s="1"/>
  <c r="J132" i="1"/>
  <c r="X132" i="1" s="1"/>
  <c r="J58" i="1"/>
  <c r="X58" i="1" s="1"/>
  <c r="J57" i="1"/>
  <c r="X57" i="1" s="1"/>
  <c r="BW41" i="1"/>
  <c r="CW41" i="1" s="1"/>
  <c r="BW125" i="1"/>
  <c r="CW125" i="1" s="1"/>
  <c r="BW158" i="1"/>
  <c r="CW158" i="1" s="1"/>
  <c r="BW20" i="1"/>
  <c r="CW20" i="1" s="1"/>
  <c r="BW24" i="1"/>
  <c r="CW24" i="1" s="1"/>
  <c r="BW98" i="1"/>
  <c r="CW98" i="1" s="1"/>
  <c r="BW100" i="1"/>
  <c r="CW100" i="1" s="1"/>
  <c r="BW102" i="1"/>
  <c r="CW102" i="1" s="1"/>
  <c r="BW104" i="1"/>
  <c r="CW104" i="1" s="1"/>
  <c r="BW141" i="1"/>
  <c r="CW141" i="1" s="1"/>
  <c r="BW93" i="1"/>
  <c r="CW93" i="1" s="1"/>
  <c r="BW33" i="1"/>
  <c r="CW33" i="1" s="1"/>
  <c r="BW85" i="1"/>
  <c r="CW85" i="1" s="1"/>
  <c r="BW30" i="1"/>
  <c r="CW30" i="1" s="1"/>
  <c r="BW66" i="1"/>
  <c r="CW66" i="1" s="1"/>
  <c r="BW120" i="1"/>
  <c r="CW120" i="1" s="1"/>
  <c r="BW153" i="1"/>
  <c r="CW153" i="1" s="1"/>
  <c r="BW124" i="1"/>
  <c r="CW124" i="1" s="1"/>
  <c r="BW46" i="1"/>
  <c r="CW46" i="1" s="1"/>
  <c r="BW12" i="1"/>
  <c r="CW12" i="1" s="1"/>
  <c r="K54" i="1"/>
  <c r="Y54" i="1" s="1"/>
  <c r="K135" i="1"/>
  <c r="Y135" i="1" s="1"/>
  <c r="BX12" i="1"/>
  <c r="CX12" i="1" s="1"/>
  <c r="BX158" i="1"/>
  <c r="CX158" i="1" s="1"/>
  <c r="BX20" i="1"/>
  <c r="CX20" i="1" s="1"/>
  <c r="BX24" i="1"/>
  <c r="CX24" i="1" s="1"/>
  <c r="BX100" i="1"/>
  <c r="CX100" i="1" s="1"/>
  <c r="BX141" i="1"/>
  <c r="CX141" i="1" s="1"/>
  <c r="BX30" i="1"/>
  <c r="CX30" i="1" s="1"/>
  <c r="BX93" i="1"/>
  <c r="CX93" i="1" s="1"/>
  <c r="CA109" i="1"/>
  <c r="DA109" i="1" s="1"/>
  <c r="CA148" i="1"/>
  <c r="DA148" i="1" s="1"/>
  <c r="CA37" i="1"/>
  <c r="DA37" i="1" s="1"/>
  <c r="CA116" i="1"/>
  <c r="DA116" i="1" s="1"/>
  <c r="CA122" i="1"/>
  <c r="DA122" i="1" s="1"/>
  <c r="CA105" i="1"/>
  <c r="DA105" i="1" s="1"/>
  <c r="CA142" i="1"/>
  <c r="DA142" i="1" s="1"/>
  <c r="CA144" i="1"/>
  <c r="DA144" i="1" s="1"/>
  <c r="CA84" i="1"/>
  <c r="DA84" i="1" s="1"/>
  <c r="CA56" i="1"/>
  <c r="DA56" i="1" s="1"/>
  <c r="CA4" i="1"/>
  <c r="DA4" i="1" s="1"/>
  <c r="CA26" i="1"/>
  <c r="DA26" i="1" s="1"/>
  <c r="BY49" i="1"/>
  <c r="CY49" i="1" s="1"/>
  <c r="BY80" i="1"/>
  <c r="CY80" i="1" s="1"/>
  <c r="BY143" i="1"/>
  <c r="CY143" i="1" s="1"/>
  <c r="BY15" i="1"/>
  <c r="CY15" i="1" s="1"/>
  <c r="BY52" i="1"/>
  <c r="CY52" i="1" s="1"/>
  <c r="K73" i="1"/>
  <c r="Y73" i="1" s="1"/>
  <c r="K145" i="1"/>
  <c r="Y145" i="1" s="1"/>
  <c r="K78" i="1"/>
  <c r="Y78" i="1" s="1"/>
  <c r="K142" i="1"/>
  <c r="Y142" i="1" s="1"/>
  <c r="K27" i="1"/>
  <c r="Y27" i="1" s="1"/>
  <c r="K99" i="1"/>
  <c r="Y99" i="1" s="1"/>
  <c r="K154" i="1"/>
  <c r="Y154" i="1" s="1"/>
  <c r="K48" i="1"/>
  <c r="Y48" i="1" s="1"/>
  <c r="K128" i="1"/>
  <c r="Y128" i="1" s="1"/>
  <c r="K5" i="1"/>
  <c r="Y5" i="1" s="1"/>
  <c r="K69" i="1"/>
  <c r="Y69" i="1" s="1"/>
  <c r="K148" i="1"/>
  <c r="Y148" i="1" s="1"/>
  <c r="K74" i="1"/>
  <c r="Y74" i="1" s="1"/>
  <c r="K138" i="1"/>
  <c r="Y138" i="1" s="1"/>
  <c r="K71" i="1"/>
  <c r="Y71" i="1" s="1"/>
  <c r="K143" i="1"/>
  <c r="Y143" i="1" s="1"/>
  <c r="BX73" i="1"/>
  <c r="CX73" i="1" s="1"/>
  <c r="BX99" i="1"/>
  <c r="CX99" i="1" s="1"/>
  <c r="BX34" i="1"/>
  <c r="CX34" i="1" s="1"/>
  <c r="BX68" i="1"/>
  <c r="CX68" i="1" s="1"/>
  <c r="BX29" i="1"/>
  <c r="CX29" i="1" s="1"/>
  <c r="BY46" i="1"/>
  <c r="CY46" i="1" s="1"/>
  <c r="BY93" i="1"/>
  <c r="CY93" i="1" s="1"/>
  <c r="BY124" i="1"/>
  <c r="CY124" i="1" s="1"/>
  <c r="BY12" i="1"/>
  <c r="CY12" i="1" s="1"/>
  <c r="BY41" i="1"/>
  <c r="CY41" i="1" s="1"/>
  <c r="BY125" i="1"/>
  <c r="CY125" i="1" s="1"/>
  <c r="BY158" i="1"/>
  <c r="CY158" i="1" s="1"/>
  <c r="BY20" i="1"/>
  <c r="CY20" i="1" s="1"/>
  <c r="BY24" i="1"/>
  <c r="CY24" i="1" s="1"/>
  <c r="BY98" i="1"/>
  <c r="CY98" i="1" s="1"/>
  <c r="BY100" i="1"/>
  <c r="CY100" i="1" s="1"/>
  <c r="BY102" i="1"/>
  <c r="CY102" i="1" s="1"/>
  <c r="BY104" i="1"/>
  <c r="CY104" i="1" s="1"/>
  <c r="BY141" i="1"/>
  <c r="CY141" i="1" s="1"/>
  <c r="BY85" i="1"/>
  <c r="CY85" i="1" s="1"/>
  <c r="BY33" i="1"/>
  <c r="CY33" i="1" s="1"/>
  <c r="BY30" i="1"/>
  <c r="CY30" i="1" s="1"/>
  <c r="BY66" i="1"/>
  <c r="CY66" i="1" s="1"/>
  <c r="BY120" i="1"/>
  <c r="CY120" i="1" s="1"/>
  <c r="BY153" i="1"/>
  <c r="CY153" i="1" s="1"/>
  <c r="BW76" i="1"/>
  <c r="CW76" i="1" s="1"/>
  <c r="BW78" i="1"/>
  <c r="CW78" i="1" s="1"/>
  <c r="BW82" i="1"/>
  <c r="CW82" i="1" s="1"/>
  <c r="BW110" i="1"/>
  <c r="CW110" i="1" s="1"/>
  <c r="BW58" i="1"/>
  <c r="CW58" i="1" s="1"/>
  <c r="BW9" i="1"/>
  <c r="CW9" i="1" s="1"/>
  <c r="BW39" i="1"/>
  <c r="CW39" i="1" s="1"/>
  <c r="BW129" i="1"/>
  <c r="CW129" i="1" s="1"/>
  <c r="BW128" i="1"/>
  <c r="CW128" i="1" s="1"/>
  <c r="BW151" i="1"/>
  <c r="CW151" i="1" s="1"/>
  <c r="BW17" i="1"/>
  <c r="CW17" i="1" s="1"/>
  <c r="BW57" i="1"/>
  <c r="CW57" i="1" s="1"/>
  <c r="BW101" i="1"/>
  <c r="CW101" i="1" s="1"/>
  <c r="BW132" i="1"/>
  <c r="CW132" i="1" s="1"/>
  <c r="BZ49" i="1"/>
  <c r="CZ49" i="1" s="1"/>
  <c r="BZ80" i="1"/>
  <c r="CZ80" i="1" s="1"/>
  <c r="BZ52" i="1"/>
  <c r="CZ52" i="1" s="1"/>
  <c r="BZ143" i="1"/>
  <c r="CZ143" i="1" s="1"/>
  <c r="BZ15" i="1"/>
  <c r="CZ15" i="1" s="1"/>
  <c r="K9" i="1"/>
  <c r="Y9" i="1" s="1"/>
  <c r="K81" i="1"/>
  <c r="Y81" i="1" s="1"/>
  <c r="K153" i="1"/>
  <c r="Y153" i="1" s="1"/>
  <c r="K86" i="1"/>
  <c r="Y86" i="1" s="1"/>
  <c r="K158" i="1"/>
  <c r="Y158" i="1" s="1"/>
  <c r="K35" i="1"/>
  <c r="Y35" i="1" s="1"/>
  <c r="K115" i="1"/>
  <c r="Y115" i="1" s="1"/>
  <c r="K76" i="1"/>
  <c r="Y76" i="1" s="1"/>
  <c r="K56" i="1"/>
  <c r="Y56" i="1" s="1"/>
  <c r="K136" i="1"/>
  <c r="Y136" i="1" s="1"/>
  <c r="K13" i="1"/>
  <c r="Y13" i="1" s="1"/>
  <c r="K77" i="1"/>
  <c r="Y77" i="1" s="1"/>
  <c r="K10" i="1"/>
  <c r="Y10" i="1" s="1"/>
  <c r="K82" i="1"/>
  <c r="Y82" i="1" s="1"/>
  <c r="K84" i="1"/>
  <c r="Y84" i="1" s="1"/>
  <c r="K79" i="1"/>
  <c r="Y79" i="1" s="1"/>
  <c r="K151" i="1"/>
  <c r="Y151" i="1" s="1"/>
  <c r="K134" i="1"/>
  <c r="Y134" i="1" s="1"/>
  <c r="BY42" i="1"/>
  <c r="CY42" i="1" s="1"/>
  <c r="BY130" i="1"/>
  <c r="CY130" i="1" s="1"/>
  <c r="BY155" i="1"/>
  <c r="CY155" i="1" s="1"/>
  <c r="BY21" i="1"/>
  <c r="CY21" i="1" s="1"/>
  <c r="BY73" i="1"/>
  <c r="CY73" i="1" s="1"/>
  <c r="BY99" i="1"/>
  <c r="CY99" i="1" s="1"/>
  <c r="BY34" i="1"/>
  <c r="CY34" i="1" s="1"/>
  <c r="BY53" i="1"/>
  <c r="CY53" i="1" s="1"/>
  <c r="BY68" i="1"/>
  <c r="CY68" i="1" s="1"/>
  <c r="BY147" i="1"/>
  <c r="CY147" i="1" s="1"/>
  <c r="BY29" i="1"/>
  <c r="CY29" i="1" s="1"/>
  <c r="BY86" i="1"/>
  <c r="CY86" i="1" s="1"/>
  <c r="BY117" i="1"/>
  <c r="CY117" i="1" s="1"/>
  <c r="BY61" i="1"/>
  <c r="CY61" i="1" s="1"/>
  <c r="BY88" i="1"/>
  <c r="CY88" i="1" s="1"/>
  <c r="BY92" i="1"/>
  <c r="CY92" i="1" s="1"/>
  <c r="BY94" i="1"/>
  <c r="CY94" i="1" s="1"/>
  <c r="BY13" i="1"/>
  <c r="CY13" i="1" s="1"/>
  <c r="BY96" i="1"/>
  <c r="CY96" i="1" s="1"/>
  <c r="BY145" i="1"/>
  <c r="CY145" i="1" s="1"/>
  <c r="BW51" i="1"/>
  <c r="CW51" i="1" s="1"/>
  <c r="BW112" i="1"/>
  <c r="CW112" i="1" s="1"/>
  <c r="BW16" i="1"/>
  <c r="CW16" i="1" s="1"/>
  <c r="BW119" i="1"/>
  <c r="CW119" i="1" s="1"/>
  <c r="BW121" i="1"/>
  <c r="CW121" i="1" s="1"/>
  <c r="BW152" i="1"/>
  <c r="CW152" i="1" s="1"/>
  <c r="BW156" i="1"/>
  <c r="CW156" i="1" s="1"/>
  <c r="BW48" i="1"/>
  <c r="CW48" i="1" s="1"/>
  <c r="BW74" i="1"/>
  <c r="CW74" i="1" s="1"/>
  <c r="BW106" i="1"/>
  <c r="CW106" i="1" s="1"/>
  <c r="BW95" i="1"/>
  <c r="CW95" i="1" s="1"/>
  <c r="BW67" i="1"/>
  <c r="CW67" i="1" s="1"/>
  <c r="BW77" i="1"/>
  <c r="CW77" i="1" s="1"/>
  <c r="BW79" i="1"/>
  <c r="CW79" i="1" s="1"/>
  <c r="BW81" i="1"/>
  <c r="CW81" i="1" s="1"/>
  <c r="BW59" i="1"/>
  <c r="CW59" i="1" s="1"/>
  <c r="BW87" i="1"/>
  <c r="CW87" i="1" s="1"/>
  <c r="BW114" i="1"/>
  <c r="CW114" i="1" s="1"/>
  <c r="BW118" i="1"/>
  <c r="CW118" i="1" s="1"/>
  <c r="BW89" i="1"/>
  <c r="CW89" i="1" s="1"/>
  <c r="BW8" i="1"/>
  <c r="CW8" i="1" s="1"/>
  <c r="BW91" i="1"/>
  <c r="CW91" i="1" s="1"/>
  <c r="BW10" i="1"/>
  <c r="CW10" i="1" s="1"/>
  <c r="BW23" i="1"/>
  <c r="CW23" i="1" s="1"/>
  <c r="BW138" i="1"/>
  <c r="CW138" i="1" s="1"/>
  <c r="BW63" i="1"/>
  <c r="CW63" i="1" s="1"/>
  <c r="BW140" i="1"/>
  <c r="CW140" i="1" s="1"/>
  <c r="BZ30" i="1"/>
  <c r="CZ30" i="1" s="1"/>
  <c r="BZ66" i="1"/>
  <c r="CZ66" i="1" s="1"/>
  <c r="BZ120" i="1"/>
  <c r="CZ120" i="1" s="1"/>
  <c r="BZ153" i="1"/>
  <c r="CZ153" i="1" s="1"/>
  <c r="BZ46" i="1"/>
  <c r="CZ46" i="1" s="1"/>
  <c r="BZ93" i="1"/>
  <c r="CZ93" i="1" s="1"/>
  <c r="BZ124" i="1"/>
  <c r="CZ124" i="1" s="1"/>
  <c r="BZ12" i="1"/>
  <c r="CZ12" i="1" s="1"/>
  <c r="BZ100" i="1"/>
  <c r="CZ100" i="1" s="1"/>
  <c r="BZ158" i="1"/>
  <c r="CZ158" i="1" s="1"/>
  <c r="BZ41" i="1"/>
  <c r="CZ41" i="1" s="1"/>
  <c r="BZ125" i="1"/>
  <c r="CZ125" i="1" s="1"/>
  <c r="BZ98" i="1"/>
  <c r="CZ98" i="1" s="1"/>
  <c r="BZ104" i="1"/>
  <c r="CZ104" i="1" s="1"/>
  <c r="BZ20" i="1"/>
  <c r="CZ20" i="1" s="1"/>
  <c r="BZ24" i="1"/>
  <c r="CZ24" i="1" s="1"/>
  <c r="BZ102" i="1"/>
  <c r="CZ102" i="1" s="1"/>
  <c r="BZ33" i="1"/>
  <c r="CZ33" i="1" s="1"/>
  <c r="BZ85" i="1"/>
  <c r="CZ85" i="1" s="1"/>
  <c r="BZ141" i="1"/>
  <c r="CZ141" i="1" s="1"/>
  <c r="BX82" i="1"/>
  <c r="CX82" i="1" s="1"/>
  <c r="BX110" i="1"/>
  <c r="CX110" i="1" s="1"/>
  <c r="BX58" i="1"/>
  <c r="CX58" i="1" s="1"/>
  <c r="BX9" i="1"/>
  <c r="CX9" i="1" s="1"/>
  <c r="BX31" i="1"/>
  <c r="CX31" i="1" s="1"/>
  <c r="BX17" i="1"/>
  <c r="CX17" i="1" s="1"/>
  <c r="BX132" i="1"/>
  <c r="CX132" i="1" s="1"/>
  <c r="CA15" i="1"/>
  <c r="DA15" i="1" s="1"/>
  <c r="CA52" i="1"/>
  <c r="DA52" i="1" s="1"/>
  <c r="CA49" i="1"/>
  <c r="DA49" i="1" s="1"/>
  <c r="CA80" i="1"/>
  <c r="DA80" i="1" s="1"/>
  <c r="CA143" i="1"/>
  <c r="DA143" i="1" s="1"/>
  <c r="K17" i="1"/>
  <c r="Y17" i="1" s="1"/>
  <c r="K89" i="1"/>
  <c r="Y89" i="1" s="1"/>
  <c r="K132" i="1"/>
  <c r="Y132" i="1" s="1"/>
  <c r="K94" i="1"/>
  <c r="Y94" i="1" s="1"/>
  <c r="K4" i="1"/>
  <c r="Y4" i="1" s="1"/>
  <c r="K125" i="1"/>
  <c r="Y125" i="1" s="1"/>
  <c r="K43" i="1"/>
  <c r="Y43" i="1" s="1"/>
  <c r="K123" i="1"/>
  <c r="Y123" i="1" s="1"/>
  <c r="K140" i="1"/>
  <c r="Y140" i="1" s="1"/>
  <c r="K80" i="1"/>
  <c r="Y80" i="1" s="1"/>
  <c r="K144" i="1"/>
  <c r="Y144" i="1" s="1"/>
  <c r="K21" i="1"/>
  <c r="Y21" i="1" s="1"/>
  <c r="K85" i="1"/>
  <c r="Y85" i="1" s="1"/>
  <c r="K26" i="1"/>
  <c r="Y26" i="1" s="1"/>
  <c r="K90" i="1"/>
  <c r="Y90" i="1" s="1"/>
  <c r="K124" i="1"/>
  <c r="Y124" i="1" s="1"/>
  <c r="K87" i="1"/>
  <c r="Y87" i="1" s="1"/>
  <c r="K12" i="1"/>
  <c r="Y12" i="1" s="1"/>
  <c r="BX143" i="1"/>
  <c r="CX143" i="1" s="1"/>
  <c r="BX52" i="1"/>
  <c r="CX52" i="1" s="1"/>
  <c r="K40" i="1"/>
  <c r="Y40" i="1" s="1"/>
  <c r="BZ42" i="1"/>
  <c r="CZ42" i="1" s="1"/>
  <c r="BZ130" i="1"/>
  <c r="CZ130" i="1" s="1"/>
  <c r="BZ155" i="1"/>
  <c r="CZ155" i="1" s="1"/>
  <c r="BZ21" i="1"/>
  <c r="CZ21" i="1" s="1"/>
  <c r="BZ73" i="1"/>
  <c r="CZ73" i="1" s="1"/>
  <c r="BZ99" i="1"/>
  <c r="CZ99" i="1" s="1"/>
  <c r="BZ34" i="1"/>
  <c r="CZ34" i="1" s="1"/>
  <c r="BZ53" i="1"/>
  <c r="CZ53" i="1" s="1"/>
  <c r="BZ147" i="1"/>
  <c r="CZ147" i="1" s="1"/>
  <c r="BZ29" i="1"/>
  <c r="CZ29" i="1" s="1"/>
  <c r="BZ86" i="1"/>
  <c r="CZ86" i="1" s="1"/>
  <c r="BZ117" i="1"/>
  <c r="CZ117" i="1" s="1"/>
  <c r="BZ61" i="1"/>
  <c r="CZ61" i="1" s="1"/>
  <c r="BZ88" i="1"/>
  <c r="CZ88" i="1" s="1"/>
  <c r="BZ92" i="1"/>
  <c r="CZ92" i="1" s="1"/>
  <c r="BZ94" i="1"/>
  <c r="CZ94" i="1" s="1"/>
  <c r="BZ13" i="1"/>
  <c r="CZ13" i="1" s="1"/>
  <c r="BZ145" i="1"/>
  <c r="CZ145" i="1" s="1"/>
  <c r="CA33" i="1"/>
  <c r="DA33" i="1" s="1"/>
  <c r="CA85" i="1"/>
  <c r="DA85" i="1" s="1"/>
  <c r="CA30" i="1"/>
  <c r="DA30" i="1" s="1"/>
  <c r="CA66" i="1"/>
  <c r="DA66" i="1" s="1"/>
  <c r="CA120" i="1"/>
  <c r="DA120" i="1" s="1"/>
  <c r="CA153" i="1"/>
  <c r="DA153" i="1" s="1"/>
  <c r="CA46" i="1"/>
  <c r="DA46" i="1" s="1"/>
  <c r="CA93" i="1"/>
  <c r="DA93" i="1" s="1"/>
  <c r="CA124" i="1"/>
  <c r="DA124" i="1" s="1"/>
  <c r="CA12" i="1"/>
  <c r="DA12" i="1" s="1"/>
  <c r="CA125" i="1"/>
  <c r="DA125" i="1" s="1"/>
  <c r="CA41" i="1"/>
  <c r="DA41" i="1" s="1"/>
  <c r="CA158" i="1"/>
  <c r="DA158" i="1" s="1"/>
  <c r="CA20" i="1"/>
  <c r="DA20" i="1" s="1"/>
  <c r="CA98" i="1"/>
  <c r="DA98" i="1" s="1"/>
  <c r="CA100" i="1"/>
  <c r="DA100" i="1" s="1"/>
  <c r="CA24" i="1"/>
  <c r="DA24" i="1" s="1"/>
  <c r="CA102" i="1"/>
  <c r="DA102" i="1" s="1"/>
  <c r="CA141" i="1"/>
  <c r="DA141" i="1" s="1"/>
  <c r="CA104" i="1"/>
  <c r="DA104" i="1" s="1"/>
  <c r="BY128" i="1"/>
  <c r="CY128" i="1" s="1"/>
  <c r="BY132" i="1"/>
  <c r="CY132" i="1" s="1"/>
  <c r="BY101" i="1"/>
  <c r="CY101" i="1" s="1"/>
  <c r="BY76" i="1"/>
  <c r="CY76" i="1" s="1"/>
  <c r="BY78" i="1"/>
  <c r="CY78" i="1" s="1"/>
  <c r="BY82" i="1"/>
  <c r="CY82" i="1" s="1"/>
  <c r="BY110" i="1"/>
  <c r="CY110" i="1" s="1"/>
  <c r="BY58" i="1"/>
  <c r="CY58" i="1" s="1"/>
  <c r="BY9" i="1"/>
  <c r="CY9" i="1" s="1"/>
  <c r="BY39" i="1"/>
  <c r="CY39" i="1" s="1"/>
  <c r="BY129" i="1"/>
  <c r="CY129" i="1" s="1"/>
  <c r="BY31" i="1"/>
  <c r="CY31" i="1" s="1"/>
  <c r="BY151" i="1"/>
  <c r="CY151" i="1" s="1"/>
  <c r="BY57" i="1"/>
  <c r="CY57" i="1" s="1"/>
  <c r="BY17" i="1"/>
  <c r="CY17" i="1" s="1"/>
  <c r="K25" i="1"/>
  <c r="Y25" i="1" s="1"/>
  <c r="K97" i="1"/>
  <c r="Y97" i="1" s="1"/>
  <c r="K14" i="1"/>
  <c r="Y14" i="1" s="1"/>
  <c r="K102" i="1"/>
  <c r="Y102" i="1" s="1"/>
  <c r="K141" i="1"/>
  <c r="Y141" i="1" s="1"/>
  <c r="K51" i="1"/>
  <c r="Y51" i="1" s="1"/>
  <c r="K131" i="1"/>
  <c r="Y131" i="1" s="1"/>
  <c r="K8" i="1"/>
  <c r="Y8" i="1" s="1"/>
  <c r="K88" i="1"/>
  <c r="Y88" i="1" s="1"/>
  <c r="K152" i="1"/>
  <c r="Y152" i="1" s="1"/>
  <c r="K29" i="1"/>
  <c r="Y29" i="1" s="1"/>
  <c r="K93" i="1"/>
  <c r="Y93" i="1" s="1"/>
  <c r="K34" i="1"/>
  <c r="Y34" i="1" s="1"/>
  <c r="K98" i="1"/>
  <c r="Y98" i="1" s="1"/>
  <c r="K15" i="1"/>
  <c r="Y15" i="1" s="1"/>
  <c r="K95" i="1"/>
  <c r="Y95" i="1" s="1"/>
  <c r="K20" i="1"/>
  <c r="Y20" i="1" s="1"/>
  <c r="BZ37" i="1"/>
  <c r="CZ37" i="1" s="1"/>
  <c r="BZ116" i="1"/>
  <c r="CZ116" i="1" s="1"/>
  <c r="BZ122" i="1"/>
  <c r="CZ122" i="1" s="1"/>
  <c r="BZ4" i="1"/>
  <c r="CZ4" i="1" s="1"/>
  <c r="BZ105" i="1"/>
  <c r="CZ105" i="1" s="1"/>
  <c r="BZ142" i="1"/>
  <c r="CZ142" i="1" s="1"/>
  <c r="BZ144" i="1"/>
  <c r="CZ144" i="1" s="1"/>
  <c r="BZ84" i="1"/>
  <c r="CZ84" i="1" s="1"/>
  <c r="BZ56" i="1"/>
  <c r="CZ56" i="1" s="1"/>
  <c r="BZ26" i="1"/>
  <c r="CZ26" i="1" s="1"/>
  <c r="BZ109" i="1"/>
  <c r="CZ109" i="1" s="1"/>
  <c r="BZ148" i="1"/>
  <c r="CZ148" i="1" s="1"/>
  <c r="BW34" i="1"/>
  <c r="CW34" i="1" s="1"/>
  <c r="BW53" i="1"/>
  <c r="CW53" i="1" s="1"/>
  <c r="BW29" i="1"/>
  <c r="CW29" i="1" s="1"/>
  <c r="BW86" i="1"/>
  <c r="CW86" i="1" s="1"/>
  <c r="BW115" i="1"/>
  <c r="CW115" i="1" s="1"/>
  <c r="BW117" i="1"/>
  <c r="CW117" i="1" s="1"/>
  <c r="BW61" i="1"/>
  <c r="CW61" i="1" s="1"/>
  <c r="BW88" i="1"/>
  <c r="CW88" i="1" s="1"/>
  <c r="BW92" i="1"/>
  <c r="CW92" i="1" s="1"/>
  <c r="BW94" i="1"/>
  <c r="CW94" i="1" s="1"/>
  <c r="BW13" i="1"/>
  <c r="CW13" i="1" s="1"/>
  <c r="BW96" i="1"/>
  <c r="CW96" i="1" s="1"/>
  <c r="BW145" i="1"/>
  <c r="CW145" i="1" s="1"/>
  <c r="BW42" i="1"/>
  <c r="CW42" i="1" s="1"/>
  <c r="BW21" i="1"/>
  <c r="CW21" i="1" s="1"/>
  <c r="BW73" i="1"/>
  <c r="CW73" i="1" s="1"/>
  <c r="BW130" i="1"/>
  <c r="CW130" i="1" s="1"/>
  <c r="BW99" i="1"/>
  <c r="CW99" i="1" s="1"/>
  <c r="BW155" i="1"/>
  <c r="CW155" i="1" s="1"/>
  <c r="BX112" i="1"/>
  <c r="CX112" i="1" s="1"/>
  <c r="BX121" i="1"/>
  <c r="CX121" i="1" s="1"/>
  <c r="BX77" i="1"/>
  <c r="CX77" i="1" s="1"/>
  <c r="BX81" i="1"/>
  <c r="CX81" i="1" s="1"/>
  <c r="BX59" i="1"/>
  <c r="CX59" i="1" s="1"/>
  <c r="BX87" i="1"/>
  <c r="CX87" i="1" s="1"/>
  <c r="BX95" i="1"/>
  <c r="CX95" i="1" s="1"/>
  <c r="CA42" i="1"/>
  <c r="DA42" i="1" s="1"/>
  <c r="CA130" i="1"/>
  <c r="DA130" i="1" s="1"/>
  <c r="CA155" i="1"/>
  <c r="DA155" i="1" s="1"/>
  <c r="CA21" i="1"/>
  <c r="DA21" i="1" s="1"/>
  <c r="CA73" i="1"/>
  <c r="DA73" i="1" s="1"/>
  <c r="CA99" i="1"/>
  <c r="DA99" i="1" s="1"/>
  <c r="CA34" i="1"/>
  <c r="DA34" i="1" s="1"/>
  <c r="CA53" i="1"/>
  <c r="DA53" i="1" s="1"/>
  <c r="CA68" i="1"/>
  <c r="DA68" i="1" s="1"/>
  <c r="CA147" i="1"/>
  <c r="DA147" i="1" s="1"/>
  <c r="CA88" i="1"/>
  <c r="DA88" i="1" s="1"/>
  <c r="CA94" i="1"/>
  <c r="DA94" i="1" s="1"/>
  <c r="CA29" i="1"/>
  <c r="DA29" i="1" s="1"/>
  <c r="CA86" i="1"/>
  <c r="DA86" i="1" s="1"/>
  <c r="CA115" i="1"/>
  <c r="DA115" i="1" s="1"/>
  <c r="CA117" i="1"/>
  <c r="DA117" i="1" s="1"/>
  <c r="CA61" i="1"/>
  <c r="DA61" i="1" s="1"/>
  <c r="CA92" i="1"/>
  <c r="DA92" i="1" s="1"/>
  <c r="CA96" i="1"/>
  <c r="DA96" i="1" s="1"/>
  <c r="CA145" i="1"/>
  <c r="DA145" i="1" s="1"/>
  <c r="CA13" i="1"/>
  <c r="DA13" i="1" s="1"/>
  <c r="BY8" i="1"/>
  <c r="CY8" i="1" s="1"/>
  <c r="BY89" i="1"/>
  <c r="CY89" i="1" s="1"/>
  <c r="BY91" i="1"/>
  <c r="CY91" i="1" s="1"/>
  <c r="BY95" i="1"/>
  <c r="CY95" i="1" s="1"/>
  <c r="BY10" i="1"/>
  <c r="CY10" i="1" s="1"/>
  <c r="BY23" i="1"/>
  <c r="CY23" i="1" s="1"/>
  <c r="BY63" i="1"/>
  <c r="CY63" i="1" s="1"/>
  <c r="BY138" i="1"/>
  <c r="CY138" i="1" s="1"/>
  <c r="BY140" i="1"/>
  <c r="CY140" i="1" s="1"/>
  <c r="BY51" i="1"/>
  <c r="CY51" i="1" s="1"/>
  <c r="BY112" i="1"/>
  <c r="CY112" i="1" s="1"/>
  <c r="BY16" i="1"/>
  <c r="CY16" i="1" s="1"/>
  <c r="BY119" i="1"/>
  <c r="CY119" i="1" s="1"/>
  <c r="BY121" i="1"/>
  <c r="CY121" i="1" s="1"/>
  <c r="BY152" i="1"/>
  <c r="CY152" i="1" s="1"/>
  <c r="BY156" i="1"/>
  <c r="CY156" i="1" s="1"/>
  <c r="BY48" i="1"/>
  <c r="CY48" i="1" s="1"/>
  <c r="BY74" i="1"/>
  <c r="CY74" i="1" s="1"/>
  <c r="BY106" i="1"/>
  <c r="CY106" i="1" s="1"/>
  <c r="BY67" i="1"/>
  <c r="CY67" i="1" s="1"/>
  <c r="BY77" i="1"/>
  <c r="CY77" i="1" s="1"/>
  <c r="BY79" i="1"/>
  <c r="CY79" i="1" s="1"/>
  <c r="BY81" i="1"/>
  <c r="CY81" i="1" s="1"/>
  <c r="BY118" i="1"/>
  <c r="CY118" i="1" s="1"/>
  <c r="BY59" i="1"/>
  <c r="CY59" i="1" s="1"/>
  <c r="BY114" i="1"/>
  <c r="CY114" i="1" s="1"/>
  <c r="BY87" i="1"/>
  <c r="CY87" i="1" s="1"/>
  <c r="BW84" i="1"/>
  <c r="CW84" i="1" s="1"/>
  <c r="BW56" i="1"/>
  <c r="CW56" i="1" s="1"/>
  <c r="BW26" i="1"/>
  <c r="CW26" i="1" s="1"/>
  <c r="BW4" i="1"/>
  <c r="CW4" i="1" s="1"/>
  <c r="BW109" i="1"/>
  <c r="CW109" i="1" s="1"/>
  <c r="BW148" i="1"/>
  <c r="CW148" i="1" s="1"/>
  <c r="BW37" i="1"/>
  <c r="CW37" i="1" s="1"/>
  <c r="BW116" i="1"/>
  <c r="CW116" i="1" s="1"/>
  <c r="BW122" i="1"/>
  <c r="CW122" i="1" s="1"/>
  <c r="BW144" i="1"/>
  <c r="CW144" i="1" s="1"/>
  <c r="BW142" i="1"/>
  <c r="CW142" i="1" s="1"/>
  <c r="BW105" i="1"/>
  <c r="CW105" i="1" s="1"/>
  <c r="BZ17" i="1"/>
  <c r="CZ17" i="1" s="1"/>
  <c r="BZ57" i="1"/>
  <c r="CZ57" i="1" s="1"/>
  <c r="BZ151" i="1"/>
  <c r="CZ151" i="1" s="1"/>
  <c r="BZ128" i="1"/>
  <c r="CZ128" i="1" s="1"/>
  <c r="BZ132" i="1"/>
  <c r="CZ132" i="1" s="1"/>
  <c r="BZ101" i="1"/>
  <c r="CZ101" i="1" s="1"/>
  <c r="BZ76" i="1"/>
  <c r="CZ76" i="1" s="1"/>
  <c r="BZ78" i="1"/>
  <c r="CZ78" i="1" s="1"/>
  <c r="BZ82" i="1"/>
  <c r="CZ82" i="1" s="1"/>
  <c r="BZ110" i="1"/>
  <c r="CZ110" i="1" s="1"/>
  <c r="BZ58" i="1"/>
  <c r="CZ58" i="1" s="1"/>
  <c r="BZ9" i="1"/>
  <c r="CZ9" i="1" s="1"/>
  <c r="BZ39" i="1"/>
  <c r="CZ39" i="1" s="1"/>
  <c r="BZ129" i="1"/>
  <c r="CZ129" i="1" s="1"/>
  <c r="BZ31" i="1"/>
  <c r="CZ31" i="1" s="1"/>
  <c r="K33" i="1"/>
  <c r="Y33" i="1" s="1"/>
  <c r="K105" i="1"/>
  <c r="Y105" i="1" s="1"/>
  <c r="K22" i="1"/>
  <c r="Y22" i="1" s="1"/>
  <c r="K110" i="1"/>
  <c r="Y110" i="1" s="1"/>
  <c r="K52" i="1"/>
  <c r="Y52" i="1" s="1"/>
  <c r="K59" i="1"/>
  <c r="Y59" i="1" s="1"/>
  <c r="K139" i="1"/>
  <c r="Y139" i="1" s="1"/>
  <c r="K16" i="1"/>
  <c r="Y16" i="1" s="1"/>
  <c r="K96" i="1"/>
  <c r="Y96" i="1" s="1"/>
  <c r="K117" i="1"/>
  <c r="Y117" i="1" s="1"/>
  <c r="K37" i="1"/>
  <c r="Y37" i="1" s="1"/>
  <c r="K101" i="1"/>
  <c r="Y101" i="1" s="1"/>
  <c r="K42" i="1"/>
  <c r="Y42" i="1" s="1"/>
  <c r="K106" i="1"/>
  <c r="Y106" i="1" s="1"/>
  <c r="K23" i="1"/>
  <c r="Y23" i="1" s="1"/>
  <c r="K103" i="1"/>
  <c r="Y103" i="1" s="1"/>
  <c r="K28" i="1"/>
  <c r="Y28" i="1" s="1"/>
  <c r="K137" i="1"/>
  <c r="Y137" i="1" s="1"/>
  <c r="K11" i="1"/>
  <c r="Y11" i="1" s="1"/>
  <c r="CA54" i="1"/>
  <c r="DA54" i="1" s="1"/>
  <c r="CA83" i="1"/>
  <c r="DA83" i="1" s="1"/>
  <c r="CA28" i="1"/>
  <c r="DA28" i="1" s="1"/>
  <c r="CA35" i="1"/>
  <c r="DA35" i="1" s="1"/>
  <c r="CA69" i="1"/>
  <c r="DA69" i="1" s="1"/>
  <c r="CA40" i="1"/>
  <c r="DA40" i="1" s="1"/>
  <c r="CA44" i="1"/>
  <c r="DA44" i="1" s="1"/>
  <c r="CA126" i="1"/>
  <c r="DA126" i="1" s="1"/>
  <c r="CA134" i="1"/>
  <c r="DA134" i="1" s="1"/>
  <c r="CA157" i="1"/>
  <c r="DA157" i="1" s="1"/>
  <c r="CA25" i="1"/>
  <c r="DA25" i="1" s="1"/>
  <c r="CA32" i="1"/>
  <c r="DA32" i="1" s="1"/>
  <c r="CA97" i="1"/>
  <c r="DA97" i="1" s="1"/>
  <c r="CA103" i="1"/>
  <c r="DA103" i="1" s="1"/>
  <c r="CA136" i="1"/>
  <c r="DA136" i="1" s="1"/>
  <c r="CA71" i="1"/>
  <c r="DA71" i="1" s="1"/>
  <c r="CA90" i="1"/>
  <c r="DA90" i="1" s="1"/>
  <c r="CA127" i="1"/>
  <c r="DA127" i="1" s="1"/>
  <c r="CA5" i="1"/>
  <c r="DA5" i="1" s="1"/>
  <c r="CA14" i="1"/>
  <c r="DA14" i="1" s="1"/>
  <c r="CA27" i="1"/>
  <c r="DA27" i="1" s="1"/>
  <c r="CA108" i="1"/>
  <c r="DA108" i="1" s="1"/>
  <c r="CA36" i="1"/>
  <c r="DA36" i="1" s="1"/>
  <c r="CA154" i="1"/>
  <c r="DA154" i="1" s="1"/>
  <c r="CA43" i="1"/>
  <c r="DA43" i="1" s="1"/>
  <c r="CA45" i="1"/>
  <c r="DA45" i="1" s="1"/>
  <c r="CA123" i="1"/>
  <c r="DA123" i="1" s="1"/>
  <c r="CA50" i="1"/>
  <c r="DA50" i="1" s="1"/>
  <c r="CA135" i="1"/>
  <c r="DA135" i="1" s="1"/>
  <c r="CA131" i="1"/>
  <c r="DA131" i="1" s="1"/>
  <c r="CA137" i="1"/>
  <c r="DA137" i="1" s="1"/>
  <c r="CA11" i="1"/>
  <c r="DA11" i="1" s="1"/>
  <c r="CA22" i="1"/>
  <c r="DA22" i="1" s="1"/>
  <c r="CA133" i="1"/>
  <c r="DA133" i="1" s="1"/>
  <c r="CA139" i="1"/>
  <c r="DA139" i="1" s="1"/>
  <c r="BW5" i="1"/>
  <c r="CW5" i="1" s="1"/>
  <c r="BW14" i="1"/>
  <c r="CW14" i="1" s="1"/>
  <c r="BW27" i="1"/>
  <c r="CW27" i="1" s="1"/>
  <c r="BW108" i="1"/>
  <c r="CW108" i="1" s="1"/>
  <c r="BW36" i="1"/>
  <c r="CW36" i="1" s="1"/>
  <c r="BW154" i="1"/>
  <c r="CW154" i="1" s="1"/>
  <c r="BW43" i="1"/>
  <c r="CW43" i="1" s="1"/>
  <c r="BW45" i="1"/>
  <c r="CW45" i="1" s="1"/>
  <c r="BW71" i="1"/>
  <c r="CW71" i="1" s="1"/>
  <c r="BW90" i="1"/>
  <c r="CW90" i="1" s="1"/>
  <c r="BW123" i="1"/>
  <c r="CW123" i="1" s="1"/>
  <c r="BW127" i="1"/>
  <c r="CW127" i="1" s="1"/>
  <c r="BW131" i="1"/>
  <c r="CW131" i="1" s="1"/>
  <c r="BW133" i="1"/>
  <c r="CW133" i="1" s="1"/>
  <c r="BW11" i="1"/>
  <c r="CW11" i="1" s="1"/>
  <c r="BW22" i="1"/>
  <c r="CW22" i="1" s="1"/>
  <c r="BW50" i="1"/>
  <c r="CW50" i="1" s="1"/>
  <c r="BW135" i="1"/>
  <c r="CW135" i="1" s="1"/>
  <c r="BW137" i="1"/>
  <c r="CW137" i="1" s="1"/>
  <c r="BW139" i="1"/>
  <c r="CW139" i="1" s="1"/>
  <c r="BW126" i="1"/>
  <c r="CW126" i="1" s="1"/>
  <c r="BW54" i="1"/>
  <c r="CW54" i="1" s="1"/>
  <c r="BW83" i="1"/>
  <c r="CW83" i="1" s="1"/>
  <c r="BW28" i="1"/>
  <c r="CW28" i="1" s="1"/>
  <c r="BW35" i="1"/>
  <c r="CW35" i="1" s="1"/>
  <c r="BW69" i="1"/>
  <c r="CW69" i="1" s="1"/>
  <c r="BW40" i="1"/>
  <c r="CW40" i="1" s="1"/>
  <c r="BW44" i="1"/>
  <c r="CW44" i="1" s="1"/>
  <c r="BW97" i="1"/>
  <c r="CW97" i="1" s="1"/>
  <c r="BW136" i="1"/>
  <c r="CW136" i="1" s="1"/>
  <c r="BW157" i="1"/>
  <c r="CW157" i="1" s="1"/>
  <c r="BW32" i="1"/>
  <c r="CW32" i="1" s="1"/>
  <c r="BW25" i="1"/>
  <c r="CW25" i="1" s="1"/>
  <c r="BW103" i="1"/>
  <c r="CW103" i="1" s="1"/>
  <c r="BW134" i="1"/>
  <c r="CW134" i="1" s="1"/>
  <c r="BZ59" i="1"/>
  <c r="CZ59" i="1" s="1"/>
  <c r="BZ87" i="1"/>
  <c r="CZ87" i="1" s="1"/>
  <c r="BZ114" i="1"/>
  <c r="CZ114" i="1" s="1"/>
  <c r="BZ118" i="1"/>
  <c r="CZ118" i="1" s="1"/>
  <c r="BZ8" i="1"/>
  <c r="CZ8" i="1" s="1"/>
  <c r="BZ89" i="1"/>
  <c r="CZ89" i="1" s="1"/>
  <c r="BZ91" i="1"/>
  <c r="CZ91" i="1" s="1"/>
  <c r="BZ95" i="1"/>
  <c r="CZ95" i="1" s="1"/>
  <c r="BZ10" i="1"/>
  <c r="CZ10" i="1" s="1"/>
  <c r="BZ23" i="1"/>
  <c r="CZ23" i="1" s="1"/>
  <c r="BZ63" i="1"/>
  <c r="CZ63" i="1" s="1"/>
  <c r="BZ138" i="1"/>
  <c r="CZ138" i="1" s="1"/>
  <c r="BZ140" i="1"/>
  <c r="CZ140" i="1" s="1"/>
  <c r="BZ51" i="1"/>
  <c r="CZ51" i="1" s="1"/>
  <c r="BZ112" i="1"/>
  <c r="CZ112" i="1" s="1"/>
  <c r="BZ16" i="1"/>
  <c r="CZ16" i="1" s="1"/>
  <c r="BZ119" i="1"/>
  <c r="CZ119" i="1" s="1"/>
  <c r="BZ121" i="1"/>
  <c r="CZ121" i="1" s="1"/>
  <c r="BZ152" i="1"/>
  <c r="CZ152" i="1" s="1"/>
  <c r="BZ156" i="1"/>
  <c r="CZ156" i="1" s="1"/>
  <c r="BZ106" i="1"/>
  <c r="CZ106" i="1" s="1"/>
  <c r="BZ74" i="1"/>
  <c r="CZ74" i="1" s="1"/>
  <c r="BZ48" i="1"/>
  <c r="CZ48" i="1" s="1"/>
  <c r="BZ77" i="1"/>
  <c r="CZ77" i="1" s="1"/>
  <c r="BZ67" i="1"/>
  <c r="CZ67" i="1" s="1"/>
  <c r="BZ79" i="1"/>
  <c r="CZ79" i="1" s="1"/>
  <c r="BZ81" i="1"/>
  <c r="CZ81" i="1" s="1"/>
  <c r="BX105" i="1"/>
  <c r="CX105" i="1" s="1"/>
  <c r="BX142" i="1"/>
  <c r="CX142" i="1" s="1"/>
  <c r="BX144" i="1"/>
  <c r="CX144" i="1" s="1"/>
  <c r="BX56" i="1"/>
  <c r="CX56" i="1" s="1"/>
  <c r="BX4" i="1"/>
  <c r="CX4" i="1" s="1"/>
  <c r="BX26" i="1"/>
  <c r="CX26" i="1" s="1"/>
  <c r="BX148" i="1"/>
  <c r="CX148" i="1" s="1"/>
  <c r="CA17" i="1"/>
  <c r="DA17" i="1" s="1"/>
  <c r="CA57" i="1"/>
  <c r="DA57" i="1" s="1"/>
  <c r="CA151" i="1"/>
  <c r="DA151" i="1" s="1"/>
  <c r="CA128" i="1"/>
  <c r="DA128" i="1" s="1"/>
  <c r="CA132" i="1"/>
  <c r="DA132" i="1" s="1"/>
  <c r="CA101" i="1"/>
  <c r="DA101" i="1" s="1"/>
  <c r="CA76" i="1"/>
  <c r="DA76" i="1" s="1"/>
  <c r="CA78" i="1"/>
  <c r="DA78" i="1" s="1"/>
  <c r="CA82" i="1"/>
  <c r="DA82" i="1" s="1"/>
  <c r="CA110" i="1"/>
  <c r="DA110" i="1" s="1"/>
  <c r="CA58" i="1"/>
  <c r="DA58" i="1" s="1"/>
  <c r="CA9" i="1"/>
  <c r="DA9" i="1" s="1"/>
  <c r="CA39" i="1"/>
  <c r="DA39" i="1" s="1"/>
  <c r="CA129" i="1"/>
  <c r="DA129" i="1" s="1"/>
  <c r="CA31" i="1"/>
  <c r="DA31" i="1" s="1"/>
  <c r="K41" i="1"/>
  <c r="Y41" i="1" s="1"/>
  <c r="K121" i="1"/>
  <c r="Y121" i="1" s="1"/>
  <c r="K30" i="1"/>
  <c r="Y30" i="1" s="1"/>
  <c r="K118" i="1"/>
  <c r="Y118" i="1" s="1"/>
  <c r="K100" i="1"/>
  <c r="Y100" i="1" s="1"/>
  <c r="K67" i="1"/>
  <c r="Y67" i="1" s="1"/>
  <c r="K147" i="1"/>
  <c r="Y147" i="1" s="1"/>
  <c r="K24" i="1"/>
  <c r="Y24" i="1" s="1"/>
  <c r="K104" i="1"/>
  <c r="Y104" i="1" s="1"/>
  <c r="K157" i="1"/>
  <c r="Y157" i="1" s="1"/>
  <c r="K45" i="1"/>
  <c r="Y45" i="1" s="1"/>
  <c r="K109" i="1"/>
  <c r="Y109" i="1" s="1"/>
  <c r="K50" i="1"/>
  <c r="Y50" i="1" s="1"/>
  <c r="K114" i="1"/>
  <c r="Y114" i="1" s="1"/>
  <c r="K31" i="1"/>
  <c r="Y31" i="1" s="1"/>
  <c r="K119" i="1"/>
  <c r="Y119" i="1" s="1"/>
  <c r="K68" i="1"/>
  <c r="Y68" i="1" s="1"/>
  <c r="BY40" i="1"/>
  <c r="CY40" i="1" s="1"/>
  <c r="BY44" i="1"/>
  <c r="CY44" i="1" s="1"/>
  <c r="BY126" i="1"/>
  <c r="CY126" i="1" s="1"/>
  <c r="BY134" i="1"/>
  <c r="CY134" i="1" s="1"/>
  <c r="BY157" i="1"/>
  <c r="CY157" i="1" s="1"/>
  <c r="BY25" i="1"/>
  <c r="CY25" i="1" s="1"/>
  <c r="BY32" i="1"/>
  <c r="CY32" i="1" s="1"/>
  <c r="BY97" i="1"/>
  <c r="CY97" i="1" s="1"/>
  <c r="BY103" i="1"/>
  <c r="CY103" i="1" s="1"/>
  <c r="BY136" i="1"/>
  <c r="CY136" i="1" s="1"/>
  <c r="BY5" i="1"/>
  <c r="CY5" i="1" s="1"/>
  <c r="BY14" i="1"/>
  <c r="CY14" i="1" s="1"/>
  <c r="BY108" i="1"/>
  <c r="CY108" i="1" s="1"/>
  <c r="BY36" i="1"/>
  <c r="CY36" i="1" s="1"/>
  <c r="BY154" i="1"/>
  <c r="CY154" i="1" s="1"/>
  <c r="BY83" i="1"/>
  <c r="CY83" i="1" s="1"/>
  <c r="BY43" i="1"/>
  <c r="CY43" i="1" s="1"/>
  <c r="BY45" i="1"/>
  <c r="CY45" i="1" s="1"/>
  <c r="BY71" i="1"/>
  <c r="CY71" i="1" s="1"/>
  <c r="BY90" i="1"/>
  <c r="CY90" i="1" s="1"/>
  <c r="BY123" i="1"/>
  <c r="CY123" i="1" s="1"/>
  <c r="BY127" i="1"/>
  <c r="CY127" i="1" s="1"/>
  <c r="BY131" i="1"/>
  <c r="CY131" i="1" s="1"/>
  <c r="BY133" i="1"/>
  <c r="CY133" i="1" s="1"/>
  <c r="BY11" i="1"/>
  <c r="CY11" i="1" s="1"/>
  <c r="BY22" i="1"/>
  <c r="CY22" i="1" s="1"/>
  <c r="BY50" i="1"/>
  <c r="CY50" i="1" s="1"/>
  <c r="BY135" i="1"/>
  <c r="CY135" i="1" s="1"/>
  <c r="BY137" i="1"/>
  <c r="CY137" i="1" s="1"/>
  <c r="BY139" i="1"/>
  <c r="CY139" i="1" s="1"/>
  <c r="BY54" i="1"/>
  <c r="CY54" i="1" s="1"/>
  <c r="BY69" i="1"/>
  <c r="CY69" i="1" s="1"/>
  <c r="BY28" i="1"/>
  <c r="CY28" i="1" s="1"/>
  <c r="BY35" i="1"/>
  <c r="CY35" i="1" s="1"/>
  <c r="K57" i="1"/>
  <c r="Y57" i="1" s="1"/>
  <c r="BZ28" i="1"/>
  <c r="CZ28" i="1" s="1"/>
  <c r="BZ35" i="1"/>
  <c r="CZ35" i="1" s="1"/>
  <c r="BZ69" i="1"/>
  <c r="CZ69" i="1" s="1"/>
  <c r="BZ40" i="1"/>
  <c r="CZ40" i="1" s="1"/>
  <c r="BZ44" i="1"/>
  <c r="CZ44" i="1" s="1"/>
  <c r="BZ126" i="1"/>
  <c r="CZ126" i="1" s="1"/>
  <c r="BZ134" i="1"/>
  <c r="CZ134" i="1" s="1"/>
  <c r="BZ157" i="1"/>
  <c r="CZ157" i="1" s="1"/>
  <c r="BZ25" i="1"/>
  <c r="CZ25" i="1" s="1"/>
  <c r="BZ32" i="1"/>
  <c r="CZ32" i="1" s="1"/>
  <c r="BZ97" i="1"/>
  <c r="CZ97" i="1" s="1"/>
  <c r="BZ103" i="1"/>
  <c r="CZ103" i="1" s="1"/>
  <c r="BZ136" i="1"/>
  <c r="CZ136" i="1" s="1"/>
  <c r="BZ5" i="1"/>
  <c r="CZ5" i="1" s="1"/>
  <c r="BZ14" i="1"/>
  <c r="CZ14" i="1" s="1"/>
  <c r="BZ108" i="1"/>
  <c r="CZ108" i="1" s="1"/>
  <c r="BZ36" i="1"/>
  <c r="CZ36" i="1" s="1"/>
  <c r="BZ154" i="1"/>
  <c r="CZ154" i="1" s="1"/>
  <c r="BZ43" i="1"/>
  <c r="CZ43" i="1" s="1"/>
  <c r="BZ45" i="1"/>
  <c r="CZ45" i="1" s="1"/>
  <c r="BZ71" i="1"/>
  <c r="CZ71" i="1" s="1"/>
  <c r="BZ90" i="1"/>
  <c r="CZ90" i="1" s="1"/>
  <c r="BZ123" i="1"/>
  <c r="CZ123" i="1" s="1"/>
  <c r="BZ127" i="1"/>
  <c r="CZ127" i="1" s="1"/>
  <c r="BZ131" i="1"/>
  <c r="CZ131" i="1" s="1"/>
  <c r="BZ133" i="1"/>
  <c r="CZ133" i="1" s="1"/>
  <c r="BZ11" i="1"/>
  <c r="CZ11" i="1" s="1"/>
  <c r="BZ22" i="1"/>
  <c r="CZ22" i="1" s="1"/>
  <c r="BZ50" i="1"/>
  <c r="CZ50" i="1" s="1"/>
  <c r="BZ135" i="1"/>
  <c r="CZ135" i="1" s="1"/>
  <c r="BZ137" i="1"/>
  <c r="CZ137" i="1" s="1"/>
  <c r="BZ54" i="1"/>
  <c r="CZ54" i="1" s="1"/>
  <c r="BZ83" i="1"/>
  <c r="CZ83" i="1" s="1"/>
  <c r="BZ139" i="1"/>
  <c r="CZ139" i="1" s="1"/>
  <c r="BX32" i="1"/>
  <c r="CX32" i="1" s="1"/>
  <c r="BX103" i="1"/>
  <c r="CX103" i="1" s="1"/>
  <c r="BX136" i="1"/>
  <c r="CX136" i="1" s="1"/>
  <c r="BX43" i="1"/>
  <c r="CX43" i="1" s="1"/>
  <c r="BX45" i="1"/>
  <c r="CX45" i="1" s="1"/>
  <c r="BX90" i="1"/>
  <c r="CX90" i="1" s="1"/>
  <c r="BX123" i="1"/>
  <c r="CX123" i="1" s="1"/>
  <c r="BX127" i="1"/>
  <c r="CX127" i="1" s="1"/>
  <c r="BX131" i="1"/>
  <c r="CX131" i="1" s="1"/>
  <c r="BX139" i="1"/>
  <c r="CX139" i="1" s="1"/>
  <c r="BX83" i="1"/>
  <c r="CX83" i="1" s="1"/>
  <c r="BX28" i="1"/>
  <c r="CX28" i="1" s="1"/>
  <c r="BX35" i="1"/>
  <c r="CX35" i="1" s="1"/>
  <c r="BX157" i="1"/>
  <c r="CX157" i="1" s="1"/>
  <c r="BX126" i="1"/>
  <c r="CX126" i="1" s="1"/>
  <c r="CA67" i="1"/>
  <c r="DA67" i="1" s="1"/>
  <c r="CA77" i="1"/>
  <c r="DA77" i="1" s="1"/>
  <c r="CA79" i="1"/>
  <c r="DA79" i="1" s="1"/>
  <c r="CA81" i="1"/>
  <c r="DA81" i="1" s="1"/>
  <c r="CA59" i="1"/>
  <c r="DA59" i="1" s="1"/>
  <c r="CA87" i="1"/>
  <c r="DA87" i="1" s="1"/>
  <c r="CA114" i="1"/>
  <c r="DA114" i="1" s="1"/>
  <c r="CA118" i="1"/>
  <c r="DA118" i="1" s="1"/>
  <c r="CA8" i="1"/>
  <c r="DA8" i="1" s="1"/>
  <c r="CA89" i="1"/>
  <c r="DA89" i="1" s="1"/>
  <c r="CA91" i="1"/>
  <c r="DA91" i="1" s="1"/>
  <c r="CA95" i="1"/>
  <c r="DA95" i="1" s="1"/>
  <c r="CA10" i="1"/>
  <c r="DA10" i="1" s="1"/>
  <c r="CA23" i="1"/>
  <c r="DA23" i="1" s="1"/>
  <c r="CA63" i="1"/>
  <c r="DA63" i="1" s="1"/>
  <c r="CA138" i="1"/>
  <c r="DA138" i="1" s="1"/>
  <c r="CA140" i="1"/>
  <c r="DA140" i="1" s="1"/>
  <c r="CA51" i="1"/>
  <c r="DA51" i="1" s="1"/>
  <c r="CA112" i="1"/>
  <c r="DA112" i="1" s="1"/>
  <c r="CA16" i="1"/>
  <c r="DA16" i="1" s="1"/>
  <c r="CA119" i="1"/>
  <c r="DA119" i="1" s="1"/>
  <c r="CA121" i="1"/>
  <c r="DA121" i="1" s="1"/>
  <c r="CA152" i="1"/>
  <c r="DA152" i="1" s="1"/>
  <c r="CA156" i="1"/>
  <c r="DA156" i="1" s="1"/>
  <c r="CA74" i="1"/>
  <c r="DA74" i="1" s="1"/>
  <c r="CA48" i="1"/>
  <c r="DA48" i="1" s="1"/>
  <c r="CA106" i="1"/>
  <c r="DA106" i="1" s="1"/>
  <c r="BY105" i="1"/>
  <c r="CY105" i="1" s="1"/>
  <c r="BY142" i="1"/>
  <c r="CY142" i="1" s="1"/>
  <c r="BY144" i="1"/>
  <c r="CY144" i="1" s="1"/>
  <c r="BY4" i="1"/>
  <c r="CY4" i="1" s="1"/>
  <c r="BY84" i="1"/>
  <c r="CY84" i="1" s="1"/>
  <c r="BY56" i="1"/>
  <c r="CY56" i="1" s="1"/>
  <c r="BY109" i="1"/>
  <c r="CY109" i="1" s="1"/>
  <c r="BY26" i="1"/>
  <c r="CY26" i="1" s="1"/>
  <c r="BY116" i="1"/>
  <c r="CY116" i="1" s="1"/>
  <c r="BY122" i="1"/>
  <c r="CY122" i="1" s="1"/>
  <c r="BY148" i="1"/>
  <c r="CY148" i="1" s="1"/>
  <c r="BY37" i="1"/>
  <c r="CY37" i="1" s="1"/>
  <c r="BW80" i="1"/>
  <c r="CW80" i="1" s="1"/>
  <c r="BW143" i="1"/>
  <c r="CW143" i="1" s="1"/>
  <c r="BW15" i="1"/>
  <c r="CW15" i="1" s="1"/>
  <c r="BW52" i="1"/>
  <c r="CW52" i="1" s="1"/>
  <c r="BW49" i="1"/>
  <c r="CW49" i="1" s="1"/>
  <c r="K129" i="1"/>
  <c r="Y129" i="1" s="1"/>
  <c r="K126" i="1"/>
  <c r="Y126" i="1" s="1"/>
  <c r="K156" i="1"/>
  <c r="Y156" i="1" s="1"/>
  <c r="K83" i="1"/>
  <c r="Y83" i="1" s="1"/>
  <c r="K155" i="1"/>
  <c r="Y155" i="1" s="1"/>
  <c r="K32" i="1"/>
  <c r="Y32" i="1" s="1"/>
  <c r="K44" i="1"/>
  <c r="Y44" i="1" s="1"/>
  <c r="K36" i="1"/>
  <c r="Y36" i="1" s="1"/>
  <c r="K58" i="1"/>
  <c r="Y58" i="1" s="1"/>
  <c r="K127" i="1"/>
  <c r="Y127" i="1" s="1"/>
  <c r="BF13" i="1"/>
  <c r="CF13" i="1" s="1"/>
  <c r="BF21" i="1"/>
  <c r="CF21" i="1" s="1"/>
  <c r="BF29" i="1"/>
  <c r="CF29" i="1" s="1"/>
  <c r="BF53" i="1"/>
  <c r="CF53" i="1" s="1"/>
  <c r="BF61" i="1"/>
  <c r="CF61" i="1" s="1"/>
  <c r="BF117" i="1"/>
  <c r="CF117" i="1" s="1"/>
  <c r="BF94" i="1"/>
  <c r="CF94" i="1" s="1"/>
  <c r="BF150" i="1"/>
  <c r="CF150" i="1" s="1"/>
  <c r="BF73" i="1"/>
  <c r="CF73" i="1" s="1"/>
  <c r="BF145" i="1"/>
  <c r="CF145" i="1" s="1"/>
  <c r="BF34" i="1"/>
  <c r="CF34" i="1" s="1"/>
  <c r="BF42" i="1"/>
  <c r="CF42" i="1" s="1"/>
  <c r="BF130" i="1"/>
  <c r="CF130" i="1" s="1"/>
  <c r="BF68" i="1"/>
  <c r="CF68" i="1" s="1"/>
  <c r="BF99" i="1"/>
  <c r="CF99" i="1" s="1"/>
  <c r="BF115" i="1"/>
  <c r="CF115" i="1" s="1"/>
  <c r="BF147" i="1"/>
  <c r="CF147" i="1" s="1"/>
  <c r="BF92" i="1"/>
  <c r="CF92" i="1" s="1"/>
  <c r="G114" i="1"/>
  <c r="U114" i="1" s="1"/>
  <c r="BD39" i="1"/>
  <c r="CD39" i="1" s="1"/>
  <c r="BD151" i="1"/>
  <c r="CD151" i="1" s="1"/>
  <c r="BD128" i="1"/>
  <c r="CD128" i="1" s="1"/>
  <c r="BD9" i="1"/>
  <c r="CD9" i="1" s="1"/>
  <c r="BD17" i="1"/>
  <c r="CD17" i="1" s="1"/>
  <c r="BD57" i="1"/>
  <c r="CD57" i="1" s="1"/>
  <c r="BD129" i="1"/>
  <c r="CD129" i="1" s="1"/>
  <c r="BD58" i="1"/>
  <c r="CD58" i="1" s="1"/>
  <c r="BD82" i="1"/>
  <c r="CD82" i="1" s="1"/>
  <c r="BD76" i="1"/>
  <c r="CD76" i="1" s="1"/>
  <c r="BD132" i="1"/>
  <c r="CD132" i="1" s="1"/>
  <c r="BD110" i="1"/>
  <c r="CD110" i="1" s="1"/>
  <c r="BD101" i="1"/>
  <c r="CD101" i="1" s="1"/>
  <c r="BD78" i="1"/>
  <c r="CD78" i="1" s="1"/>
  <c r="G77" i="1"/>
  <c r="U77" i="1" s="1"/>
  <c r="G147" i="1"/>
  <c r="U147" i="1" s="1"/>
  <c r="G39" i="1"/>
  <c r="U39" i="1" s="1"/>
  <c r="G119" i="1"/>
  <c r="U119" i="1" s="1"/>
  <c r="G92" i="1"/>
  <c r="U92" i="1" s="1"/>
  <c r="BH76" i="1"/>
  <c r="CH76" i="1" s="1"/>
  <c r="BH132" i="1"/>
  <c r="CH132" i="1" s="1"/>
  <c r="BH101" i="1"/>
  <c r="CH101" i="1" s="1"/>
  <c r="BH78" i="1"/>
  <c r="CH78" i="1" s="1"/>
  <c r="BH110" i="1"/>
  <c r="CH110" i="1" s="1"/>
  <c r="BH31" i="1"/>
  <c r="CH31" i="1" s="1"/>
  <c r="BH39" i="1"/>
  <c r="CH39" i="1" s="1"/>
  <c r="BH151" i="1"/>
  <c r="CH151" i="1" s="1"/>
  <c r="BH128" i="1"/>
  <c r="CH128" i="1" s="1"/>
  <c r="BH58" i="1"/>
  <c r="CH58" i="1" s="1"/>
  <c r="BH82" i="1"/>
  <c r="CH82" i="1" s="1"/>
  <c r="BH9" i="1"/>
  <c r="CH9" i="1" s="1"/>
  <c r="BH17" i="1"/>
  <c r="CH17" i="1" s="1"/>
  <c r="BH57" i="1"/>
  <c r="CH57" i="1" s="1"/>
  <c r="BH129" i="1"/>
  <c r="CH129" i="1" s="1"/>
  <c r="BH12" i="1"/>
  <c r="CH12" i="1" s="1"/>
  <c r="BH20" i="1"/>
  <c r="CH20" i="1" s="1"/>
  <c r="BH100" i="1"/>
  <c r="CH100" i="1" s="1"/>
  <c r="BH124" i="1"/>
  <c r="CH124" i="1" s="1"/>
  <c r="BH85" i="1"/>
  <c r="CH85" i="1" s="1"/>
  <c r="BH93" i="1"/>
  <c r="CH93" i="1" s="1"/>
  <c r="BH125" i="1"/>
  <c r="CH125" i="1" s="1"/>
  <c r="BH141" i="1"/>
  <c r="CH141" i="1" s="1"/>
  <c r="BH98" i="1"/>
  <c r="CH98" i="1" s="1"/>
  <c r="BH30" i="1"/>
  <c r="CH30" i="1" s="1"/>
  <c r="BH46" i="1"/>
  <c r="CH46" i="1" s="1"/>
  <c r="BH102" i="1"/>
  <c r="CH102" i="1" s="1"/>
  <c r="BH158" i="1"/>
  <c r="CH158" i="1" s="1"/>
  <c r="BH24" i="1"/>
  <c r="CH24" i="1" s="1"/>
  <c r="BH104" i="1"/>
  <c r="CH104" i="1" s="1"/>
  <c r="BH120" i="1"/>
  <c r="CH120" i="1" s="1"/>
  <c r="BH66" i="1"/>
  <c r="CH66" i="1" s="1"/>
  <c r="BH33" i="1"/>
  <c r="CH33" i="1" s="1"/>
  <c r="BH41" i="1"/>
  <c r="CH41" i="1" s="1"/>
  <c r="BH153" i="1"/>
  <c r="CH153" i="1" s="1"/>
  <c r="BH5" i="1"/>
  <c r="CH5" i="1" s="1"/>
  <c r="BH11" i="1"/>
  <c r="CH11" i="1" s="1"/>
  <c r="BH27" i="1"/>
  <c r="CH27" i="1" s="1"/>
  <c r="BH35" i="1"/>
  <c r="CH35" i="1" s="1"/>
  <c r="BH43" i="1"/>
  <c r="CH43" i="1" s="1"/>
  <c r="BH83" i="1"/>
  <c r="CH83" i="1" s="1"/>
  <c r="BH123" i="1"/>
  <c r="CH123" i="1" s="1"/>
  <c r="BH131" i="1"/>
  <c r="CH131" i="1" s="1"/>
  <c r="BH139" i="1"/>
  <c r="CH139" i="1" s="1"/>
  <c r="BH28" i="1"/>
  <c r="CH28" i="1" s="1"/>
  <c r="BH36" i="1"/>
  <c r="CH36" i="1" s="1"/>
  <c r="BH44" i="1"/>
  <c r="CH44" i="1" s="1"/>
  <c r="BH108" i="1"/>
  <c r="CH108" i="1" s="1"/>
  <c r="BH45" i="1"/>
  <c r="CH45" i="1" s="1"/>
  <c r="BH69" i="1"/>
  <c r="CH69" i="1" s="1"/>
  <c r="BH133" i="1"/>
  <c r="CH133" i="1" s="1"/>
  <c r="BH157" i="1"/>
  <c r="CH157" i="1" s="1"/>
  <c r="BH14" i="1"/>
  <c r="CH14" i="1" s="1"/>
  <c r="BH22" i="1"/>
  <c r="CH22" i="1" s="1"/>
  <c r="BH54" i="1"/>
  <c r="CH54" i="1" s="1"/>
  <c r="BH126" i="1"/>
  <c r="CH126" i="1" s="1"/>
  <c r="BH134" i="1"/>
  <c r="CH134" i="1" s="1"/>
  <c r="BH71" i="1"/>
  <c r="CH71" i="1" s="1"/>
  <c r="BH103" i="1"/>
  <c r="CH103" i="1" s="1"/>
  <c r="BH111" i="1"/>
  <c r="CH111" i="1" s="1"/>
  <c r="BH127" i="1"/>
  <c r="CH127" i="1" s="1"/>
  <c r="BH135" i="1"/>
  <c r="CH135" i="1" s="1"/>
  <c r="BH154" i="1"/>
  <c r="CH154" i="1" s="1"/>
  <c r="BH32" i="1"/>
  <c r="CH32" i="1" s="1"/>
  <c r="BH40" i="1"/>
  <c r="CH40" i="1" s="1"/>
  <c r="BH136" i="1"/>
  <c r="CH136" i="1" s="1"/>
  <c r="BH50" i="1"/>
  <c r="CH50" i="1" s="1"/>
  <c r="BH25" i="1"/>
  <c r="CH25" i="1" s="1"/>
  <c r="BH97" i="1"/>
  <c r="CH97" i="1" s="1"/>
  <c r="BH137" i="1"/>
  <c r="CH137" i="1" s="1"/>
  <c r="BH90" i="1"/>
  <c r="CH90" i="1" s="1"/>
  <c r="G21" i="1"/>
  <c r="U21" i="1" s="1"/>
  <c r="G85" i="1"/>
  <c r="U85" i="1" s="1"/>
  <c r="G66" i="1"/>
  <c r="U66" i="1" s="1"/>
  <c r="G130" i="1"/>
  <c r="U130" i="1" s="1"/>
  <c r="G16" i="1"/>
  <c r="U16" i="1" s="1"/>
  <c r="G63" i="1"/>
  <c r="U63" i="1" s="1"/>
  <c r="G127" i="1"/>
  <c r="U127" i="1" s="1"/>
  <c r="G158" i="1"/>
  <c r="U158" i="1" s="1"/>
  <c r="G28" i="1"/>
  <c r="U28" i="1" s="1"/>
  <c r="G100" i="1"/>
  <c r="U100" i="1" s="1"/>
  <c r="G22" i="1"/>
  <c r="U22" i="1" s="1"/>
  <c r="G101" i="1"/>
  <c r="U101" i="1" s="1"/>
  <c r="G57" i="1"/>
  <c r="U57" i="1" s="1"/>
  <c r="G137" i="1"/>
  <c r="U137" i="1" s="1"/>
  <c r="G48" i="1"/>
  <c r="U48" i="1" s="1"/>
  <c r="G51" i="1"/>
  <c r="U51" i="1" s="1"/>
  <c r="G4" i="1"/>
  <c r="U4" i="1" s="1"/>
  <c r="G32" i="1"/>
  <c r="U32" i="1" s="1"/>
  <c r="BD15" i="1"/>
  <c r="CD15" i="1" s="1"/>
  <c r="BD143" i="1"/>
  <c r="CD143" i="1" s="1"/>
  <c r="BD80" i="1"/>
  <c r="CD80" i="1" s="1"/>
  <c r="BD49" i="1"/>
  <c r="CD49" i="1" s="1"/>
  <c r="BD52" i="1"/>
  <c r="CD52" i="1" s="1"/>
  <c r="G80" i="1"/>
  <c r="U80" i="1" s="1"/>
  <c r="BE118" i="1"/>
  <c r="CE118" i="1" s="1"/>
  <c r="BE23" i="1"/>
  <c r="CE23" i="1" s="1"/>
  <c r="BE63" i="1"/>
  <c r="CE63" i="1" s="1"/>
  <c r="BE79" i="1"/>
  <c r="CE79" i="1" s="1"/>
  <c r="BE87" i="1"/>
  <c r="CE87" i="1" s="1"/>
  <c r="BE95" i="1"/>
  <c r="CE95" i="1" s="1"/>
  <c r="BE119" i="1"/>
  <c r="CE119" i="1" s="1"/>
  <c r="BE8" i="1"/>
  <c r="CE8" i="1" s="1"/>
  <c r="BE16" i="1"/>
  <c r="CE16" i="1" s="1"/>
  <c r="BE48" i="1"/>
  <c r="CE48" i="1" s="1"/>
  <c r="BE112" i="1"/>
  <c r="CE112" i="1" s="1"/>
  <c r="BE152" i="1"/>
  <c r="CE152" i="1" s="1"/>
  <c r="BE81" i="1"/>
  <c r="CE81" i="1" s="1"/>
  <c r="BE89" i="1"/>
  <c r="CE89" i="1" s="1"/>
  <c r="BE121" i="1"/>
  <c r="CE121" i="1" s="1"/>
  <c r="BE10" i="1"/>
  <c r="CE10" i="1" s="1"/>
  <c r="BE74" i="1"/>
  <c r="CE74" i="1" s="1"/>
  <c r="BE106" i="1"/>
  <c r="CE106" i="1" s="1"/>
  <c r="BE114" i="1"/>
  <c r="CE114" i="1" s="1"/>
  <c r="BE138" i="1"/>
  <c r="CE138" i="1" s="1"/>
  <c r="BE51" i="1"/>
  <c r="CE51" i="1" s="1"/>
  <c r="BE59" i="1"/>
  <c r="CE59" i="1" s="1"/>
  <c r="BE91" i="1"/>
  <c r="CE91" i="1" s="1"/>
  <c r="BE140" i="1"/>
  <c r="CE140" i="1" s="1"/>
  <c r="BE156" i="1"/>
  <c r="CE156" i="1" s="1"/>
  <c r="BE77" i="1"/>
  <c r="CE77" i="1" s="1"/>
  <c r="BD24" i="1"/>
  <c r="CD24" i="1" s="1"/>
  <c r="BD104" i="1"/>
  <c r="CD104" i="1" s="1"/>
  <c r="BD120" i="1"/>
  <c r="CD120" i="1" s="1"/>
  <c r="BD33" i="1"/>
  <c r="CD33" i="1" s="1"/>
  <c r="BD41" i="1"/>
  <c r="CD41" i="1" s="1"/>
  <c r="BD153" i="1"/>
  <c r="CD153" i="1" s="1"/>
  <c r="BD66" i="1"/>
  <c r="CD66" i="1" s="1"/>
  <c r="BD98" i="1"/>
  <c r="CD98" i="1" s="1"/>
  <c r="BD158" i="1"/>
  <c r="CD158" i="1" s="1"/>
  <c r="BD12" i="1"/>
  <c r="CD12" i="1" s="1"/>
  <c r="BD20" i="1"/>
  <c r="CD20" i="1" s="1"/>
  <c r="BD100" i="1"/>
  <c r="CD100" i="1" s="1"/>
  <c r="BD124" i="1"/>
  <c r="CD124" i="1" s="1"/>
  <c r="BD85" i="1"/>
  <c r="CD85" i="1" s="1"/>
  <c r="BD93" i="1"/>
  <c r="CD93" i="1" s="1"/>
  <c r="BD125" i="1"/>
  <c r="CD125" i="1" s="1"/>
  <c r="BD141" i="1"/>
  <c r="CD141" i="1" s="1"/>
  <c r="BD30" i="1"/>
  <c r="CD30" i="1" s="1"/>
  <c r="BD46" i="1"/>
  <c r="CD46" i="1" s="1"/>
  <c r="BD102" i="1"/>
  <c r="CD102" i="1" s="1"/>
  <c r="BG76" i="1"/>
  <c r="CG76" i="1" s="1"/>
  <c r="BG132" i="1"/>
  <c r="CG132" i="1" s="1"/>
  <c r="BG101" i="1"/>
  <c r="CG101" i="1" s="1"/>
  <c r="BG78" i="1"/>
  <c r="CG78" i="1" s="1"/>
  <c r="BG110" i="1"/>
  <c r="CG110" i="1" s="1"/>
  <c r="BG31" i="1"/>
  <c r="CG31" i="1" s="1"/>
  <c r="BG39" i="1"/>
  <c r="CG39" i="1" s="1"/>
  <c r="BG151" i="1"/>
  <c r="CG151" i="1" s="1"/>
  <c r="BG128" i="1"/>
  <c r="CG128" i="1" s="1"/>
  <c r="BG9" i="1"/>
  <c r="CG9" i="1" s="1"/>
  <c r="BG17" i="1"/>
  <c r="CG17" i="1" s="1"/>
  <c r="BG57" i="1"/>
  <c r="CG57" i="1" s="1"/>
  <c r="BG129" i="1"/>
  <c r="CG129" i="1" s="1"/>
  <c r="BG58" i="1"/>
  <c r="CG58" i="1" s="1"/>
  <c r="BG82" i="1"/>
  <c r="CG82" i="1" s="1"/>
  <c r="BG12" i="1"/>
  <c r="CG12" i="1" s="1"/>
  <c r="BG20" i="1"/>
  <c r="CG20" i="1" s="1"/>
  <c r="BG100" i="1"/>
  <c r="CG100" i="1" s="1"/>
  <c r="BG124" i="1"/>
  <c r="CG124" i="1" s="1"/>
  <c r="BG85" i="1"/>
  <c r="CG85" i="1" s="1"/>
  <c r="BG93" i="1"/>
  <c r="CG93" i="1" s="1"/>
  <c r="BG125" i="1"/>
  <c r="CG125" i="1" s="1"/>
  <c r="BG141" i="1"/>
  <c r="CG141" i="1" s="1"/>
  <c r="BG30" i="1"/>
  <c r="CG30" i="1" s="1"/>
  <c r="BG46" i="1"/>
  <c r="CG46" i="1" s="1"/>
  <c r="BG102" i="1"/>
  <c r="CG102" i="1" s="1"/>
  <c r="BG158" i="1"/>
  <c r="CG158" i="1" s="1"/>
  <c r="BG24" i="1"/>
  <c r="CG24" i="1" s="1"/>
  <c r="BG104" i="1"/>
  <c r="CG104" i="1" s="1"/>
  <c r="BG120" i="1"/>
  <c r="CG120" i="1" s="1"/>
  <c r="BG33" i="1"/>
  <c r="CG33" i="1" s="1"/>
  <c r="BG41" i="1"/>
  <c r="CG41" i="1" s="1"/>
  <c r="BG153" i="1"/>
  <c r="CG153" i="1" s="1"/>
  <c r="BG66" i="1"/>
  <c r="CG66" i="1" s="1"/>
  <c r="BG98" i="1"/>
  <c r="CG98" i="1" s="1"/>
  <c r="BG5" i="1"/>
  <c r="CG5" i="1" s="1"/>
  <c r="BG28" i="1"/>
  <c r="CG28" i="1" s="1"/>
  <c r="BG36" i="1"/>
  <c r="CG36" i="1" s="1"/>
  <c r="BG44" i="1"/>
  <c r="CG44" i="1" s="1"/>
  <c r="BG108" i="1"/>
  <c r="CG108" i="1" s="1"/>
  <c r="BG45" i="1"/>
  <c r="CG45" i="1" s="1"/>
  <c r="BG69" i="1"/>
  <c r="CG69" i="1" s="1"/>
  <c r="BG133" i="1"/>
  <c r="CG133" i="1" s="1"/>
  <c r="BG157" i="1"/>
  <c r="CG157" i="1" s="1"/>
  <c r="BG14" i="1"/>
  <c r="CG14" i="1" s="1"/>
  <c r="BG22" i="1"/>
  <c r="CG22" i="1" s="1"/>
  <c r="BG54" i="1"/>
  <c r="CG54" i="1" s="1"/>
  <c r="BG126" i="1"/>
  <c r="CG126" i="1" s="1"/>
  <c r="BG134" i="1"/>
  <c r="CG134" i="1" s="1"/>
  <c r="BG71" i="1"/>
  <c r="CG71" i="1" s="1"/>
  <c r="BG103" i="1"/>
  <c r="CG103" i="1" s="1"/>
  <c r="BG111" i="1"/>
  <c r="CG111" i="1" s="1"/>
  <c r="BG127" i="1"/>
  <c r="CG127" i="1" s="1"/>
  <c r="BG135" i="1"/>
  <c r="CG135" i="1" s="1"/>
  <c r="BG32" i="1"/>
  <c r="CG32" i="1" s="1"/>
  <c r="BG40" i="1"/>
  <c r="CG40" i="1" s="1"/>
  <c r="BG136" i="1"/>
  <c r="CG136" i="1" s="1"/>
  <c r="BG131" i="1"/>
  <c r="CG131" i="1" s="1"/>
  <c r="BG25" i="1"/>
  <c r="CG25" i="1" s="1"/>
  <c r="BG97" i="1"/>
  <c r="CG97" i="1" s="1"/>
  <c r="BG137" i="1"/>
  <c r="CG137" i="1" s="1"/>
  <c r="BG43" i="1"/>
  <c r="CG43" i="1" s="1"/>
  <c r="BG83" i="1"/>
  <c r="CG83" i="1" s="1"/>
  <c r="BG123" i="1"/>
  <c r="CG123" i="1" s="1"/>
  <c r="BG50" i="1"/>
  <c r="CG50" i="1" s="1"/>
  <c r="BG90" i="1"/>
  <c r="CG90" i="1" s="1"/>
  <c r="BG154" i="1"/>
  <c r="CG154" i="1" s="1"/>
  <c r="BG27" i="1"/>
  <c r="CG27" i="1" s="1"/>
  <c r="BG35" i="1"/>
  <c r="CG35" i="1" s="1"/>
  <c r="BG139" i="1"/>
  <c r="CG139" i="1" s="1"/>
  <c r="BG11" i="1"/>
  <c r="CG11" i="1" s="1"/>
  <c r="G29" i="1"/>
  <c r="U29" i="1" s="1"/>
  <c r="G93" i="1"/>
  <c r="U93" i="1" s="1"/>
  <c r="G74" i="1"/>
  <c r="U74" i="1" s="1"/>
  <c r="G138" i="1"/>
  <c r="U138" i="1" s="1"/>
  <c r="G112" i="1"/>
  <c r="U112" i="1" s="1"/>
  <c r="G71" i="1"/>
  <c r="U71" i="1" s="1"/>
  <c r="G135" i="1"/>
  <c r="U135" i="1" s="1"/>
  <c r="G155" i="1"/>
  <c r="U155" i="1" s="1"/>
  <c r="G36" i="1"/>
  <c r="U36" i="1" s="1"/>
  <c r="G108" i="1"/>
  <c r="U108" i="1" s="1"/>
  <c r="G46" i="1"/>
  <c r="U46" i="1" s="1"/>
  <c r="G141" i="1"/>
  <c r="U141" i="1" s="1"/>
  <c r="G73" i="1"/>
  <c r="U73" i="1" s="1"/>
  <c r="G145" i="1"/>
  <c r="U145" i="1" s="1"/>
  <c r="G96" i="1"/>
  <c r="U96" i="1" s="1"/>
  <c r="G59" i="1"/>
  <c r="U59" i="1" s="1"/>
  <c r="G56" i="1"/>
  <c r="U56" i="1" s="1"/>
  <c r="BF77" i="1"/>
  <c r="CF77" i="1" s="1"/>
  <c r="BF118" i="1"/>
  <c r="CF118" i="1" s="1"/>
  <c r="BF23" i="1"/>
  <c r="CF23" i="1" s="1"/>
  <c r="BF63" i="1"/>
  <c r="CF63" i="1" s="1"/>
  <c r="BF79" i="1"/>
  <c r="CF79" i="1" s="1"/>
  <c r="BF87" i="1"/>
  <c r="CF87" i="1" s="1"/>
  <c r="BF95" i="1"/>
  <c r="CF95" i="1" s="1"/>
  <c r="BF119" i="1"/>
  <c r="CF119" i="1" s="1"/>
  <c r="BF8" i="1"/>
  <c r="CF8" i="1" s="1"/>
  <c r="BF48" i="1"/>
  <c r="CF48" i="1" s="1"/>
  <c r="BF112" i="1"/>
  <c r="CF112" i="1" s="1"/>
  <c r="BF152" i="1"/>
  <c r="CF152" i="1" s="1"/>
  <c r="BF81" i="1"/>
  <c r="CF81" i="1" s="1"/>
  <c r="BF89" i="1"/>
  <c r="CF89" i="1" s="1"/>
  <c r="BF121" i="1"/>
  <c r="CF121" i="1" s="1"/>
  <c r="BF74" i="1"/>
  <c r="CF74" i="1" s="1"/>
  <c r="BF106" i="1"/>
  <c r="CF106" i="1" s="1"/>
  <c r="BF114" i="1"/>
  <c r="CF114" i="1" s="1"/>
  <c r="BF138" i="1"/>
  <c r="CF138" i="1" s="1"/>
  <c r="BF59" i="1"/>
  <c r="CF59" i="1" s="1"/>
  <c r="BF91" i="1"/>
  <c r="CF91" i="1" s="1"/>
  <c r="BF140" i="1"/>
  <c r="CF140" i="1" s="1"/>
  <c r="BF156" i="1"/>
  <c r="CF156" i="1" s="1"/>
  <c r="BE142" i="1"/>
  <c r="CE142" i="1" s="1"/>
  <c r="BE56" i="1"/>
  <c r="CE56" i="1" s="1"/>
  <c r="BE144" i="1"/>
  <c r="CE144" i="1" s="1"/>
  <c r="BE105" i="1"/>
  <c r="CE105" i="1" s="1"/>
  <c r="BE26" i="1"/>
  <c r="CE26" i="1" s="1"/>
  <c r="BE122" i="1"/>
  <c r="CE122" i="1" s="1"/>
  <c r="BE4" i="1"/>
  <c r="CE4" i="1" s="1"/>
  <c r="BE37" i="1"/>
  <c r="CE37" i="1" s="1"/>
  <c r="BE84" i="1"/>
  <c r="CE84" i="1" s="1"/>
  <c r="BE116" i="1"/>
  <c r="CE116" i="1" s="1"/>
  <c r="BE148" i="1"/>
  <c r="CE148" i="1" s="1"/>
  <c r="BE109" i="1"/>
  <c r="CE109" i="1" s="1"/>
  <c r="G13" i="1"/>
  <c r="U13" i="1" s="1"/>
  <c r="G58" i="1"/>
  <c r="U58" i="1" s="1"/>
  <c r="G20" i="1"/>
  <c r="U20" i="1" s="1"/>
  <c r="G156" i="1"/>
  <c r="U156" i="1" s="1"/>
  <c r="G120" i="1"/>
  <c r="U120" i="1" s="1"/>
  <c r="G49" i="1"/>
  <c r="U49" i="1" s="1"/>
  <c r="G129" i="1"/>
  <c r="U129" i="1" s="1"/>
  <c r="G24" i="1"/>
  <c r="U24" i="1" s="1"/>
  <c r="BD23" i="1"/>
  <c r="CD23" i="1" s="1"/>
  <c r="BD63" i="1"/>
  <c r="CD63" i="1" s="1"/>
  <c r="BD79" i="1"/>
  <c r="CD79" i="1" s="1"/>
  <c r="BD87" i="1"/>
  <c r="CD87" i="1" s="1"/>
  <c r="BD95" i="1"/>
  <c r="CD95" i="1" s="1"/>
  <c r="BD119" i="1"/>
  <c r="CD119" i="1" s="1"/>
  <c r="BD8" i="1"/>
  <c r="CD8" i="1" s="1"/>
  <c r="BD16" i="1"/>
  <c r="CD16" i="1" s="1"/>
  <c r="BD48" i="1"/>
  <c r="CD48" i="1" s="1"/>
  <c r="BD112" i="1"/>
  <c r="CD112" i="1" s="1"/>
  <c r="BD152" i="1"/>
  <c r="CD152" i="1" s="1"/>
  <c r="BD81" i="1"/>
  <c r="CD81" i="1" s="1"/>
  <c r="BD89" i="1"/>
  <c r="CD89" i="1" s="1"/>
  <c r="BD121" i="1"/>
  <c r="CD121" i="1" s="1"/>
  <c r="BD10" i="1"/>
  <c r="CD10" i="1" s="1"/>
  <c r="BD74" i="1"/>
  <c r="CD74" i="1" s="1"/>
  <c r="BD106" i="1"/>
  <c r="CD106" i="1" s="1"/>
  <c r="BD114" i="1"/>
  <c r="CD114" i="1" s="1"/>
  <c r="BD138" i="1"/>
  <c r="CD138" i="1" s="1"/>
  <c r="BD51" i="1"/>
  <c r="CD51" i="1" s="1"/>
  <c r="BD59" i="1"/>
  <c r="CD59" i="1" s="1"/>
  <c r="BD67" i="1"/>
  <c r="CD67" i="1" s="1"/>
  <c r="BD91" i="1"/>
  <c r="CD91" i="1" s="1"/>
  <c r="BD140" i="1"/>
  <c r="CD140" i="1" s="1"/>
  <c r="BD156" i="1"/>
  <c r="CD156" i="1" s="1"/>
  <c r="BD77" i="1"/>
  <c r="CD77" i="1" s="1"/>
  <c r="BD118" i="1"/>
  <c r="CD118" i="1" s="1"/>
  <c r="BF101" i="1"/>
  <c r="CF101" i="1" s="1"/>
  <c r="BF78" i="1"/>
  <c r="CF78" i="1" s="1"/>
  <c r="BF110" i="1"/>
  <c r="CF110" i="1" s="1"/>
  <c r="BF39" i="1"/>
  <c r="CF39" i="1" s="1"/>
  <c r="BF151" i="1"/>
  <c r="CF151" i="1" s="1"/>
  <c r="BF128" i="1"/>
  <c r="CF128" i="1" s="1"/>
  <c r="BF9" i="1"/>
  <c r="CF9" i="1" s="1"/>
  <c r="BF17" i="1"/>
  <c r="CF17" i="1" s="1"/>
  <c r="BF57" i="1"/>
  <c r="CF57" i="1" s="1"/>
  <c r="BF129" i="1"/>
  <c r="CF129" i="1" s="1"/>
  <c r="BF58" i="1"/>
  <c r="CF58" i="1" s="1"/>
  <c r="BF82" i="1"/>
  <c r="CF82" i="1" s="1"/>
  <c r="BF76" i="1"/>
  <c r="CF76" i="1" s="1"/>
  <c r="BF132" i="1"/>
  <c r="CF132" i="1" s="1"/>
  <c r="BF85" i="1"/>
  <c r="CF85" i="1" s="1"/>
  <c r="BF93" i="1"/>
  <c r="CF93" i="1" s="1"/>
  <c r="BF125" i="1"/>
  <c r="CF125" i="1" s="1"/>
  <c r="BF141" i="1"/>
  <c r="CF141" i="1" s="1"/>
  <c r="BF30" i="1"/>
  <c r="CF30" i="1" s="1"/>
  <c r="BF46" i="1"/>
  <c r="CF46" i="1" s="1"/>
  <c r="BF102" i="1"/>
  <c r="CF102" i="1" s="1"/>
  <c r="BF158" i="1"/>
  <c r="CF158" i="1" s="1"/>
  <c r="BF24" i="1"/>
  <c r="CF24" i="1" s="1"/>
  <c r="BF104" i="1"/>
  <c r="CF104" i="1" s="1"/>
  <c r="BF120" i="1"/>
  <c r="CF120" i="1" s="1"/>
  <c r="BF41" i="1"/>
  <c r="CF41" i="1" s="1"/>
  <c r="BF153" i="1"/>
  <c r="CF153" i="1" s="1"/>
  <c r="BF124" i="1"/>
  <c r="CF124" i="1" s="1"/>
  <c r="BF66" i="1"/>
  <c r="CF66" i="1" s="1"/>
  <c r="BF98" i="1"/>
  <c r="CF98" i="1" s="1"/>
  <c r="BF20" i="1"/>
  <c r="CF20" i="1" s="1"/>
  <c r="BF100" i="1"/>
  <c r="CF100" i="1" s="1"/>
  <c r="BF12" i="1"/>
  <c r="CF12" i="1" s="1"/>
  <c r="BF5" i="1"/>
  <c r="CF5" i="1" s="1"/>
  <c r="BF45" i="1"/>
  <c r="CF45" i="1" s="1"/>
  <c r="BF133" i="1"/>
  <c r="CF133" i="1" s="1"/>
  <c r="BF157" i="1"/>
  <c r="CF157" i="1" s="1"/>
  <c r="BF22" i="1"/>
  <c r="CF22" i="1" s="1"/>
  <c r="BF54" i="1"/>
  <c r="CF54" i="1" s="1"/>
  <c r="BF126" i="1"/>
  <c r="CF126" i="1" s="1"/>
  <c r="BF134" i="1"/>
  <c r="CF134" i="1" s="1"/>
  <c r="BF71" i="1"/>
  <c r="CF71" i="1" s="1"/>
  <c r="BF103" i="1"/>
  <c r="CF103" i="1" s="1"/>
  <c r="BF111" i="1"/>
  <c r="CF111" i="1" s="1"/>
  <c r="BF127" i="1"/>
  <c r="CF127" i="1" s="1"/>
  <c r="BF32" i="1"/>
  <c r="CF32" i="1" s="1"/>
  <c r="BF40" i="1"/>
  <c r="CF40" i="1" s="1"/>
  <c r="BF136" i="1"/>
  <c r="CF136" i="1" s="1"/>
  <c r="BF25" i="1"/>
  <c r="CF25" i="1" s="1"/>
  <c r="BF97" i="1"/>
  <c r="CF97" i="1" s="1"/>
  <c r="BF137" i="1"/>
  <c r="CF137" i="1" s="1"/>
  <c r="BF50" i="1"/>
  <c r="CF50" i="1" s="1"/>
  <c r="BF90" i="1"/>
  <c r="CF90" i="1" s="1"/>
  <c r="BF154" i="1"/>
  <c r="CF154" i="1" s="1"/>
  <c r="BF11" i="1"/>
  <c r="CF11" i="1" s="1"/>
  <c r="BF43" i="1"/>
  <c r="CF43" i="1" s="1"/>
  <c r="BF83" i="1"/>
  <c r="CF83" i="1" s="1"/>
  <c r="BF131" i="1"/>
  <c r="CF131" i="1" s="1"/>
  <c r="BF139" i="1"/>
  <c r="CF139" i="1" s="1"/>
  <c r="BF44" i="1"/>
  <c r="CF44" i="1" s="1"/>
  <c r="BF108" i="1"/>
  <c r="CF108" i="1" s="1"/>
  <c r="BF36" i="1"/>
  <c r="CF36" i="1" s="1"/>
  <c r="G37" i="1"/>
  <c r="U37" i="1" s="1"/>
  <c r="G10" i="1"/>
  <c r="U10" i="1" s="1"/>
  <c r="G82" i="1"/>
  <c r="U82" i="1" s="1"/>
  <c r="G154" i="1"/>
  <c r="U154" i="1" s="1"/>
  <c r="G152" i="1"/>
  <c r="U152" i="1" s="1"/>
  <c r="G79" i="1"/>
  <c r="U79" i="1" s="1"/>
  <c r="G143" i="1"/>
  <c r="U143" i="1" s="1"/>
  <c r="G40" i="1"/>
  <c r="U40" i="1" s="1"/>
  <c r="G44" i="1"/>
  <c r="U44" i="1" s="1"/>
  <c r="G116" i="1"/>
  <c r="U116" i="1" s="1"/>
  <c r="G110" i="1"/>
  <c r="U110" i="1" s="1"/>
  <c r="G9" i="1"/>
  <c r="U9" i="1" s="1"/>
  <c r="G81" i="1"/>
  <c r="U81" i="1" s="1"/>
  <c r="G153" i="1"/>
  <c r="U153" i="1" s="1"/>
  <c r="G128" i="1"/>
  <c r="U128" i="1" s="1"/>
  <c r="G67" i="1"/>
  <c r="U67" i="1" s="1"/>
  <c r="G88" i="1"/>
  <c r="U88" i="1" s="1"/>
  <c r="BF37" i="1"/>
  <c r="CF37" i="1" s="1"/>
  <c r="BF109" i="1"/>
  <c r="CF109" i="1" s="1"/>
  <c r="BF142" i="1"/>
  <c r="CF142" i="1" s="1"/>
  <c r="BF56" i="1"/>
  <c r="CF56" i="1" s="1"/>
  <c r="BF144" i="1"/>
  <c r="CF144" i="1" s="1"/>
  <c r="BF105" i="1"/>
  <c r="CF105" i="1" s="1"/>
  <c r="BF4" i="1"/>
  <c r="CF4" i="1" s="1"/>
  <c r="BF26" i="1"/>
  <c r="CF26" i="1" s="1"/>
  <c r="BF122" i="1"/>
  <c r="CF122" i="1" s="1"/>
  <c r="BF116" i="1"/>
  <c r="CF116" i="1" s="1"/>
  <c r="BF148" i="1"/>
  <c r="CF148" i="1" s="1"/>
  <c r="BF84" i="1"/>
  <c r="CF84" i="1" s="1"/>
  <c r="BE15" i="1"/>
  <c r="CE15" i="1" s="1"/>
  <c r="BE143" i="1"/>
  <c r="CE143" i="1" s="1"/>
  <c r="BE80" i="1"/>
  <c r="CE80" i="1" s="1"/>
  <c r="BE49" i="1"/>
  <c r="CE49" i="1" s="1"/>
  <c r="BE52" i="1"/>
  <c r="CE52" i="1" s="1"/>
  <c r="BE86" i="1"/>
  <c r="CE86" i="1" s="1"/>
  <c r="BE94" i="1"/>
  <c r="CE94" i="1" s="1"/>
  <c r="BE150" i="1"/>
  <c r="CE150" i="1" s="1"/>
  <c r="BE88" i="1"/>
  <c r="CE88" i="1" s="1"/>
  <c r="BE96" i="1"/>
  <c r="CE96" i="1" s="1"/>
  <c r="BE73" i="1"/>
  <c r="CE73" i="1" s="1"/>
  <c r="BE145" i="1"/>
  <c r="CE145" i="1" s="1"/>
  <c r="BE34" i="1"/>
  <c r="CE34" i="1" s="1"/>
  <c r="BE42" i="1"/>
  <c r="CE42" i="1" s="1"/>
  <c r="BE130" i="1"/>
  <c r="CE130" i="1" s="1"/>
  <c r="BE117" i="1"/>
  <c r="CE117" i="1" s="1"/>
  <c r="BE99" i="1"/>
  <c r="CE99" i="1" s="1"/>
  <c r="BE115" i="1"/>
  <c r="CE115" i="1" s="1"/>
  <c r="BE147" i="1"/>
  <c r="CE147" i="1" s="1"/>
  <c r="BE155" i="1"/>
  <c r="CE155" i="1" s="1"/>
  <c r="BE21" i="1"/>
  <c r="CE21" i="1" s="1"/>
  <c r="BE61" i="1"/>
  <c r="CE61" i="1" s="1"/>
  <c r="BE68" i="1"/>
  <c r="CE68" i="1" s="1"/>
  <c r="BE92" i="1"/>
  <c r="CE92" i="1" s="1"/>
  <c r="BE13" i="1"/>
  <c r="CE13" i="1" s="1"/>
  <c r="BE29" i="1"/>
  <c r="CE29" i="1" s="1"/>
  <c r="BE53" i="1"/>
  <c r="CE53" i="1" s="1"/>
  <c r="BD56" i="1"/>
  <c r="CD56" i="1" s="1"/>
  <c r="BD144" i="1"/>
  <c r="CD144" i="1" s="1"/>
  <c r="BD105" i="1"/>
  <c r="CD105" i="1" s="1"/>
  <c r="BD26" i="1"/>
  <c r="CD26" i="1" s="1"/>
  <c r="BD122" i="1"/>
  <c r="CD122" i="1" s="1"/>
  <c r="BD142" i="1"/>
  <c r="CD142" i="1" s="1"/>
  <c r="BD84" i="1"/>
  <c r="CD84" i="1" s="1"/>
  <c r="BD116" i="1"/>
  <c r="CD116" i="1" s="1"/>
  <c r="BD148" i="1"/>
  <c r="CD148" i="1" s="1"/>
  <c r="BD37" i="1"/>
  <c r="CD37" i="1" s="1"/>
  <c r="BD109" i="1"/>
  <c r="CD109" i="1" s="1"/>
  <c r="BD4" i="1"/>
  <c r="CD4" i="1" s="1"/>
  <c r="BD5" i="1"/>
  <c r="CD5" i="1" s="1"/>
  <c r="BD71" i="1"/>
  <c r="CD71" i="1" s="1"/>
  <c r="BD103" i="1"/>
  <c r="CD103" i="1" s="1"/>
  <c r="BD111" i="1"/>
  <c r="CD111" i="1" s="1"/>
  <c r="BD127" i="1"/>
  <c r="CD127" i="1" s="1"/>
  <c r="BD135" i="1"/>
  <c r="CD135" i="1" s="1"/>
  <c r="BD32" i="1"/>
  <c r="CD32" i="1" s="1"/>
  <c r="BD40" i="1"/>
  <c r="CD40" i="1" s="1"/>
  <c r="BD136" i="1"/>
  <c r="CD136" i="1" s="1"/>
  <c r="BD25" i="1"/>
  <c r="CD25" i="1" s="1"/>
  <c r="BD97" i="1"/>
  <c r="CD97" i="1" s="1"/>
  <c r="BD137" i="1"/>
  <c r="CD137" i="1" s="1"/>
  <c r="BD50" i="1"/>
  <c r="CD50" i="1" s="1"/>
  <c r="BD90" i="1"/>
  <c r="CD90" i="1" s="1"/>
  <c r="BD154" i="1"/>
  <c r="CD154" i="1" s="1"/>
  <c r="BD11" i="1"/>
  <c r="CD11" i="1" s="1"/>
  <c r="BD27" i="1"/>
  <c r="CD27" i="1" s="1"/>
  <c r="BD35" i="1"/>
  <c r="CD35" i="1" s="1"/>
  <c r="BD43" i="1"/>
  <c r="CD43" i="1" s="1"/>
  <c r="BD83" i="1"/>
  <c r="CD83" i="1" s="1"/>
  <c r="BD123" i="1"/>
  <c r="CD123" i="1" s="1"/>
  <c r="BD131" i="1"/>
  <c r="CD131" i="1" s="1"/>
  <c r="BD139" i="1"/>
  <c r="CD139" i="1" s="1"/>
  <c r="BD28" i="1"/>
  <c r="CD28" i="1" s="1"/>
  <c r="BD36" i="1"/>
  <c r="CD36" i="1" s="1"/>
  <c r="BD44" i="1"/>
  <c r="CD44" i="1" s="1"/>
  <c r="BD108" i="1"/>
  <c r="CD108" i="1" s="1"/>
  <c r="BD54" i="1"/>
  <c r="CD54" i="1" s="1"/>
  <c r="BD126" i="1"/>
  <c r="CD126" i="1" s="1"/>
  <c r="BD45" i="1"/>
  <c r="CD45" i="1" s="1"/>
  <c r="BD69" i="1"/>
  <c r="CD69" i="1" s="1"/>
  <c r="BD133" i="1"/>
  <c r="CD133" i="1" s="1"/>
  <c r="BD157" i="1"/>
  <c r="CD157" i="1" s="1"/>
  <c r="BD22" i="1"/>
  <c r="CD22" i="1" s="1"/>
  <c r="BD134" i="1"/>
  <c r="CD134" i="1" s="1"/>
  <c r="BD14" i="1"/>
  <c r="CD14" i="1" s="1"/>
  <c r="BE78" i="1"/>
  <c r="CE78" i="1" s="1"/>
  <c r="BE110" i="1"/>
  <c r="CE110" i="1" s="1"/>
  <c r="BE31" i="1"/>
  <c r="CE31" i="1" s="1"/>
  <c r="BE39" i="1"/>
  <c r="CE39" i="1" s="1"/>
  <c r="BE151" i="1"/>
  <c r="CE151" i="1" s="1"/>
  <c r="BE128" i="1"/>
  <c r="CE128" i="1" s="1"/>
  <c r="BE101" i="1"/>
  <c r="CE101" i="1" s="1"/>
  <c r="BE9" i="1"/>
  <c r="CE9" i="1" s="1"/>
  <c r="BE17" i="1"/>
  <c r="CE17" i="1" s="1"/>
  <c r="BE57" i="1"/>
  <c r="CE57" i="1" s="1"/>
  <c r="BE129" i="1"/>
  <c r="CE129" i="1" s="1"/>
  <c r="BE58" i="1"/>
  <c r="CE58" i="1" s="1"/>
  <c r="BE82" i="1"/>
  <c r="CE82" i="1" s="1"/>
  <c r="BE76" i="1"/>
  <c r="CE76" i="1" s="1"/>
  <c r="BE132" i="1"/>
  <c r="CE132" i="1" s="1"/>
  <c r="BE30" i="1"/>
  <c r="CE30" i="1" s="1"/>
  <c r="BE46" i="1"/>
  <c r="CE46" i="1" s="1"/>
  <c r="BE102" i="1"/>
  <c r="CE102" i="1" s="1"/>
  <c r="BE158" i="1"/>
  <c r="CE158" i="1" s="1"/>
  <c r="BE24" i="1"/>
  <c r="CE24" i="1" s="1"/>
  <c r="BE104" i="1"/>
  <c r="CE104" i="1" s="1"/>
  <c r="BE120" i="1"/>
  <c r="CE120" i="1" s="1"/>
  <c r="BE33" i="1"/>
  <c r="CE33" i="1" s="1"/>
  <c r="BE41" i="1"/>
  <c r="CE41" i="1" s="1"/>
  <c r="BE153" i="1"/>
  <c r="CE153" i="1" s="1"/>
  <c r="BE66" i="1"/>
  <c r="CE66" i="1" s="1"/>
  <c r="BE98" i="1"/>
  <c r="CE98" i="1" s="1"/>
  <c r="BE85" i="1"/>
  <c r="CE85" i="1" s="1"/>
  <c r="BE93" i="1"/>
  <c r="CE93" i="1" s="1"/>
  <c r="BE141" i="1"/>
  <c r="CE141" i="1" s="1"/>
  <c r="BE12" i="1"/>
  <c r="CE12" i="1" s="1"/>
  <c r="BE20" i="1"/>
  <c r="CE20" i="1" s="1"/>
  <c r="BE100" i="1"/>
  <c r="CE100" i="1" s="1"/>
  <c r="BE124" i="1"/>
  <c r="CE124" i="1" s="1"/>
  <c r="BE125" i="1"/>
  <c r="CE125" i="1" s="1"/>
  <c r="BE5" i="1"/>
  <c r="CE5" i="1" s="1"/>
  <c r="BE14" i="1"/>
  <c r="CE14" i="1" s="1"/>
  <c r="BE22" i="1"/>
  <c r="CE22" i="1" s="1"/>
  <c r="BE54" i="1"/>
  <c r="CE54" i="1" s="1"/>
  <c r="BE126" i="1"/>
  <c r="CE126" i="1" s="1"/>
  <c r="BE134" i="1"/>
  <c r="CE134" i="1" s="1"/>
  <c r="BE71" i="1"/>
  <c r="CE71" i="1" s="1"/>
  <c r="BE103" i="1"/>
  <c r="CE103" i="1" s="1"/>
  <c r="BE111" i="1"/>
  <c r="CE111" i="1" s="1"/>
  <c r="BE127" i="1"/>
  <c r="CE127" i="1" s="1"/>
  <c r="BE135" i="1"/>
  <c r="CE135" i="1" s="1"/>
  <c r="BE32" i="1"/>
  <c r="CE32" i="1" s="1"/>
  <c r="BE40" i="1"/>
  <c r="CE40" i="1" s="1"/>
  <c r="BE136" i="1"/>
  <c r="CE136" i="1" s="1"/>
  <c r="BE133" i="1"/>
  <c r="CE133" i="1" s="1"/>
  <c r="BE25" i="1"/>
  <c r="CE25" i="1" s="1"/>
  <c r="BE97" i="1"/>
  <c r="CE97" i="1" s="1"/>
  <c r="BE137" i="1"/>
  <c r="CE137" i="1" s="1"/>
  <c r="BE50" i="1"/>
  <c r="CE50" i="1" s="1"/>
  <c r="BE90" i="1"/>
  <c r="CE90" i="1" s="1"/>
  <c r="BE154" i="1"/>
  <c r="CE154" i="1" s="1"/>
  <c r="BE11" i="1"/>
  <c r="CE11" i="1" s="1"/>
  <c r="BE27" i="1"/>
  <c r="CE27" i="1" s="1"/>
  <c r="BE35" i="1"/>
  <c r="CE35" i="1" s="1"/>
  <c r="BE43" i="1"/>
  <c r="CE43" i="1" s="1"/>
  <c r="BE83" i="1"/>
  <c r="CE83" i="1" s="1"/>
  <c r="BE123" i="1"/>
  <c r="CE123" i="1" s="1"/>
  <c r="BE131" i="1"/>
  <c r="CE131" i="1" s="1"/>
  <c r="BE139" i="1"/>
  <c r="CE139" i="1" s="1"/>
  <c r="BE157" i="1"/>
  <c r="CE157" i="1" s="1"/>
  <c r="BE28" i="1"/>
  <c r="CE28" i="1" s="1"/>
  <c r="BE36" i="1"/>
  <c r="CE36" i="1" s="1"/>
  <c r="BE44" i="1"/>
  <c r="CE44" i="1" s="1"/>
  <c r="BE108" i="1"/>
  <c r="CE108" i="1" s="1"/>
  <c r="BE69" i="1"/>
  <c r="CE69" i="1" s="1"/>
  <c r="BE45" i="1"/>
  <c r="CE45" i="1" s="1"/>
  <c r="G45" i="1"/>
  <c r="U45" i="1" s="1"/>
  <c r="G26" i="1"/>
  <c r="U26" i="1" s="1"/>
  <c r="G90" i="1"/>
  <c r="U90" i="1" s="1"/>
  <c r="G14" i="1"/>
  <c r="U14" i="1" s="1"/>
  <c r="G133" i="1"/>
  <c r="U133" i="1" s="1"/>
  <c r="G87" i="1"/>
  <c r="U87" i="1" s="1"/>
  <c r="G151" i="1"/>
  <c r="U151" i="1" s="1"/>
  <c r="G104" i="1"/>
  <c r="U104" i="1" s="1"/>
  <c r="G52" i="1"/>
  <c r="U52" i="1" s="1"/>
  <c r="G124" i="1"/>
  <c r="U124" i="1" s="1"/>
  <c r="G142" i="1"/>
  <c r="U142" i="1" s="1"/>
  <c r="G17" i="1"/>
  <c r="U17" i="1" s="1"/>
  <c r="G89" i="1"/>
  <c r="U89" i="1" s="1"/>
  <c r="G78" i="1"/>
  <c r="U78" i="1" s="1"/>
  <c r="G109" i="1"/>
  <c r="U109" i="1" s="1"/>
  <c r="G83" i="1"/>
  <c r="U83" i="1" s="1"/>
  <c r="G144" i="1"/>
  <c r="U144" i="1" s="1"/>
  <c r="BF15" i="1"/>
  <c r="CF15" i="1" s="1"/>
  <c r="BF143" i="1"/>
  <c r="CF143" i="1" s="1"/>
  <c r="BF80" i="1"/>
  <c r="CF80" i="1" s="1"/>
  <c r="BF49" i="1"/>
  <c r="CF49" i="1" s="1"/>
  <c r="BF52" i="1"/>
  <c r="CF52" i="1" s="1"/>
  <c r="BH84" i="1"/>
  <c r="CH84" i="1" s="1"/>
  <c r="BH116" i="1"/>
  <c r="CH116" i="1" s="1"/>
  <c r="BH148" i="1"/>
  <c r="CH148" i="1" s="1"/>
  <c r="BH37" i="1"/>
  <c r="CH37" i="1" s="1"/>
  <c r="BH109" i="1"/>
  <c r="CH109" i="1" s="1"/>
  <c r="BH4" i="1"/>
  <c r="CH4" i="1" s="1"/>
  <c r="BH142" i="1"/>
  <c r="CH142" i="1" s="1"/>
  <c r="BH122" i="1"/>
  <c r="CH122" i="1" s="1"/>
  <c r="BH56" i="1"/>
  <c r="CH56" i="1" s="1"/>
  <c r="BH144" i="1"/>
  <c r="CH144" i="1" s="1"/>
  <c r="BH26" i="1"/>
  <c r="CH26" i="1" s="1"/>
  <c r="BH105" i="1"/>
  <c r="CH105" i="1" s="1"/>
  <c r="BH51" i="1"/>
  <c r="CH51" i="1" s="1"/>
  <c r="BH59" i="1"/>
  <c r="CH59" i="1" s="1"/>
  <c r="BH67" i="1"/>
  <c r="CH67" i="1" s="1"/>
  <c r="BH91" i="1"/>
  <c r="CH91" i="1" s="1"/>
  <c r="BH140" i="1"/>
  <c r="CH140" i="1" s="1"/>
  <c r="BH156" i="1"/>
  <c r="CH156" i="1" s="1"/>
  <c r="BH77" i="1"/>
  <c r="CH77" i="1" s="1"/>
  <c r="BH106" i="1"/>
  <c r="CH106" i="1" s="1"/>
  <c r="BH114" i="1"/>
  <c r="CH114" i="1" s="1"/>
  <c r="BH138" i="1"/>
  <c r="CH138" i="1" s="1"/>
  <c r="BH118" i="1"/>
  <c r="CH118" i="1" s="1"/>
  <c r="BH23" i="1"/>
  <c r="CH23" i="1" s="1"/>
  <c r="BH63" i="1"/>
  <c r="CH63" i="1" s="1"/>
  <c r="BH79" i="1"/>
  <c r="CH79" i="1" s="1"/>
  <c r="BH87" i="1"/>
  <c r="CH87" i="1" s="1"/>
  <c r="BH95" i="1"/>
  <c r="CH95" i="1" s="1"/>
  <c r="BH119" i="1"/>
  <c r="CH119" i="1" s="1"/>
  <c r="BH8" i="1"/>
  <c r="CH8" i="1" s="1"/>
  <c r="BH16" i="1"/>
  <c r="CH16" i="1" s="1"/>
  <c r="BH48" i="1"/>
  <c r="CH48" i="1" s="1"/>
  <c r="BH112" i="1"/>
  <c r="CH112" i="1" s="1"/>
  <c r="BH152" i="1"/>
  <c r="CH152" i="1" s="1"/>
  <c r="BH81" i="1"/>
  <c r="CH81" i="1" s="1"/>
  <c r="BH89" i="1"/>
  <c r="CH89" i="1" s="1"/>
  <c r="BH121" i="1"/>
  <c r="CH121" i="1" s="1"/>
  <c r="BH10" i="1"/>
  <c r="CH10" i="1" s="1"/>
  <c r="BH74" i="1"/>
  <c r="CH74" i="1" s="1"/>
  <c r="BH99" i="1"/>
  <c r="CH99" i="1" s="1"/>
  <c r="BH115" i="1"/>
  <c r="CH115" i="1" s="1"/>
  <c r="BH147" i="1"/>
  <c r="CH147" i="1" s="1"/>
  <c r="BH155" i="1"/>
  <c r="CH155" i="1" s="1"/>
  <c r="BH68" i="1"/>
  <c r="CH68" i="1" s="1"/>
  <c r="BH92" i="1"/>
  <c r="CH92" i="1" s="1"/>
  <c r="BH13" i="1"/>
  <c r="CH13" i="1" s="1"/>
  <c r="BH21" i="1"/>
  <c r="CH21" i="1" s="1"/>
  <c r="BH29" i="1"/>
  <c r="CH29" i="1" s="1"/>
  <c r="BH53" i="1"/>
  <c r="CH53" i="1" s="1"/>
  <c r="BH61" i="1"/>
  <c r="CH61" i="1" s="1"/>
  <c r="BH117" i="1"/>
  <c r="CH117" i="1" s="1"/>
  <c r="BH86" i="1"/>
  <c r="CH86" i="1" s="1"/>
  <c r="BH94" i="1"/>
  <c r="CH94" i="1" s="1"/>
  <c r="BH150" i="1"/>
  <c r="CH150" i="1" s="1"/>
  <c r="BH88" i="1"/>
  <c r="CH88" i="1" s="1"/>
  <c r="BH96" i="1"/>
  <c r="CH96" i="1" s="1"/>
  <c r="BH73" i="1"/>
  <c r="CH73" i="1" s="1"/>
  <c r="BH145" i="1"/>
  <c r="CH145" i="1" s="1"/>
  <c r="BH42" i="1"/>
  <c r="CH42" i="1" s="1"/>
  <c r="BH34" i="1"/>
  <c r="CH34" i="1" s="1"/>
  <c r="BH130" i="1"/>
  <c r="CH130" i="1" s="1"/>
  <c r="G53" i="1"/>
  <c r="U53" i="1" s="1"/>
  <c r="G34" i="1"/>
  <c r="U34" i="1" s="1"/>
  <c r="G98" i="1"/>
  <c r="U98" i="1" s="1"/>
  <c r="G86" i="1"/>
  <c r="U86" i="1" s="1"/>
  <c r="G95" i="1"/>
  <c r="U95" i="1" s="1"/>
  <c r="G30" i="1"/>
  <c r="U30" i="1" s="1"/>
  <c r="G136" i="1"/>
  <c r="U136" i="1" s="1"/>
  <c r="G68" i="1"/>
  <c r="U68" i="1" s="1"/>
  <c r="G132" i="1"/>
  <c r="U132" i="1" s="1"/>
  <c r="G139" i="1"/>
  <c r="U139" i="1" s="1"/>
  <c r="G25" i="1"/>
  <c r="U25" i="1" s="1"/>
  <c r="G97" i="1"/>
  <c r="U97" i="1" s="1"/>
  <c r="G102" i="1"/>
  <c r="U102" i="1" s="1"/>
  <c r="G11" i="1"/>
  <c r="U11" i="1" s="1"/>
  <c r="G91" i="1"/>
  <c r="U91" i="1" s="1"/>
  <c r="G125" i="1"/>
  <c r="U125" i="1" s="1"/>
  <c r="BH52" i="1"/>
  <c r="CH52" i="1" s="1"/>
  <c r="BH15" i="1"/>
  <c r="CH15" i="1" s="1"/>
  <c r="BH143" i="1"/>
  <c r="CH143" i="1" s="1"/>
  <c r="BH80" i="1"/>
  <c r="CH80" i="1" s="1"/>
  <c r="BH49" i="1"/>
  <c r="CH49" i="1" s="1"/>
  <c r="BD88" i="1"/>
  <c r="CD88" i="1" s="1"/>
  <c r="BD96" i="1"/>
  <c r="CD96" i="1" s="1"/>
  <c r="BD73" i="1"/>
  <c r="CD73" i="1" s="1"/>
  <c r="BD145" i="1"/>
  <c r="CD145" i="1" s="1"/>
  <c r="BD94" i="1"/>
  <c r="CD94" i="1" s="1"/>
  <c r="BD34" i="1"/>
  <c r="CD34" i="1" s="1"/>
  <c r="BD42" i="1"/>
  <c r="CD42" i="1" s="1"/>
  <c r="BD130" i="1"/>
  <c r="CD130" i="1" s="1"/>
  <c r="BD99" i="1"/>
  <c r="CD99" i="1" s="1"/>
  <c r="BD115" i="1"/>
  <c r="CD115" i="1" s="1"/>
  <c r="BD147" i="1"/>
  <c r="CD147" i="1" s="1"/>
  <c r="BD155" i="1"/>
  <c r="CD155" i="1" s="1"/>
  <c r="BD68" i="1"/>
  <c r="CD68" i="1" s="1"/>
  <c r="BD92" i="1"/>
  <c r="CD92" i="1" s="1"/>
  <c r="BD86" i="1"/>
  <c r="CD86" i="1" s="1"/>
  <c r="BD150" i="1"/>
  <c r="CD150" i="1" s="1"/>
  <c r="BD13" i="1"/>
  <c r="CD13" i="1" s="1"/>
  <c r="BD21" i="1"/>
  <c r="CD21" i="1" s="1"/>
  <c r="BD29" i="1"/>
  <c r="CD29" i="1" s="1"/>
  <c r="BD53" i="1"/>
  <c r="CD53" i="1" s="1"/>
  <c r="BD61" i="1"/>
  <c r="CD61" i="1" s="1"/>
  <c r="BD117" i="1"/>
  <c r="CD117" i="1" s="1"/>
  <c r="BG52" i="1"/>
  <c r="CG52" i="1" s="1"/>
  <c r="BG15" i="1"/>
  <c r="CG15" i="1" s="1"/>
  <c r="BG143" i="1"/>
  <c r="CG143" i="1" s="1"/>
  <c r="BG80" i="1"/>
  <c r="CG80" i="1" s="1"/>
  <c r="BG49" i="1"/>
  <c r="CG49" i="1" s="1"/>
  <c r="BG84" i="1"/>
  <c r="CG84" i="1" s="1"/>
  <c r="BG116" i="1"/>
  <c r="CG116" i="1" s="1"/>
  <c r="BG148" i="1"/>
  <c r="CG148" i="1" s="1"/>
  <c r="BG37" i="1"/>
  <c r="CG37" i="1" s="1"/>
  <c r="BG109" i="1"/>
  <c r="CG109" i="1" s="1"/>
  <c r="BG142" i="1"/>
  <c r="CG142" i="1" s="1"/>
  <c r="BG4" i="1"/>
  <c r="CG4" i="1" s="1"/>
  <c r="BG56" i="1"/>
  <c r="CG56" i="1" s="1"/>
  <c r="BG144" i="1"/>
  <c r="CG144" i="1" s="1"/>
  <c r="BG105" i="1"/>
  <c r="CG105" i="1" s="1"/>
  <c r="BG26" i="1"/>
  <c r="CG26" i="1" s="1"/>
  <c r="BG122" i="1"/>
  <c r="CG122" i="1" s="1"/>
  <c r="BG140" i="1"/>
  <c r="CG140" i="1" s="1"/>
  <c r="BG156" i="1"/>
  <c r="CG156" i="1" s="1"/>
  <c r="BG77" i="1"/>
  <c r="CG77" i="1" s="1"/>
  <c r="BG118" i="1"/>
  <c r="CG118" i="1" s="1"/>
  <c r="BG23" i="1"/>
  <c r="CG23" i="1" s="1"/>
  <c r="BG63" i="1"/>
  <c r="CG63" i="1" s="1"/>
  <c r="BG79" i="1"/>
  <c r="CG79" i="1" s="1"/>
  <c r="BG87" i="1"/>
  <c r="CG87" i="1" s="1"/>
  <c r="BG95" i="1"/>
  <c r="CG95" i="1" s="1"/>
  <c r="BG119" i="1"/>
  <c r="CG119" i="1" s="1"/>
  <c r="BG8" i="1"/>
  <c r="CG8" i="1" s="1"/>
  <c r="BG16" i="1"/>
  <c r="CG16" i="1" s="1"/>
  <c r="BG48" i="1"/>
  <c r="CG48" i="1" s="1"/>
  <c r="BG112" i="1"/>
  <c r="CG112" i="1" s="1"/>
  <c r="BG152" i="1"/>
  <c r="CG152" i="1" s="1"/>
  <c r="BG81" i="1"/>
  <c r="CG81" i="1" s="1"/>
  <c r="BG89" i="1"/>
  <c r="CG89" i="1" s="1"/>
  <c r="BG121" i="1"/>
  <c r="CG121" i="1" s="1"/>
  <c r="BG91" i="1"/>
  <c r="CG91" i="1" s="1"/>
  <c r="BG10" i="1"/>
  <c r="CG10" i="1" s="1"/>
  <c r="BG74" i="1"/>
  <c r="CG74" i="1" s="1"/>
  <c r="BG106" i="1"/>
  <c r="CG106" i="1" s="1"/>
  <c r="BG114" i="1"/>
  <c r="CG114" i="1" s="1"/>
  <c r="BG138" i="1"/>
  <c r="CG138" i="1" s="1"/>
  <c r="BG51" i="1"/>
  <c r="CG51" i="1" s="1"/>
  <c r="BG59" i="1"/>
  <c r="CG59" i="1" s="1"/>
  <c r="BG68" i="1"/>
  <c r="CG68" i="1" s="1"/>
  <c r="BG92" i="1"/>
  <c r="CG92" i="1" s="1"/>
  <c r="BG13" i="1"/>
  <c r="CG13" i="1" s="1"/>
  <c r="BG21" i="1"/>
  <c r="CG21" i="1" s="1"/>
  <c r="BG29" i="1"/>
  <c r="CG29" i="1" s="1"/>
  <c r="BG53" i="1"/>
  <c r="CG53" i="1" s="1"/>
  <c r="BG61" i="1"/>
  <c r="CG61" i="1" s="1"/>
  <c r="BG117" i="1"/>
  <c r="CG117" i="1" s="1"/>
  <c r="BG86" i="1"/>
  <c r="CG86" i="1" s="1"/>
  <c r="BG94" i="1"/>
  <c r="CG94" i="1" s="1"/>
  <c r="BG150" i="1"/>
  <c r="CG150" i="1" s="1"/>
  <c r="BG88" i="1"/>
  <c r="CG88" i="1" s="1"/>
  <c r="BG96" i="1"/>
  <c r="CG96" i="1" s="1"/>
  <c r="BG147" i="1"/>
  <c r="CG147" i="1" s="1"/>
  <c r="BG73" i="1"/>
  <c r="CG73" i="1" s="1"/>
  <c r="BG145" i="1"/>
  <c r="CG145" i="1" s="1"/>
  <c r="BG99" i="1"/>
  <c r="CG99" i="1" s="1"/>
  <c r="BG34" i="1"/>
  <c r="CG34" i="1" s="1"/>
  <c r="BG42" i="1"/>
  <c r="CG42" i="1" s="1"/>
  <c r="BG130" i="1"/>
  <c r="CG130" i="1" s="1"/>
  <c r="BG115" i="1"/>
  <c r="CG115" i="1" s="1"/>
  <c r="BG155" i="1"/>
  <c r="CG155" i="1" s="1"/>
  <c r="G61" i="1"/>
  <c r="U61" i="1" s="1"/>
  <c r="G42" i="1"/>
  <c r="U42" i="1" s="1"/>
  <c r="G106" i="1"/>
  <c r="U106" i="1" s="1"/>
  <c r="G118" i="1"/>
  <c r="U118" i="1" s="1"/>
  <c r="G23" i="1"/>
  <c r="U23" i="1" s="1"/>
  <c r="G103" i="1"/>
  <c r="U103" i="1" s="1"/>
  <c r="G54" i="1"/>
  <c r="U54" i="1" s="1"/>
  <c r="G117" i="1"/>
  <c r="U117" i="1" s="1"/>
  <c r="G140" i="1"/>
  <c r="U140" i="1" s="1"/>
  <c r="G134" i="1"/>
  <c r="U134" i="1" s="1"/>
  <c r="G27" i="1"/>
  <c r="U27" i="1" s="1"/>
  <c r="R162" i="1"/>
  <c r="Q162" i="1"/>
  <c r="P162" i="1"/>
  <c r="O162" i="1"/>
  <c r="N162" i="1"/>
  <c r="M162" i="1"/>
  <c r="R161" i="1"/>
  <c r="Q161" i="1"/>
  <c r="P161" i="1"/>
  <c r="O161" i="1"/>
  <c r="N161" i="1"/>
  <c r="M161" i="1"/>
  <c r="DE27" i="1" l="1"/>
  <c r="DC31" i="1"/>
  <c r="DD67" i="1"/>
  <c r="DE123" i="1"/>
  <c r="DE155" i="1"/>
  <c r="DE135" i="1"/>
  <c r="DE14" i="1"/>
  <c r="DE10" i="1"/>
  <c r="DE96" i="1"/>
  <c r="DE67" i="1"/>
  <c r="DE16" i="1"/>
  <c r="DE35" i="1"/>
  <c r="DE28" i="1"/>
  <c r="DE51" i="1"/>
  <c r="DE88" i="1"/>
  <c r="DE33" i="1"/>
  <c r="DE69" i="1"/>
  <c r="DE31" i="1"/>
  <c r="DE86" i="1"/>
  <c r="DC115" i="1"/>
  <c r="DD100" i="1"/>
  <c r="DC50" i="1"/>
  <c r="DE26" i="1"/>
  <c r="DE20" i="1"/>
  <c r="DC63" i="1"/>
  <c r="DC24" i="1"/>
  <c r="DC17" i="1"/>
  <c r="DC13" i="1"/>
  <c r="DC99" i="1"/>
  <c r="DC88" i="1"/>
  <c r="DD139" i="1"/>
  <c r="DD154" i="1"/>
  <c r="DD40" i="1"/>
  <c r="DD126" i="1"/>
  <c r="DD20" i="1"/>
  <c r="DD41" i="1"/>
  <c r="DD30" i="1"/>
  <c r="DD9" i="1"/>
  <c r="DC14" i="1"/>
  <c r="DC54" i="1"/>
  <c r="DC83" i="1"/>
  <c r="DC137" i="1"/>
  <c r="DC111" i="1"/>
  <c r="DC116" i="1"/>
  <c r="DD53" i="1"/>
  <c r="DD147" i="1"/>
  <c r="DD73" i="1"/>
  <c r="DD80" i="1"/>
  <c r="DE4" i="1"/>
  <c r="DE36" i="1"/>
  <c r="DE154" i="1"/>
  <c r="DE32" i="1"/>
  <c r="DE22" i="1"/>
  <c r="DE98" i="1"/>
  <c r="DE158" i="1"/>
  <c r="DE132" i="1"/>
  <c r="DE128" i="1"/>
  <c r="DC156" i="1"/>
  <c r="DC106" i="1"/>
  <c r="DC48" i="1"/>
  <c r="DC23" i="1"/>
  <c r="DD26" i="1"/>
  <c r="DE59" i="1"/>
  <c r="DE152" i="1"/>
  <c r="DE63" i="1"/>
  <c r="DC125" i="1"/>
  <c r="DC98" i="1"/>
  <c r="DD77" i="1"/>
  <c r="DD106" i="1"/>
  <c r="DD48" i="1"/>
  <c r="DD23" i="1"/>
  <c r="DC110" i="1"/>
  <c r="DC9" i="1"/>
  <c r="DE99" i="1"/>
  <c r="DE94" i="1"/>
  <c r="DD134" i="1"/>
  <c r="DC123" i="1"/>
  <c r="DD49" i="1"/>
  <c r="DE54" i="1"/>
  <c r="DC112" i="1"/>
  <c r="DD63" i="1"/>
  <c r="DC101" i="1"/>
  <c r="DC150" i="1"/>
  <c r="DC130" i="1"/>
  <c r="DD45" i="1"/>
  <c r="DD131" i="1"/>
  <c r="DD90" i="1"/>
  <c r="DD32" i="1"/>
  <c r="DD54" i="1"/>
  <c r="DD12" i="1"/>
  <c r="DD33" i="1"/>
  <c r="DD132" i="1"/>
  <c r="DD101" i="1"/>
  <c r="DC134" i="1"/>
  <c r="DC108" i="1"/>
  <c r="DC43" i="1"/>
  <c r="DC97" i="1"/>
  <c r="DC103" i="1"/>
  <c r="DC84" i="1"/>
  <c r="DD29" i="1"/>
  <c r="DD115" i="1"/>
  <c r="DD96" i="1"/>
  <c r="DD143" i="1"/>
  <c r="DE105" i="1"/>
  <c r="DE108" i="1"/>
  <c r="DE90" i="1"/>
  <c r="DE127" i="1"/>
  <c r="DE157" i="1"/>
  <c r="DE66" i="1"/>
  <c r="DE102" i="1"/>
  <c r="DE76" i="1"/>
  <c r="DE151" i="1"/>
  <c r="DC140" i="1"/>
  <c r="DC74" i="1"/>
  <c r="DC16" i="1"/>
  <c r="DD109" i="1"/>
  <c r="DD105" i="1"/>
  <c r="DE138" i="1"/>
  <c r="DE112" i="1"/>
  <c r="DE23" i="1"/>
  <c r="DC93" i="1"/>
  <c r="DC66" i="1"/>
  <c r="DD156" i="1"/>
  <c r="DD74" i="1"/>
  <c r="DD16" i="1"/>
  <c r="DD118" i="1"/>
  <c r="DC132" i="1"/>
  <c r="DC128" i="1"/>
  <c r="DE68" i="1"/>
  <c r="DE117" i="1"/>
  <c r="DD11" i="1"/>
  <c r="DD78" i="1"/>
  <c r="DD155" i="1"/>
  <c r="DE11" i="1"/>
  <c r="DE9" i="1"/>
  <c r="DE91" i="1"/>
  <c r="DC141" i="1"/>
  <c r="DE115" i="1"/>
  <c r="DC86" i="1"/>
  <c r="DC42" i="1"/>
  <c r="DD69" i="1"/>
  <c r="DD123" i="1"/>
  <c r="DD50" i="1"/>
  <c r="DD135" i="1"/>
  <c r="DD22" i="1"/>
  <c r="DD141" i="1"/>
  <c r="DD120" i="1"/>
  <c r="DD76" i="1"/>
  <c r="DD128" i="1"/>
  <c r="DC22" i="1"/>
  <c r="DC44" i="1"/>
  <c r="DC35" i="1"/>
  <c r="DC25" i="1"/>
  <c r="DC71" i="1"/>
  <c r="DC142" i="1"/>
  <c r="DD13" i="1"/>
  <c r="DD99" i="1"/>
  <c r="DD88" i="1"/>
  <c r="DD15" i="1"/>
  <c r="DE144" i="1"/>
  <c r="DE44" i="1"/>
  <c r="DE50" i="1"/>
  <c r="DE111" i="1"/>
  <c r="DE133" i="1"/>
  <c r="DE124" i="1"/>
  <c r="DE46" i="1"/>
  <c r="DE82" i="1"/>
  <c r="DE39" i="1"/>
  <c r="DC91" i="1"/>
  <c r="DC10" i="1"/>
  <c r="DC8" i="1"/>
  <c r="DD148" i="1"/>
  <c r="DD144" i="1"/>
  <c r="DE114" i="1"/>
  <c r="DE48" i="1"/>
  <c r="DE118" i="1"/>
  <c r="DC85" i="1"/>
  <c r="DC153" i="1"/>
  <c r="DD140" i="1"/>
  <c r="DD10" i="1"/>
  <c r="DD8" i="1"/>
  <c r="DC76" i="1"/>
  <c r="DC151" i="1"/>
  <c r="DE130" i="1"/>
  <c r="DE61" i="1"/>
  <c r="DC96" i="1"/>
  <c r="DD157" i="1"/>
  <c r="DD46" i="1"/>
  <c r="DC127" i="1"/>
  <c r="DE24" i="1"/>
  <c r="DD112" i="1"/>
  <c r="DC117" i="1"/>
  <c r="DC92" i="1"/>
  <c r="DC34" i="1"/>
  <c r="DE52" i="1"/>
  <c r="DD108" i="1"/>
  <c r="DD83" i="1"/>
  <c r="DD137" i="1"/>
  <c r="DD127" i="1"/>
  <c r="DD14" i="1"/>
  <c r="DD93" i="1"/>
  <c r="DD104" i="1"/>
  <c r="DD82" i="1"/>
  <c r="DD151" i="1"/>
  <c r="DC157" i="1"/>
  <c r="DC36" i="1"/>
  <c r="DC27" i="1"/>
  <c r="DC136" i="1"/>
  <c r="DC5" i="1"/>
  <c r="DC122" i="1"/>
  <c r="DD92" i="1"/>
  <c r="DD117" i="1"/>
  <c r="DD150" i="1"/>
  <c r="DE84" i="1"/>
  <c r="DE56" i="1"/>
  <c r="DE139" i="1"/>
  <c r="DE137" i="1"/>
  <c r="DE103" i="1"/>
  <c r="DE45" i="1"/>
  <c r="DE153" i="1"/>
  <c r="DE30" i="1"/>
  <c r="DE58" i="1"/>
  <c r="DE110" i="1"/>
  <c r="DC67" i="1"/>
  <c r="DC121" i="1"/>
  <c r="DC119" i="1"/>
  <c r="DD116" i="1"/>
  <c r="DD56" i="1"/>
  <c r="DE106" i="1"/>
  <c r="DE8" i="1"/>
  <c r="DE77" i="1"/>
  <c r="DC124" i="1"/>
  <c r="DC41" i="1"/>
  <c r="DD91" i="1"/>
  <c r="DD121" i="1"/>
  <c r="DD119" i="1"/>
  <c r="DC52" i="1"/>
  <c r="DC82" i="1"/>
  <c r="DC39" i="1"/>
  <c r="DE42" i="1"/>
  <c r="DE53" i="1"/>
  <c r="DD136" i="1"/>
  <c r="DC126" i="1"/>
  <c r="DD145" i="1"/>
  <c r="DE40" i="1"/>
  <c r="DC114" i="1"/>
  <c r="DE79" i="1"/>
  <c r="DD114" i="1"/>
  <c r="DC61" i="1"/>
  <c r="DC68" i="1"/>
  <c r="DC94" i="1"/>
  <c r="DE49" i="1"/>
  <c r="DD44" i="1"/>
  <c r="DD43" i="1"/>
  <c r="DD97" i="1"/>
  <c r="DD111" i="1"/>
  <c r="DD5" i="1"/>
  <c r="DD85" i="1"/>
  <c r="DD24" i="1"/>
  <c r="DD58" i="1"/>
  <c r="DD39" i="1"/>
  <c r="DC133" i="1"/>
  <c r="DC28" i="1"/>
  <c r="DC11" i="1"/>
  <c r="DC40" i="1"/>
  <c r="DC4" i="1"/>
  <c r="DC26" i="1"/>
  <c r="DD68" i="1"/>
  <c r="DD130" i="1"/>
  <c r="DD94" i="1"/>
  <c r="DE148" i="1"/>
  <c r="DE142" i="1"/>
  <c r="DE131" i="1"/>
  <c r="DE97" i="1"/>
  <c r="DE71" i="1"/>
  <c r="DE5" i="1"/>
  <c r="DE41" i="1"/>
  <c r="DE141" i="1"/>
  <c r="DE129" i="1"/>
  <c r="DE78" i="1"/>
  <c r="DC59" i="1"/>
  <c r="DC89" i="1"/>
  <c r="DC95" i="1"/>
  <c r="DD84" i="1"/>
  <c r="DD142" i="1"/>
  <c r="DE74" i="1"/>
  <c r="DE119" i="1"/>
  <c r="DC102" i="1"/>
  <c r="DC100" i="1"/>
  <c r="DC33" i="1"/>
  <c r="DD59" i="1"/>
  <c r="DD89" i="1"/>
  <c r="DD95" i="1"/>
  <c r="DC49" i="1"/>
  <c r="DC58" i="1"/>
  <c r="DE34" i="1"/>
  <c r="DE29" i="1"/>
  <c r="DC21" i="1"/>
  <c r="DE15" i="1"/>
  <c r="DD153" i="1"/>
  <c r="DC148" i="1"/>
  <c r="DC77" i="1"/>
  <c r="DE81" i="1"/>
  <c r="DC158" i="1"/>
  <c r="DC15" i="1"/>
  <c r="DE150" i="1"/>
  <c r="DC53" i="1"/>
  <c r="DC155" i="1"/>
  <c r="DC145" i="1"/>
  <c r="DE80" i="1"/>
  <c r="DD36" i="1"/>
  <c r="DD35" i="1"/>
  <c r="DD25" i="1"/>
  <c r="DD103" i="1"/>
  <c r="DD125" i="1"/>
  <c r="DD98" i="1"/>
  <c r="DD158" i="1"/>
  <c r="DD129" i="1"/>
  <c r="DD31" i="1"/>
  <c r="DC69" i="1"/>
  <c r="DC139" i="1"/>
  <c r="DC154" i="1"/>
  <c r="DC32" i="1"/>
  <c r="DC109" i="1"/>
  <c r="DC105" i="1"/>
  <c r="DD61" i="1"/>
  <c r="DD42" i="1"/>
  <c r="DD86" i="1"/>
  <c r="DE116" i="1"/>
  <c r="DE109" i="1"/>
  <c r="DE83" i="1"/>
  <c r="DE25" i="1"/>
  <c r="DE134" i="1"/>
  <c r="DE12" i="1"/>
  <c r="DE120" i="1"/>
  <c r="DE125" i="1"/>
  <c r="DE57" i="1"/>
  <c r="DE101" i="1"/>
  <c r="DC51" i="1"/>
  <c r="DC81" i="1"/>
  <c r="DC87" i="1"/>
  <c r="DD37" i="1"/>
  <c r="DE156" i="1"/>
  <c r="DE121" i="1"/>
  <c r="DE95" i="1"/>
  <c r="DC46" i="1"/>
  <c r="DC20" i="1"/>
  <c r="DC120" i="1"/>
  <c r="DD51" i="1"/>
  <c r="DD81" i="1"/>
  <c r="DD87" i="1"/>
  <c r="DC80" i="1"/>
  <c r="DC129" i="1"/>
  <c r="DE92" i="1"/>
  <c r="DE145" i="1"/>
  <c r="DE21" i="1"/>
  <c r="DD17" i="1"/>
  <c r="DC56" i="1"/>
  <c r="DE85" i="1"/>
  <c r="DD122" i="1"/>
  <c r="DC29" i="1"/>
  <c r="DC147" i="1"/>
  <c r="DC73" i="1"/>
  <c r="DE143" i="1"/>
  <c r="DD28" i="1"/>
  <c r="DD27" i="1"/>
  <c r="DD133" i="1"/>
  <c r="DD71" i="1"/>
  <c r="DD124" i="1"/>
  <c r="DD66" i="1"/>
  <c r="DD102" i="1"/>
  <c r="DD57" i="1"/>
  <c r="DD110" i="1"/>
  <c r="DC45" i="1"/>
  <c r="DC131" i="1"/>
  <c r="DC90" i="1"/>
  <c r="DC135" i="1"/>
  <c r="DC37" i="1"/>
  <c r="DC144" i="1"/>
  <c r="DD21" i="1"/>
  <c r="DD34" i="1"/>
  <c r="DD52" i="1"/>
  <c r="DE122" i="1"/>
  <c r="DE37" i="1"/>
  <c r="DE43" i="1"/>
  <c r="DE136" i="1"/>
  <c r="DE126" i="1"/>
  <c r="DE100" i="1"/>
  <c r="DE104" i="1"/>
  <c r="DE93" i="1"/>
  <c r="DE17" i="1"/>
  <c r="DC118" i="1"/>
  <c r="DC138" i="1"/>
  <c r="DC152" i="1"/>
  <c r="DC79" i="1"/>
  <c r="DD4" i="1"/>
  <c r="DE140" i="1"/>
  <c r="DE89" i="1"/>
  <c r="DE87" i="1"/>
  <c r="DC30" i="1"/>
  <c r="DC12" i="1"/>
  <c r="DC104" i="1"/>
  <c r="DD138" i="1"/>
  <c r="DD152" i="1"/>
  <c r="DD79" i="1"/>
  <c r="DC143" i="1"/>
  <c r="DC78" i="1"/>
  <c r="DC57" i="1"/>
  <c r="DE147" i="1"/>
  <c r="DE73" i="1"/>
  <c r="DE13" i="1"/>
</calcChain>
</file>

<file path=xl/sharedStrings.xml><?xml version="1.0" encoding="utf-8"?>
<sst xmlns="http://schemas.openxmlformats.org/spreadsheetml/2006/main" count="778" uniqueCount="207">
  <si>
    <t>fnirs_basic_idnum</t>
  </si>
  <si>
    <t>fnirs_basic_date</t>
  </si>
  <si>
    <t>fnirs_basic_name</t>
  </si>
  <si>
    <t>fnirs_basic_sex</t>
  </si>
  <si>
    <t>fnirs_basic_age</t>
  </si>
  <si>
    <t>조훈영</t>
  </si>
  <si>
    <t>남</t>
  </si>
  <si>
    <t>초5</t>
  </si>
  <si>
    <t>조형오</t>
  </si>
  <si>
    <t>초2</t>
  </si>
  <si>
    <t>박정현</t>
  </si>
  <si>
    <t>초1</t>
  </si>
  <si>
    <t>박정후</t>
  </si>
  <si>
    <t>초3</t>
  </si>
  <si>
    <t>김리환</t>
  </si>
  <si>
    <t>황현경</t>
  </si>
  <si>
    <t>여</t>
  </si>
  <si>
    <t>초6</t>
  </si>
  <si>
    <t>조태희</t>
  </si>
  <si>
    <t>구민정</t>
  </si>
  <si>
    <t>조정현</t>
  </si>
  <si>
    <t>초4</t>
  </si>
  <si>
    <t>조아현</t>
  </si>
  <si>
    <t>이도형</t>
  </si>
  <si>
    <t>신보영</t>
  </si>
  <si>
    <t>중1</t>
  </si>
  <si>
    <t>조황휘</t>
  </si>
  <si>
    <t>박찬희</t>
  </si>
  <si>
    <t>윤주원</t>
  </si>
  <si>
    <t>박정인</t>
  </si>
  <si>
    <t>박준혁</t>
  </si>
  <si>
    <t>강채율</t>
  </si>
  <si>
    <t>김건우</t>
  </si>
  <si>
    <t>김민우</t>
  </si>
  <si>
    <t>박로은</t>
  </si>
  <si>
    <t>김지훈</t>
  </si>
  <si>
    <t>조우준</t>
  </si>
  <si>
    <t>문힘찬</t>
  </si>
  <si>
    <t>김준기</t>
  </si>
  <si>
    <t>김준우</t>
  </si>
  <si>
    <t>정하영</t>
  </si>
  <si>
    <t>황선우</t>
  </si>
  <si>
    <t>조연우</t>
  </si>
  <si>
    <t>정재희</t>
  </si>
  <si>
    <t>이다연</t>
  </si>
  <si>
    <t>박채연</t>
  </si>
  <si>
    <t>박형욱</t>
  </si>
  <si>
    <t>우주원</t>
  </si>
  <si>
    <t>우은서</t>
  </si>
  <si>
    <t>박준서</t>
  </si>
  <si>
    <t>추아린</t>
  </si>
  <si>
    <t>이효은</t>
  </si>
  <si>
    <t>이효린</t>
  </si>
  <si>
    <t>정윤호</t>
  </si>
  <si>
    <t>인정우</t>
  </si>
  <si>
    <t>신혜원</t>
  </si>
  <si>
    <t>김민서</t>
  </si>
  <si>
    <t>박서희</t>
  </si>
  <si>
    <t>오채연</t>
  </si>
  <si>
    <t>김도진</t>
  </si>
  <si>
    <t>이세혁</t>
  </si>
  <si>
    <t>남수연</t>
  </si>
  <si>
    <t>서희재</t>
  </si>
  <si>
    <t>김민철</t>
  </si>
  <si>
    <t>이찬주</t>
  </si>
  <si>
    <t>김민지</t>
  </si>
  <si>
    <t>이초연</t>
  </si>
  <si>
    <t>박정원</t>
  </si>
  <si>
    <t>임지안</t>
  </si>
  <si>
    <t>홍채아</t>
  </si>
  <si>
    <t>김예하</t>
  </si>
  <si>
    <t>공성후</t>
  </si>
  <si>
    <t>공소윤</t>
  </si>
  <si>
    <t>김고은</t>
  </si>
  <si>
    <t>김가현</t>
  </si>
  <si>
    <t>정재훈</t>
  </si>
  <si>
    <t>최준혁</t>
  </si>
  <si>
    <t>정지현</t>
  </si>
  <si>
    <t>송민상</t>
  </si>
  <si>
    <t>김승현</t>
  </si>
  <si>
    <t>이지효</t>
  </si>
  <si>
    <t>박형준</t>
  </si>
  <si>
    <t>정태준</t>
  </si>
  <si>
    <t>임지유</t>
  </si>
  <si>
    <t>고운정</t>
  </si>
  <si>
    <t>임찬웅</t>
  </si>
  <si>
    <t>정하늬</t>
  </si>
  <si>
    <t>허시연</t>
  </si>
  <si>
    <t>전유담</t>
  </si>
  <si>
    <t>변예서</t>
  </si>
  <si>
    <t>소한비</t>
  </si>
  <si>
    <t>지예원</t>
  </si>
  <si>
    <t>강민승</t>
  </si>
  <si>
    <t>유준영</t>
  </si>
  <si>
    <t>김윤주</t>
  </si>
  <si>
    <t>심예은</t>
  </si>
  <si>
    <t>원지원</t>
  </si>
  <si>
    <t>권서빈</t>
  </si>
  <si>
    <t>양승현</t>
  </si>
  <si>
    <t>양서현</t>
  </si>
  <si>
    <t>온재준</t>
  </si>
  <si>
    <t>전유민</t>
  </si>
  <si>
    <t>김나은</t>
  </si>
  <si>
    <t>정하윤</t>
  </si>
  <si>
    <t>이혜인</t>
  </si>
  <si>
    <t>이수인</t>
  </si>
  <si>
    <t>권영빈</t>
  </si>
  <si>
    <t>이은서</t>
  </si>
  <si>
    <t>이하은</t>
  </si>
  <si>
    <t>김세연</t>
  </si>
  <si>
    <t>윤현호</t>
  </si>
  <si>
    <t>김은성</t>
  </si>
  <si>
    <t>진채완</t>
  </si>
  <si>
    <t>윤지수</t>
  </si>
  <si>
    <t>윤지호</t>
  </si>
  <si>
    <t>박가람</t>
  </si>
  <si>
    <t>박가인</t>
  </si>
  <si>
    <t>이준석</t>
  </si>
  <si>
    <t>김윤겸</t>
  </si>
  <si>
    <t>황온유</t>
  </si>
  <si>
    <t>김수현</t>
  </si>
  <si>
    <t>김소율</t>
  </si>
  <si>
    <t>이정헌</t>
  </si>
  <si>
    <t>김하율</t>
  </si>
  <si>
    <t>김현우</t>
  </si>
  <si>
    <t>한지우</t>
  </si>
  <si>
    <t>한서형</t>
  </si>
  <si>
    <t>한지헌</t>
  </si>
  <si>
    <t>정세훈</t>
  </si>
  <si>
    <t>임세연</t>
  </si>
  <si>
    <t>임서아</t>
  </si>
  <si>
    <t>최지우</t>
  </si>
  <si>
    <t>최연우</t>
  </si>
  <si>
    <t>신은수</t>
  </si>
  <si>
    <t>신예성</t>
  </si>
  <si>
    <t>이지원</t>
  </si>
  <si>
    <t>김도희</t>
  </si>
  <si>
    <t>박상혁</t>
  </si>
  <si>
    <t>송채현</t>
  </si>
  <si>
    <t>김아름</t>
  </si>
  <si>
    <t>김재홍</t>
  </si>
  <si>
    <t>정예원</t>
  </si>
  <si>
    <t>정예준</t>
  </si>
  <si>
    <t>김도형</t>
  </si>
  <si>
    <t>최세은</t>
  </si>
  <si>
    <t>김건형</t>
  </si>
  <si>
    <t>다각형그리기</t>
  </si>
  <si>
    <t>휴식연결도</t>
  </si>
  <si>
    <t>집중력</t>
  </si>
  <si>
    <t>실행능력</t>
  </si>
  <si>
    <t>언어능력</t>
  </si>
  <si>
    <t>작업기억력</t>
  </si>
  <si>
    <t>공간기억력</t>
  </si>
  <si>
    <t>Rest_Score</t>
  </si>
  <si>
    <t>GNG_Score</t>
  </si>
  <si>
    <t>STROOP_Score</t>
  </si>
  <si>
    <t>VFT_Score</t>
  </si>
  <si>
    <t>2BACK_Score</t>
  </si>
  <si>
    <t>CBTT_Score</t>
  </si>
  <si>
    <t>성장곡선데이터</t>
  </si>
  <si>
    <t>주의 집중력</t>
    <phoneticPr fontId="1" type="noConversion"/>
  </si>
  <si>
    <t>휴식연결도</t>
    <phoneticPr fontId="1" type="noConversion"/>
  </si>
  <si>
    <t>Mean</t>
    <phoneticPr fontId="1" type="noConversion"/>
  </si>
  <si>
    <t>Std</t>
    <phoneticPr fontId="1" type="noConversion"/>
  </si>
  <si>
    <t>주의 집중력</t>
  </si>
  <si>
    <t>초1</t>
    <phoneticPr fontId="1" type="noConversion"/>
  </si>
  <si>
    <t>초2</t>
    <phoneticPr fontId="1" type="noConversion"/>
  </si>
  <si>
    <t>초3</t>
    <phoneticPr fontId="1" type="noConversion"/>
  </si>
  <si>
    <t>초4</t>
    <phoneticPr fontId="1" type="noConversion"/>
  </si>
  <si>
    <t>초5</t>
    <phoneticPr fontId="1" type="noConversion"/>
  </si>
  <si>
    <t>초6</t>
    <phoneticPr fontId="1" type="noConversion"/>
  </si>
  <si>
    <t>중1</t>
    <phoneticPr fontId="1" type="noConversion"/>
  </si>
  <si>
    <t>활성화</t>
    <phoneticPr fontId="1" type="noConversion"/>
  </si>
  <si>
    <t>집중도</t>
    <phoneticPr fontId="1" type="noConversion"/>
  </si>
  <si>
    <t>연결도</t>
    <phoneticPr fontId="1" type="noConversion"/>
  </si>
  <si>
    <t>수행능력</t>
    <phoneticPr fontId="1" type="noConversion"/>
  </si>
  <si>
    <t>종합 평균</t>
    <phoneticPr fontId="1" type="noConversion"/>
  </si>
  <si>
    <t>GoNogo</t>
    <phoneticPr fontId="1" type="noConversion"/>
  </si>
  <si>
    <t>실행능력</t>
    <phoneticPr fontId="1" type="noConversion"/>
  </si>
  <si>
    <t>Stroop</t>
    <phoneticPr fontId="1" type="noConversion"/>
  </si>
  <si>
    <t>언어능력</t>
    <phoneticPr fontId="1" type="noConversion"/>
  </si>
  <si>
    <t>작업기억력</t>
    <phoneticPr fontId="1" type="noConversion"/>
  </si>
  <si>
    <t>공간기억력</t>
    <phoneticPr fontId="1" type="noConversion"/>
  </si>
  <si>
    <t>VFT</t>
    <phoneticPr fontId="1" type="noConversion"/>
  </si>
  <si>
    <t>2Back</t>
    <phoneticPr fontId="1" type="noConversion"/>
  </si>
  <si>
    <t>CBTT</t>
    <phoneticPr fontId="1" type="noConversion"/>
  </si>
  <si>
    <t>바-그래프</t>
    <phoneticPr fontId="1" type="noConversion"/>
  </si>
  <si>
    <t>점수표시</t>
    <phoneticPr fontId="1" type="noConversion"/>
  </si>
  <si>
    <t>정 겸</t>
    <phoneticPr fontId="1" type="noConversion"/>
  </si>
  <si>
    <t>정 혁</t>
    <phoneticPr fontId="1" type="noConversion"/>
  </si>
  <si>
    <t>한 진</t>
    <phoneticPr fontId="1" type="noConversion"/>
  </si>
  <si>
    <t>한 설</t>
    <phoneticPr fontId="1" type="noConversion"/>
  </si>
  <si>
    <t>송 정</t>
    <phoneticPr fontId="1" type="noConversion"/>
  </si>
  <si>
    <t>전체</t>
    <phoneticPr fontId="1" type="noConversion"/>
  </si>
  <si>
    <t>Mean</t>
    <phoneticPr fontId="1" type="noConversion"/>
  </si>
  <si>
    <t>Std</t>
    <phoneticPr fontId="1" type="noConversion"/>
  </si>
  <si>
    <t>초7</t>
    <phoneticPr fontId="1" type="noConversion"/>
  </si>
  <si>
    <t>초6</t>
    <phoneticPr fontId="1" type="noConversion"/>
  </si>
  <si>
    <t>Z-score</t>
    <phoneticPr fontId="1" type="noConversion"/>
  </si>
  <si>
    <t>평가</t>
    <phoneticPr fontId="1" type="noConversion"/>
  </si>
  <si>
    <t>Mean</t>
    <phoneticPr fontId="1" type="noConversion"/>
  </si>
  <si>
    <t>Std</t>
    <phoneticPr fontId="1" type="noConversion"/>
  </si>
  <si>
    <t>활성화평균</t>
    <phoneticPr fontId="1" type="noConversion"/>
  </si>
  <si>
    <t>집중도평균</t>
    <phoneticPr fontId="1" type="noConversion"/>
  </si>
  <si>
    <t>연결도평균</t>
    <phoneticPr fontId="1" type="noConversion"/>
  </si>
  <si>
    <t>(Rest_density로 그린 성장곡선)</t>
    <phoneticPr fontId="1" type="noConversion"/>
  </si>
  <si>
    <t>(그래프 추출 예시)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</si>
</sst>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24740</xdr:colOff>
      <xdr:row>180</xdr:row>
      <xdr:rowOff>111331</xdr:rowOff>
    </xdr:from>
    <xdr:to>
      <xdr:col>15</xdr:col>
      <xdr:colOff>558140</xdr:colOff>
      <xdr:row>209</xdr:row>
      <xdr:rowOff>164127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3CCF469-F48B-4185-ABC8-EC18FDF1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097" y="37963928"/>
          <a:ext cx="10058400" cy="6151270"/>
        </a:xfrm>
        <a:prstGeom prst="rect">
          <a:avLst/>
        </a:prstGeom>
      </xdr:spPr>
    </xdr:pic>
    <xdr:clientData/>
  </xdr:twoCellAnchor>
  <xdr:twoCellAnchor editAs="oneCell">
    <xdr:from>
      <xdr:col>1</xdr:col>
      <xdr:colOff>37110</xdr:colOff>
      <xdr:row>213</xdr:row>
      <xdr:rowOff>37110</xdr:rowOff>
    </xdr:from>
    <xdr:to>
      <xdr:col>15</xdr:col>
      <xdr:colOff>570510</xdr:colOff>
      <xdr:row>242</xdr:row>
      <xdr:rowOff>89906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A7D09EE-4C6B-40AB-B6E7-DDCDB4990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467" y="44829350"/>
          <a:ext cx="10058400" cy="6151270"/>
        </a:xfrm>
        <a:prstGeom prst="rect">
          <a:avLst/>
        </a:prstGeom>
      </xdr:spPr>
    </xdr:pic>
    <xdr:clientData/>
  </xdr:twoCellAnchor>
  <xdr:twoCellAnchor editAs="oneCell">
    <xdr:from>
      <xdr:col>15</xdr:col>
      <xdr:colOff>32986</xdr:colOff>
      <xdr:row>214</xdr:row>
      <xdr:rowOff>82469</xdr:rowOff>
    </xdr:from>
    <xdr:to>
      <xdr:col>24</xdr:col>
      <xdr:colOff>474710</xdr:colOff>
      <xdr:row>237</xdr:row>
      <xdr:rowOff>173182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60C661A-1D49-499E-87C3-D0595B64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3895" y="43320196"/>
          <a:ext cx="6676270" cy="4737759"/>
        </a:xfrm>
        <a:prstGeom prst="rect">
          <a:avLst/>
        </a:prstGeom>
      </xdr:spPr>
    </xdr:pic>
    <xdr:clientData/>
  </xdr:twoCellAnchor>
  <xdr:twoCellAnchor editAs="oneCell">
    <xdr:from>
      <xdr:col>24</xdr:col>
      <xdr:colOff>37110</xdr:colOff>
      <xdr:row>215</xdr:row>
      <xdr:rowOff>57726</xdr:rowOff>
    </xdr:from>
    <xdr:to>
      <xdr:col>31</xdr:col>
      <xdr:colOff>606136</xdr:colOff>
      <xdr:row>237</xdr:row>
      <xdr:rowOff>134506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A644B48-FB3B-4EDA-8D5D-FF5EC427D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2565" y="43497499"/>
          <a:ext cx="5446980" cy="452178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244</xdr:row>
      <xdr:rowOff>0</xdr:rowOff>
    </xdr:from>
    <xdr:to>
      <xdr:col>15</xdr:col>
      <xdr:colOff>667986</xdr:colOff>
      <xdr:row>281</xdr:row>
      <xdr:rowOff>191607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51A5EEC-4D40-408B-9BC6-EAE45243F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6" y="51311299"/>
          <a:ext cx="10192987" cy="7972418"/>
        </a:xfrm>
        <a:prstGeom prst="rect">
          <a:avLst/>
        </a:prstGeom>
      </xdr:spPr>
    </xdr:pic>
    <xdr:clientData/>
  </xdr:twoCellAnchor>
  <xdr:twoCellAnchor editAs="oneCell">
    <xdr:from>
      <xdr:col>16</xdr:col>
      <xdr:colOff>156688</xdr:colOff>
      <xdr:row>247</xdr:row>
      <xdr:rowOff>90714</xdr:rowOff>
    </xdr:from>
    <xdr:to>
      <xdr:col>26</xdr:col>
      <xdr:colOff>675628</xdr:colOff>
      <xdr:row>273</xdr:row>
      <xdr:rowOff>115454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DDB2CA6-72CC-43A8-9C47-DAEA19E8F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0324" y="49995941"/>
          <a:ext cx="7446213" cy="52779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15</xdr:col>
      <xdr:colOff>533400</xdr:colOff>
      <xdr:row>295</xdr:row>
      <xdr:rowOff>158734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10DC9322-A530-4793-AA5E-39F9971C6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59512695"/>
          <a:ext cx="10058400" cy="2682240"/>
        </a:xfrm>
        <a:prstGeom prst="rect">
          <a:avLst/>
        </a:prstGeom>
      </xdr:spPr>
    </xdr:pic>
    <xdr:clientData/>
  </xdr:twoCellAnchor>
  <xdr:twoCellAnchor editAs="oneCell">
    <xdr:from>
      <xdr:col>15</xdr:col>
      <xdr:colOff>618506</xdr:colOff>
      <xdr:row>282</xdr:row>
      <xdr:rowOff>61850</xdr:rowOff>
    </xdr:from>
    <xdr:to>
      <xdr:col>21</xdr:col>
      <xdr:colOff>673737</xdr:colOff>
      <xdr:row>295</xdr:row>
      <xdr:rowOff>148442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27725E39-01B0-43D2-B402-FE3AD5CE2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3863" y="59364253"/>
          <a:ext cx="4137374" cy="2820390"/>
        </a:xfrm>
        <a:prstGeom prst="rect">
          <a:avLst/>
        </a:prstGeom>
      </xdr:spPr>
    </xdr:pic>
    <xdr:clientData/>
  </xdr:twoCellAnchor>
  <xdr:twoCellAnchor editAs="oneCell">
    <xdr:from>
      <xdr:col>22</xdr:col>
      <xdr:colOff>65998</xdr:colOff>
      <xdr:row>282</xdr:row>
      <xdr:rowOff>49480</xdr:rowOff>
    </xdr:from>
    <xdr:to>
      <xdr:col>27</xdr:col>
      <xdr:colOff>459183</xdr:colOff>
      <xdr:row>295</xdr:row>
      <xdr:rowOff>197922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BD520D3-BDDE-4927-800F-7D337E89B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3855" y="59351883"/>
          <a:ext cx="3844451" cy="2882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15</xdr:col>
      <xdr:colOff>533400</xdr:colOff>
      <xdr:row>309</xdr:row>
      <xdr:rowOff>158734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CB080F57-A20B-40A5-908D-0BEFF8818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62456786"/>
          <a:ext cx="10058400" cy="2682240"/>
        </a:xfrm>
        <a:prstGeom prst="rect">
          <a:avLst/>
        </a:prstGeom>
      </xdr:spPr>
    </xdr:pic>
    <xdr:clientData/>
  </xdr:twoCellAnchor>
  <xdr:twoCellAnchor editAs="oneCell">
    <xdr:from>
      <xdr:col>15</xdr:col>
      <xdr:colOff>593765</xdr:colOff>
      <xdr:row>296</xdr:row>
      <xdr:rowOff>86592</xdr:rowOff>
    </xdr:from>
    <xdr:to>
      <xdr:col>22</xdr:col>
      <xdr:colOff>4928</xdr:colOff>
      <xdr:row>309</xdr:row>
      <xdr:rowOff>197922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11F96D5D-999D-40DA-B527-61686BCB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9122" y="62333086"/>
          <a:ext cx="4173663" cy="2845128"/>
        </a:xfrm>
        <a:prstGeom prst="rect">
          <a:avLst/>
        </a:prstGeom>
      </xdr:spPr>
    </xdr:pic>
    <xdr:clientData/>
  </xdr:twoCellAnchor>
  <xdr:twoCellAnchor editAs="oneCell">
    <xdr:from>
      <xdr:col>22</xdr:col>
      <xdr:colOff>61851</xdr:colOff>
      <xdr:row>296</xdr:row>
      <xdr:rowOff>86590</xdr:rowOff>
    </xdr:from>
    <xdr:to>
      <xdr:col>27</xdr:col>
      <xdr:colOff>383474</xdr:colOff>
      <xdr:row>309</xdr:row>
      <xdr:rowOff>181381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53976784-1479-47CD-A113-009BAD87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9708" y="62333084"/>
          <a:ext cx="3772889" cy="2828589"/>
        </a:xfrm>
        <a:prstGeom prst="rect">
          <a:avLst/>
        </a:prstGeom>
      </xdr:spPr>
    </xdr:pic>
    <xdr:clientData/>
  </xdr:twoCellAnchor>
  <xdr:twoCellAnchor editAs="oneCell">
    <xdr:from>
      <xdr:col>27</xdr:col>
      <xdr:colOff>482436</xdr:colOff>
      <xdr:row>282</xdr:row>
      <xdr:rowOff>74221</xdr:rowOff>
    </xdr:from>
    <xdr:to>
      <xdr:col>33</xdr:col>
      <xdr:colOff>111331</xdr:colOff>
      <xdr:row>295</xdr:row>
      <xdr:rowOff>122641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3C58006C-1BB1-4230-A3C1-3B824B853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1559" y="59376624"/>
          <a:ext cx="3711038" cy="2782218"/>
        </a:xfrm>
        <a:prstGeom prst="rect">
          <a:avLst/>
        </a:prstGeom>
      </xdr:spPr>
    </xdr:pic>
    <xdr:clientData/>
  </xdr:twoCellAnchor>
  <xdr:twoCellAnchor editAs="oneCell">
    <xdr:from>
      <xdr:col>27</xdr:col>
      <xdr:colOff>445326</xdr:colOff>
      <xdr:row>296</xdr:row>
      <xdr:rowOff>98960</xdr:rowOff>
    </xdr:from>
    <xdr:to>
      <xdr:col>33</xdr:col>
      <xdr:colOff>123702</xdr:colOff>
      <xdr:row>309</xdr:row>
      <xdr:rowOff>184477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654E18C-9CE4-4D5D-9E13-D9BD83A6F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64449" y="62345454"/>
          <a:ext cx="3760519" cy="28193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310</xdr:row>
      <xdr:rowOff>110755</xdr:rowOff>
    </xdr:from>
    <xdr:to>
      <xdr:col>15</xdr:col>
      <xdr:colOff>444795</xdr:colOff>
      <xdr:row>323</xdr:row>
      <xdr:rowOff>57326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3D5F6FD-71C3-4A9A-A5E1-68907129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6" y="65345929"/>
          <a:ext cx="10058400" cy="2682240"/>
        </a:xfrm>
        <a:prstGeom prst="rect">
          <a:avLst/>
        </a:prstGeom>
      </xdr:spPr>
    </xdr:pic>
    <xdr:clientData/>
  </xdr:twoCellAnchor>
  <xdr:twoCellAnchor editAs="oneCell">
    <xdr:from>
      <xdr:col>15</xdr:col>
      <xdr:colOff>631307</xdr:colOff>
      <xdr:row>310</xdr:row>
      <xdr:rowOff>99681</xdr:rowOff>
    </xdr:from>
    <xdr:to>
      <xdr:col>21</xdr:col>
      <xdr:colOff>621766</xdr:colOff>
      <xdr:row>323</xdr:row>
      <xdr:rowOff>166134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EA454E8F-37EE-43D1-A32E-24D7B8B60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1598" y="65334855"/>
          <a:ext cx="4110575" cy="2802122"/>
        </a:xfrm>
        <a:prstGeom prst="rect">
          <a:avLst/>
        </a:prstGeom>
      </xdr:spPr>
    </xdr:pic>
    <xdr:clientData/>
  </xdr:twoCellAnchor>
  <xdr:twoCellAnchor editAs="oneCell">
    <xdr:from>
      <xdr:col>21</xdr:col>
      <xdr:colOff>675610</xdr:colOff>
      <xdr:row>310</xdr:row>
      <xdr:rowOff>99680</xdr:rowOff>
    </xdr:from>
    <xdr:to>
      <xdr:col>27</xdr:col>
      <xdr:colOff>221512</xdr:colOff>
      <xdr:row>323</xdr:row>
      <xdr:rowOff>137388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3C7EAFA-B424-451B-9184-468ACDC3F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96017" y="65334854"/>
          <a:ext cx="3699245" cy="2773377"/>
        </a:xfrm>
        <a:prstGeom prst="rect">
          <a:avLst/>
        </a:prstGeom>
      </xdr:spPr>
    </xdr:pic>
    <xdr:clientData/>
  </xdr:twoCellAnchor>
  <xdr:twoCellAnchor editAs="oneCell">
    <xdr:from>
      <xdr:col>27</xdr:col>
      <xdr:colOff>299040</xdr:colOff>
      <xdr:row>310</xdr:row>
      <xdr:rowOff>52581</xdr:rowOff>
    </xdr:from>
    <xdr:to>
      <xdr:col>32</xdr:col>
      <xdr:colOff>675611</xdr:colOff>
      <xdr:row>323</xdr:row>
      <xdr:rowOff>173324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AF24D558-D9F8-461A-B160-1827165E9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2790" y="65287755"/>
          <a:ext cx="3810001" cy="28564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15</xdr:col>
      <xdr:colOff>444795</xdr:colOff>
      <xdr:row>336</xdr:row>
      <xdr:rowOff>157007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A115363D-F46B-4783-81A0-A2DBA7BD4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6" y="68181279"/>
          <a:ext cx="10058400" cy="268224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324</xdr:row>
      <xdr:rowOff>0</xdr:rowOff>
    </xdr:from>
    <xdr:to>
      <xdr:col>21</xdr:col>
      <xdr:colOff>531628</xdr:colOff>
      <xdr:row>336</xdr:row>
      <xdr:rowOff>177692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1ACC28ED-9EC3-47DA-ABDE-DA6B15EEC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6977" y="68181279"/>
          <a:ext cx="3965058" cy="2702925"/>
        </a:xfrm>
        <a:prstGeom prst="rect">
          <a:avLst/>
        </a:prstGeom>
      </xdr:spPr>
    </xdr:pic>
    <xdr:clientData/>
  </xdr:twoCellAnchor>
  <xdr:twoCellAnchor editAs="oneCell">
    <xdr:from>
      <xdr:col>22</xdr:col>
      <xdr:colOff>99681</xdr:colOff>
      <xdr:row>323</xdr:row>
      <xdr:rowOff>188285</xdr:rowOff>
    </xdr:from>
    <xdr:to>
      <xdr:col>27</xdr:col>
      <xdr:colOff>121832</xdr:colOff>
      <xdr:row>336</xdr:row>
      <xdr:rowOff>68225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74C81AEC-EBE0-408E-9957-A1B3FB55A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6774" y="68159128"/>
          <a:ext cx="3488808" cy="2615609"/>
        </a:xfrm>
        <a:prstGeom prst="rect">
          <a:avLst/>
        </a:prstGeom>
      </xdr:spPr>
    </xdr:pic>
    <xdr:clientData/>
  </xdr:twoCellAnchor>
  <xdr:twoCellAnchor editAs="oneCell">
    <xdr:from>
      <xdr:col>27</xdr:col>
      <xdr:colOff>310117</xdr:colOff>
      <xdr:row>323</xdr:row>
      <xdr:rowOff>132906</xdr:rowOff>
    </xdr:from>
    <xdr:to>
      <xdr:col>32</xdr:col>
      <xdr:colOff>575930</xdr:colOff>
      <xdr:row>336</xdr:row>
      <xdr:rowOff>170612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83FABD31-0CFF-41DF-B507-04F8A1BBC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3867" y="68103749"/>
          <a:ext cx="3699243" cy="2773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15</xdr:col>
      <xdr:colOff>444795</xdr:colOff>
      <xdr:row>349</xdr:row>
      <xdr:rowOff>157008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5D19BC77-BB4E-4BA8-9231-B4CA08157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6" y="70916948"/>
          <a:ext cx="10058400" cy="268224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337</xdr:row>
      <xdr:rowOff>1</xdr:rowOff>
    </xdr:from>
    <xdr:to>
      <xdr:col>21</xdr:col>
      <xdr:colOff>476250</xdr:colOff>
      <xdr:row>349</xdr:row>
      <xdr:rowOff>139943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7004575F-7F6D-4C12-B5F1-C87747FBF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6977" y="70916949"/>
          <a:ext cx="3909680" cy="2665174"/>
        </a:xfrm>
        <a:prstGeom prst="rect">
          <a:avLst/>
        </a:prstGeom>
      </xdr:spPr>
    </xdr:pic>
    <xdr:clientData/>
  </xdr:twoCellAnchor>
  <xdr:twoCellAnchor editAs="oneCell">
    <xdr:from>
      <xdr:col>22</xdr:col>
      <xdr:colOff>1</xdr:colOff>
      <xdr:row>337</xdr:row>
      <xdr:rowOff>0</xdr:rowOff>
    </xdr:from>
    <xdr:to>
      <xdr:col>27</xdr:col>
      <xdr:colOff>78880</xdr:colOff>
      <xdr:row>349</xdr:row>
      <xdr:rowOff>132907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E92B9E6E-2F78-487D-90CC-C80C9938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7094" y="70916948"/>
          <a:ext cx="3545536" cy="2658139"/>
        </a:xfrm>
        <a:prstGeom prst="rect">
          <a:avLst/>
        </a:prstGeom>
      </xdr:spPr>
    </xdr:pic>
    <xdr:clientData/>
  </xdr:twoCellAnchor>
  <xdr:twoCellAnchor editAs="oneCell">
    <xdr:from>
      <xdr:col>27</xdr:col>
      <xdr:colOff>310116</xdr:colOff>
      <xdr:row>336</xdr:row>
      <xdr:rowOff>131211</xdr:rowOff>
    </xdr:from>
    <xdr:to>
      <xdr:col>32</xdr:col>
      <xdr:colOff>631308</xdr:colOff>
      <xdr:row>350</xdr:row>
      <xdr:rowOff>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8DB893EF-F322-4F8D-93BD-9F11D0F42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3866" y="70837723"/>
          <a:ext cx="3754622" cy="2814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9BDB-CF90-43EA-B8EC-BDC6076B1509}">
  <dimension ref="A1:DE213"/>
  <sheetViews>
    <sheetView tabSelected="1" zoomScale="86" zoomScaleNormal="86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 x14ac:dyDescent="0.3"/>
  <cols>
    <col min="27" max="27" width="9.5" customWidth="1"/>
  </cols>
  <sheetData>
    <row r="1" spans="1:109" x14ac:dyDescent="0.3">
      <c r="F1" s="7" t="s">
        <v>146</v>
      </c>
      <c r="G1" s="7"/>
      <c r="H1" s="7"/>
      <c r="I1" s="7"/>
      <c r="J1" s="7"/>
      <c r="K1" s="7"/>
      <c r="M1" s="7" t="s">
        <v>159</v>
      </c>
      <c r="N1" s="7"/>
      <c r="O1" s="7"/>
      <c r="P1" s="7"/>
      <c r="Q1" s="7"/>
      <c r="R1" s="7"/>
      <c r="S1" s="1"/>
      <c r="T1" s="7" t="s">
        <v>187</v>
      </c>
      <c r="U1" s="7"/>
      <c r="V1" s="7"/>
      <c r="W1" s="7"/>
      <c r="X1" s="7"/>
      <c r="Y1" s="7"/>
      <c r="Z1" s="1"/>
      <c r="AB1" s="7" t="s">
        <v>186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BD1" s="7" t="s">
        <v>198</v>
      </c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D1" s="7" t="s">
        <v>199</v>
      </c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09" x14ac:dyDescent="0.3"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152</v>
      </c>
      <c r="M2" t="s">
        <v>147</v>
      </c>
      <c r="N2" t="s">
        <v>160</v>
      </c>
      <c r="O2" t="s">
        <v>149</v>
      </c>
      <c r="P2" t="s">
        <v>150</v>
      </c>
      <c r="Q2" t="s">
        <v>151</v>
      </c>
      <c r="R2" t="s">
        <v>152</v>
      </c>
      <c r="T2" t="s">
        <v>147</v>
      </c>
      <c r="U2" t="s">
        <v>160</v>
      </c>
      <c r="V2" t="s">
        <v>149</v>
      </c>
      <c r="W2" t="s">
        <v>150</v>
      </c>
      <c r="X2" t="s">
        <v>151</v>
      </c>
      <c r="Y2" t="s">
        <v>152</v>
      </c>
      <c r="AA2" t="s">
        <v>147</v>
      </c>
      <c r="AB2" s="7" t="s">
        <v>160</v>
      </c>
      <c r="AC2" s="7"/>
      <c r="AD2" s="7"/>
      <c r="AE2" s="7"/>
      <c r="AF2" s="7"/>
      <c r="AG2" s="7" t="s">
        <v>178</v>
      </c>
      <c r="AH2" s="7"/>
      <c r="AI2" s="7"/>
      <c r="AJ2" s="7"/>
      <c r="AK2" s="7"/>
      <c r="AL2" s="7" t="s">
        <v>180</v>
      </c>
      <c r="AM2" s="7"/>
      <c r="AN2" s="7"/>
      <c r="AO2" s="7"/>
      <c r="AP2" s="7" t="s">
        <v>181</v>
      </c>
      <c r="AQ2" s="7"/>
      <c r="AR2" s="7"/>
      <c r="AS2" s="7"/>
      <c r="AT2" s="7"/>
      <c r="AU2" s="7" t="s">
        <v>182</v>
      </c>
      <c r="AV2" s="7"/>
      <c r="AW2" s="7"/>
      <c r="AX2" s="7"/>
      <c r="AY2" s="7"/>
      <c r="BC2" t="s">
        <v>147</v>
      </c>
      <c r="BD2" s="7" t="s">
        <v>160</v>
      </c>
      <c r="BE2" s="7"/>
      <c r="BF2" s="7"/>
      <c r="BG2" s="7"/>
      <c r="BH2" s="7"/>
      <c r="BI2" s="7" t="s">
        <v>178</v>
      </c>
      <c r="BJ2" s="7"/>
      <c r="BK2" s="7"/>
      <c r="BL2" s="7"/>
      <c r="BM2" s="7"/>
      <c r="BN2" s="7" t="s">
        <v>180</v>
      </c>
      <c r="BO2" s="7"/>
      <c r="BP2" s="7"/>
      <c r="BQ2" s="7"/>
      <c r="BR2" s="7" t="s">
        <v>181</v>
      </c>
      <c r="BS2" s="7"/>
      <c r="BT2" s="7"/>
      <c r="BU2" s="7"/>
      <c r="BV2" s="7"/>
      <c r="BW2" s="7" t="s">
        <v>182</v>
      </c>
      <c r="BX2" s="7"/>
      <c r="BY2" s="7"/>
      <c r="BZ2" s="7"/>
      <c r="CA2" s="7"/>
      <c r="CC2" t="s">
        <v>147</v>
      </c>
      <c r="CD2" s="7" t="s">
        <v>160</v>
      </c>
      <c r="CE2" s="7"/>
      <c r="CF2" s="7"/>
      <c r="CG2" s="7"/>
      <c r="CH2" s="7"/>
      <c r="CI2" s="7" t="s">
        <v>178</v>
      </c>
      <c r="CJ2" s="7"/>
      <c r="CK2" s="7"/>
      <c r="CL2" s="7"/>
      <c r="CM2" s="7"/>
      <c r="CN2" s="7" t="s">
        <v>180</v>
      </c>
      <c r="CO2" s="7"/>
      <c r="CP2" s="7"/>
      <c r="CQ2" s="7"/>
      <c r="CR2" s="7" t="s">
        <v>181</v>
      </c>
      <c r="CS2" s="7"/>
      <c r="CT2" s="7"/>
      <c r="CU2" s="7"/>
      <c r="CV2" s="7"/>
      <c r="CW2" s="7" t="s">
        <v>182</v>
      </c>
      <c r="CX2" s="7"/>
      <c r="CY2" s="7"/>
      <c r="CZ2" s="7"/>
      <c r="DA2" s="7"/>
    </row>
    <row r="3" spans="1:10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M3" t="s">
        <v>153</v>
      </c>
      <c r="N3" t="s">
        <v>154</v>
      </c>
      <c r="O3" t="s">
        <v>155</v>
      </c>
      <c r="P3" t="s">
        <v>156</v>
      </c>
      <c r="Q3" t="s">
        <v>157</v>
      </c>
      <c r="R3" t="s">
        <v>158</v>
      </c>
      <c r="T3" t="s">
        <v>153</v>
      </c>
      <c r="U3" t="s">
        <v>154</v>
      </c>
      <c r="V3" t="s">
        <v>155</v>
      </c>
      <c r="W3" t="s">
        <v>156</v>
      </c>
      <c r="X3" t="s">
        <v>157</v>
      </c>
      <c r="Y3" t="s">
        <v>158</v>
      </c>
      <c r="AB3" t="s">
        <v>172</v>
      </c>
      <c r="AC3" t="s">
        <v>173</v>
      </c>
      <c r="AD3" t="s">
        <v>174</v>
      </c>
      <c r="AE3" t="s">
        <v>175</v>
      </c>
      <c r="AF3" s="3" t="s">
        <v>176</v>
      </c>
      <c r="AG3" t="s">
        <v>172</v>
      </c>
      <c r="AH3" t="s">
        <v>173</v>
      </c>
      <c r="AI3" t="s">
        <v>174</v>
      </c>
      <c r="AJ3" t="s">
        <v>175</v>
      </c>
      <c r="AK3" s="3" t="s">
        <v>176</v>
      </c>
      <c r="AL3" t="s">
        <v>172</v>
      </c>
      <c r="AM3" t="s">
        <v>173</v>
      </c>
      <c r="AN3" t="s">
        <v>174</v>
      </c>
      <c r="AO3" s="3" t="s">
        <v>176</v>
      </c>
      <c r="AP3" t="s">
        <v>172</v>
      </c>
      <c r="AQ3" t="s">
        <v>173</v>
      </c>
      <c r="AR3" t="s">
        <v>174</v>
      </c>
      <c r="AS3" t="s">
        <v>175</v>
      </c>
      <c r="AT3" s="3" t="s">
        <v>176</v>
      </c>
      <c r="AU3" t="s">
        <v>172</v>
      </c>
      <c r="AV3" t="s">
        <v>173</v>
      </c>
      <c r="AW3" t="s">
        <v>174</v>
      </c>
      <c r="AX3" t="s">
        <v>175</v>
      </c>
      <c r="AY3" s="3" t="s">
        <v>176</v>
      </c>
      <c r="BA3" t="s">
        <v>4</v>
      </c>
      <c r="BD3" t="s">
        <v>172</v>
      </c>
      <c r="BE3" t="s">
        <v>173</v>
      </c>
      <c r="BF3" t="s">
        <v>174</v>
      </c>
      <c r="BG3" t="s">
        <v>175</v>
      </c>
      <c r="BH3" s="3" t="s">
        <v>176</v>
      </c>
      <c r="BI3" t="s">
        <v>172</v>
      </c>
      <c r="BJ3" t="s">
        <v>173</v>
      </c>
      <c r="BK3" t="s">
        <v>174</v>
      </c>
      <c r="BL3" t="s">
        <v>175</v>
      </c>
      <c r="BM3" s="3" t="s">
        <v>176</v>
      </c>
      <c r="BN3" t="s">
        <v>172</v>
      </c>
      <c r="BO3" t="s">
        <v>173</v>
      </c>
      <c r="BP3" t="s">
        <v>174</v>
      </c>
      <c r="BQ3" s="3" t="s">
        <v>176</v>
      </c>
      <c r="BR3" t="s">
        <v>172</v>
      </c>
      <c r="BS3" t="s">
        <v>173</v>
      </c>
      <c r="BT3" t="s">
        <v>174</v>
      </c>
      <c r="BU3" t="s">
        <v>175</v>
      </c>
      <c r="BV3" s="3" t="s">
        <v>176</v>
      </c>
      <c r="BW3" t="s">
        <v>172</v>
      </c>
      <c r="BX3" t="s">
        <v>173</v>
      </c>
      <c r="BY3" t="s">
        <v>174</v>
      </c>
      <c r="BZ3" t="s">
        <v>175</v>
      </c>
      <c r="CA3" s="3" t="s">
        <v>176</v>
      </c>
      <c r="CD3" t="s">
        <v>172</v>
      </c>
      <c r="CE3" t="s">
        <v>173</v>
      </c>
      <c r="CF3" t="s">
        <v>174</v>
      </c>
      <c r="CG3" t="s">
        <v>175</v>
      </c>
      <c r="CH3" s="3" t="s">
        <v>176</v>
      </c>
      <c r="CI3" t="s">
        <v>172</v>
      </c>
      <c r="CJ3" t="s">
        <v>173</v>
      </c>
      <c r="CK3" t="s">
        <v>174</v>
      </c>
      <c r="CL3" t="s">
        <v>175</v>
      </c>
      <c r="CM3" s="3" t="s">
        <v>176</v>
      </c>
      <c r="CN3" t="s">
        <v>172</v>
      </c>
      <c r="CO3" t="s">
        <v>173</v>
      </c>
      <c r="CP3" t="s">
        <v>174</v>
      </c>
      <c r="CQ3" s="3" t="s">
        <v>176</v>
      </c>
      <c r="CR3" t="s">
        <v>172</v>
      </c>
      <c r="CS3" t="s">
        <v>173</v>
      </c>
      <c r="CT3" t="s">
        <v>174</v>
      </c>
      <c r="CU3" t="s">
        <v>175</v>
      </c>
      <c r="CV3" s="3" t="s">
        <v>176</v>
      </c>
      <c r="CW3" t="s">
        <v>172</v>
      </c>
      <c r="CX3" t="s">
        <v>173</v>
      </c>
      <c r="CY3" t="s">
        <v>174</v>
      </c>
      <c r="CZ3" t="s">
        <v>175</v>
      </c>
      <c r="DA3" s="3" t="s">
        <v>176</v>
      </c>
      <c r="DC3" t="s">
        <v>202</v>
      </c>
      <c r="DD3" t="s">
        <v>203</v>
      </c>
      <c r="DE3" t="s">
        <v>204</v>
      </c>
    </row>
    <row r="4" spans="1:109" x14ac:dyDescent="0.3">
      <c r="A4">
        <v>1014</v>
      </c>
      <c r="B4">
        <v>190208</v>
      </c>
      <c r="C4" t="s">
        <v>5</v>
      </c>
      <c r="D4" t="s">
        <v>6</v>
      </c>
      <c r="E4" t="s">
        <v>7</v>
      </c>
      <c r="F4">
        <f>IF(M4="","",IF((M4-VLOOKUP($BA4,$L$164:$R$170,2,TRUE))/VLOOKUP($BA4,$L$172:$R$178,2,TRUE)&gt;=4,4,IF((M4-VLOOKUP($BA4,$L$164:$R$170,2,TRUE))/VLOOKUP($BA4,$L$172:$R$178,2,TRUE)&lt;=-4,-4,(M4-VLOOKUP($BA4,$L$164:$R$170,2,TRUE))/VLOOKUP($BA4,$L$172:$R$178,2,TRUE))))</f>
        <v>-0.2506337997926022</v>
      </c>
      <c r="G4">
        <f>IF(N4="","",IF((N4-VLOOKUP($BA4,$L$164:$R$170,3,TRUE))/VLOOKUP($BA4,$L$172:$R$178,3,TRUE)&gt;=4,4,IF((N4-VLOOKUP($BA4,$L$164:$R$170,3,TRUE))/VLOOKUP($BA4,$L$172:$R$178,3,TRUE)&lt;=-4,-4,(N4-VLOOKUP($BA4,$L$164:$R$170,3,TRUE))/VLOOKUP($BA4,$L$172:$R$178,3,TRUE))))</f>
        <v>-0.92657117771244113</v>
      </c>
      <c r="H4">
        <f>IF(O4="","",IF((O4-VLOOKUP($BA4,$L$164:$R$170,4,TRUE))/VLOOKUP($BA4,$L$172:$R$178,4,TRUE)&gt;=4,4,IF((O4-VLOOKUP($BA4,$L$164:$R$170,4,TRUE))/VLOOKUP($BA4,$L$172:$R$178,4,TRUE)&lt;=-4,-4,(O4-VLOOKUP($BA4,$L$164:$R$170,4,TRUE))/VLOOKUP($BA4,$L$172:$R$178,4,TRUE))))</f>
        <v>0.82055854219348789</v>
      </c>
      <c r="I4">
        <f>IF(P4="","",IF((P4-VLOOKUP($BA4,$L$164:$R$170,5,TRUE))/VLOOKUP($BA4,$L$172:$R$178,5,TRUE)&gt;=4,4,IF((P4-VLOOKUP($BA4,$L$164:$R$170,5,TRUE))/VLOOKUP($BA4,$L$172:$R$178,5,TRUE)&lt;=-4,-4,(P4-VLOOKUP($BA4,$L$164:$R$170,5,TRUE))/VLOOKUP($BA4,$L$172:$R$178,5,TRUE))))</f>
        <v>-1.4875174470115253</v>
      </c>
      <c r="J4">
        <f>IF(Q4="","",IF((Q4-VLOOKUP($BA4,$L$164:$R$170,6,TRUE))/VLOOKUP($BA4,$L$172:$R$178,6,TRUE)&gt;=4,4,IF((Q4-VLOOKUP($BA4,$L$164:$R$170,6,TRUE))/VLOOKUP($BA4,$L$172:$R$178,6,TRUE)&lt;=-4,-4,(Q4-VLOOKUP($BA4,$L$164:$R$170,6,TRUE))/VLOOKUP($BA4,$L$172:$R$178,6,TRUE))))</f>
        <v>0.60157258368806832</v>
      </c>
      <c r="K4">
        <f>IF(R4="","",IF((R4-VLOOKUP($BA4,$L$164:$R$170,7,TRUE))/VLOOKUP($BA4,$L$172:$R$178,7,TRUE)&gt;=4,4,IF((R4-VLOOKUP($BA4,$L$164:$R$170,7,TRUE))/VLOOKUP($BA4,$L$172:$R$178,7,TRUE)&lt;=-4,-4,(R4-VLOOKUP($BA4,$L$164:$R$170,7,TRUE))/VLOOKUP($BA4,$L$172:$R$178,7,TRUE))))</f>
        <v>-3.120774609967697E-2</v>
      </c>
      <c r="M4" s="6">
        <f>IF(AA4="","",AA4)</f>
        <v>61.779310344827572</v>
      </c>
      <c r="N4">
        <f>IF(AF4="","",AF4)</f>
        <v>73.383071240000007</v>
      </c>
      <c r="O4">
        <f>IF(AK4="","",AK4)</f>
        <v>93.569690879999996</v>
      </c>
      <c r="P4">
        <f>IF(AO4="","",AO4)</f>
        <v>62.223661309999997</v>
      </c>
      <c r="Q4">
        <f>IF(AT4="","",AT4)</f>
        <v>82.876286489999998</v>
      </c>
      <c r="R4">
        <f>IF(AY4="","",AY4)</f>
        <v>77.647286339999994</v>
      </c>
      <c r="T4" t="str">
        <f>IF(F4="","",IF(F4&lt;0,"낮음",IF(F4&gt;=1,"높음","보통")))</f>
        <v>낮음</v>
      </c>
      <c r="U4" t="str">
        <f t="shared" ref="U4:Y4" si="0">IF(G4="","",IF(G4&lt;0,"낮음",IF(G4&gt;=1,"높음","보통")))</f>
        <v>낮음</v>
      </c>
      <c r="V4" t="str">
        <f t="shared" si="0"/>
        <v>보통</v>
      </c>
      <c r="W4" t="str">
        <f t="shared" si="0"/>
        <v>낮음</v>
      </c>
      <c r="X4" t="str">
        <f t="shared" si="0"/>
        <v>보통</v>
      </c>
      <c r="Y4" t="str">
        <f t="shared" si="0"/>
        <v>낮음</v>
      </c>
      <c r="AA4" s="2">
        <v>61.779310344827572</v>
      </c>
      <c r="AB4" s="2">
        <v>100</v>
      </c>
      <c r="AC4" s="2">
        <v>52.162385350000001</v>
      </c>
      <c r="AD4" s="2">
        <v>84.462332939999996</v>
      </c>
      <c r="AE4" s="2">
        <v>56.90756665</v>
      </c>
      <c r="AF4" s="5">
        <v>73.383071240000007</v>
      </c>
      <c r="AG4" s="2">
        <v>100</v>
      </c>
      <c r="AH4" s="2"/>
      <c r="AI4" s="2">
        <v>80.709072649999996</v>
      </c>
      <c r="AJ4" s="2">
        <v>100</v>
      </c>
      <c r="AK4" s="5">
        <v>93.569690879999996</v>
      </c>
      <c r="AL4" s="2"/>
      <c r="AM4" s="2">
        <v>63.212889189999999</v>
      </c>
      <c r="AN4" s="2">
        <v>61.234433420000002</v>
      </c>
      <c r="AO4" s="5">
        <v>62.223661309999997</v>
      </c>
      <c r="AP4" s="2">
        <v>100</v>
      </c>
      <c r="AQ4" s="2">
        <v>89.369913409999995</v>
      </c>
      <c r="AR4" s="2"/>
      <c r="AS4" s="2">
        <v>59.25894606</v>
      </c>
      <c r="AT4" s="5">
        <v>82.876286489999998</v>
      </c>
      <c r="AU4" s="2">
        <v>100</v>
      </c>
      <c r="AV4" s="2">
        <v>100</v>
      </c>
      <c r="AW4" s="2">
        <v>59.50370101</v>
      </c>
      <c r="AX4" s="2">
        <v>51.085444330000001</v>
      </c>
      <c r="AY4" s="5">
        <v>77.647286339999994</v>
      </c>
      <c r="BA4" t="s">
        <v>7</v>
      </c>
      <c r="BC4">
        <f>IF(AA4="","",IF((AA4-VLOOKUP($BA4,$Z$164:$AY$170,2,TRUE))/VLOOKUP($BA4,$Z$172:$AY$178,2,TRUE)&gt;=4,4,IF((AA4-VLOOKUP($BA4,$Z$164:$AY$170,2,TRUE))/VLOOKUP($BA4,$Z$172:$AY$178,2,TRUE)&lt;=-4,-4,(AA4-VLOOKUP($BA4,$Z$164:$AY$170,2,TRUE))/VLOOKUP($BA4,$Z$172:$AY$178,2,TRUE))))</f>
        <v>-0.2506337997926022</v>
      </c>
      <c r="BD4">
        <f>IF(AB4="","",IF((AB4-VLOOKUP($BA4,$Z$164:$AY$170,3,TRUE))/VLOOKUP($BA4,$Z$172:$AY$178,3,TRUE)&gt;=4,4,IF((AB4-VLOOKUP($BA4,$Z$164:$AY$170,3,TRUE))/VLOOKUP($BA4,$Z$172:$AY$178,3,TRUE)&lt;=-4,-4,(AB4-VLOOKUP($BA4,$Z$164:$AY$170,3,TRUE))/VLOOKUP($BA4,$Z$172:$AY$178,3,TRUE))))</f>
        <v>0.6888107798650791</v>
      </c>
      <c r="BE4">
        <f>IF(AC4="","",IF((AC4-VLOOKUP($BA4,$Z$164:$AY$170,4,TRUE))/VLOOKUP($BA4,$Z$172:$AY$178,4,TRUE)&gt;=4,4,IF((AC4-VLOOKUP($BA4,$Z$164:$AY$170,4,TRUE))/VLOOKUP($BA4,$Z$172:$AY$178,4,TRUE)&lt;=-4,-4,(AC4-VLOOKUP($BA4,$Z$164:$AY$170,4,TRUE))/VLOOKUP($BA4,$Z$172:$AY$178,4,TRUE))))</f>
        <v>-1.6698504205885001</v>
      </c>
      <c r="BF4">
        <f>IF(AD4="","",IF((AD4-VLOOKUP($BA4,$Z$164:$AY$170,5,TRUE))/VLOOKUP($BA4,$Z$172:$AY$178,5,TRUE)&gt;=4,4,IF((AD4-VLOOKUP($BA4,$Z$164:$AY$170,5,TRUE))/VLOOKUP($BA4,$Z$172:$AY$178,5,TRUE)&lt;=-4,-4,(AD4-VLOOKUP($BA4,$Z$164:$AY$170,5,TRUE))/VLOOKUP($BA4,$Z$172:$AY$178,5,TRUE))))</f>
        <v>0.40712327483367738</v>
      </c>
      <c r="BG4">
        <f>IF(AE4="","",IF((AE4-VLOOKUP($BA4,$Z$164:$AY$170,6,TRUE))/VLOOKUP($BA4,$Z$172:$AY$178,6,TRUE)&gt;=4,4,IF((AE4-VLOOKUP($BA4,$Z$164:$AY$170,6,TRUE))/VLOOKUP($BA4,$Z$172:$AY$178,6,TRUE)&lt;=-4,-4,(AE4-VLOOKUP($BA4,$Z$164:$AY$170,6,TRUE))/VLOOKUP($BA4,$Z$172:$AY$178,6,TRUE))))</f>
        <v>-1.1694135748423591</v>
      </c>
      <c r="BH4">
        <f>IF(AF4="","",IF((AF4-VLOOKUP($BA4,$Z$164:$AY$170,7,TRUE))/VLOOKUP($BA4,$Z$172:$AY$178,7,TRUE)&gt;=4,4,IF((AF4-VLOOKUP($BA4,$Z$164:$AY$170,7,TRUE))/VLOOKUP($BA4,$Z$172:$AY$178,7,TRUE)&lt;=-4,-4,(AF4-VLOOKUP($BA4,$Z$164:$AY$170,7,TRUE))/VLOOKUP($BA4,$Z$172:$AY$178,7,TRUE))))</f>
        <v>-0.92657117771244113</v>
      </c>
      <c r="BI4">
        <f>IF(AG4="","",IF((AG4-VLOOKUP($BA4,$Z$164:$AY$170,8,TRUE))/VLOOKUP($BA4,$Z$172:$AY$178,8,TRUE)&gt;=4,4,IF((AG4-VLOOKUP($BA4,$Z$164:$AY$170,8,TRUE))/VLOOKUP($BA4,$Z$172:$AY$178,8,TRUE)&lt;=-4,-4,(AG4-VLOOKUP($BA4,$Z$164:$AY$170,8,TRUE))/VLOOKUP($BA4,$Z$172:$AY$178,8,TRUE))))</f>
        <v>0.60121973243104787</v>
      </c>
      <c r="BJ4" t="str">
        <f>IF(AH4="","",IF((AH4-VLOOKUP($BA4,$Z$164:$AY$170,9,TRUE))/VLOOKUP($BA4,$Z$172:$AY$178,9,TRUE)&gt;=4,4,IF((AH4-VLOOKUP($BA4,$Z$164:$AY$170,9,TRUE))/VLOOKUP($BA4,$Z$172:$AY$178,9,TRUE)&lt;=-4,-4,(AH4-VLOOKUP($BA4,$Z$164:$AY$170,9,TRUE))/VLOOKUP($BA4,$Z$172:$AY$178,9,TRUE))))</f>
        <v/>
      </c>
      <c r="BK4">
        <f>IF(AI4="","",IF((AI4-VLOOKUP($BA4,$Z$164:$AY$170,10,TRUE))/VLOOKUP($BA4,$Z$172:$AY$178,10,TRUE)&gt;=4,4,IF((AI4-VLOOKUP($BA4,$Z$164:$AY$170,10,TRUE))/VLOOKUP($BA4,$Z$172:$AY$178,10,TRUE)&lt;=-4,-4,(AI4-VLOOKUP($BA4,$Z$164:$AY$170,10,TRUE))/VLOOKUP($BA4,$Z$172:$AY$178,10,TRUE))))</f>
        <v>-0.31906696460706019</v>
      </c>
      <c r="BL4">
        <f>IF(AJ4="","",IF((AJ4-VLOOKUP($BA4,$Z$164:$AY$170,11,TRUE))/VLOOKUP($BA4,$Z$172:$AY$178,11,TRUE)&gt;=4,4,IF((AJ4-VLOOKUP($BA4,$Z$164:$AY$170,11,TRUE))/VLOOKUP($BA4,$Z$172:$AY$178,11,TRUE)&lt;=-4,-4,(AJ4-VLOOKUP($BA4,$Z$164:$AY$170,11,TRUE))/VLOOKUP($BA4,$Z$172:$AY$178,11,TRUE))))</f>
        <v>0.99989330415601518</v>
      </c>
      <c r="BM4">
        <f>IF(AK4="","",IF((AK4-VLOOKUP($BA4,$Z$164:$AY$170,12,TRUE))/VLOOKUP($BA4,$Z$172:$AY$178,12,TRUE)&gt;=4,4,IF((AK4-VLOOKUP($BA4,$Z$164:$AY$170,12,TRUE))/VLOOKUP($BA4,$Z$172:$AY$178,12,TRUE)&lt;=-4,-4,(AK4-VLOOKUP($BA4,$Z$164:$AY$170,12,TRUE))/VLOOKUP($BA4,$Z$172:$AY$178,12,TRUE))))</f>
        <v>0.82055854219348789</v>
      </c>
      <c r="BN4" t="str">
        <f>IF(AL4="","",IF((AL4-VLOOKUP($BA4,$Z$164:$AY$170,13,TRUE))/VLOOKUP($BA4,$Z$172:$AY$178,13,TRUE)&gt;=4,4,IF((AL4-VLOOKUP($BA4,$Z$164:$AY$170,13,TRUE))/VLOOKUP($BA4,$Z$172:$AY$178,13,TRUE)&lt;=-4,-4,(AL4-VLOOKUP($BA4,$Z$164:$AY$170,13,TRUE))/VLOOKUP($BA4,$Z$172:$AY$178,13,TRUE))))</f>
        <v/>
      </c>
      <c r="BO4">
        <f>IF(AM4="","",IF((AM4-VLOOKUP($BA4,$Z$164:$AY$170,14,TRUE))/VLOOKUP($BA4,$Z$172:$AY$178,14,TRUE)&gt;=4,4,IF((AM4-VLOOKUP($BA4,$Z$164:$AY$170,14,TRUE))/VLOOKUP($BA4,$Z$172:$AY$178,14,TRUE)&lt;=-4,-4,(AM4-VLOOKUP($BA4,$Z$164:$AY$170,14,TRUE))/VLOOKUP($BA4,$Z$172:$AY$178,14,TRUE))))</f>
        <v>-0.45653009653343563</v>
      </c>
      <c r="BP4">
        <f>IF(AN4="","",IF((AN4-VLOOKUP($BA4,$Z$164:$AY$170,15,TRUE))/VLOOKUP($BA4,$Z$172:$AY$178,15,TRUE)&gt;=4,4,IF((AN4-VLOOKUP($BA4,$Z$164:$AY$170,15,TRUE))/VLOOKUP($BA4,$Z$172:$AY$178,15,TRUE)&lt;=-4,-4,(AN4-VLOOKUP($BA4,$Z$164:$AY$170,15,TRUE))/VLOOKUP($BA4,$Z$172:$AY$178,15,TRUE))))</f>
        <v>-1.2308789676507097</v>
      </c>
      <c r="BQ4">
        <f>IF(AO4="","",IF((AO4-VLOOKUP($BA4,$Z$164:$AY$170,16,TRUE))/VLOOKUP($BA4,$Z$172:$AY$178,16,TRUE)&gt;=4,4,IF((AO4-VLOOKUP($BA4,$Z$164:$AY$170,16,TRUE))/VLOOKUP($BA4,$Z$172:$AY$178,16,TRUE)&lt;=-4,-4,(AO4-VLOOKUP($BA4,$Z$164:$AY$170,16,TRUE))/VLOOKUP($BA4,$Z$172:$AY$178,16,TRUE))))</f>
        <v>-1.4875174470115253</v>
      </c>
      <c r="BR4">
        <f>IF(AP4="","",IF((AP4-VLOOKUP($BA4,$Z$164:$AY$170,17,TRUE))/VLOOKUP($BA4,$Z$172:$AY$178,17,TRUE)&gt;=4,4,IF((AP4-VLOOKUP($BA4,$Z$164:$AY$170,17,TRUE))/VLOOKUP($BA4,$Z$172:$AY$178,17,TRUE)&lt;=-4,-4,(AP4-VLOOKUP($BA4,$Z$164:$AY$170,17,TRUE))/VLOOKUP($BA4,$Z$172:$AY$178,17,TRUE))))</f>
        <v>1.0184023892673821</v>
      </c>
      <c r="BS4">
        <f>IF(AQ4="","",IF((AQ4-VLOOKUP($BA4,$Z$164:$AY$170,18,TRUE))/VLOOKUP($BA4,$Z$172:$AY$178,18,TRUE)&gt;=4,4,IF((AQ4-VLOOKUP($BA4,$Z$164:$AY$170,18,TRUE))/VLOOKUP($BA4,$Z$172:$AY$178,18,TRUE)&lt;=-4,-4,(AQ4-VLOOKUP($BA4,$Z$164:$AY$170,18,TRUE))/VLOOKUP($BA4,$Z$172:$AY$178,18,TRUE))))</f>
        <v>0.64039257823678575</v>
      </c>
      <c r="BT4" t="str">
        <f>IF(AR4="","",IF((AR4-VLOOKUP($BA4,$Z$164:$AY$170,19,TRUE))/VLOOKUP($BA4,$Z$172:$AY$178,19,TRUE)&gt;=4,4,IF((AR4-VLOOKUP($BA4,$Z$164:$AY$170,19,TRUE))/VLOOKUP($BA4,$Z$172:$AY$178,19,TRUE)&lt;=-4,-4,(AR4-VLOOKUP($BA4,$Z$164:$AY$170,19,TRUE))/VLOOKUP($BA4,$Z$172:$AY$178,19,TRUE))))</f>
        <v/>
      </c>
      <c r="BU4">
        <f>IF(AS4="","",IF((AS4-VLOOKUP($BA4,$Z$164:$AY$170,20,TRUE))/VLOOKUP($BA4,$Z$172:$AY$178,20,TRUE)&gt;=4,4,IF((AS4-VLOOKUP($BA4,$Z$164:$AY$170,20,TRUE))/VLOOKUP($BA4,$Z$172:$AY$178,20,TRUE)&lt;=-4,-4,(AS4-VLOOKUP($BA4,$Z$164:$AY$170,20,TRUE))/VLOOKUP($BA4,$Z$172:$AY$178,20,TRUE))))</f>
        <v>-0.94890709992014666</v>
      </c>
      <c r="BV4">
        <f>IF(AT4="","",IF((AT4-VLOOKUP($BA4,$Z$164:$AY$170,21,TRUE))/VLOOKUP($BA4,$Z$172:$AY$178,21,TRUE)&gt;=4,4,IF((AT4-VLOOKUP($BA4,$Z$164:$AY$170,21,TRUE))/VLOOKUP($BA4,$Z$172:$AY$178,21,TRUE)&lt;=-4,-4,(AT4-VLOOKUP($BA4,$Z$164:$AY$170,21,TRUE))/VLOOKUP($BA4,$Z$172:$AY$178,21,TRUE))))</f>
        <v>0.60157258368806832</v>
      </c>
      <c r="BW4">
        <f>IF(AU4="","",IF((AU4-VLOOKUP($BA4,$Z$164:$AY$170,22,TRUE))/VLOOKUP($BA4,$Z$172:$AY$178,22,TRUE)&gt;=4,4,IF((AU4-VLOOKUP($BA4,$Z$164:$AY$170,22,TRUE))/VLOOKUP($BA4,$Z$172:$AY$178,22,TRUE)&lt;=-4,-4,(AU4-VLOOKUP($BA4,$Z$164:$AY$170,22,TRUE))/VLOOKUP($BA4,$Z$172:$AY$178,22,TRUE))))</f>
        <v>1.3079809638882922</v>
      </c>
      <c r="BX4">
        <f>IF(AV4="","",IF((AV4-VLOOKUP($BA4,$Z$164:$AY$170,23,TRUE))/VLOOKUP($BA4,$Z$172:$AY$178,23,TRUE)&gt;=4,4,IF((AV4-VLOOKUP($BA4,$Z$164:$AY$170,23,TRUE))/VLOOKUP($BA4,$Z$172:$AY$178,23,TRUE)&lt;=-4,-4,(AV4-VLOOKUP($BA4,$Z$164:$AY$170,23,TRUE))/VLOOKUP($BA4,$Z$172:$AY$178,23,TRUE))))</f>
        <v>0.53566592507402977</v>
      </c>
      <c r="BY4">
        <f>IF(AW4="","",IF((AW4-VLOOKUP($BA4,$Z$164:$AY$170,24,TRUE))/VLOOKUP($BA4,$Z$172:$AY$178,24,TRUE)&gt;=4,4,IF((AW4-VLOOKUP($BA4,$Z$164:$AY$170,24,TRUE))/VLOOKUP($BA4,$Z$172:$AY$178,24,TRUE)&lt;=-4,-4,(AW4-VLOOKUP($BA4,$Z$164:$AY$170,24,TRUE))/VLOOKUP($BA4,$Z$172:$AY$178,24,TRUE))))</f>
        <v>-0.48223665451836928</v>
      </c>
      <c r="BZ4">
        <f>IF(AX4="","",IF((AX4-VLOOKUP($BA4,$Z$164:$AY$170,25,TRUE))/VLOOKUP($BA4,$Z$172:$AY$178,25,TRUE)&gt;=4,4,IF((AX4-VLOOKUP($BA4,$Z$164:$AY$170,25,TRUE))/VLOOKUP($BA4,$Z$172:$AY$178,25,TRUE)&lt;=-4,-4,(AX4-VLOOKUP($BA4,$Z$164:$AY$170,25,TRUE))/VLOOKUP($BA4,$Z$172:$AY$178,25,TRUE))))</f>
        <v>-1.258433963452771</v>
      </c>
      <c r="CA4">
        <f>IF(AY4="","",IF((AY4-VLOOKUP($BA4,$Z$164:$AY$170,26,TRUE))/VLOOKUP($BA4,$Z$172:$AY$178,26,TRUE)&gt;=4,4,IF((AY4-VLOOKUP($BA4,$Z$164:$AY$170,26,TRUE))/VLOOKUP($BA4,$Z$172:$AY$178,26,TRUE)&lt;=-4,-4,(AY4-VLOOKUP($BA4,$Z$164:$AY$170,26,TRUE))/VLOOKUP($BA4,$Z$172:$AY$178,26,TRUE))))</f>
        <v>-3.120774609967697E-2</v>
      </c>
      <c r="CC4" t="str">
        <f>IF(BC4="","",IF(BC4&lt;0,"낮음",IF(BC4&gt;=1,"높음","보통")))</f>
        <v>낮음</v>
      </c>
      <c r="CD4" t="str">
        <f t="shared" ref="CD4:DA14" si="1">IF(BD4="","",IF(BD4&lt;0,"낮음",IF(BD4&gt;=1,"높음","보통")))</f>
        <v>보통</v>
      </c>
      <c r="CE4" t="str">
        <f t="shared" si="1"/>
        <v>낮음</v>
      </c>
      <c r="CF4" t="str">
        <f t="shared" si="1"/>
        <v>보통</v>
      </c>
      <c r="CG4" t="str">
        <f t="shared" si="1"/>
        <v>낮음</v>
      </c>
      <c r="CH4" t="str">
        <f t="shared" si="1"/>
        <v>낮음</v>
      </c>
      <c r="CI4" t="str">
        <f t="shared" si="1"/>
        <v>보통</v>
      </c>
      <c r="CJ4" t="str">
        <f t="shared" si="1"/>
        <v/>
      </c>
      <c r="CK4" t="str">
        <f t="shared" si="1"/>
        <v>낮음</v>
      </c>
      <c r="CL4" t="str">
        <f t="shared" si="1"/>
        <v>보통</v>
      </c>
      <c r="CM4" t="str">
        <f t="shared" si="1"/>
        <v>보통</v>
      </c>
      <c r="CN4" t="str">
        <f t="shared" si="1"/>
        <v/>
      </c>
      <c r="CO4" t="str">
        <f t="shared" si="1"/>
        <v>낮음</v>
      </c>
      <c r="CP4" t="str">
        <f t="shared" si="1"/>
        <v>낮음</v>
      </c>
      <c r="CQ4" t="str">
        <f t="shared" si="1"/>
        <v>낮음</v>
      </c>
      <c r="CR4" t="str">
        <f t="shared" si="1"/>
        <v>높음</v>
      </c>
      <c r="CS4" t="str">
        <f t="shared" si="1"/>
        <v>보통</v>
      </c>
      <c r="CT4" t="str">
        <f t="shared" si="1"/>
        <v/>
      </c>
      <c r="CU4" t="str">
        <f t="shared" si="1"/>
        <v>낮음</v>
      </c>
      <c r="CV4" t="str">
        <f t="shared" si="1"/>
        <v>보통</v>
      </c>
      <c r="CW4" t="str">
        <f t="shared" si="1"/>
        <v>높음</v>
      </c>
      <c r="CX4" t="str">
        <f t="shared" si="1"/>
        <v>보통</v>
      </c>
      <c r="CY4" t="str">
        <f t="shared" si="1"/>
        <v>낮음</v>
      </c>
      <c r="CZ4" t="str">
        <f t="shared" si="1"/>
        <v>낮음</v>
      </c>
      <c r="DA4" t="str">
        <f t="shared" si="1"/>
        <v>낮음</v>
      </c>
      <c r="DC4">
        <f>AVERAGE(BD4,BI4,BN4,BR4,BW4)</f>
        <v>0.90410346636295036</v>
      </c>
      <c r="DD4">
        <f t="shared" ref="DD4:DE4" si="2">AVERAGE(BE4,BJ4,BO4,BS4,BX4)</f>
        <v>-0.23758050345278001</v>
      </c>
      <c r="DE4">
        <f t="shared" si="2"/>
        <v>-0.40626482798561547</v>
      </c>
    </row>
    <row r="5" spans="1:109" x14ac:dyDescent="0.3">
      <c r="A5">
        <v>1015</v>
      </c>
      <c r="B5">
        <v>190208</v>
      </c>
      <c r="C5" t="s">
        <v>8</v>
      </c>
      <c r="D5" t="s">
        <v>6</v>
      </c>
      <c r="E5" t="s">
        <v>9</v>
      </c>
      <c r="F5">
        <f t="shared" ref="F5:F68" si="3">IF(M5="","",IF((M5-VLOOKUP($BA5,$L$164:$R$170,2,TRUE))/VLOOKUP($BA5,$L$172:$R$178,2,TRUE)&gt;=4,4,IF((M5-VLOOKUP($BA5,$L$164:$R$170,2,TRUE))/VLOOKUP($BA5,$L$172:$R$178,2,TRUE)&lt;=-4,-4,(M5-VLOOKUP($BA5,$L$164:$R$170,2,TRUE))/VLOOKUP($BA5,$L$172:$R$178,2,TRUE))))</f>
        <v>-0.74179469112032992</v>
      </c>
      <c r="G5">
        <f t="shared" ref="G5:G68" si="4">IF(N5="","",IF((N5-VLOOKUP($BA5,$L$164:$R$170,3,TRUE))/VLOOKUP($BA5,$L$172:$R$178,3,TRUE)&gt;=4,4,IF((N5-VLOOKUP($BA5,$L$164:$R$170,3,TRUE))/VLOOKUP($BA5,$L$172:$R$178,3,TRUE)&lt;=-4,-4,(N5-VLOOKUP($BA5,$L$164:$R$170,3,TRUE))/VLOOKUP($BA5,$L$172:$R$178,3,TRUE))))</f>
        <v>4.8272380917351948E-2</v>
      </c>
      <c r="H5">
        <f t="shared" ref="H5:H68" si="5">IF(O5="","",IF((O5-VLOOKUP($BA5,$L$164:$R$170,4,TRUE))/VLOOKUP($BA5,$L$172:$R$178,4,TRUE)&gt;=4,4,IF((O5-VLOOKUP($BA5,$L$164:$R$170,4,TRUE))/VLOOKUP($BA5,$L$172:$R$178,4,TRUE)&lt;=-4,-4,(O5-VLOOKUP($BA5,$L$164:$R$170,4,TRUE))/VLOOKUP($BA5,$L$172:$R$178,4,TRUE))))</f>
        <v>0.16616373465843004</v>
      </c>
      <c r="I5" t="str">
        <f t="shared" ref="I5:I68" si="6">IF(P5="","",IF((P5-VLOOKUP($BA5,$L$164:$R$170,5,TRUE))/VLOOKUP($BA5,$L$172:$R$178,5,TRUE)&gt;=4,4,IF((P5-VLOOKUP($BA5,$L$164:$R$170,5,TRUE))/VLOOKUP($BA5,$L$172:$R$178,5,TRUE)&lt;=-4,-4,(P5-VLOOKUP($BA5,$L$164:$R$170,5,TRUE))/VLOOKUP($BA5,$L$172:$R$178,5,TRUE))))</f>
        <v/>
      </c>
      <c r="J5" t="str">
        <f t="shared" ref="J5:J68" si="7">IF(Q5="","",IF((Q5-VLOOKUP($BA5,$L$164:$R$170,6,TRUE))/VLOOKUP($BA5,$L$172:$R$178,6,TRUE)&gt;=4,4,IF((Q5-VLOOKUP($BA5,$L$164:$R$170,6,TRUE))/VLOOKUP($BA5,$L$172:$R$178,6,TRUE)&lt;=-4,-4,(Q5-VLOOKUP($BA5,$L$164:$R$170,6,TRUE))/VLOOKUP($BA5,$L$172:$R$178,6,TRUE))))</f>
        <v/>
      </c>
      <c r="K5">
        <f t="shared" ref="K5:K68" si="8">IF(R5="","",IF((R5-VLOOKUP($BA5,$L$164:$R$170,7,TRUE))/VLOOKUP($BA5,$L$172:$R$178,7,TRUE)&gt;=4,4,IF((R5-VLOOKUP($BA5,$L$164:$R$170,7,TRUE))/VLOOKUP($BA5,$L$172:$R$178,7,TRUE)&lt;=-4,-4,(R5-VLOOKUP($BA5,$L$164:$R$170,7,TRUE))/VLOOKUP($BA5,$L$172:$R$178,7,TRUE))))</f>
        <v>-2.4592618107562312</v>
      </c>
      <c r="M5" s="6">
        <f t="shared" ref="M5:M68" si="9">IF(AA5="","",AA5)</f>
        <v>55.630769230769218</v>
      </c>
      <c r="N5">
        <f t="shared" ref="N5:N68" si="10">IF(AF5="","",AF5)</f>
        <v>76.221211289999999</v>
      </c>
      <c r="O5">
        <f t="shared" ref="O5:O68" si="11">IF(AK5="","",AK5)</f>
        <v>76.693080980000005</v>
      </c>
      <c r="P5" t="str">
        <f t="shared" ref="P5:P68" si="12">IF(AO5="","",AO5)</f>
        <v/>
      </c>
      <c r="Q5" t="str">
        <f t="shared" ref="Q5:Q68" si="13">IF(AT5="","",AT5)</f>
        <v/>
      </c>
      <c r="R5">
        <f t="shared" ref="R5:R68" si="14">IF(AY5="","",AY5)</f>
        <v>55.708581379999998</v>
      </c>
      <c r="T5" t="str">
        <f t="shared" ref="T5:T68" si="15">IF(F5="","",IF(F5&lt;0,"낮음",IF(F5&gt;=1,"높음","보통")))</f>
        <v>낮음</v>
      </c>
      <c r="U5" t="str">
        <f t="shared" ref="U5:U68" si="16">IF(G5="","",IF(G5&lt;0,"낮음",IF(G5&gt;=1,"높음","보통")))</f>
        <v>보통</v>
      </c>
      <c r="V5" t="str">
        <f t="shared" ref="V5:V68" si="17">IF(H5="","",IF(H5&lt;0,"낮음",IF(H5&gt;=1,"높음","보통")))</f>
        <v>보통</v>
      </c>
      <c r="W5" t="str">
        <f t="shared" ref="W5:W68" si="18">IF(I5="","",IF(I5&lt;0,"낮음",IF(I5&gt;=1,"높음","보통")))</f>
        <v/>
      </c>
      <c r="X5" t="str">
        <f t="shared" ref="X5:X68" si="19">IF(J5="","",IF(J5&lt;0,"낮음",IF(J5&gt;=1,"높음","보통")))</f>
        <v/>
      </c>
      <c r="Y5" t="str">
        <f t="shared" ref="Y5:Y68" si="20">IF(K5="","",IF(K5&lt;0,"낮음",IF(K5&gt;=1,"높음","보통")))</f>
        <v>낮음</v>
      </c>
      <c r="AA5" s="2">
        <v>55.630769230769218</v>
      </c>
      <c r="AB5" s="2">
        <v>60.091244420000002</v>
      </c>
      <c r="AC5" s="2">
        <v>86.400043679999996</v>
      </c>
      <c r="AD5" s="2">
        <v>58.393557049999998</v>
      </c>
      <c r="AE5" s="2">
        <v>100</v>
      </c>
      <c r="AF5" s="5">
        <v>76.221211289999999</v>
      </c>
      <c r="AG5" s="2">
        <v>65.625127210000002</v>
      </c>
      <c r="AH5" s="2">
        <v>93.220539310000007</v>
      </c>
      <c r="AI5" s="2">
        <v>62.318985179999999</v>
      </c>
      <c r="AJ5" s="2">
        <v>85.607672239999999</v>
      </c>
      <c r="AK5" s="5">
        <v>76.693080980000005</v>
      </c>
      <c r="AL5" s="2"/>
      <c r="AM5" s="2"/>
      <c r="AN5" s="2"/>
      <c r="AO5" s="5"/>
      <c r="AP5" s="2"/>
      <c r="AQ5" s="2"/>
      <c r="AR5" s="2"/>
      <c r="AS5" s="2"/>
      <c r="AT5" s="5"/>
      <c r="AU5" s="2">
        <v>56.462521099999996</v>
      </c>
      <c r="AV5" s="2"/>
      <c r="AW5" s="2">
        <v>54.451090669999999</v>
      </c>
      <c r="AX5" s="2">
        <v>56.212132369999999</v>
      </c>
      <c r="AY5" s="5">
        <v>55.708581379999998</v>
      </c>
      <c r="BA5" t="s">
        <v>9</v>
      </c>
      <c r="BC5">
        <f t="shared" ref="BC5:BC68" si="21">IF(AA5="","",IF((AA5-VLOOKUP($BA5,$Z$164:$AY$170,2,TRUE))/VLOOKUP($BA5,$Z$172:$AY$178,2,TRUE)&gt;=4,4,IF((AA5-VLOOKUP($BA5,$Z$164:$AY$170,2,TRUE))/VLOOKUP($BA5,$Z$172:$AY$178,2,TRUE)&lt;=-4,-4,(AA5-VLOOKUP($BA5,$Z$164:$AY$170,2,TRUE))/VLOOKUP($BA5,$Z$172:$AY$178,2,TRUE))))</f>
        <v>-0.35333972981639772</v>
      </c>
      <c r="BD5">
        <f t="shared" ref="BD5:BD68" si="22">IF(AB5="","",IF((AB5-VLOOKUP($BA5,$Z$164:$AY$170,3,TRUE))/VLOOKUP($BA5,$Z$172:$AY$178,3,TRUE)&gt;=4,4,IF((AB5-VLOOKUP($BA5,$Z$164:$AY$170,3,TRUE))/VLOOKUP($BA5,$Z$172:$AY$178,3,TRUE)&lt;=-4,-4,(AB5-VLOOKUP($BA5,$Z$164:$AY$170,3,TRUE))/VLOOKUP($BA5,$Z$172:$AY$178,3,TRUE))))</f>
        <v>-0.97235207759697762</v>
      </c>
      <c r="BE5">
        <f t="shared" ref="BE5:BE68" si="23">IF(AC5="","",IF((AC5-VLOOKUP($BA5,$Z$164:$AY$170,4,TRUE))/VLOOKUP($BA5,$Z$172:$AY$178,4,TRUE)&gt;=4,4,IF((AC5-VLOOKUP($BA5,$Z$164:$AY$170,4,TRUE))/VLOOKUP($BA5,$Z$172:$AY$178,4,TRUE)&lt;=-4,-4,(AC5-VLOOKUP($BA5,$Z$164:$AY$170,4,TRUE))/VLOOKUP($BA5,$Z$172:$AY$178,4,TRUE))))</f>
        <v>0.40918434730953429</v>
      </c>
      <c r="BF5">
        <f t="shared" ref="BF5:BF68" si="24">IF(AD5="","",IF((AD5-VLOOKUP($BA5,$Z$164:$AY$170,5,TRUE))/VLOOKUP($BA5,$Z$172:$AY$178,5,TRUE)&gt;=4,4,IF((AD5-VLOOKUP($BA5,$Z$164:$AY$170,5,TRUE))/VLOOKUP($BA5,$Z$172:$AY$178,5,TRUE)&lt;=-4,-4,(AD5-VLOOKUP($BA5,$Z$164:$AY$170,5,TRUE))/VLOOKUP($BA5,$Z$172:$AY$178,5,TRUE))))</f>
        <v>-0.4038344569779288</v>
      </c>
      <c r="BG5">
        <f t="shared" ref="BG5:BG68" si="25">IF(AE5="","",IF((AE5-VLOOKUP($BA5,$Z$164:$AY$170,6,TRUE))/VLOOKUP($BA5,$Z$172:$AY$178,6,TRUE)&gt;=4,4,IF((AE5-VLOOKUP($BA5,$Z$164:$AY$170,6,TRUE))/VLOOKUP($BA5,$Z$172:$AY$178,6,TRUE)&lt;=-4,-4,(AE5-VLOOKUP($BA5,$Z$164:$AY$170,6,TRUE))/VLOOKUP($BA5,$Z$172:$AY$178,6,TRUE))))</f>
        <v>1.5753141735835872</v>
      </c>
      <c r="BH5">
        <f t="shared" ref="BH5:BH68" si="26">IF(AF5="","",IF((AF5-VLOOKUP($BA5,$Z$164:$AY$170,7,TRUE))/VLOOKUP($BA5,$Z$172:$AY$178,7,TRUE)&gt;=4,4,IF((AF5-VLOOKUP($BA5,$Z$164:$AY$170,7,TRUE))/VLOOKUP($BA5,$Z$172:$AY$178,7,TRUE)&lt;=-4,-4,(AF5-VLOOKUP($BA5,$Z$164:$AY$170,7,TRUE))/VLOOKUP($BA5,$Z$172:$AY$178,7,TRUE))))</f>
        <v>4.8272380917351948E-2</v>
      </c>
      <c r="BI5">
        <f t="shared" ref="BI5:BI68" si="27">IF(AG5="","",IF((AG5-VLOOKUP($BA5,$Z$164:$AY$170,8,TRUE))/VLOOKUP($BA5,$Z$172:$AY$178,8,TRUE)&gt;=4,4,IF((AG5-VLOOKUP($BA5,$Z$164:$AY$170,8,TRUE))/VLOOKUP($BA5,$Z$172:$AY$178,8,TRUE)&lt;=-4,-4,(AG5-VLOOKUP($BA5,$Z$164:$AY$170,8,TRUE))/VLOOKUP($BA5,$Z$172:$AY$178,8,TRUE))))</f>
        <v>-0.48402982644792863</v>
      </c>
      <c r="BJ5">
        <f t="shared" ref="BJ5:BJ68" si="28">IF(AH5="","",IF((AH5-VLOOKUP($BA5,$Z$164:$AY$170,9,TRUE))/VLOOKUP($BA5,$Z$172:$AY$178,9,TRUE)&gt;=4,4,IF((AH5-VLOOKUP($BA5,$Z$164:$AY$170,9,TRUE))/VLOOKUP($BA5,$Z$172:$AY$178,9,TRUE)&lt;=-4,-4,(AH5-VLOOKUP($BA5,$Z$164:$AY$170,9,TRUE))/VLOOKUP($BA5,$Z$172:$AY$178,9,TRUE))))</f>
        <v>0.59882802102884802</v>
      </c>
      <c r="BK5">
        <f t="shared" ref="BK5:BK68" si="29">IF(AI5="","",IF((AI5-VLOOKUP($BA5,$Z$164:$AY$170,10,TRUE))/VLOOKUP($BA5,$Z$172:$AY$178,10,TRUE)&gt;=4,4,IF((AI5-VLOOKUP($BA5,$Z$164:$AY$170,10,TRUE))/VLOOKUP($BA5,$Z$172:$AY$178,10,TRUE)&lt;=-4,-4,(AI5-VLOOKUP($BA5,$Z$164:$AY$170,10,TRUE))/VLOOKUP($BA5,$Z$172:$AY$178,10,TRUE))))</f>
        <v>-0.74809456487870818</v>
      </c>
      <c r="BL5">
        <f t="shared" ref="BL5:BL68" si="30">IF(AJ5="","",IF((AJ5-VLOOKUP($BA5,$Z$164:$AY$170,11,TRUE))/VLOOKUP($BA5,$Z$172:$AY$178,11,TRUE)&gt;=4,4,IF((AJ5-VLOOKUP($BA5,$Z$164:$AY$170,11,TRUE))/VLOOKUP($BA5,$Z$172:$AY$178,11,TRUE)&lt;=-4,-4,(AJ5-VLOOKUP($BA5,$Z$164:$AY$170,11,TRUE))/VLOOKUP($BA5,$Z$172:$AY$178,11,TRUE))))</f>
        <v>0.43550744501788125</v>
      </c>
      <c r="BM5">
        <f t="shared" ref="BM5:BM68" si="31">IF(AK5="","",IF((AK5-VLOOKUP($BA5,$Z$164:$AY$170,12,TRUE))/VLOOKUP($BA5,$Z$172:$AY$178,12,TRUE)&gt;=4,4,IF((AK5-VLOOKUP($BA5,$Z$164:$AY$170,12,TRUE))/VLOOKUP($BA5,$Z$172:$AY$178,12,TRUE)&lt;=-4,-4,(AK5-VLOOKUP($BA5,$Z$164:$AY$170,12,TRUE))/VLOOKUP($BA5,$Z$172:$AY$178,12,TRUE))))</f>
        <v>0.16616373465843004</v>
      </c>
      <c r="BN5" t="str">
        <f t="shared" ref="BN5:BN68" si="32">IF(AL5="","",IF((AL5-VLOOKUP($BA5,$Z$164:$AY$170,13,TRUE))/VLOOKUP($BA5,$Z$172:$AY$178,13,TRUE)&gt;=4,4,IF((AL5-VLOOKUP($BA5,$Z$164:$AY$170,13,TRUE))/VLOOKUP($BA5,$Z$172:$AY$178,13,TRUE)&lt;=-4,-4,(AL5-VLOOKUP($BA5,$Z$164:$AY$170,13,TRUE))/VLOOKUP($BA5,$Z$172:$AY$178,13,TRUE))))</f>
        <v/>
      </c>
      <c r="BO5" t="str">
        <f t="shared" ref="BO5:BO68" si="33">IF(AM5="","",IF((AM5-VLOOKUP($BA5,$Z$164:$AY$170,14,TRUE))/VLOOKUP($BA5,$Z$172:$AY$178,14,TRUE)&gt;=4,4,IF((AM5-VLOOKUP($BA5,$Z$164:$AY$170,14,TRUE))/VLOOKUP($BA5,$Z$172:$AY$178,14,TRUE)&lt;=-4,-4,(AM5-VLOOKUP($BA5,$Z$164:$AY$170,14,TRUE))/VLOOKUP($BA5,$Z$172:$AY$178,14,TRUE))))</f>
        <v/>
      </c>
      <c r="BP5" t="str">
        <f t="shared" ref="BP5:BP68" si="34">IF(AN5="","",IF((AN5-VLOOKUP($BA5,$Z$164:$AY$170,15,TRUE))/VLOOKUP($BA5,$Z$172:$AY$178,15,TRUE)&gt;=4,4,IF((AN5-VLOOKUP($BA5,$Z$164:$AY$170,15,TRUE))/VLOOKUP($BA5,$Z$172:$AY$178,15,TRUE)&lt;=-4,-4,(AN5-VLOOKUP($BA5,$Z$164:$AY$170,15,TRUE))/VLOOKUP($BA5,$Z$172:$AY$178,15,TRUE))))</f>
        <v/>
      </c>
      <c r="BQ5" t="str">
        <f t="shared" ref="BQ5:BQ68" si="35">IF(AO5="","",IF((AO5-VLOOKUP($BA5,$Z$164:$AY$170,16,TRUE))/VLOOKUP($BA5,$Z$172:$AY$178,16,TRUE)&gt;=4,4,IF((AO5-VLOOKUP($BA5,$Z$164:$AY$170,16,TRUE))/VLOOKUP($BA5,$Z$172:$AY$178,16,TRUE)&lt;=-4,-4,(AO5-VLOOKUP($BA5,$Z$164:$AY$170,16,TRUE))/VLOOKUP($BA5,$Z$172:$AY$178,16,TRUE))))</f>
        <v/>
      </c>
      <c r="BR5" t="str">
        <f t="shared" ref="BR5:BR68" si="36">IF(AP5="","",IF((AP5-VLOOKUP($BA5,$Z$164:$AY$170,17,TRUE))/VLOOKUP($BA5,$Z$172:$AY$178,17,TRUE)&gt;=4,4,IF((AP5-VLOOKUP($BA5,$Z$164:$AY$170,17,TRUE))/VLOOKUP($BA5,$Z$172:$AY$178,17,TRUE)&lt;=-4,-4,(AP5-VLOOKUP($BA5,$Z$164:$AY$170,17,TRUE))/VLOOKUP($BA5,$Z$172:$AY$178,17,TRUE))))</f>
        <v/>
      </c>
      <c r="BS5" t="str">
        <f t="shared" ref="BS5:BS68" si="37">IF(AQ5="","",IF((AQ5-VLOOKUP($BA5,$Z$164:$AY$170,18,TRUE))/VLOOKUP($BA5,$Z$172:$AY$178,18,TRUE)&gt;=4,4,IF((AQ5-VLOOKUP($BA5,$Z$164:$AY$170,18,TRUE))/VLOOKUP($BA5,$Z$172:$AY$178,18,TRUE)&lt;=-4,-4,(AQ5-VLOOKUP($BA5,$Z$164:$AY$170,18,TRUE))/VLOOKUP($BA5,$Z$172:$AY$178,18,TRUE))))</f>
        <v/>
      </c>
      <c r="BT5" t="str">
        <f t="shared" ref="BT5:BT68" si="38">IF(AR5="","",IF((AR5-VLOOKUP($BA5,$Z$164:$AY$170,19,TRUE))/VLOOKUP($BA5,$Z$172:$AY$178,19,TRUE)&gt;=4,4,IF((AR5-VLOOKUP($BA5,$Z$164:$AY$170,19,TRUE))/VLOOKUP($BA5,$Z$172:$AY$178,19,TRUE)&lt;=-4,-4,(AR5-VLOOKUP($BA5,$Z$164:$AY$170,19,TRUE))/VLOOKUP($BA5,$Z$172:$AY$178,19,TRUE))))</f>
        <v/>
      </c>
      <c r="BU5" t="str">
        <f t="shared" ref="BU5:BU68" si="39">IF(AS5="","",IF((AS5-VLOOKUP($BA5,$Z$164:$AY$170,20,TRUE))/VLOOKUP($BA5,$Z$172:$AY$178,20,TRUE)&gt;=4,4,IF((AS5-VLOOKUP($BA5,$Z$164:$AY$170,20,TRUE))/VLOOKUP($BA5,$Z$172:$AY$178,20,TRUE)&lt;=-4,-4,(AS5-VLOOKUP($BA5,$Z$164:$AY$170,20,TRUE))/VLOOKUP($BA5,$Z$172:$AY$178,20,TRUE))))</f>
        <v/>
      </c>
      <c r="BV5" t="str">
        <f t="shared" ref="BV5:BV68" si="40">IF(AT5="","",IF((AT5-VLOOKUP($BA5,$Z$164:$AY$170,21,TRUE))/VLOOKUP($BA5,$Z$172:$AY$178,21,TRUE)&gt;=4,4,IF((AT5-VLOOKUP($BA5,$Z$164:$AY$170,21,TRUE))/VLOOKUP($BA5,$Z$172:$AY$178,21,TRUE)&lt;=-4,-4,(AT5-VLOOKUP($BA5,$Z$164:$AY$170,21,TRUE))/VLOOKUP($BA5,$Z$172:$AY$178,21,TRUE))))</f>
        <v/>
      </c>
      <c r="BW5">
        <f t="shared" ref="BW5:BW68" si="41">IF(AU5="","",IF((AU5-VLOOKUP($BA5,$Z$164:$AY$170,22,TRUE))/VLOOKUP($BA5,$Z$172:$AY$178,22,TRUE)&gt;=4,4,IF((AU5-VLOOKUP($BA5,$Z$164:$AY$170,22,TRUE))/VLOOKUP($BA5,$Z$172:$AY$178,22,TRUE)&lt;=-4,-4,(AU5-VLOOKUP($BA5,$Z$164:$AY$170,22,TRUE))/VLOOKUP($BA5,$Z$172:$AY$178,22,TRUE))))</f>
        <v>-1.1299825493178737</v>
      </c>
      <c r="BX5" t="str">
        <f t="shared" ref="BX5:BX68" si="42">IF(AV5="","",IF((AV5-VLOOKUP($BA5,$Z$164:$AY$170,23,TRUE))/VLOOKUP($BA5,$Z$172:$AY$178,23,TRUE)&gt;=4,4,IF((AV5-VLOOKUP($BA5,$Z$164:$AY$170,23,TRUE))/VLOOKUP($BA5,$Z$172:$AY$178,23,TRUE)&lt;=-4,-4,(AV5-VLOOKUP($BA5,$Z$164:$AY$170,23,TRUE))/VLOOKUP($BA5,$Z$172:$AY$178,23,TRUE))))</f>
        <v/>
      </c>
      <c r="BY5">
        <f t="shared" ref="BY5:BY68" si="43">IF(AW5="","",IF((AW5-VLOOKUP($BA5,$Z$164:$AY$170,24,TRUE))/VLOOKUP($BA5,$Z$172:$AY$178,24,TRUE)&gt;=4,4,IF((AW5-VLOOKUP($BA5,$Z$164:$AY$170,24,TRUE))/VLOOKUP($BA5,$Z$172:$AY$178,24,TRUE)&lt;=-4,-4,(AW5-VLOOKUP($BA5,$Z$164:$AY$170,24,TRUE))/VLOOKUP($BA5,$Z$172:$AY$178,24,TRUE))))</f>
        <v>-0.77751965538677847</v>
      </c>
      <c r="BZ5">
        <f t="shared" ref="BZ5:BZ68" si="44">IF(AX5="","",IF((AX5-VLOOKUP($BA5,$Z$164:$AY$170,25,TRUE))/VLOOKUP($BA5,$Z$172:$AY$178,25,TRUE)&gt;=4,4,IF((AX5-VLOOKUP($BA5,$Z$164:$AY$170,25,TRUE))/VLOOKUP($BA5,$Z$172:$AY$178,25,TRUE)&lt;=-4,-4,(AX5-VLOOKUP($BA5,$Z$164:$AY$170,25,TRUE))/VLOOKUP($BA5,$Z$172:$AY$178,25,TRUE))))</f>
        <v>-0.76138744880637821</v>
      </c>
      <c r="CA5">
        <f t="shared" ref="CA5:CA68" si="45">IF(AY5="","",IF((AY5-VLOOKUP($BA5,$Z$164:$AY$170,26,TRUE))/VLOOKUP($BA5,$Z$172:$AY$178,26,TRUE)&gt;=4,4,IF((AY5-VLOOKUP($BA5,$Z$164:$AY$170,26,TRUE))/VLOOKUP($BA5,$Z$172:$AY$178,26,TRUE)&lt;=-4,-4,(AY5-VLOOKUP($BA5,$Z$164:$AY$170,26,TRUE))/VLOOKUP($BA5,$Z$172:$AY$178,26,TRUE))))</f>
        <v>-1.3599297747998407</v>
      </c>
      <c r="CC5" t="str">
        <f t="shared" ref="CC5:CC68" si="46">IF(BC5="","",IF(BC5&lt;0,"낮음",IF(BC5&gt;=1,"높음","보통")))</f>
        <v>낮음</v>
      </c>
      <c r="CD5" t="str">
        <f t="shared" si="1"/>
        <v>낮음</v>
      </c>
      <c r="CE5" t="str">
        <f t="shared" si="1"/>
        <v>보통</v>
      </c>
      <c r="CF5" t="str">
        <f t="shared" si="1"/>
        <v>낮음</v>
      </c>
      <c r="CG5" t="str">
        <f t="shared" si="1"/>
        <v>높음</v>
      </c>
      <c r="CH5" t="str">
        <f t="shared" si="1"/>
        <v>보통</v>
      </c>
      <c r="CI5" t="str">
        <f t="shared" si="1"/>
        <v>낮음</v>
      </c>
      <c r="CJ5" t="str">
        <f t="shared" si="1"/>
        <v>보통</v>
      </c>
      <c r="CK5" t="str">
        <f t="shared" si="1"/>
        <v>낮음</v>
      </c>
      <c r="CL5" t="str">
        <f t="shared" si="1"/>
        <v>보통</v>
      </c>
      <c r="CM5" t="str">
        <f t="shared" si="1"/>
        <v>보통</v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>낮음</v>
      </c>
      <c r="CX5" t="str">
        <f t="shared" si="1"/>
        <v/>
      </c>
      <c r="CY5" t="str">
        <f t="shared" si="1"/>
        <v>낮음</v>
      </c>
      <c r="CZ5" t="str">
        <f t="shared" si="1"/>
        <v>낮음</v>
      </c>
      <c r="DA5" t="str">
        <f t="shared" si="1"/>
        <v>낮음</v>
      </c>
      <c r="DC5">
        <f t="shared" ref="DC5:DC68" si="47">AVERAGE(BD5,BI5,BN5,BR5,BW5)</f>
        <v>-0.86212148445425996</v>
      </c>
      <c r="DD5">
        <f t="shared" ref="DD5:DD68" si="48">AVERAGE(BE5,BJ5,BO5,BS5,BX5)</f>
        <v>0.50400618416919118</v>
      </c>
      <c r="DE5">
        <f t="shared" ref="DE5:DE68" si="49">AVERAGE(BF5,BK5,BP5,BT5,BY5)</f>
        <v>-0.64314955908113847</v>
      </c>
    </row>
    <row r="6" spans="1:109" x14ac:dyDescent="0.3">
      <c r="A6">
        <v>1016</v>
      </c>
      <c r="B6">
        <v>190208</v>
      </c>
      <c r="C6" t="s">
        <v>10</v>
      </c>
      <c r="D6" t="s">
        <v>6</v>
      </c>
      <c r="E6" t="s">
        <v>11</v>
      </c>
      <c r="F6">
        <f t="shared" si="3"/>
        <v>0.35639956678106927</v>
      </c>
      <c r="G6" t="str">
        <f t="shared" si="4"/>
        <v/>
      </c>
      <c r="H6" t="str">
        <f t="shared" si="5"/>
        <v/>
      </c>
      <c r="I6" t="str">
        <f t="shared" si="6"/>
        <v/>
      </c>
      <c r="J6" t="str">
        <f t="shared" si="7"/>
        <v/>
      </c>
      <c r="K6" t="str">
        <f t="shared" si="8"/>
        <v/>
      </c>
      <c r="M6" s="6">
        <f t="shared" si="9"/>
        <v>63.821052631578944</v>
      </c>
      <c r="N6" t="str">
        <f t="shared" si="10"/>
        <v/>
      </c>
      <c r="O6" t="str">
        <f t="shared" si="11"/>
        <v/>
      </c>
      <c r="P6" t="str">
        <f t="shared" si="12"/>
        <v/>
      </c>
      <c r="Q6" t="str">
        <f t="shared" si="13"/>
        <v/>
      </c>
      <c r="R6" t="str">
        <f t="shared" si="14"/>
        <v/>
      </c>
      <c r="T6" t="str">
        <f t="shared" si="15"/>
        <v>보통</v>
      </c>
      <c r="U6" t="str">
        <f t="shared" si="16"/>
        <v/>
      </c>
      <c r="V6" t="str">
        <f t="shared" si="17"/>
        <v/>
      </c>
      <c r="W6" t="str">
        <f t="shared" si="18"/>
        <v/>
      </c>
      <c r="X6" t="str">
        <f t="shared" si="19"/>
        <v/>
      </c>
      <c r="Y6" t="str">
        <f t="shared" si="20"/>
        <v/>
      </c>
      <c r="AA6" s="2">
        <v>63.821052631578944</v>
      </c>
      <c r="AB6" s="2"/>
      <c r="AC6" s="2"/>
      <c r="AD6" s="2"/>
      <c r="AE6" s="2"/>
      <c r="AF6" s="5"/>
      <c r="AG6" s="2"/>
      <c r="AH6" s="2"/>
      <c r="AI6" s="2"/>
      <c r="AJ6" s="2"/>
      <c r="AK6" s="5"/>
      <c r="AL6" s="2"/>
      <c r="AM6" s="2"/>
      <c r="AN6" s="2"/>
      <c r="AO6" s="5"/>
      <c r="AP6" s="2"/>
      <c r="AQ6" s="2"/>
      <c r="AR6" s="2"/>
      <c r="AS6" s="2"/>
      <c r="AT6" s="5"/>
      <c r="AU6" s="2"/>
      <c r="AV6" s="2"/>
      <c r="AW6" s="2"/>
      <c r="AX6" s="2"/>
      <c r="AY6" s="5"/>
      <c r="BA6" t="s">
        <v>11</v>
      </c>
      <c r="BC6">
        <f t="shared" si="21"/>
        <v>0.35639956678106927</v>
      </c>
      <c r="BD6" t="str">
        <f t="shared" si="22"/>
        <v/>
      </c>
      <c r="BE6" t="str">
        <f t="shared" si="23"/>
        <v/>
      </c>
      <c r="BF6" t="str">
        <f t="shared" si="24"/>
        <v/>
      </c>
      <c r="BG6" t="str">
        <f t="shared" si="25"/>
        <v/>
      </c>
      <c r="BH6" t="str">
        <f t="shared" si="26"/>
        <v/>
      </c>
      <c r="BI6" t="str">
        <f t="shared" si="27"/>
        <v/>
      </c>
      <c r="BJ6" t="str">
        <f t="shared" si="28"/>
        <v/>
      </c>
      <c r="BK6" t="str">
        <f t="shared" si="29"/>
        <v/>
      </c>
      <c r="BL6" t="str">
        <f t="shared" si="30"/>
        <v/>
      </c>
      <c r="BM6" t="str">
        <f t="shared" si="31"/>
        <v/>
      </c>
      <c r="BN6" t="str">
        <f t="shared" si="32"/>
        <v/>
      </c>
      <c r="BO6" t="str">
        <f t="shared" si="33"/>
        <v/>
      </c>
      <c r="BP6" t="str">
        <f t="shared" si="34"/>
        <v/>
      </c>
      <c r="BQ6" t="str">
        <f t="shared" si="35"/>
        <v/>
      </c>
      <c r="BR6" t="str">
        <f t="shared" si="36"/>
        <v/>
      </c>
      <c r="BS6" t="str">
        <f t="shared" si="37"/>
        <v/>
      </c>
      <c r="BT6" t="str">
        <f t="shared" si="38"/>
        <v/>
      </c>
      <c r="BU6" t="str">
        <f t="shared" si="39"/>
        <v/>
      </c>
      <c r="BV6" t="str">
        <f t="shared" si="40"/>
        <v/>
      </c>
      <c r="BW6" t="str">
        <f t="shared" si="41"/>
        <v/>
      </c>
      <c r="BX6" t="str">
        <f t="shared" si="42"/>
        <v/>
      </c>
      <c r="BY6" t="str">
        <f t="shared" si="43"/>
        <v/>
      </c>
      <c r="BZ6" t="str">
        <f t="shared" si="44"/>
        <v/>
      </c>
      <c r="CA6" t="str">
        <f t="shared" si="45"/>
        <v/>
      </c>
      <c r="CC6" t="str">
        <f t="shared" si="46"/>
        <v>보통</v>
      </c>
      <c r="CD6" t="str">
        <f t="shared" si="1"/>
        <v/>
      </c>
      <c r="CE6" t="str">
        <f t="shared" si="1"/>
        <v/>
      </c>
      <c r="CF6" t="str">
        <f t="shared" si="1"/>
        <v/>
      </c>
      <c r="CG6" t="str">
        <f t="shared" si="1"/>
        <v/>
      </c>
      <c r="CH6" t="str">
        <f t="shared" si="1"/>
        <v/>
      </c>
      <c r="CI6" t="str">
        <f t="shared" si="1"/>
        <v/>
      </c>
      <c r="CJ6" t="str">
        <f t="shared" si="1"/>
        <v/>
      </c>
      <c r="CK6" t="str">
        <f t="shared" si="1"/>
        <v/>
      </c>
      <c r="CL6" t="str">
        <f t="shared" si="1"/>
        <v/>
      </c>
      <c r="CM6" t="str">
        <f t="shared" si="1"/>
        <v/>
      </c>
      <c r="CN6" t="str">
        <f t="shared" si="1"/>
        <v/>
      </c>
      <c r="CO6" t="str">
        <f t="shared" si="1"/>
        <v/>
      </c>
      <c r="CP6" t="str">
        <f t="shared" si="1"/>
        <v/>
      </c>
      <c r="CQ6" t="str">
        <f t="shared" si="1"/>
        <v/>
      </c>
      <c r="CR6" t="str">
        <f t="shared" si="1"/>
        <v/>
      </c>
      <c r="CS6" t="str">
        <f t="shared" si="1"/>
        <v/>
      </c>
      <c r="CT6" t="str">
        <f t="shared" si="1"/>
        <v/>
      </c>
      <c r="CU6" t="str">
        <f t="shared" si="1"/>
        <v/>
      </c>
      <c r="CV6" t="str">
        <f t="shared" si="1"/>
        <v/>
      </c>
      <c r="CW6" t="str">
        <f t="shared" si="1"/>
        <v/>
      </c>
      <c r="CX6" t="str">
        <f t="shared" si="1"/>
        <v/>
      </c>
      <c r="CY6" t="str">
        <f t="shared" si="1"/>
        <v/>
      </c>
      <c r="CZ6" t="str">
        <f t="shared" si="1"/>
        <v/>
      </c>
      <c r="DA6" t="str">
        <f t="shared" si="1"/>
        <v/>
      </c>
    </row>
    <row r="7" spans="1:109" x14ac:dyDescent="0.3">
      <c r="A7">
        <v>1017</v>
      </c>
      <c r="B7">
        <v>190208</v>
      </c>
      <c r="C7" t="s">
        <v>12</v>
      </c>
      <c r="D7" t="s">
        <v>6</v>
      </c>
      <c r="E7" t="s">
        <v>13</v>
      </c>
      <c r="F7">
        <f t="shared" si="3"/>
        <v>4.794042402043254E-2</v>
      </c>
      <c r="G7" t="str">
        <f t="shared" si="4"/>
        <v/>
      </c>
      <c r="H7" t="str">
        <f t="shared" si="5"/>
        <v/>
      </c>
      <c r="I7" t="str">
        <f t="shared" si="6"/>
        <v/>
      </c>
      <c r="J7" t="str">
        <f t="shared" si="7"/>
        <v/>
      </c>
      <c r="K7" t="str">
        <f t="shared" si="8"/>
        <v/>
      </c>
      <c r="M7" s="6">
        <f t="shared" si="9"/>
        <v>65.663157894736827</v>
      </c>
      <c r="N7" t="str">
        <f t="shared" si="10"/>
        <v/>
      </c>
      <c r="O7" t="str">
        <f t="shared" si="11"/>
        <v/>
      </c>
      <c r="P7" t="str">
        <f t="shared" si="12"/>
        <v/>
      </c>
      <c r="Q7" t="str">
        <f t="shared" si="13"/>
        <v/>
      </c>
      <c r="R7" t="str">
        <f t="shared" si="14"/>
        <v/>
      </c>
      <c r="T7" t="str">
        <f t="shared" si="15"/>
        <v>보통</v>
      </c>
      <c r="U7" t="str">
        <f t="shared" si="16"/>
        <v/>
      </c>
      <c r="V7" t="str">
        <f t="shared" si="17"/>
        <v/>
      </c>
      <c r="W7" t="str">
        <f t="shared" si="18"/>
        <v/>
      </c>
      <c r="X7" t="str">
        <f t="shared" si="19"/>
        <v/>
      </c>
      <c r="Y7" t="str">
        <f t="shared" si="20"/>
        <v/>
      </c>
      <c r="AA7" s="2">
        <v>65.663157894736827</v>
      </c>
      <c r="AB7" s="2"/>
      <c r="AC7" s="2"/>
      <c r="AD7" s="2"/>
      <c r="AE7" s="2"/>
      <c r="AF7" s="5"/>
      <c r="AG7" s="2"/>
      <c r="AH7" s="2"/>
      <c r="AI7" s="2"/>
      <c r="AJ7" s="2"/>
      <c r="AK7" s="5"/>
      <c r="AL7" s="2"/>
      <c r="AM7" s="2"/>
      <c r="AN7" s="2"/>
      <c r="AO7" s="5"/>
      <c r="AP7" s="2"/>
      <c r="AQ7" s="2"/>
      <c r="AR7" s="2"/>
      <c r="AS7" s="2"/>
      <c r="AT7" s="5"/>
      <c r="AU7" s="2"/>
      <c r="AV7" s="2"/>
      <c r="AW7" s="2"/>
      <c r="AX7" s="2"/>
      <c r="AY7" s="5"/>
      <c r="BA7" t="s">
        <v>13</v>
      </c>
      <c r="BC7">
        <f t="shared" si="21"/>
        <v>4.794042402043254E-2</v>
      </c>
      <c r="BD7" t="str">
        <f t="shared" si="22"/>
        <v/>
      </c>
      <c r="BE7" t="str">
        <f t="shared" si="23"/>
        <v/>
      </c>
      <c r="BF7" t="str">
        <f t="shared" si="24"/>
        <v/>
      </c>
      <c r="BG7" t="str">
        <f t="shared" si="25"/>
        <v/>
      </c>
      <c r="BH7" t="str">
        <f t="shared" si="26"/>
        <v/>
      </c>
      <c r="BI7" t="str">
        <f t="shared" si="27"/>
        <v/>
      </c>
      <c r="BJ7" t="str">
        <f t="shared" si="28"/>
        <v/>
      </c>
      <c r="BK7" t="str">
        <f t="shared" si="29"/>
        <v/>
      </c>
      <c r="BL7" t="str">
        <f t="shared" si="30"/>
        <v/>
      </c>
      <c r="BM7" t="str">
        <f t="shared" si="31"/>
        <v/>
      </c>
      <c r="BN7" t="str">
        <f t="shared" si="32"/>
        <v/>
      </c>
      <c r="BO7" t="str">
        <f t="shared" si="33"/>
        <v/>
      </c>
      <c r="BP7" t="str">
        <f t="shared" si="34"/>
        <v/>
      </c>
      <c r="BQ7" t="str">
        <f t="shared" si="35"/>
        <v/>
      </c>
      <c r="BR7" t="str">
        <f t="shared" si="36"/>
        <v/>
      </c>
      <c r="BS7" t="str">
        <f t="shared" si="37"/>
        <v/>
      </c>
      <c r="BT7" t="str">
        <f t="shared" si="38"/>
        <v/>
      </c>
      <c r="BU7" t="str">
        <f t="shared" si="39"/>
        <v/>
      </c>
      <c r="BV7" t="str">
        <f t="shared" si="40"/>
        <v/>
      </c>
      <c r="BW7" t="str">
        <f t="shared" si="41"/>
        <v/>
      </c>
      <c r="BX7" t="str">
        <f t="shared" si="42"/>
        <v/>
      </c>
      <c r="BY7" t="str">
        <f t="shared" si="43"/>
        <v/>
      </c>
      <c r="BZ7" t="str">
        <f t="shared" si="44"/>
        <v/>
      </c>
      <c r="CA7" t="str">
        <f t="shared" si="45"/>
        <v/>
      </c>
      <c r="CC7" t="str">
        <f t="shared" si="46"/>
        <v>보통</v>
      </c>
      <c r="CD7" t="str">
        <f t="shared" si="1"/>
        <v/>
      </c>
      <c r="CE7" t="str">
        <f t="shared" si="1"/>
        <v/>
      </c>
      <c r="CF7" t="str">
        <f t="shared" si="1"/>
        <v/>
      </c>
      <c r="CG7" t="str">
        <f t="shared" si="1"/>
        <v/>
      </c>
      <c r="CH7" t="str">
        <f t="shared" si="1"/>
        <v/>
      </c>
      <c r="CI7" t="str">
        <f t="shared" si="1"/>
        <v/>
      </c>
      <c r="CJ7" t="str">
        <f t="shared" si="1"/>
        <v/>
      </c>
      <c r="CK7" t="str">
        <f t="shared" si="1"/>
        <v/>
      </c>
      <c r="CL7" t="str">
        <f t="shared" si="1"/>
        <v/>
      </c>
      <c r="CM7" t="str">
        <f t="shared" si="1"/>
        <v/>
      </c>
      <c r="CN7" t="str">
        <f t="shared" si="1"/>
        <v/>
      </c>
      <c r="CO7" t="str">
        <f t="shared" si="1"/>
        <v/>
      </c>
      <c r="CP7" t="str">
        <f t="shared" si="1"/>
        <v/>
      </c>
      <c r="CQ7" t="str">
        <f t="shared" si="1"/>
        <v/>
      </c>
      <c r="CR7" t="str">
        <f t="shared" si="1"/>
        <v/>
      </c>
      <c r="CS7" t="str">
        <f t="shared" si="1"/>
        <v/>
      </c>
      <c r="CT7" t="str">
        <f t="shared" si="1"/>
        <v/>
      </c>
      <c r="CU7" t="str">
        <f t="shared" si="1"/>
        <v/>
      </c>
      <c r="CV7" t="str">
        <f t="shared" si="1"/>
        <v/>
      </c>
      <c r="CW7" t="str">
        <f t="shared" si="1"/>
        <v/>
      </c>
      <c r="CX7" t="str">
        <f t="shared" si="1"/>
        <v/>
      </c>
      <c r="CY7" t="str">
        <f t="shared" si="1"/>
        <v/>
      </c>
      <c r="CZ7" t="str">
        <f t="shared" si="1"/>
        <v/>
      </c>
      <c r="DA7" t="str">
        <f t="shared" si="1"/>
        <v/>
      </c>
    </row>
    <row r="8" spans="1:109" x14ac:dyDescent="0.3">
      <c r="A8">
        <v>1018</v>
      </c>
      <c r="B8">
        <v>190208</v>
      </c>
      <c r="C8" t="s">
        <v>14</v>
      </c>
      <c r="D8" t="s">
        <v>6</v>
      </c>
      <c r="E8" t="s">
        <v>13</v>
      </c>
      <c r="F8">
        <f t="shared" si="3"/>
        <v>0.75018333852735974</v>
      </c>
      <c r="G8">
        <f t="shared" si="4"/>
        <v>-0.56715743835895827</v>
      </c>
      <c r="H8">
        <f t="shared" si="5"/>
        <v>0.76712623023400939</v>
      </c>
      <c r="I8">
        <f t="shared" si="6"/>
        <v>0.90337124321342666</v>
      </c>
      <c r="J8">
        <f t="shared" si="7"/>
        <v>-0.83856074305630735</v>
      </c>
      <c r="K8">
        <f t="shared" si="8"/>
        <v>1.4499256596131673</v>
      </c>
      <c r="M8" s="6">
        <f t="shared" si="9"/>
        <v>73.06798418972329</v>
      </c>
      <c r="N8">
        <f t="shared" si="10"/>
        <v>73.043924039999993</v>
      </c>
      <c r="O8">
        <f t="shared" si="11"/>
        <v>85.056243319999993</v>
      </c>
      <c r="P8">
        <f t="shared" si="12"/>
        <v>80.63032552</v>
      </c>
      <c r="Q8">
        <f t="shared" si="13"/>
        <v>70.502699559999996</v>
      </c>
      <c r="R8">
        <f t="shared" si="14"/>
        <v>87.367349000000004</v>
      </c>
      <c r="T8" t="str">
        <f t="shared" si="15"/>
        <v>보통</v>
      </c>
      <c r="U8" t="str">
        <f t="shared" si="16"/>
        <v>낮음</v>
      </c>
      <c r="V8" t="str">
        <f t="shared" si="17"/>
        <v>보통</v>
      </c>
      <c r="W8" t="str">
        <f t="shared" si="18"/>
        <v>보통</v>
      </c>
      <c r="X8" t="str">
        <f t="shared" si="19"/>
        <v>낮음</v>
      </c>
      <c r="Y8" t="str">
        <f t="shared" si="20"/>
        <v>높음</v>
      </c>
      <c r="AA8" s="2">
        <v>73.06798418972329</v>
      </c>
      <c r="AB8" s="2">
        <v>69.370523390000002</v>
      </c>
      <c r="AC8" s="2">
        <v>62.502117779999999</v>
      </c>
      <c r="AD8" s="2">
        <v>79.969297350000005</v>
      </c>
      <c r="AE8" s="2">
        <v>80.333757649999995</v>
      </c>
      <c r="AF8" s="5">
        <v>73.043924039999993</v>
      </c>
      <c r="AG8" s="2">
        <v>77.165698919999997</v>
      </c>
      <c r="AH8" s="2">
        <v>96.922182759999998</v>
      </c>
      <c r="AI8" s="2">
        <v>81.231518320000006</v>
      </c>
      <c r="AJ8" s="2">
        <v>84.905573290000007</v>
      </c>
      <c r="AK8" s="5">
        <v>85.056243319999993</v>
      </c>
      <c r="AL8" s="2">
        <v>87.346112680000005</v>
      </c>
      <c r="AM8" s="2">
        <v>95.992195449999997</v>
      </c>
      <c r="AN8" s="2">
        <v>58.552668429999997</v>
      </c>
      <c r="AO8" s="5">
        <v>80.63032552</v>
      </c>
      <c r="AP8" s="2">
        <v>73.29650307</v>
      </c>
      <c r="AQ8" s="2">
        <v>78.484395939999999</v>
      </c>
      <c r="AR8" s="2">
        <v>62.921383669999997</v>
      </c>
      <c r="AS8" s="2">
        <v>67.308515569999997</v>
      </c>
      <c r="AT8" s="5">
        <v>70.502699559999996</v>
      </c>
      <c r="AU8" s="2">
        <v>100</v>
      </c>
      <c r="AV8" s="2"/>
      <c r="AW8" s="2">
        <v>87.272717299999996</v>
      </c>
      <c r="AX8" s="2">
        <v>74.829329709999996</v>
      </c>
      <c r="AY8" s="5">
        <v>87.367349000000004</v>
      </c>
      <c r="BA8" t="s">
        <v>13</v>
      </c>
      <c r="BC8">
        <f t="shared" si="21"/>
        <v>0.75018333852735974</v>
      </c>
      <c r="BD8">
        <f t="shared" si="22"/>
        <v>-0.63322212411647594</v>
      </c>
      <c r="BE8">
        <f t="shared" si="23"/>
        <v>-0.72484614513907653</v>
      </c>
      <c r="BF8">
        <f t="shared" si="24"/>
        <v>0.27182512741414833</v>
      </c>
      <c r="BG8">
        <f t="shared" si="25"/>
        <v>0.22882177226437539</v>
      </c>
      <c r="BH8">
        <f t="shared" si="26"/>
        <v>-0.30222326952448908</v>
      </c>
      <c r="BI8">
        <f t="shared" si="27"/>
        <v>0.1062434987580014</v>
      </c>
      <c r="BJ8">
        <f t="shared" si="28"/>
        <v>0.44101151743083578</v>
      </c>
      <c r="BK8">
        <f t="shared" si="29"/>
        <v>0.36797329384805205</v>
      </c>
      <c r="BL8">
        <f t="shared" si="30"/>
        <v>0.19415387581242241</v>
      </c>
      <c r="BM8">
        <f t="shared" si="31"/>
        <v>0.42115556188107139</v>
      </c>
      <c r="BN8">
        <f t="shared" si="32"/>
        <v>0.66340282338190681</v>
      </c>
      <c r="BO8">
        <f t="shared" si="33"/>
        <v>1.6444753461337263</v>
      </c>
      <c r="BP8">
        <f t="shared" si="34"/>
        <v>-0.75592217103030379</v>
      </c>
      <c r="BQ8">
        <f t="shared" si="35"/>
        <v>0.51899945484903565</v>
      </c>
      <c r="BR8">
        <f t="shared" si="36"/>
        <v>-0.35569556698543286</v>
      </c>
      <c r="BS8">
        <f t="shared" si="37"/>
        <v>-7.0384076735810971E-2</v>
      </c>
      <c r="BT8">
        <f t="shared" si="38"/>
        <v>-0.31186047684849239</v>
      </c>
      <c r="BU8">
        <f t="shared" si="39"/>
        <v>-0.27185665446446217</v>
      </c>
      <c r="BV8">
        <f t="shared" si="40"/>
        <v>-0.4420190233767427</v>
      </c>
      <c r="BW8">
        <f t="shared" si="41"/>
        <v>0.75130126647272211</v>
      </c>
      <c r="BX8" t="str">
        <f t="shared" si="42"/>
        <v/>
      </c>
      <c r="BY8">
        <f t="shared" si="43"/>
        <v>0.79009223587365907</v>
      </c>
      <c r="BZ8">
        <f t="shared" si="44"/>
        <v>5.3223726010165867E-2</v>
      </c>
      <c r="CA8">
        <f t="shared" si="45"/>
        <v>0.66654175561332918</v>
      </c>
      <c r="CC8" t="str">
        <f t="shared" si="46"/>
        <v>보통</v>
      </c>
      <c r="CD8" t="str">
        <f t="shared" si="1"/>
        <v>낮음</v>
      </c>
      <c r="CE8" t="str">
        <f t="shared" si="1"/>
        <v>낮음</v>
      </c>
      <c r="CF8" t="str">
        <f t="shared" si="1"/>
        <v>보통</v>
      </c>
      <c r="CG8" t="str">
        <f t="shared" si="1"/>
        <v>보통</v>
      </c>
      <c r="CH8" t="str">
        <f t="shared" si="1"/>
        <v>낮음</v>
      </c>
      <c r="CI8" t="str">
        <f t="shared" si="1"/>
        <v>보통</v>
      </c>
      <c r="CJ8" t="str">
        <f t="shared" si="1"/>
        <v>보통</v>
      </c>
      <c r="CK8" t="str">
        <f t="shared" si="1"/>
        <v>보통</v>
      </c>
      <c r="CL8" t="str">
        <f t="shared" si="1"/>
        <v>보통</v>
      </c>
      <c r="CM8" t="str">
        <f t="shared" si="1"/>
        <v>보통</v>
      </c>
      <c r="CN8" t="str">
        <f t="shared" si="1"/>
        <v>보통</v>
      </c>
      <c r="CO8" t="str">
        <f t="shared" si="1"/>
        <v>높음</v>
      </c>
      <c r="CP8" t="str">
        <f t="shared" si="1"/>
        <v>낮음</v>
      </c>
      <c r="CQ8" t="str">
        <f t="shared" si="1"/>
        <v>보통</v>
      </c>
      <c r="CR8" t="str">
        <f t="shared" si="1"/>
        <v>낮음</v>
      </c>
      <c r="CS8" t="str">
        <f t="shared" si="1"/>
        <v>낮음</v>
      </c>
      <c r="CT8" t="str">
        <f t="shared" si="1"/>
        <v>낮음</v>
      </c>
      <c r="CU8" t="str">
        <f t="shared" si="1"/>
        <v>낮음</v>
      </c>
      <c r="CV8" t="str">
        <f t="shared" si="1"/>
        <v>낮음</v>
      </c>
      <c r="CW8" t="str">
        <f t="shared" si="1"/>
        <v>보통</v>
      </c>
      <c r="CX8" t="str">
        <f t="shared" si="1"/>
        <v/>
      </c>
      <c r="CY8" t="str">
        <f t="shared" si="1"/>
        <v>보통</v>
      </c>
      <c r="CZ8" t="str">
        <f t="shared" si="1"/>
        <v>보통</v>
      </c>
      <c r="DA8" t="str">
        <f t="shared" si="1"/>
        <v>보통</v>
      </c>
      <c r="DC8">
        <f t="shared" si="47"/>
        <v>0.10640597950214432</v>
      </c>
      <c r="DD8">
        <f t="shared" si="48"/>
        <v>0.32256416042241859</v>
      </c>
      <c r="DE8">
        <f t="shared" si="49"/>
        <v>7.2421601851412637E-2</v>
      </c>
    </row>
    <row r="9" spans="1:109" x14ac:dyDescent="0.3">
      <c r="A9">
        <v>1019</v>
      </c>
      <c r="B9">
        <v>190208</v>
      </c>
      <c r="C9" t="s">
        <v>15</v>
      </c>
      <c r="D9" t="s">
        <v>16</v>
      </c>
      <c r="E9" t="s">
        <v>17</v>
      </c>
      <c r="F9">
        <f t="shared" si="3"/>
        <v>1.3541218146658403</v>
      </c>
      <c r="G9">
        <f t="shared" si="4"/>
        <v>0.67062223393172593</v>
      </c>
      <c r="H9">
        <f t="shared" si="5"/>
        <v>-0.5420021863579374</v>
      </c>
      <c r="I9">
        <f t="shared" si="6"/>
        <v>-1.4792753029279406</v>
      </c>
      <c r="J9">
        <f t="shared" si="7"/>
        <v>-7.7963022910511909E-2</v>
      </c>
      <c r="K9">
        <f t="shared" si="8"/>
        <v>0.6793614054405801</v>
      </c>
      <c r="M9" s="6">
        <f t="shared" si="9"/>
        <v>77.141741741741711</v>
      </c>
      <c r="N9">
        <f t="shared" si="10"/>
        <v>82.700999600000003</v>
      </c>
      <c r="O9">
        <f t="shared" si="11"/>
        <v>77.961966660000002</v>
      </c>
      <c r="P9">
        <f t="shared" si="12"/>
        <v>59.510957339999997</v>
      </c>
      <c r="Q9">
        <f t="shared" si="13"/>
        <v>77.667020640000004</v>
      </c>
      <c r="R9">
        <f t="shared" si="14"/>
        <v>86.693541420000003</v>
      </c>
      <c r="T9" t="str">
        <f t="shared" si="15"/>
        <v>높음</v>
      </c>
      <c r="U9" t="str">
        <f t="shared" si="16"/>
        <v>보통</v>
      </c>
      <c r="V9" t="str">
        <f t="shared" si="17"/>
        <v>낮음</v>
      </c>
      <c r="W9" t="str">
        <f t="shared" si="18"/>
        <v>낮음</v>
      </c>
      <c r="X9" t="str">
        <f t="shared" si="19"/>
        <v>낮음</v>
      </c>
      <c r="Y9" t="str">
        <f t="shared" si="20"/>
        <v>보통</v>
      </c>
      <c r="AA9" s="2">
        <v>77.141741741741711</v>
      </c>
      <c r="AB9" s="2">
        <v>100</v>
      </c>
      <c r="AC9" s="2">
        <v>65.7444354</v>
      </c>
      <c r="AD9" s="2">
        <v>80.060991950000002</v>
      </c>
      <c r="AE9" s="2">
        <v>84.998571049999995</v>
      </c>
      <c r="AF9" s="5">
        <v>82.700999600000003</v>
      </c>
      <c r="AG9" s="2">
        <v>100</v>
      </c>
      <c r="AH9" s="2">
        <v>83.299070119999996</v>
      </c>
      <c r="AI9" s="2">
        <v>61.169604710000002</v>
      </c>
      <c r="AJ9" s="2">
        <v>67.379191829999996</v>
      </c>
      <c r="AK9" s="5">
        <v>77.961966660000002</v>
      </c>
      <c r="AL9" s="2">
        <v>67.838356070000003</v>
      </c>
      <c r="AM9" s="2">
        <v>59.32815471</v>
      </c>
      <c r="AN9" s="2">
        <v>51.366361220000002</v>
      </c>
      <c r="AO9" s="5">
        <v>59.510957339999997</v>
      </c>
      <c r="AP9" s="2">
        <v>77.249172619999996</v>
      </c>
      <c r="AQ9" s="2">
        <v>91.598216410000006</v>
      </c>
      <c r="AR9" s="2">
        <v>71.920677060000003</v>
      </c>
      <c r="AS9" s="2">
        <v>69.900016480000005</v>
      </c>
      <c r="AT9" s="5">
        <v>77.667020640000004</v>
      </c>
      <c r="AU9" s="2">
        <v>98.331679149999999</v>
      </c>
      <c r="AV9" s="2">
        <v>73.780954489999999</v>
      </c>
      <c r="AW9" s="2">
        <v>74.661532050000005</v>
      </c>
      <c r="AX9" s="2">
        <v>100</v>
      </c>
      <c r="AY9" s="5">
        <v>86.693541420000003</v>
      </c>
      <c r="BA9" t="s">
        <v>17</v>
      </c>
      <c r="BC9">
        <f t="shared" si="21"/>
        <v>1.3541218146658403</v>
      </c>
      <c r="BD9">
        <f t="shared" si="22"/>
        <v>0.15872691869781089</v>
      </c>
      <c r="BE9">
        <f t="shared" si="23"/>
        <v>-0.83278544156048673</v>
      </c>
      <c r="BF9">
        <f t="shared" si="24"/>
        <v>0.74157911837309554</v>
      </c>
      <c r="BG9">
        <f t="shared" si="25"/>
        <v>0.67855464110832797</v>
      </c>
      <c r="BH9">
        <f t="shared" si="26"/>
        <v>0.67062223393172593</v>
      </c>
      <c r="BI9">
        <f t="shared" si="27"/>
        <v>0.31703124084119316</v>
      </c>
      <c r="BJ9">
        <f t="shared" si="28"/>
        <v>0.1066212200516153</v>
      </c>
      <c r="BK9">
        <f t="shared" si="29"/>
        <v>-0.84538959494948818</v>
      </c>
      <c r="BL9">
        <f t="shared" si="30"/>
        <v>-0.71663622818679995</v>
      </c>
      <c r="BM9">
        <f t="shared" si="31"/>
        <v>-0.5420021863579374</v>
      </c>
      <c r="BN9">
        <f t="shared" si="32"/>
        <v>-0.59721473679374293</v>
      </c>
      <c r="BO9">
        <f t="shared" si="33"/>
        <v>-1.2587754617001892</v>
      </c>
      <c r="BP9">
        <f t="shared" si="34"/>
        <v>-1.3222083908716173</v>
      </c>
      <c r="BQ9">
        <f t="shared" si="35"/>
        <v>-1.4792753029279406</v>
      </c>
      <c r="BR9">
        <f t="shared" si="36"/>
        <v>-0.35554589360270061</v>
      </c>
      <c r="BS9">
        <f t="shared" si="37"/>
        <v>0.62641091838312291</v>
      </c>
      <c r="BT9">
        <f t="shared" si="38"/>
        <v>-7.1125327952727371E-2</v>
      </c>
      <c r="BU9">
        <f t="shared" si="39"/>
        <v>-0.17412582953323563</v>
      </c>
      <c r="BV9">
        <f t="shared" si="40"/>
        <v>-7.7963022910511909E-2</v>
      </c>
      <c r="BW9">
        <f t="shared" si="41"/>
        <v>0.20083588797358587</v>
      </c>
      <c r="BX9">
        <f t="shared" si="42"/>
        <v>-0.11621431442877574</v>
      </c>
      <c r="BY9">
        <f t="shared" si="43"/>
        <v>0.20085685840204606</v>
      </c>
      <c r="BZ9">
        <f t="shared" si="44"/>
        <v>1.0192416455697768</v>
      </c>
      <c r="CA9">
        <f t="shared" si="45"/>
        <v>0.6793614054405801</v>
      </c>
      <c r="CC9" t="str">
        <f t="shared" si="46"/>
        <v>높음</v>
      </c>
      <c r="CD9" t="str">
        <f t="shared" si="1"/>
        <v>보통</v>
      </c>
      <c r="CE9" t="str">
        <f t="shared" si="1"/>
        <v>낮음</v>
      </c>
      <c r="CF9" t="str">
        <f t="shared" si="1"/>
        <v>보통</v>
      </c>
      <c r="CG9" t="str">
        <f t="shared" si="1"/>
        <v>보통</v>
      </c>
      <c r="CH9" t="str">
        <f t="shared" si="1"/>
        <v>보통</v>
      </c>
      <c r="CI9" t="str">
        <f t="shared" si="1"/>
        <v>보통</v>
      </c>
      <c r="CJ9" t="str">
        <f t="shared" si="1"/>
        <v>보통</v>
      </c>
      <c r="CK9" t="str">
        <f t="shared" si="1"/>
        <v>낮음</v>
      </c>
      <c r="CL9" t="str">
        <f t="shared" si="1"/>
        <v>낮음</v>
      </c>
      <c r="CM9" t="str">
        <f t="shared" si="1"/>
        <v>낮음</v>
      </c>
      <c r="CN9" t="str">
        <f t="shared" si="1"/>
        <v>낮음</v>
      </c>
      <c r="CO9" t="str">
        <f t="shared" si="1"/>
        <v>낮음</v>
      </c>
      <c r="CP9" t="str">
        <f t="shared" si="1"/>
        <v>낮음</v>
      </c>
      <c r="CQ9" t="str">
        <f t="shared" si="1"/>
        <v>낮음</v>
      </c>
      <c r="CR9" t="str">
        <f t="shared" si="1"/>
        <v>낮음</v>
      </c>
      <c r="CS9" t="str">
        <f t="shared" si="1"/>
        <v>보통</v>
      </c>
      <c r="CT9" t="str">
        <f t="shared" si="1"/>
        <v>낮음</v>
      </c>
      <c r="CU9" t="str">
        <f t="shared" si="1"/>
        <v>낮음</v>
      </c>
      <c r="CV9" t="str">
        <f t="shared" si="1"/>
        <v>낮음</v>
      </c>
      <c r="CW9" t="str">
        <f t="shared" si="1"/>
        <v>보통</v>
      </c>
      <c r="CX9" t="str">
        <f t="shared" si="1"/>
        <v>낮음</v>
      </c>
      <c r="CY9" t="str">
        <f t="shared" si="1"/>
        <v>보통</v>
      </c>
      <c r="CZ9" t="str">
        <f t="shared" si="1"/>
        <v>높음</v>
      </c>
      <c r="DA9" t="str">
        <f t="shared" si="1"/>
        <v>보통</v>
      </c>
      <c r="DC9">
        <f t="shared" si="47"/>
        <v>-5.5233316576770733E-2</v>
      </c>
      <c r="DD9">
        <f t="shared" si="48"/>
        <v>-0.29494861585094273</v>
      </c>
      <c r="DE9">
        <f t="shared" si="49"/>
        <v>-0.25925746739973821</v>
      </c>
    </row>
    <row r="10" spans="1:109" x14ac:dyDescent="0.3">
      <c r="A10">
        <v>1020</v>
      </c>
      <c r="B10">
        <v>190208</v>
      </c>
      <c r="C10" t="s">
        <v>18</v>
      </c>
      <c r="D10" t="s">
        <v>6</v>
      </c>
      <c r="E10" t="s">
        <v>13</v>
      </c>
      <c r="F10">
        <f t="shared" si="3"/>
        <v>-0.55528368684030482</v>
      </c>
      <c r="G10">
        <f t="shared" si="4"/>
        <v>0.55318077332162852</v>
      </c>
      <c r="H10">
        <f t="shared" si="5"/>
        <v>-1.1035227863017552</v>
      </c>
      <c r="I10">
        <f t="shared" si="6"/>
        <v>1.0567029240964314</v>
      </c>
      <c r="J10">
        <f t="shared" si="7"/>
        <v>-0.51749442990562244</v>
      </c>
      <c r="K10">
        <f t="shared" si="8"/>
        <v>0.40797856178705322</v>
      </c>
      <c r="M10" s="6">
        <f t="shared" si="9"/>
        <v>59.30243902439021</v>
      </c>
      <c r="N10">
        <f t="shared" si="10"/>
        <v>83.209323859999998</v>
      </c>
      <c r="O10">
        <f t="shared" si="11"/>
        <v>67.443555790000005</v>
      </c>
      <c r="P10">
        <f t="shared" si="12"/>
        <v>82.059989290000004</v>
      </c>
      <c r="Q10">
        <f t="shared" si="13"/>
        <v>73.36505554</v>
      </c>
      <c r="R10">
        <f t="shared" si="14"/>
        <v>79.723629869999996</v>
      </c>
      <c r="T10" t="str">
        <f t="shared" si="15"/>
        <v>낮음</v>
      </c>
      <c r="U10" t="str">
        <f t="shared" si="16"/>
        <v>보통</v>
      </c>
      <c r="V10" t="str">
        <f t="shared" si="17"/>
        <v>낮음</v>
      </c>
      <c r="W10" t="str">
        <f t="shared" si="18"/>
        <v>높음</v>
      </c>
      <c r="X10" t="str">
        <f t="shared" si="19"/>
        <v>낮음</v>
      </c>
      <c r="Y10" t="str">
        <f t="shared" si="20"/>
        <v>보통</v>
      </c>
      <c r="AA10" s="2">
        <v>59.30243902439021</v>
      </c>
      <c r="AB10" s="2">
        <v>98.303386509999996</v>
      </c>
      <c r="AC10" s="2">
        <v>84.952867940000004</v>
      </c>
      <c r="AD10" s="2"/>
      <c r="AE10" s="2">
        <v>66.37171712</v>
      </c>
      <c r="AF10" s="5">
        <v>83.209323859999998</v>
      </c>
      <c r="AG10" s="2">
        <v>83.218717249999997</v>
      </c>
      <c r="AH10" s="2"/>
      <c r="AI10" s="2">
        <v>65.662637439999997</v>
      </c>
      <c r="AJ10" s="2">
        <v>53.449312659999997</v>
      </c>
      <c r="AK10" s="5">
        <v>67.443555790000005</v>
      </c>
      <c r="AL10" s="2"/>
      <c r="AM10" s="2">
        <v>65.295059280000004</v>
      </c>
      <c r="AN10" s="2">
        <v>98.824919309999999</v>
      </c>
      <c r="AO10" s="5">
        <v>82.059989290000004</v>
      </c>
      <c r="AP10" s="2">
        <v>100</v>
      </c>
      <c r="AQ10" s="2">
        <v>65.049055719999998</v>
      </c>
      <c r="AR10" s="2">
        <v>62.921383659999996</v>
      </c>
      <c r="AS10" s="2">
        <v>65.489782779999999</v>
      </c>
      <c r="AT10" s="5">
        <v>73.36505554</v>
      </c>
      <c r="AU10" s="2">
        <v>73.316786449999995</v>
      </c>
      <c r="AV10" s="2"/>
      <c r="AW10" s="2">
        <v>93.537628679999997</v>
      </c>
      <c r="AX10" s="2">
        <v>72.316474470000003</v>
      </c>
      <c r="AY10" s="5">
        <v>79.723629869999996</v>
      </c>
      <c r="BA10" t="s">
        <v>13</v>
      </c>
      <c r="BC10">
        <f t="shared" si="21"/>
        <v>-0.55528368684030482</v>
      </c>
      <c r="BD10">
        <f t="shared" si="22"/>
        <v>0.74289851250464078</v>
      </c>
      <c r="BE10">
        <f t="shared" si="23"/>
        <v>0.18520050123836551</v>
      </c>
      <c r="BF10" t="str">
        <f t="shared" si="24"/>
        <v/>
      </c>
      <c r="BG10">
        <f t="shared" si="25"/>
        <v>-0.32208807877692752</v>
      </c>
      <c r="BH10">
        <f t="shared" si="26"/>
        <v>0.29477547263611081</v>
      </c>
      <c r="BI10">
        <f t="shared" si="27"/>
        <v>0.41469171319770148</v>
      </c>
      <c r="BJ10" t="str">
        <f t="shared" si="28"/>
        <v/>
      </c>
      <c r="BK10">
        <f t="shared" si="29"/>
        <v>-0.36940547992773937</v>
      </c>
      <c r="BL10">
        <f t="shared" si="30"/>
        <v>-1.2395500999287592</v>
      </c>
      <c r="BM10">
        <f t="shared" si="31"/>
        <v>-0.60583870137214468</v>
      </c>
      <c r="BN10" t="str">
        <f t="shared" si="32"/>
        <v/>
      </c>
      <c r="BO10">
        <f t="shared" si="33"/>
        <v>-0.1664857116612706</v>
      </c>
      <c r="BP10">
        <f t="shared" si="34"/>
        <v>0.92267910329195235</v>
      </c>
      <c r="BQ10">
        <f t="shared" si="35"/>
        <v>0.6070906569845953</v>
      </c>
      <c r="BR10">
        <f t="shared" si="36"/>
        <v>0.80335168590193184</v>
      </c>
      <c r="BS10">
        <f t="shared" si="37"/>
        <v>-0.60696820068756596</v>
      </c>
      <c r="BT10">
        <f t="shared" si="38"/>
        <v>-0.3118604771818731</v>
      </c>
      <c r="BU10">
        <f t="shared" si="39"/>
        <v>-0.34847314378111788</v>
      </c>
      <c r="BV10">
        <f t="shared" si="40"/>
        <v>-0.27277974124580262</v>
      </c>
      <c r="BW10">
        <f t="shared" si="41"/>
        <v>-0.58656961028009957</v>
      </c>
      <c r="BX10" t="str">
        <f t="shared" si="42"/>
        <v/>
      </c>
      <c r="BY10">
        <f t="shared" si="43"/>
        <v>1.1111779704421212</v>
      </c>
      <c r="BZ10">
        <f t="shared" si="44"/>
        <v>-7.0659504998433598E-2</v>
      </c>
      <c r="CA10">
        <f t="shared" si="45"/>
        <v>0.18755082029425862</v>
      </c>
      <c r="CC10" t="str">
        <f t="shared" si="46"/>
        <v>낮음</v>
      </c>
      <c r="CD10" t="str">
        <f t="shared" si="1"/>
        <v>보통</v>
      </c>
      <c r="CE10" t="str">
        <f t="shared" si="1"/>
        <v>보통</v>
      </c>
      <c r="CF10" t="str">
        <f t="shared" si="1"/>
        <v/>
      </c>
      <c r="CG10" t="str">
        <f t="shared" si="1"/>
        <v>낮음</v>
      </c>
      <c r="CH10" t="str">
        <f t="shared" si="1"/>
        <v>보통</v>
      </c>
      <c r="CI10" t="str">
        <f t="shared" si="1"/>
        <v>보통</v>
      </c>
      <c r="CJ10" t="str">
        <f t="shared" si="1"/>
        <v/>
      </c>
      <c r="CK10" t="str">
        <f t="shared" si="1"/>
        <v>낮음</v>
      </c>
      <c r="CL10" t="str">
        <f t="shared" si="1"/>
        <v>낮음</v>
      </c>
      <c r="CM10" t="str">
        <f t="shared" si="1"/>
        <v>낮음</v>
      </c>
      <c r="CN10" t="str">
        <f t="shared" si="1"/>
        <v/>
      </c>
      <c r="CO10" t="str">
        <f t="shared" si="1"/>
        <v>낮음</v>
      </c>
      <c r="CP10" t="str">
        <f t="shared" si="1"/>
        <v>보통</v>
      </c>
      <c r="CQ10" t="str">
        <f t="shared" si="1"/>
        <v>보통</v>
      </c>
      <c r="CR10" t="str">
        <f t="shared" si="1"/>
        <v>보통</v>
      </c>
      <c r="CS10" t="str">
        <f t="shared" si="1"/>
        <v>낮음</v>
      </c>
      <c r="CT10" t="str">
        <f t="shared" si="1"/>
        <v>낮음</v>
      </c>
      <c r="CU10" t="str">
        <f t="shared" si="1"/>
        <v>낮음</v>
      </c>
      <c r="CV10" t="str">
        <f t="shared" si="1"/>
        <v>낮음</v>
      </c>
      <c r="CW10" t="str">
        <f t="shared" si="1"/>
        <v>낮음</v>
      </c>
      <c r="CX10" t="str">
        <f t="shared" si="1"/>
        <v/>
      </c>
      <c r="CY10" t="str">
        <f t="shared" si="1"/>
        <v>높음</v>
      </c>
      <c r="CZ10" t="str">
        <f t="shared" si="1"/>
        <v>낮음</v>
      </c>
      <c r="DA10" t="str">
        <f t="shared" si="1"/>
        <v>보통</v>
      </c>
      <c r="DC10">
        <f t="shared" si="47"/>
        <v>0.34359307533104366</v>
      </c>
      <c r="DD10">
        <f t="shared" si="48"/>
        <v>-0.196084470370157</v>
      </c>
      <c r="DE10">
        <f t="shared" si="49"/>
        <v>0.33814777915611527</v>
      </c>
    </row>
    <row r="11" spans="1:109" x14ac:dyDescent="0.3">
      <c r="A11">
        <v>1021</v>
      </c>
      <c r="B11">
        <v>190208</v>
      </c>
      <c r="C11" t="s">
        <v>19</v>
      </c>
      <c r="D11" t="s">
        <v>16</v>
      </c>
      <c r="E11" t="s">
        <v>9</v>
      </c>
      <c r="F11">
        <f t="shared" si="3"/>
        <v>-0.74953849157477059</v>
      </c>
      <c r="G11">
        <f t="shared" si="4"/>
        <v>-7.261013138337559E-2</v>
      </c>
      <c r="H11">
        <f t="shared" si="5"/>
        <v>-0.27077890704963187</v>
      </c>
      <c r="I11">
        <f t="shared" si="6"/>
        <v>-1.1965646914394732</v>
      </c>
      <c r="J11">
        <f t="shared" si="7"/>
        <v>1.5500570439144585</v>
      </c>
      <c r="K11">
        <f t="shared" si="8"/>
        <v>1.1844581519491846</v>
      </c>
      <c r="M11" s="6">
        <f t="shared" si="9"/>
        <v>55.572413793103451</v>
      </c>
      <c r="N11">
        <f t="shared" si="10"/>
        <v>75.427185989999998</v>
      </c>
      <c r="O11">
        <f t="shared" si="11"/>
        <v>72.096322999999998</v>
      </c>
      <c r="P11">
        <f t="shared" si="12"/>
        <v>61.142297829999997</v>
      </c>
      <c r="Q11">
        <f t="shared" si="13"/>
        <v>87.104051400000003</v>
      </c>
      <c r="R11">
        <f t="shared" si="14"/>
        <v>85.712901029999998</v>
      </c>
      <c r="T11" t="str">
        <f t="shared" si="15"/>
        <v>낮음</v>
      </c>
      <c r="U11" t="str">
        <f t="shared" si="16"/>
        <v>낮음</v>
      </c>
      <c r="V11" t="str">
        <f t="shared" si="17"/>
        <v>낮음</v>
      </c>
      <c r="W11" t="str">
        <f t="shared" si="18"/>
        <v>낮음</v>
      </c>
      <c r="X11" t="str">
        <f t="shared" si="19"/>
        <v>높음</v>
      </c>
      <c r="Y11" t="str">
        <f t="shared" si="20"/>
        <v>높음</v>
      </c>
      <c r="AA11" s="2">
        <v>55.572413793103451</v>
      </c>
      <c r="AB11" s="2">
        <v>100</v>
      </c>
      <c r="AC11" s="2">
        <v>71.744978470000007</v>
      </c>
      <c r="AD11" s="2">
        <v>70.249669330000003</v>
      </c>
      <c r="AE11" s="2">
        <v>59.714096159999997</v>
      </c>
      <c r="AF11" s="5">
        <v>75.427185989999998</v>
      </c>
      <c r="AG11" s="2">
        <v>90.437458370000002</v>
      </c>
      <c r="AH11" s="2">
        <v>70.90705371</v>
      </c>
      <c r="AI11" s="2">
        <v>62.841430840000001</v>
      </c>
      <c r="AJ11" s="2">
        <v>64.199349080000005</v>
      </c>
      <c r="AK11" s="5">
        <v>72.096322999999998</v>
      </c>
      <c r="AL11" s="2">
        <v>69.807980580000006</v>
      </c>
      <c r="AM11" s="2">
        <v>58.108597940000003</v>
      </c>
      <c r="AN11" s="2">
        <v>55.510314970000003</v>
      </c>
      <c r="AO11" s="5">
        <v>61.142297829999997</v>
      </c>
      <c r="AP11" s="2">
        <v>82.048258750000002</v>
      </c>
      <c r="AQ11" s="2">
        <v>92.568164300000007</v>
      </c>
      <c r="AR11" s="2">
        <v>100</v>
      </c>
      <c r="AS11" s="2">
        <v>73.799782550000003</v>
      </c>
      <c r="AT11" s="5">
        <v>87.104051400000003</v>
      </c>
      <c r="AU11" s="2">
        <v>100</v>
      </c>
      <c r="AV11" s="2"/>
      <c r="AW11" s="2">
        <v>94.107166079999999</v>
      </c>
      <c r="AX11" s="2">
        <v>63.031537</v>
      </c>
      <c r="AY11" s="5">
        <v>85.712901029999998</v>
      </c>
      <c r="BA11" t="s">
        <v>9</v>
      </c>
      <c r="BC11">
        <f t="shared" si="21"/>
        <v>-0.35702834122475341</v>
      </c>
      <c r="BD11">
        <f t="shared" si="22"/>
        <v>1.4610825850848221</v>
      </c>
      <c r="BE11">
        <f t="shared" si="23"/>
        <v>-0.78792980742864693</v>
      </c>
      <c r="BF11">
        <f t="shared" si="24"/>
        <v>-6.9019240348843925E-3</v>
      </c>
      <c r="BG11">
        <f t="shared" si="25"/>
        <v>-0.86390808063987756</v>
      </c>
      <c r="BH11">
        <f t="shared" si="26"/>
        <v>-7.261013138337559E-2</v>
      </c>
      <c r="BI11">
        <f t="shared" si="27"/>
        <v>0.9860687357691359</v>
      </c>
      <c r="BJ11">
        <f t="shared" si="28"/>
        <v>-7.7571444605909062E-2</v>
      </c>
      <c r="BK11">
        <f t="shared" si="29"/>
        <v>-0.71843372511844517</v>
      </c>
      <c r="BL11">
        <f t="shared" si="30"/>
        <v>-0.58122928220621839</v>
      </c>
      <c r="BM11">
        <f t="shared" si="31"/>
        <v>-0.27077890704963187</v>
      </c>
      <c r="BN11">
        <f t="shared" si="32"/>
        <v>-4.4026088242582438E-2</v>
      </c>
      <c r="BO11">
        <f t="shared" si="33"/>
        <v>-0.59346783819306326</v>
      </c>
      <c r="BP11">
        <f t="shared" si="34"/>
        <v>-0.71995536176866215</v>
      </c>
      <c r="BQ11">
        <f t="shared" si="35"/>
        <v>-0.52829918326136094</v>
      </c>
      <c r="BR11">
        <f t="shared" si="36"/>
        <v>9.7829999182509186E-3</v>
      </c>
      <c r="BS11">
        <f t="shared" si="37"/>
        <v>0.56145678634028784</v>
      </c>
      <c r="BT11">
        <f t="shared" si="38"/>
        <v>0.9831334769153941</v>
      </c>
      <c r="BU11">
        <f t="shared" si="39"/>
        <v>-0.1393663448980571</v>
      </c>
      <c r="BV11">
        <f t="shared" si="40"/>
        <v>0.43168325554693576</v>
      </c>
      <c r="BW11">
        <f t="shared" si="41"/>
        <v>1.1081709576736698</v>
      </c>
      <c r="BX11" t="str">
        <f t="shared" si="42"/>
        <v/>
      </c>
      <c r="BY11">
        <f t="shared" si="43"/>
        <v>0.96897052801568173</v>
      </c>
      <c r="BZ11">
        <f t="shared" si="44"/>
        <v>-0.4627911282170728</v>
      </c>
      <c r="CA11">
        <f t="shared" si="45"/>
        <v>0.6549851263476375</v>
      </c>
      <c r="CC11" t="str">
        <f t="shared" si="46"/>
        <v>낮음</v>
      </c>
      <c r="CD11" t="str">
        <f t="shared" si="1"/>
        <v>높음</v>
      </c>
      <c r="CE11" t="str">
        <f t="shared" si="1"/>
        <v>낮음</v>
      </c>
      <c r="CF11" t="str">
        <f t="shared" si="1"/>
        <v>낮음</v>
      </c>
      <c r="CG11" t="str">
        <f t="shared" si="1"/>
        <v>낮음</v>
      </c>
      <c r="CH11" t="str">
        <f t="shared" si="1"/>
        <v>낮음</v>
      </c>
      <c r="CI11" t="str">
        <f t="shared" si="1"/>
        <v>보통</v>
      </c>
      <c r="CJ11" t="str">
        <f t="shared" si="1"/>
        <v>낮음</v>
      </c>
      <c r="CK11" t="str">
        <f t="shared" si="1"/>
        <v>낮음</v>
      </c>
      <c r="CL11" t="str">
        <f t="shared" si="1"/>
        <v>낮음</v>
      </c>
      <c r="CM11" t="str">
        <f t="shared" si="1"/>
        <v>낮음</v>
      </c>
      <c r="CN11" t="str">
        <f t="shared" si="1"/>
        <v>낮음</v>
      </c>
      <c r="CO11" t="str">
        <f t="shared" si="1"/>
        <v>낮음</v>
      </c>
      <c r="CP11" t="str">
        <f t="shared" si="1"/>
        <v>낮음</v>
      </c>
      <c r="CQ11" t="str">
        <f t="shared" si="1"/>
        <v>낮음</v>
      </c>
      <c r="CR11" t="str">
        <f t="shared" si="1"/>
        <v>보통</v>
      </c>
      <c r="CS11" t="str">
        <f t="shared" si="1"/>
        <v>보통</v>
      </c>
      <c r="CT11" t="str">
        <f t="shared" si="1"/>
        <v>보통</v>
      </c>
      <c r="CU11" t="str">
        <f t="shared" si="1"/>
        <v>낮음</v>
      </c>
      <c r="CV11" t="str">
        <f t="shared" si="1"/>
        <v>보통</v>
      </c>
      <c r="CW11" t="str">
        <f t="shared" si="1"/>
        <v>높음</v>
      </c>
      <c r="CX11" t="str">
        <f t="shared" si="1"/>
        <v/>
      </c>
      <c r="CY11" t="str">
        <f t="shared" si="1"/>
        <v>보통</v>
      </c>
      <c r="CZ11" t="str">
        <f t="shared" si="1"/>
        <v>낮음</v>
      </c>
      <c r="DA11" t="str">
        <f t="shared" si="1"/>
        <v>보통</v>
      </c>
      <c r="DC11">
        <f t="shared" si="47"/>
        <v>0.70421583804065924</v>
      </c>
      <c r="DD11">
        <f t="shared" si="48"/>
        <v>-0.22437807597183287</v>
      </c>
      <c r="DE11">
        <f t="shared" si="49"/>
        <v>0.10136259880181679</v>
      </c>
    </row>
    <row r="12" spans="1:109" x14ac:dyDescent="0.3">
      <c r="A12">
        <v>1022</v>
      </c>
      <c r="B12">
        <v>190208</v>
      </c>
      <c r="C12" t="s">
        <v>20</v>
      </c>
      <c r="D12" t="s">
        <v>6</v>
      </c>
      <c r="E12" t="s">
        <v>21</v>
      </c>
      <c r="F12">
        <f t="shared" si="3"/>
        <v>-0.80647117110307698</v>
      </c>
      <c r="G12">
        <f t="shared" si="4"/>
        <v>1.1604057398602603</v>
      </c>
      <c r="H12">
        <f t="shared" si="5"/>
        <v>-0.44721851288186609</v>
      </c>
      <c r="I12">
        <f t="shared" si="6"/>
        <v>-0.5971939128653948</v>
      </c>
      <c r="J12">
        <f t="shared" si="7"/>
        <v>0.36479373013566463</v>
      </c>
      <c r="K12">
        <f t="shared" si="8"/>
        <v>-0.57226997650118372</v>
      </c>
      <c r="M12" s="6">
        <f t="shared" si="9"/>
        <v>54.855645161290298</v>
      </c>
      <c r="N12">
        <f t="shared" si="10"/>
        <v>87.136728829999996</v>
      </c>
      <c r="O12">
        <f t="shared" si="11"/>
        <v>74.064750320000002</v>
      </c>
      <c r="P12">
        <f t="shared" si="12"/>
        <v>67.776826749999998</v>
      </c>
      <c r="Q12">
        <f t="shared" si="13"/>
        <v>80.146407519999997</v>
      </c>
      <c r="R12">
        <f t="shared" si="14"/>
        <v>72.517604989999995</v>
      </c>
      <c r="T12" t="str">
        <f t="shared" si="15"/>
        <v>낮음</v>
      </c>
      <c r="U12" t="str">
        <f t="shared" si="16"/>
        <v>높음</v>
      </c>
      <c r="V12" t="str">
        <f t="shared" si="17"/>
        <v>낮음</v>
      </c>
      <c r="W12" t="str">
        <f t="shared" si="18"/>
        <v>낮음</v>
      </c>
      <c r="X12" t="str">
        <f t="shared" si="19"/>
        <v>보통</v>
      </c>
      <c r="Y12" t="str">
        <f t="shared" si="20"/>
        <v>낮음</v>
      </c>
      <c r="AA12" s="2">
        <v>54.855645161290298</v>
      </c>
      <c r="AB12" s="2">
        <v>100</v>
      </c>
      <c r="AC12" s="2">
        <v>70.044731619999993</v>
      </c>
      <c r="AD12" s="2">
        <v>78.502183689999995</v>
      </c>
      <c r="AE12" s="2">
        <v>100</v>
      </c>
      <c r="AF12" s="5">
        <v>87.136728829999996</v>
      </c>
      <c r="AG12" s="2">
        <v>100</v>
      </c>
      <c r="AH12" s="2">
        <v>76.376117030000003</v>
      </c>
      <c r="AI12" s="2">
        <v>59.60226771</v>
      </c>
      <c r="AJ12" s="2">
        <v>60.280616530000003</v>
      </c>
      <c r="AK12" s="5">
        <v>74.064750320000002</v>
      </c>
      <c r="AL12" s="2">
        <v>66.74736077</v>
      </c>
      <c r="AM12" s="2">
        <v>64.819134689999998</v>
      </c>
      <c r="AN12" s="2">
        <v>71.763984800000003</v>
      </c>
      <c r="AO12" s="5">
        <v>67.776826749999998</v>
      </c>
      <c r="AP12" s="2">
        <v>100</v>
      </c>
      <c r="AQ12" s="2">
        <v>73.056748720000002</v>
      </c>
      <c r="AR12" s="2">
        <v>62.921383679999998</v>
      </c>
      <c r="AS12" s="2">
        <v>84.607497670000001</v>
      </c>
      <c r="AT12" s="5">
        <v>80.146407519999997</v>
      </c>
      <c r="AU12" s="2">
        <v>84.772122490000001</v>
      </c>
      <c r="AV12" s="2">
        <v>78.160148699999993</v>
      </c>
      <c r="AW12" s="2">
        <v>61.236721950000003</v>
      </c>
      <c r="AX12" s="2">
        <v>65.901426810000004</v>
      </c>
      <c r="AY12" s="5">
        <v>72.517604989999995</v>
      </c>
      <c r="BA12" t="s">
        <v>21</v>
      </c>
      <c r="BC12">
        <f t="shared" si="21"/>
        <v>-0.80647117110307698</v>
      </c>
      <c r="BD12">
        <f t="shared" si="22"/>
        <v>1.1089230213699237</v>
      </c>
      <c r="BE12">
        <f t="shared" si="23"/>
        <v>-0.85330455111419323</v>
      </c>
      <c r="BF12">
        <f t="shared" si="24"/>
        <v>0.41161521496371817</v>
      </c>
      <c r="BG12">
        <f t="shared" si="25"/>
        <v>0.96732361349226048</v>
      </c>
      <c r="BH12">
        <f t="shared" si="26"/>
        <v>1.1604057398602603</v>
      </c>
      <c r="BI12">
        <f t="shared" si="27"/>
        <v>1.0540045807087839</v>
      </c>
      <c r="BJ12">
        <f t="shared" si="28"/>
        <v>8.6483819990806052E-2</v>
      </c>
      <c r="BK12">
        <f t="shared" si="29"/>
        <v>-0.72879658769288336</v>
      </c>
      <c r="BL12">
        <f t="shared" si="30"/>
        <v>-1.0548115675156156</v>
      </c>
      <c r="BM12">
        <f t="shared" si="31"/>
        <v>-0.44721851288186609</v>
      </c>
      <c r="BN12">
        <f t="shared" si="32"/>
        <v>-0.3607746789371491</v>
      </c>
      <c r="BO12">
        <f t="shared" si="33"/>
        <v>-0.39757893490607238</v>
      </c>
      <c r="BP12">
        <f t="shared" si="34"/>
        <v>-0.18632325954867471</v>
      </c>
      <c r="BQ12">
        <f t="shared" si="35"/>
        <v>-0.5971939128653948</v>
      </c>
      <c r="BR12">
        <f t="shared" si="36"/>
        <v>1.1011517108737114</v>
      </c>
      <c r="BS12">
        <f t="shared" si="37"/>
        <v>-0.36291909024815477</v>
      </c>
      <c r="BT12">
        <f t="shared" si="38"/>
        <v>-0.34117837931949785</v>
      </c>
      <c r="BU12">
        <f t="shared" si="39"/>
        <v>0.34629404060560354</v>
      </c>
      <c r="BV12">
        <f t="shared" si="40"/>
        <v>0.36479373013566463</v>
      </c>
      <c r="BW12">
        <f t="shared" si="41"/>
        <v>7.5051426626753195E-2</v>
      </c>
      <c r="BX12">
        <f t="shared" si="42"/>
        <v>1.0077333127210122E-2</v>
      </c>
      <c r="BY12">
        <f t="shared" si="43"/>
        <v>-0.72008927917002286</v>
      </c>
      <c r="BZ12">
        <f t="shared" si="44"/>
        <v>-0.6234513004941562</v>
      </c>
      <c r="CA12">
        <f t="shared" si="45"/>
        <v>-0.57226997650118372</v>
      </c>
      <c r="CC12" t="str">
        <f t="shared" si="46"/>
        <v>낮음</v>
      </c>
      <c r="CD12" t="str">
        <f t="shared" si="1"/>
        <v>높음</v>
      </c>
      <c r="CE12" t="str">
        <f t="shared" si="1"/>
        <v>낮음</v>
      </c>
      <c r="CF12" t="str">
        <f t="shared" si="1"/>
        <v>보통</v>
      </c>
      <c r="CG12" t="str">
        <f t="shared" si="1"/>
        <v>보통</v>
      </c>
      <c r="CH12" t="str">
        <f t="shared" si="1"/>
        <v>높음</v>
      </c>
      <c r="CI12" t="str">
        <f t="shared" si="1"/>
        <v>높음</v>
      </c>
      <c r="CJ12" t="str">
        <f t="shared" si="1"/>
        <v>보통</v>
      </c>
      <c r="CK12" t="str">
        <f t="shared" si="1"/>
        <v>낮음</v>
      </c>
      <c r="CL12" t="str">
        <f t="shared" si="1"/>
        <v>낮음</v>
      </c>
      <c r="CM12" t="str">
        <f t="shared" si="1"/>
        <v>낮음</v>
      </c>
      <c r="CN12" t="str">
        <f t="shared" si="1"/>
        <v>낮음</v>
      </c>
      <c r="CO12" t="str">
        <f t="shared" si="1"/>
        <v>낮음</v>
      </c>
      <c r="CP12" t="str">
        <f t="shared" si="1"/>
        <v>낮음</v>
      </c>
      <c r="CQ12" t="str">
        <f t="shared" si="1"/>
        <v>낮음</v>
      </c>
      <c r="CR12" t="str">
        <f t="shared" si="1"/>
        <v>높음</v>
      </c>
      <c r="CS12" t="str">
        <f t="shared" si="1"/>
        <v>낮음</v>
      </c>
      <c r="CT12" t="str">
        <f t="shared" si="1"/>
        <v>낮음</v>
      </c>
      <c r="CU12" t="str">
        <f t="shared" si="1"/>
        <v>보통</v>
      </c>
      <c r="CV12" t="str">
        <f t="shared" si="1"/>
        <v>보통</v>
      </c>
      <c r="CW12" t="str">
        <f t="shared" si="1"/>
        <v>보통</v>
      </c>
      <c r="CX12" t="str">
        <f t="shared" si="1"/>
        <v>보통</v>
      </c>
      <c r="CY12" t="str">
        <f t="shared" si="1"/>
        <v>낮음</v>
      </c>
      <c r="CZ12" t="str">
        <f t="shared" si="1"/>
        <v>낮음</v>
      </c>
      <c r="DA12" t="str">
        <f t="shared" si="1"/>
        <v>낮음</v>
      </c>
      <c r="DC12">
        <f t="shared" si="47"/>
        <v>0.59567121212840468</v>
      </c>
      <c r="DD12">
        <f t="shared" si="48"/>
        <v>-0.30344828463008083</v>
      </c>
      <c r="DE12">
        <f t="shared" si="49"/>
        <v>-0.31295445815347211</v>
      </c>
    </row>
    <row r="13" spans="1:109" x14ac:dyDescent="0.3">
      <c r="A13">
        <v>1023</v>
      </c>
      <c r="B13">
        <v>190208</v>
      </c>
      <c r="C13" t="s">
        <v>22</v>
      </c>
      <c r="D13" t="s">
        <v>16</v>
      </c>
      <c r="E13" t="s">
        <v>11</v>
      </c>
      <c r="F13">
        <f t="shared" si="3"/>
        <v>-1.0110856361666338</v>
      </c>
      <c r="G13">
        <f t="shared" si="4"/>
        <v>-1.194809080177117</v>
      </c>
      <c r="H13">
        <f t="shared" si="5"/>
        <v>1.1246105720842243</v>
      </c>
      <c r="I13">
        <f t="shared" si="6"/>
        <v>-0.71936288140478544</v>
      </c>
      <c r="J13" t="str">
        <f t="shared" si="7"/>
        <v/>
      </c>
      <c r="K13">
        <f t="shared" si="8"/>
        <v>0.52327884627478216</v>
      </c>
      <c r="M13" s="6">
        <f t="shared" si="9"/>
        <v>54.582795698924748</v>
      </c>
      <c r="N13">
        <f t="shared" si="10"/>
        <v>65.574630720000002</v>
      </c>
      <c r="O13">
        <f t="shared" si="11"/>
        <v>85.971302919999999</v>
      </c>
      <c r="P13">
        <f t="shared" si="12"/>
        <v>67.180258350000003</v>
      </c>
      <c r="Q13" t="str">
        <f t="shared" si="13"/>
        <v/>
      </c>
      <c r="R13">
        <f t="shared" si="14"/>
        <v>84.122737040000004</v>
      </c>
      <c r="T13" t="str">
        <f t="shared" si="15"/>
        <v>낮음</v>
      </c>
      <c r="U13" t="str">
        <f t="shared" si="16"/>
        <v>낮음</v>
      </c>
      <c r="V13" t="str">
        <f t="shared" si="17"/>
        <v>높음</v>
      </c>
      <c r="W13" t="str">
        <f t="shared" si="18"/>
        <v>낮음</v>
      </c>
      <c r="X13" t="str">
        <f t="shared" si="19"/>
        <v/>
      </c>
      <c r="Y13" t="str">
        <f t="shared" si="20"/>
        <v>보통</v>
      </c>
      <c r="AA13" s="2">
        <v>54.582795698924748</v>
      </c>
      <c r="AB13" s="2">
        <v>56.485940650000003</v>
      </c>
      <c r="AC13" s="2">
        <v>78.783044050000001</v>
      </c>
      <c r="AD13" s="2">
        <v>67.315442009999998</v>
      </c>
      <c r="AE13" s="2">
        <v>59.714096159999997</v>
      </c>
      <c r="AF13" s="5">
        <v>65.574630720000002</v>
      </c>
      <c r="AG13" s="2">
        <v>100</v>
      </c>
      <c r="AH13" s="2">
        <v>100</v>
      </c>
      <c r="AI13" s="2">
        <v>77.156442119999994</v>
      </c>
      <c r="AJ13" s="2">
        <v>66.728769549999996</v>
      </c>
      <c r="AK13" s="5">
        <v>85.971302919999999</v>
      </c>
      <c r="AL13" s="2">
        <v>66.749209339999993</v>
      </c>
      <c r="AM13" s="2">
        <v>61.190209670000002</v>
      </c>
      <c r="AN13" s="2">
        <v>73.601356039999999</v>
      </c>
      <c r="AO13" s="5">
        <v>67.180258350000003</v>
      </c>
      <c r="AP13" s="2"/>
      <c r="AQ13" s="2"/>
      <c r="AR13" s="2"/>
      <c r="AS13" s="2"/>
      <c r="AT13" s="5"/>
      <c r="AU13" s="2">
        <v>100</v>
      </c>
      <c r="AV13" s="2"/>
      <c r="AW13" s="2">
        <v>52.368211129999999</v>
      </c>
      <c r="AX13" s="2">
        <v>100</v>
      </c>
      <c r="AY13" s="5">
        <v>84.122737040000004</v>
      </c>
      <c r="BA13" t="s">
        <v>11</v>
      </c>
      <c r="BC13">
        <f t="shared" si="21"/>
        <v>-1.0110856361666338</v>
      </c>
      <c r="BD13">
        <f t="shared" si="22"/>
        <v>-0.78812249131552681</v>
      </c>
      <c r="BE13">
        <f t="shared" si="23"/>
        <v>-5.7895256085172681E-2</v>
      </c>
      <c r="BF13">
        <f t="shared" si="24"/>
        <v>-0.16119061003682042</v>
      </c>
      <c r="BG13">
        <f t="shared" si="25"/>
        <v>-0.43098875002109654</v>
      </c>
      <c r="BH13">
        <f t="shared" si="26"/>
        <v>-0.46511240901992346</v>
      </c>
      <c r="BI13">
        <f t="shared" si="27"/>
        <v>0.73870357174154544</v>
      </c>
      <c r="BJ13">
        <f t="shared" si="28"/>
        <v>0.59940038124882655</v>
      </c>
      <c r="BK13">
        <f t="shared" si="29"/>
        <v>0.20291917135248558</v>
      </c>
      <c r="BL13">
        <f t="shared" si="30"/>
        <v>-0.21109393800429119</v>
      </c>
      <c r="BM13">
        <f t="shared" si="31"/>
        <v>0.47878373454898815</v>
      </c>
      <c r="BN13">
        <f t="shared" si="32"/>
        <v>-0.1751481423462305</v>
      </c>
      <c r="BO13">
        <f t="shared" si="33"/>
        <v>-0.43709814052638296</v>
      </c>
      <c r="BP13">
        <f t="shared" si="34"/>
        <v>5.8026425509722555E-2</v>
      </c>
      <c r="BQ13">
        <f t="shared" si="35"/>
        <v>-0.20903863244690049</v>
      </c>
      <c r="BR13" t="str">
        <f t="shared" si="36"/>
        <v/>
      </c>
      <c r="BS13" t="str">
        <f t="shared" si="37"/>
        <v/>
      </c>
      <c r="BT13" t="str">
        <f t="shared" si="38"/>
        <v/>
      </c>
      <c r="BU13" t="str">
        <f t="shared" si="39"/>
        <v/>
      </c>
      <c r="BV13" t="str">
        <f t="shared" si="40"/>
        <v/>
      </c>
      <c r="BW13">
        <f t="shared" si="41"/>
        <v>0.4102157668969591</v>
      </c>
      <c r="BX13" t="str">
        <f t="shared" si="42"/>
        <v/>
      </c>
      <c r="BY13">
        <f t="shared" si="43"/>
        <v>-0.77688994329070127</v>
      </c>
      <c r="BZ13">
        <f t="shared" si="44"/>
        <v>0.63206518809735979</v>
      </c>
      <c r="CA13">
        <f t="shared" si="45"/>
        <v>0.16807701197962782</v>
      </c>
      <c r="CC13" t="str">
        <f t="shared" si="46"/>
        <v>낮음</v>
      </c>
      <c r="CD13" t="str">
        <f t="shared" si="1"/>
        <v>낮음</v>
      </c>
      <c r="CE13" t="str">
        <f t="shared" si="1"/>
        <v>낮음</v>
      </c>
      <c r="CF13" t="str">
        <f t="shared" si="1"/>
        <v>낮음</v>
      </c>
      <c r="CG13" t="str">
        <f t="shared" si="1"/>
        <v>낮음</v>
      </c>
      <c r="CH13" t="str">
        <f t="shared" si="1"/>
        <v>낮음</v>
      </c>
      <c r="CI13" t="str">
        <f t="shared" si="1"/>
        <v>보통</v>
      </c>
      <c r="CJ13" t="str">
        <f t="shared" si="1"/>
        <v>보통</v>
      </c>
      <c r="CK13" t="str">
        <f t="shared" si="1"/>
        <v>보통</v>
      </c>
      <c r="CL13" t="str">
        <f t="shared" si="1"/>
        <v>낮음</v>
      </c>
      <c r="CM13" t="str">
        <f t="shared" si="1"/>
        <v>보통</v>
      </c>
      <c r="CN13" t="str">
        <f t="shared" si="1"/>
        <v>낮음</v>
      </c>
      <c r="CO13" t="str">
        <f t="shared" si="1"/>
        <v>낮음</v>
      </c>
      <c r="CP13" t="str">
        <f t="shared" si="1"/>
        <v>보통</v>
      </c>
      <c r="CQ13" t="str">
        <f t="shared" si="1"/>
        <v>낮음</v>
      </c>
      <c r="CR13" t="str">
        <f t="shared" si="1"/>
        <v/>
      </c>
      <c r="CS13" t="str">
        <f t="shared" si="1"/>
        <v/>
      </c>
      <c r="CT13" t="str">
        <f t="shared" si="1"/>
        <v/>
      </c>
      <c r="CU13" t="str">
        <f t="shared" si="1"/>
        <v/>
      </c>
      <c r="CV13" t="str">
        <f t="shared" si="1"/>
        <v/>
      </c>
      <c r="CW13" t="str">
        <f t="shared" si="1"/>
        <v>보통</v>
      </c>
      <c r="CX13" t="str">
        <f t="shared" si="1"/>
        <v/>
      </c>
      <c r="CY13" t="str">
        <f t="shared" si="1"/>
        <v>낮음</v>
      </c>
      <c r="CZ13" t="str">
        <f t="shared" si="1"/>
        <v>보통</v>
      </c>
      <c r="DA13" t="str">
        <f t="shared" si="1"/>
        <v>보통</v>
      </c>
      <c r="DC13">
        <f t="shared" si="47"/>
        <v>4.6412176244186809E-2</v>
      </c>
      <c r="DD13">
        <f t="shared" si="48"/>
        <v>3.4802328212423649E-2</v>
      </c>
      <c r="DE13">
        <f t="shared" si="49"/>
        <v>-0.16928373911632838</v>
      </c>
    </row>
    <row r="14" spans="1:109" x14ac:dyDescent="0.3">
      <c r="A14">
        <v>1024</v>
      </c>
      <c r="B14">
        <v>190208</v>
      </c>
      <c r="C14" t="s">
        <v>23</v>
      </c>
      <c r="D14" t="s">
        <v>6</v>
      </c>
      <c r="E14" t="s">
        <v>9</v>
      </c>
      <c r="F14">
        <f t="shared" si="3"/>
        <v>-0.66869790804278784</v>
      </c>
      <c r="G14">
        <f t="shared" si="4"/>
        <v>-0.19376707630375478</v>
      </c>
      <c r="H14">
        <f t="shared" si="5"/>
        <v>-0.80016757509845626</v>
      </c>
      <c r="I14">
        <f t="shared" si="6"/>
        <v>1.1004687931516275</v>
      </c>
      <c r="J14">
        <f t="shared" si="7"/>
        <v>1.7701850090189513</v>
      </c>
      <c r="K14">
        <f t="shared" si="8"/>
        <v>-0.275568218587945</v>
      </c>
      <c r="M14" s="6">
        <f t="shared" si="9"/>
        <v>56.181609195402288</v>
      </c>
      <c r="N14">
        <f t="shared" si="10"/>
        <v>74.631358059999997</v>
      </c>
      <c r="O14">
        <f t="shared" si="11"/>
        <v>66.527007139999995</v>
      </c>
      <c r="P14">
        <f t="shared" si="12"/>
        <v>83.685356400000003</v>
      </c>
      <c r="Q14">
        <f t="shared" si="13"/>
        <v>88.466671000000005</v>
      </c>
      <c r="R14">
        <f t="shared" si="14"/>
        <v>73.690270760000004</v>
      </c>
      <c r="T14" t="str">
        <f t="shared" si="15"/>
        <v>낮음</v>
      </c>
      <c r="U14" t="str">
        <f t="shared" si="16"/>
        <v>낮음</v>
      </c>
      <c r="V14" t="str">
        <f t="shared" si="17"/>
        <v>낮음</v>
      </c>
      <c r="W14" t="str">
        <f t="shared" si="18"/>
        <v>높음</v>
      </c>
      <c r="X14" t="str">
        <f t="shared" si="19"/>
        <v>높음</v>
      </c>
      <c r="Y14" t="str">
        <f t="shared" si="20"/>
        <v>낮음</v>
      </c>
      <c r="AA14" s="2">
        <v>56.181609195402288</v>
      </c>
      <c r="AB14" s="2">
        <v>72.754804089999993</v>
      </c>
      <c r="AC14" s="2">
        <v>73.55053436</v>
      </c>
      <c r="AD14" s="2"/>
      <c r="AE14" s="2">
        <v>77.588735749999998</v>
      </c>
      <c r="AF14" s="5">
        <v>74.631358059999997</v>
      </c>
      <c r="AG14" s="2">
        <v>55.222864229999999</v>
      </c>
      <c r="AH14" s="2"/>
      <c r="AI14" s="2">
        <v>80.291116119999998</v>
      </c>
      <c r="AJ14" s="2">
        <v>64.067041070000002</v>
      </c>
      <c r="AK14" s="5">
        <v>66.527007139999995</v>
      </c>
      <c r="AL14" s="2">
        <v>93.319015370000002</v>
      </c>
      <c r="AM14" s="2">
        <v>97.122516349999998</v>
      </c>
      <c r="AN14" s="2">
        <v>60.614537470000002</v>
      </c>
      <c r="AO14" s="5">
        <v>83.685356400000003</v>
      </c>
      <c r="AP14" s="2">
        <v>96.413165250000006</v>
      </c>
      <c r="AQ14" s="2">
        <v>67.043384169999996</v>
      </c>
      <c r="AR14" s="2">
        <v>90.410134589999998</v>
      </c>
      <c r="AS14" s="2">
        <v>100</v>
      </c>
      <c r="AT14" s="5">
        <v>88.466671000000005</v>
      </c>
      <c r="AU14" s="2">
        <v>79.891560690000006</v>
      </c>
      <c r="AV14" s="2"/>
      <c r="AW14" s="2">
        <v>79.055106269999996</v>
      </c>
      <c r="AX14" s="2">
        <v>62.124145329999998</v>
      </c>
      <c r="AY14" s="5">
        <v>73.690270760000004</v>
      </c>
      <c r="BA14" t="s">
        <v>9</v>
      </c>
      <c r="BC14">
        <f t="shared" si="21"/>
        <v>-0.3185214736435763</v>
      </c>
      <c r="BD14">
        <f t="shared" si="22"/>
        <v>-0.20019206894563113</v>
      </c>
      <c r="BE14">
        <f t="shared" si="23"/>
        <v>-0.6404411076434694</v>
      </c>
      <c r="BF14" t="str">
        <f t="shared" si="24"/>
        <v/>
      </c>
      <c r="BG14">
        <f t="shared" si="25"/>
        <v>0.21836175863976126</v>
      </c>
      <c r="BH14">
        <f t="shared" si="26"/>
        <v>-0.19376707630375478</v>
      </c>
      <c r="BI14">
        <f t="shared" si="27"/>
        <v>-1.1003504676682356</v>
      </c>
      <c r="BJ14" t="str">
        <f t="shared" si="28"/>
        <v/>
      </c>
      <c r="BK14">
        <f t="shared" si="29"/>
        <v>0.2722383362727781</v>
      </c>
      <c r="BL14">
        <f t="shared" si="30"/>
        <v>-0.58751293235796331</v>
      </c>
      <c r="BM14">
        <f t="shared" si="31"/>
        <v>-0.80016757509845626</v>
      </c>
      <c r="BN14">
        <f t="shared" si="32"/>
        <v>0.66049412459455925</v>
      </c>
      <c r="BO14">
        <f t="shared" si="33"/>
        <v>1.0533281195768083</v>
      </c>
      <c r="BP14">
        <f t="shared" si="34"/>
        <v>-0.53093434096906722</v>
      </c>
      <c r="BQ14">
        <f t="shared" si="35"/>
        <v>0.48587156949050636</v>
      </c>
      <c r="BR14">
        <f t="shared" si="36"/>
        <v>0.49291758737864011</v>
      </c>
      <c r="BS14">
        <f t="shared" si="37"/>
        <v>-0.46144731733739963</v>
      </c>
      <c r="BT14">
        <f t="shared" si="38"/>
        <v>0.65059556719417955</v>
      </c>
      <c r="BU14">
        <f t="shared" si="39"/>
        <v>0.76398212529374943</v>
      </c>
      <c r="BV14">
        <f t="shared" si="40"/>
        <v>0.4929878101027188</v>
      </c>
      <c r="BW14">
        <f t="shared" si="41"/>
        <v>7.4446104997299117E-2</v>
      </c>
      <c r="BX14" t="str">
        <f t="shared" si="42"/>
        <v/>
      </c>
      <c r="BY14">
        <f t="shared" si="43"/>
        <v>0.30606391342107059</v>
      </c>
      <c r="BZ14">
        <f t="shared" si="44"/>
        <v>-0.50252242863052043</v>
      </c>
      <c r="CA14">
        <f t="shared" si="45"/>
        <v>-0.15238451790989241</v>
      </c>
      <c r="CC14" t="str">
        <f t="shared" si="46"/>
        <v>낮음</v>
      </c>
      <c r="CD14" t="str">
        <f t="shared" si="1"/>
        <v>낮음</v>
      </c>
      <c r="CE14" t="str">
        <f t="shared" si="1"/>
        <v>낮음</v>
      </c>
      <c r="CF14" t="str">
        <f t="shared" si="1"/>
        <v/>
      </c>
      <c r="CG14" t="str">
        <f t="shared" si="1"/>
        <v>보통</v>
      </c>
      <c r="CH14" t="str">
        <f t="shared" si="1"/>
        <v>낮음</v>
      </c>
      <c r="CI14" t="str">
        <f t="shared" si="1"/>
        <v>낮음</v>
      </c>
      <c r="CJ14" t="str">
        <f t="shared" si="1"/>
        <v/>
      </c>
      <c r="CK14" t="str">
        <f t="shared" si="1"/>
        <v>보통</v>
      </c>
      <c r="CL14" t="str">
        <f t="shared" si="1"/>
        <v>낮음</v>
      </c>
      <c r="CM14" t="str">
        <f t="shared" si="1"/>
        <v>낮음</v>
      </c>
      <c r="CN14" t="str">
        <f t="shared" si="1"/>
        <v>보통</v>
      </c>
      <c r="CO14" t="str">
        <f t="shared" si="1"/>
        <v>높음</v>
      </c>
      <c r="CP14" t="str">
        <f t="shared" si="1"/>
        <v>낮음</v>
      </c>
      <c r="CQ14" t="str">
        <f t="shared" si="1"/>
        <v>보통</v>
      </c>
      <c r="CR14" t="str">
        <f t="shared" si="1"/>
        <v>보통</v>
      </c>
      <c r="CS14" t="str">
        <f t="shared" ref="CS14:CS77" si="50">IF(BS14="","",IF(BS14&lt;0,"낮음",IF(BS14&gt;=1,"높음","보통")))</f>
        <v>낮음</v>
      </c>
      <c r="CT14" t="str">
        <f t="shared" ref="CT14:CT77" si="51">IF(BT14="","",IF(BT14&lt;0,"낮음",IF(BT14&gt;=1,"높음","보통")))</f>
        <v>보통</v>
      </c>
      <c r="CU14" t="str">
        <f t="shared" ref="CU14:CU77" si="52">IF(BU14="","",IF(BU14&lt;0,"낮음",IF(BU14&gt;=1,"높음","보통")))</f>
        <v>보통</v>
      </c>
      <c r="CV14" t="str">
        <f t="shared" ref="CV14:CV77" si="53">IF(BV14="","",IF(BV14&lt;0,"낮음",IF(BV14&gt;=1,"높음","보통")))</f>
        <v>보통</v>
      </c>
      <c r="CW14" t="str">
        <f t="shared" ref="CW14:CW77" si="54">IF(BW14="","",IF(BW14&lt;0,"낮음",IF(BW14&gt;=1,"높음","보통")))</f>
        <v>보통</v>
      </c>
      <c r="CX14" t="str">
        <f t="shared" ref="CX14:CX77" si="55">IF(BX14="","",IF(BX14&lt;0,"낮음",IF(BX14&gt;=1,"높음","보통")))</f>
        <v/>
      </c>
      <c r="CY14" t="str">
        <f t="shared" ref="CY14:CY77" si="56">IF(BY14="","",IF(BY14&lt;0,"낮음",IF(BY14&gt;=1,"높음","보통")))</f>
        <v>보통</v>
      </c>
      <c r="CZ14" t="str">
        <f t="shared" ref="CZ14:CZ77" si="57">IF(BZ14="","",IF(BZ14&lt;0,"낮음",IF(BZ14&gt;=1,"높음","보통")))</f>
        <v>낮음</v>
      </c>
      <c r="DA14" t="str">
        <f t="shared" ref="DA14:DA77" si="58">IF(CA14="","",IF(CA14&lt;0,"낮음",IF(CA14&gt;=1,"높음","보통")))</f>
        <v>낮음</v>
      </c>
      <c r="DC14">
        <f t="shared" si="47"/>
        <v>-1.4536943928673657E-2</v>
      </c>
      <c r="DD14">
        <f t="shared" si="48"/>
        <v>-1.6186768468020252E-2</v>
      </c>
      <c r="DE14">
        <f t="shared" si="49"/>
        <v>0.17449086897974025</v>
      </c>
    </row>
    <row r="15" spans="1:109" x14ac:dyDescent="0.3">
      <c r="A15">
        <v>1025</v>
      </c>
      <c r="B15">
        <v>190208</v>
      </c>
      <c r="C15" t="s">
        <v>24</v>
      </c>
      <c r="D15" t="s">
        <v>16</v>
      </c>
      <c r="E15" t="s">
        <v>25</v>
      </c>
      <c r="F15">
        <f t="shared" si="3"/>
        <v>1.5976113675649801</v>
      </c>
      <c r="G15">
        <f t="shared" si="4"/>
        <v>1.265564995132658</v>
      </c>
      <c r="H15">
        <f t="shared" si="5"/>
        <v>-0.20831773268930678</v>
      </c>
      <c r="I15">
        <f t="shared" si="6"/>
        <v>-1.1276178298772168</v>
      </c>
      <c r="J15">
        <f t="shared" si="7"/>
        <v>0.67303243606199803</v>
      </c>
      <c r="K15">
        <f t="shared" si="8"/>
        <v>-1.7548546140804939</v>
      </c>
      <c r="M15" s="6">
        <f t="shared" si="9"/>
        <v>100</v>
      </c>
      <c r="N15">
        <f t="shared" si="10"/>
        <v>84.981882310000003</v>
      </c>
      <c r="O15">
        <f t="shared" si="11"/>
        <v>86.111895270000005</v>
      </c>
      <c r="P15">
        <f t="shared" si="12"/>
        <v>71.449822560000001</v>
      </c>
      <c r="Q15">
        <f t="shared" si="13"/>
        <v>86.152425219999998</v>
      </c>
      <c r="R15">
        <f t="shared" si="14"/>
        <v>70.526860790000001</v>
      </c>
      <c r="T15" t="str">
        <f t="shared" si="15"/>
        <v>높음</v>
      </c>
      <c r="U15" t="str">
        <f t="shared" si="16"/>
        <v>높음</v>
      </c>
      <c r="V15" t="str">
        <f t="shared" si="17"/>
        <v>낮음</v>
      </c>
      <c r="W15" t="str">
        <f t="shared" si="18"/>
        <v>낮음</v>
      </c>
      <c r="X15" t="str">
        <f t="shared" si="19"/>
        <v>보통</v>
      </c>
      <c r="Y15" t="str">
        <f t="shared" si="20"/>
        <v>낮음</v>
      </c>
      <c r="AA15" s="2">
        <v>100</v>
      </c>
      <c r="AB15" s="2">
        <v>100</v>
      </c>
      <c r="AC15" s="2">
        <v>100</v>
      </c>
      <c r="AD15" s="2">
        <v>69.791196310000004</v>
      </c>
      <c r="AE15" s="2">
        <v>70.136332940000003</v>
      </c>
      <c r="AF15" s="5">
        <v>84.981882310000003</v>
      </c>
      <c r="AG15" s="2">
        <v>100</v>
      </c>
      <c r="AH15" s="2">
        <v>72.097639079999993</v>
      </c>
      <c r="AI15" s="2">
        <v>72.349941979999997</v>
      </c>
      <c r="AJ15" s="2">
        <v>100</v>
      </c>
      <c r="AK15" s="5">
        <v>86.111895270000005</v>
      </c>
      <c r="AL15" s="2">
        <v>66.749974940000001</v>
      </c>
      <c r="AM15" s="2">
        <v>55.003190029999999</v>
      </c>
      <c r="AN15" s="2">
        <v>92.596302699999995</v>
      </c>
      <c r="AO15" s="5">
        <v>71.449822560000001</v>
      </c>
      <c r="AP15" s="2">
        <v>100</v>
      </c>
      <c r="AQ15" s="2">
        <v>91.936682919999996</v>
      </c>
      <c r="AR15" s="2">
        <v>73.311476959999993</v>
      </c>
      <c r="AS15" s="2">
        <v>79.361540989999995</v>
      </c>
      <c r="AT15" s="5">
        <v>86.152425219999998</v>
      </c>
      <c r="AU15" s="2">
        <v>92.90785649</v>
      </c>
      <c r="AV15" s="2"/>
      <c r="AW15" s="2">
        <v>58.511078689999998</v>
      </c>
      <c r="AX15" s="2">
        <v>60.161647189999996</v>
      </c>
      <c r="AY15" s="5">
        <v>70.526860790000001</v>
      </c>
      <c r="BA15" t="s">
        <v>196</v>
      </c>
      <c r="BC15">
        <f t="shared" si="21"/>
        <v>1.5976113675649801</v>
      </c>
      <c r="BD15">
        <f t="shared" si="22"/>
        <v>0.57300258663031134</v>
      </c>
      <c r="BE15">
        <f t="shared" si="23"/>
        <v>1.2363323401696484</v>
      </c>
      <c r="BF15">
        <f t="shared" si="24"/>
        <v>-0.45698123575484684</v>
      </c>
      <c r="BG15">
        <f t="shared" si="25"/>
        <v>-0.41924709693560008</v>
      </c>
      <c r="BH15">
        <f t="shared" si="26"/>
        <v>1.265564995132658</v>
      </c>
      <c r="BI15">
        <f t="shared" si="27"/>
        <v>0.5</v>
      </c>
      <c r="BJ15">
        <f t="shared" si="28"/>
        <v>-0.64319688752689452</v>
      </c>
      <c r="BK15">
        <f t="shared" si="29"/>
        <v>-1.3035568878920132</v>
      </c>
      <c r="BL15">
        <f t="shared" si="30"/>
        <v>1.0699450743821202</v>
      </c>
      <c r="BM15">
        <f t="shared" si="31"/>
        <v>-0.20831773268930678</v>
      </c>
      <c r="BN15">
        <f t="shared" si="32"/>
        <v>-0.27774295038799535</v>
      </c>
      <c r="BO15">
        <f t="shared" si="33"/>
        <v>-0.99599286150151844</v>
      </c>
      <c r="BP15">
        <f t="shared" si="34"/>
        <v>0.71713707009111727</v>
      </c>
      <c r="BQ15">
        <f t="shared" si="35"/>
        <v>-1.1276178298772168</v>
      </c>
      <c r="BR15">
        <f t="shared" si="36"/>
        <v>0.68054208746149769</v>
      </c>
      <c r="BS15">
        <f t="shared" si="37"/>
        <v>0.64896961427552335</v>
      </c>
      <c r="BT15">
        <f t="shared" si="38"/>
        <v>-0.11316365175505103</v>
      </c>
      <c r="BU15">
        <f t="shared" si="39"/>
        <v>0.45209912327494939</v>
      </c>
      <c r="BV15">
        <f t="shared" si="40"/>
        <v>0.67303243606199803</v>
      </c>
      <c r="BW15">
        <f t="shared" si="41"/>
        <v>0.48284697060089532</v>
      </c>
      <c r="BX15" t="str">
        <f t="shared" si="42"/>
        <v/>
      </c>
      <c r="BY15">
        <f t="shared" si="43"/>
        <v>-1.2816317561243737</v>
      </c>
      <c r="BZ15">
        <f t="shared" si="44"/>
        <v>-1.1142393751309105</v>
      </c>
      <c r="CA15">
        <f t="shared" si="45"/>
        <v>-1.7548546140804939</v>
      </c>
      <c r="CC15" t="str">
        <f t="shared" si="46"/>
        <v>높음</v>
      </c>
      <c r="CD15" t="str">
        <f t="shared" ref="CD15:CD78" si="59">IF(BD15="","",IF(BD15&lt;0,"낮음",IF(BD15&gt;=1,"높음","보통")))</f>
        <v>보통</v>
      </c>
      <c r="CE15" t="str">
        <f t="shared" ref="CE15:CE78" si="60">IF(BE15="","",IF(BE15&lt;0,"낮음",IF(BE15&gt;=1,"높음","보통")))</f>
        <v>높음</v>
      </c>
      <c r="CF15" t="str">
        <f t="shared" ref="CF15:CF78" si="61">IF(BF15="","",IF(BF15&lt;0,"낮음",IF(BF15&gt;=1,"높음","보통")))</f>
        <v>낮음</v>
      </c>
      <c r="CG15" t="str">
        <f t="shared" ref="CG15:CG78" si="62">IF(BG15="","",IF(BG15&lt;0,"낮음",IF(BG15&gt;=1,"높음","보통")))</f>
        <v>낮음</v>
      </c>
      <c r="CH15" t="str">
        <f t="shared" ref="CH15:CH78" si="63">IF(BH15="","",IF(BH15&lt;0,"낮음",IF(BH15&gt;=1,"높음","보통")))</f>
        <v>높음</v>
      </c>
      <c r="CI15" t="str">
        <f t="shared" ref="CI15:CI78" si="64">IF(BI15="","",IF(BI15&lt;0,"낮음",IF(BI15&gt;=1,"높음","보통")))</f>
        <v>보통</v>
      </c>
      <c r="CJ15" t="str">
        <f t="shared" ref="CJ15:CJ78" si="65">IF(BJ15="","",IF(BJ15&lt;0,"낮음",IF(BJ15&gt;=1,"높음","보통")))</f>
        <v>낮음</v>
      </c>
      <c r="CK15" t="str">
        <f t="shared" ref="CK15:CK78" si="66">IF(BK15="","",IF(BK15&lt;0,"낮음",IF(BK15&gt;=1,"높음","보통")))</f>
        <v>낮음</v>
      </c>
      <c r="CL15" t="str">
        <f t="shared" ref="CL15:CL78" si="67">IF(BL15="","",IF(BL15&lt;0,"낮음",IF(BL15&gt;=1,"높음","보통")))</f>
        <v>높음</v>
      </c>
      <c r="CM15" t="str">
        <f t="shared" ref="CM15:CM78" si="68">IF(BM15="","",IF(BM15&lt;0,"낮음",IF(BM15&gt;=1,"높음","보통")))</f>
        <v>낮음</v>
      </c>
      <c r="CN15" t="str">
        <f t="shared" ref="CN15:CN78" si="69">IF(BN15="","",IF(BN15&lt;0,"낮음",IF(BN15&gt;=1,"높음","보통")))</f>
        <v>낮음</v>
      </c>
      <c r="CO15" t="str">
        <f t="shared" ref="CO15:CO78" si="70">IF(BO15="","",IF(BO15&lt;0,"낮음",IF(BO15&gt;=1,"높음","보통")))</f>
        <v>낮음</v>
      </c>
      <c r="CP15" t="str">
        <f t="shared" ref="CP15:CP78" si="71">IF(BP15="","",IF(BP15&lt;0,"낮음",IF(BP15&gt;=1,"높음","보통")))</f>
        <v>보통</v>
      </c>
      <c r="CQ15" t="str">
        <f t="shared" ref="CQ15:CQ78" si="72">IF(BQ15="","",IF(BQ15&lt;0,"낮음",IF(BQ15&gt;=1,"높음","보통")))</f>
        <v>낮음</v>
      </c>
      <c r="CR15" t="str">
        <f t="shared" ref="CR15:CR78" si="73">IF(BR15="","",IF(BR15&lt;0,"낮음",IF(BR15&gt;=1,"높음","보통")))</f>
        <v>보통</v>
      </c>
      <c r="CS15" t="str">
        <f t="shared" si="50"/>
        <v>보통</v>
      </c>
      <c r="CT15" t="str">
        <f t="shared" si="51"/>
        <v>낮음</v>
      </c>
      <c r="CU15" t="str">
        <f t="shared" si="52"/>
        <v>보통</v>
      </c>
      <c r="CV15" t="str">
        <f t="shared" si="53"/>
        <v>보통</v>
      </c>
      <c r="CW15" t="str">
        <f t="shared" si="54"/>
        <v>보통</v>
      </c>
      <c r="CX15" t="str">
        <f t="shared" si="55"/>
        <v/>
      </c>
      <c r="CY15" t="str">
        <f t="shared" si="56"/>
        <v>낮음</v>
      </c>
      <c r="CZ15" t="str">
        <f t="shared" si="57"/>
        <v>낮음</v>
      </c>
      <c r="DA15" t="str">
        <f t="shared" si="58"/>
        <v>낮음</v>
      </c>
      <c r="DC15">
        <f t="shared" si="47"/>
        <v>0.39172973886094176</v>
      </c>
      <c r="DD15">
        <f t="shared" si="48"/>
        <v>6.1528051354189706E-2</v>
      </c>
      <c r="DE15">
        <f t="shared" si="49"/>
        <v>-0.48763929228703351</v>
      </c>
    </row>
    <row r="16" spans="1:109" x14ac:dyDescent="0.3">
      <c r="A16">
        <v>1026</v>
      </c>
      <c r="B16">
        <v>190208</v>
      </c>
      <c r="C16" t="s">
        <v>26</v>
      </c>
      <c r="D16" t="s">
        <v>6</v>
      </c>
      <c r="E16" t="s">
        <v>13</v>
      </c>
      <c r="F16">
        <f t="shared" si="3"/>
        <v>-0.77623776103997666</v>
      </c>
      <c r="G16">
        <f t="shared" si="4"/>
        <v>-1.9419336121291726</v>
      </c>
      <c r="H16">
        <f t="shared" si="5"/>
        <v>-0.85461423376322909</v>
      </c>
      <c r="I16">
        <f t="shared" si="6"/>
        <v>-0.32252776969711239</v>
      </c>
      <c r="J16">
        <f t="shared" si="7"/>
        <v>-0.57419158819120542</v>
      </c>
      <c r="K16">
        <f t="shared" si="8"/>
        <v>1.6583028114498897</v>
      </c>
      <c r="M16" s="6">
        <f t="shared" si="9"/>
        <v>56.972580645161266</v>
      </c>
      <c r="N16">
        <f t="shared" si="10"/>
        <v>60.569878860000003</v>
      </c>
      <c r="O16">
        <f t="shared" si="11"/>
        <v>69.787099940000004</v>
      </c>
      <c r="P16">
        <f t="shared" si="12"/>
        <v>69.200049699999994</v>
      </c>
      <c r="Q16">
        <f t="shared" si="13"/>
        <v>72.85959158</v>
      </c>
      <c r="R16">
        <f t="shared" si="14"/>
        <v>88.89600283</v>
      </c>
      <c r="T16" t="str">
        <f t="shared" si="15"/>
        <v>낮음</v>
      </c>
      <c r="U16" t="str">
        <f t="shared" si="16"/>
        <v>낮음</v>
      </c>
      <c r="V16" t="str">
        <f t="shared" si="17"/>
        <v>낮음</v>
      </c>
      <c r="W16" t="str">
        <f t="shared" si="18"/>
        <v>낮음</v>
      </c>
      <c r="X16" t="str">
        <f t="shared" si="19"/>
        <v>낮음</v>
      </c>
      <c r="Y16" t="str">
        <f t="shared" si="20"/>
        <v>높음</v>
      </c>
      <c r="AA16" s="2">
        <v>56.972580645161266</v>
      </c>
      <c r="AB16" s="2">
        <v>66.923491429999999</v>
      </c>
      <c r="AC16" s="2">
        <v>59.806057600000003</v>
      </c>
      <c r="AD16" s="2"/>
      <c r="AE16" s="2">
        <v>54.98008755</v>
      </c>
      <c r="AF16" s="5">
        <v>60.569878860000003</v>
      </c>
      <c r="AG16" s="2">
        <v>56.651721960000003</v>
      </c>
      <c r="AH16" s="2"/>
      <c r="AI16" s="2">
        <v>68.274865779999999</v>
      </c>
      <c r="AJ16" s="2">
        <v>84.434712079999997</v>
      </c>
      <c r="AK16" s="5">
        <v>69.787099940000004</v>
      </c>
      <c r="AL16" s="2"/>
      <c r="AM16" s="2">
        <v>88.258420830000006</v>
      </c>
      <c r="AN16" s="2">
        <v>50.141678570000003</v>
      </c>
      <c r="AO16" s="5">
        <v>69.200049699999994</v>
      </c>
      <c r="AP16" s="2">
        <v>51.574438399999998</v>
      </c>
      <c r="AQ16" s="2">
        <v>67.004336350000003</v>
      </c>
      <c r="AR16" s="2"/>
      <c r="AS16" s="2">
        <v>100</v>
      </c>
      <c r="AT16" s="5">
        <v>72.85959158</v>
      </c>
      <c r="AU16" s="2">
        <v>100</v>
      </c>
      <c r="AV16" s="2"/>
      <c r="AW16" s="2">
        <v>66.688008479999993</v>
      </c>
      <c r="AX16" s="2">
        <v>100</v>
      </c>
      <c r="AY16" s="5">
        <v>88.89600283</v>
      </c>
      <c r="BA16" t="s">
        <v>13</v>
      </c>
      <c r="BC16">
        <f t="shared" si="21"/>
        <v>-0.77623776103997666</v>
      </c>
      <c r="BD16">
        <f t="shared" si="22"/>
        <v>-0.74960919457891084</v>
      </c>
      <c r="BE16">
        <f t="shared" si="23"/>
        <v>-0.83413160365405192</v>
      </c>
      <c r="BF16" t="str">
        <f t="shared" si="24"/>
        <v/>
      </c>
      <c r="BG16">
        <f t="shared" si="25"/>
        <v>-0.77157545392397575</v>
      </c>
      <c r="BH16">
        <f t="shared" si="26"/>
        <v>-1.0348053040710146</v>
      </c>
      <c r="BI16">
        <f t="shared" si="27"/>
        <v>-0.93910267721651342</v>
      </c>
      <c r="BJ16" t="str">
        <f t="shared" si="28"/>
        <v/>
      </c>
      <c r="BK16">
        <f t="shared" si="29"/>
        <v>-0.24568420895019616</v>
      </c>
      <c r="BL16">
        <f t="shared" si="30"/>
        <v>0.17269310535595267</v>
      </c>
      <c r="BM16">
        <f t="shared" si="31"/>
        <v>-0.4691868477790414</v>
      </c>
      <c r="BN16" t="str">
        <f t="shared" si="32"/>
        <v/>
      </c>
      <c r="BO16">
        <f t="shared" si="33"/>
        <v>1.1882254670238053</v>
      </c>
      <c r="BP16">
        <f t="shared" si="34"/>
        <v>-1.1065034767382296</v>
      </c>
      <c r="BQ16">
        <f t="shared" si="35"/>
        <v>-0.18529672922843901</v>
      </c>
      <c r="BR16">
        <f t="shared" si="36"/>
        <v>-1.2985271163066094</v>
      </c>
      <c r="BS16">
        <f t="shared" si="37"/>
        <v>-0.52887769261345119</v>
      </c>
      <c r="BT16" t="str">
        <f t="shared" si="38"/>
        <v/>
      </c>
      <c r="BU16">
        <f t="shared" si="39"/>
        <v>1.1053147372586261</v>
      </c>
      <c r="BV16">
        <f t="shared" si="40"/>
        <v>-0.30266573667445718</v>
      </c>
      <c r="BW16">
        <f t="shared" si="41"/>
        <v>0.75130126647272211</v>
      </c>
      <c r="BX16" t="str">
        <f t="shared" si="42"/>
        <v/>
      </c>
      <c r="BY16">
        <f t="shared" si="43"/>
        <v>-0.26490374913700182</v>
      </c>
      <c r="BZ16">
        <f t="shared" si="44"/>
        <v>1.2941324391509077</v>
      </c>
      <c r="CA16">
        <f t="shared" si="45"/>
        <v>0.76233430310987449</v>
      </c>
      <c r="CC16" t="str">
        <f t="shared" si="46"/>
        <v>낮음</v>
      </c>
      <c r="CD16" t="str">
        <f t="shared" si="59"/>
        <v>낮음</v>
      </c>
      <c r="CE16" t="str">
        <f t="shared" si="60"/>
        <v>낮음</v>
      </c>
      <c r="CF16" t="str">
        <f t="shared" si="61"/>
        <v/>
      </c>
      <c r="CG16" t="str">
        <f t="shared" si="62"/>
        <v>낮음</v>
      </c>
      <c r="CH16" t="str">
        <f t="shared" si="63"/>
        <v>낮음</v>
      </c>
      <c r="CI16" t="str">
        <f t="shared" si="64"/>
        <v>낮음</v>
      </c>
      <c r="CJ16" t="str">
        <f t="shared" si="65"/>
        <v/>
      </c>
      <c r="CK16" t="str">
        <f t="shared" si="66"/>
        <v>낮음</v>
      </c>
      <c r="CL16" t="str">
        <f t="shared" si="67"/>
        <v>보통</v>
      </c>
      <c r="CM16" t="str">
        <f t="shared" si="68"/>
        <v>낮음</v>
      </c>
      <c r="CN16" t="str">
        <f t="shared" si="69"/>
        <v/>
      </c>
      <c r="CO16" t="str">
        <f t="shared" si="70"/>
        <v>높음</v>
      </c>
      <c r="CP16" t="str">
        <f t="shared" si="71"/>
        <v>낮음</v>
      </c>
      <c r="CQ16" t="str">
        <f t="shared" si="72"/>
        <v>낮음</v>
      </c>
      <c r="CR16" t="str">
        <f t="shared" si="73"/>
        <v>낮음</v>
      </c>
      <c r="CS16" t="str">
        <f t="shared" si="50"/>
        <v>낮음</v>
      </c>
      <c r="CT16" t="str">
        <f t="shared" si="51"/>
        <v/>
      </c>
      <c r="CU16" t="str">
        <f t="shared" si="52"/>
        <v>높음</v>
      </c>
      <c r="CV16" t="str">
        <f t="shared" si="53"/>
        <v>낮음</v>
      </c>
      <c r="CW16" t="str">
        <f t="shared" si="54"/>
        <v>보통</v>
      </c>
      <c r="CX16" t="str">
        <f t="shared" si="55"/>
        <v/>
      </c>
      <c r="CY16" t="str">
        <f t="shared" si="56"/>
        <v>낮음</v>
      </c>
      <c r="CZ16" t="str">
        <f t="shared" si="57"/>
        <v>높음</v>
      </c>
      <c r="DA16" t="str">
        <f t="shared" si="58"/>
        <v>보통</v>
      </c>
      <c r="DC16">
        <f t="shared" si="47"/>
        <v>-0.55898443040732793</v>
      </c>
      <c r="DD16">
        <f t="shared" si="48"/>
        <v>-5.8261276414565945E-2</v>
      </c>
      <c r="DE16">
        <f t="shared" si="49"/>
        <v>-0.53903047827514261</v>
      </c>
    </row>
    <row r="17" spans="1:109" x14ac:dyDescent="0.3">
      <c r="A17">
        <v>1027</v>
      </c>
      <c r="B17">
        <v>190208</v>
      </c>
      <c r="C17" t="s">
        <v>27</v>
      </c>
      <c r="D17" t="s">
        <v>6</v>
      </c>
      <c r="E17" t="s">
        <v>17</v>
      </c>
      <c r="F17">
        <f t="shared" si="3"/>
        <v>0.13680921892653158</v>
      </c>
      <c r="G17">
        <f t="shared" si="4"/>
        <v>-0.59039479412902063</v>
      </c>
      <c r="H17">
        <f t="shared" si="5"/>
        <v>-0.71640497120690927</v>
      </c>
      <c r="I17">
        <f t="shared" si="6"/>
        <v>-9.6770533050542402E-3</v>
      </c>
      <c r="J17">
        <f t="shared" si="7"/>
        <v>1.7250325927829189</v>
      </c>
      <c r="K17">
        <f t="shared" si="8"/>
        <v>-1.0236061001824901</v>
      </c>
      <c r="M17" s="6">
        <f t="shared" si="9"/>
        <v>66.145967741935522</v>
      </c>
      <c r="N17">
        <f t="shared" si="10"/>
        <v>75.112655410000002</v>
      </c>
      <c r="O17">
        <f t="shared" si="11"/>
        <v>76.839532739999996</v>
      </c>
      <c r="P17">
        <f t="shared" si="12"/>
        <v>78.767736459999995</v>
      </c>
      <c r="Q17">
        <f t="shared" si="13"/>
        <v>93.964039040000003</v>
      </c>
      <c r="R17">
        <f t="shared" si="14"/>
        <v>74.954531309999993</v>
      </c>
      <c r="T17" t="str">
        <f t="shared" si="15"/>
        <v>보통</v>
      </c>
      <c r="U17" t="str">
        <f t="shared" si="16"/>
        <v>낮음</v>
      </c>
      <c r="V17" t="str">
        <f t="shared" si="17"/>
        <v>낮음</v>
      </c>
      <c r="W17" t="str">
        <f t="shared" si="18"/>
        <v>낮음</v>
      </c>
      <c r="X17" t="str">
        <f t="shared" si="19"/>
        <v>높음</v>
      </c>
      <c r="Y17" t="str">
        <f t="shared" si="20"/>
        <v>낮음</v>
      </c>
      <c r="AA17" s="2">
        <v>66.145967741935522</v>
      </c>
      <c r="AB17" s="2">
        <v>100</v>
      </c>
      <c r="AC17" s="2">
        <v>85.979976440000002</v>
      </c>
      <c r="AD17" s="2">
        <v>57.946087380000002</v>
      </c>
      <c r="AE17" s="2">
        <v>56.524557819999998</v>
      </c>
      <c r="AF17" s="5">
        <v>75.112655410000002</v>
      </c>
      <c r="AG17" s="2">
        <v>67.661181020000001</v>
      </c>
      <c r="AH17" s="2">
        <v>83.085861879999996</v>
      </c>
      <c r="AI17" s="2">
        <v>100</v>
      </c>
      <c r="AJ17" s="2">
        <v>56.611088049999999</v>
      </c>
      <c r="AK17" s="5">
        <v>76.839532739999996</v>
      </c>
      <c r="AL17" s="2">
        <v>85.791941530000003</v>
      </c>
      <c r="AM17" s="2">
        <v>76.955211779999999</v>
      </c>
      <c r="AN17" s="2">
        <v>73.556056089999998</v>
      </c>
      <c r="AO17" s="5">
        <v>78.767736459999995</v>
      </c>
      <c r="AP17" s="2">
        <v>87.327692020000001</v>
      </c>
      <c r="AQ17" s="2">
        <v>100</v>
      </c>
      <c r="AR17" s="2">
        <v>88.528464130000003</v>
      </c>
      <c r="AS17" s="2">
        <v>100</v>
      </c>
      <c r="AT17" s="5">
        <v>93.964039040000003</v>
      </c>
      <c r="AU17" s="2">
        <v>92.600350340000006</v>
      </c>
      <c r="AV17" s="2">
        <v>78.162837969999998</v>
      </c>
      <c r="AW17" s="2">
        <v>63.840321490000001</v>
      </c>
      <c r="AX17" s="2">
        <v>65.214615449999997</v>
      </c>
      <c r="AY17" s="5">
        <v>74.954531309999993</v>
      </c>
      <c r="BA17" t="s">
        <v>17</v>
      </c>
      <c r="BC17">
        <f t="shared" si="21"/>
        <v>0.13680921892653158</v>
      </c>
      <c r="BD17">
        <f t="shared" si="22"/>
        <v>0.15872691869781089</v>
      </c>
      <c r="BE17">
        <f t="shared" si="23"/>
        <v>0.92717032961821633</v>
      </c>
      <c r="BF17">
        <f t="shared" si="24"/>
        <v>-0.40603519985187808</v>
      </c>
      <c r="BG17">
        <f t="shared" si="25"/>
        <v>-1.4208592349101004</v>
      </c>
      <c r="BH17">
        <f t="shared" si="26"/>
        <v>-0.59039479412902063</v>
      </c>
      <c r="BI17">
        <f t="shared" si="27"/>
        <v>-0.95723245476098884</v>
      </c>
      <c r="BJ17">
        <f t="shared" si="28"/>
        <v>0.10012834417812377</v>
      </c>
      <c r="BK17">
        <f t="shared" si="29"/>
        <v>1.3776173387727821</v>
      </c>
      <c r="BL17">
        <f t="shared" si="30"/>
        <v>-1.4358727769511994</v>
      </c>
      <c r="BM17">
        <f t="shared" si="31"/>
        <v>-0.71640497120690927</v>
      </c>
      <c r="BN17">
        <f t="shared" si="32"/>
        <v>-4.2919801099328178E-2</v>
      </c>
      <c r="BO17">
        <f t="shared" si="33"/>
        <v>-0.13964289826378776</v>
      </c>
      <c r="BP17">
        <f t="shared" si="34"/>
        <v>-6.9850461076964134E-3</v>
      </c>
      <c r="BQ17">
        <f t="shared" si="35"/>
        <v>-9.6770533050542402E-3</v>
      </c>
      <c r="BR17">
        <f t="shared" si="36"/>
        <v>0.30998777986688097</v>
      </c>
      <c r="BS17">
        <f t="shared" si="37"/>
        <v>1.2738508155506252</v>
      </c>
      <c r="BT17">
        <f t="shared" si="38"/>
        <v>0.53067185530638294</v>
      </c>
      <c r="BU17">
        <f t="shared" si="39"/>
        <v>1.7927755337790661</v>
      </c>
      <c r="BV17">
        <f t="shared" si="40"/>
        <v>1.7250325927829189</v>
      </c>
      <c r="BW17">
        <f t="shared" si="41"/>
        <v>-3.3083727418024393E-2</v>
      </c>
      <c r="BX17">
        <f t="shared" si="42"/>
        <v>-8.273092605297629E-3</v>
      </c>
      <c r="BY17">
        <f t="shared" si="43"/>
        <v>-0.62847210523946495</v>
      </c>
      <c r="BZ17">
        <f t="shared" si="44"/>
        <v>-1.1281145161525714</v>
      </c>
      <c r="CA17">
        <f t="shared" si="45"/>
        <v>-1.0236061001824901</v>
      </c>
      <c r="CC17" t="str">
        <f t="shared" si="46"/>
        <v>보통</v>
      </c>
      <c r="CD17" t="str">
        <f t="shared" si="59"/>
        <v>보통</v>
      </c>
      <c r="CE17" t="str">
        <f t="shared" si="60"/>
        <v>보통</v>
      </c>
      <c r="CF17" t="str">
        <f t="shared" si="61"/>
        <v>낮음</v>
      </c>
      <c r="CG17" t="str">
        <f t="shared" si="62"/>
        <v>낮음</v>
      </c>
      <c r="CH17" t="str">
        <f t="shared" si="63"/>
        <v>낮음</v>
      </c>
      <c r="CI17" t="str">
        <f t="shared" si="64"/>
        <v>낮음</v>
      </c>
      <c r="CJ17" t="str">
        <f t="shared" si="65"/>
        <v>보통</v>
      </c>
      <c r="CK17" t="str">
        <f t="shared" si="66"/>
        <v>높음</v>
      </c>
      <c r="CL17" t="str">
        <f t="shared" si="67"/>
        <v>낮음</v>
      </c>
      <c r="CM17" t="str">
        <f t="shared" si="68"/>
        <v>낮음</v>
      </c>
      <c r="CN17" t="str">
        <f t="shared" si="69"/>
        <v>낮음</v>
      </c>
      <c r="CO17" t="str">
        <f t="shared" si="70"/>
        <v>낮음</v>
      </c>
      <c r="CP17" t="str">
        <f t="shared" si="71"/>
        <v>낮음</v>
      </c>
      <c r="CQ17" t="str">
        <f t="shared" si="72"/>
        <v>낮음</v>
      </c>
      <c r="CR17" t="str">
        <f t="shared" si="73"/>
        <v>보통</v>
      </c>
      <c r="CS17" t="str">
        <f t="shared" si="50"/>
        <v>높음</v>
      </c>
      <c r="CT17" t="str">
        <f t="shared" si="51"/>
        <v>보통</v>
      </c>
      <c r="CU17" t="str">
        <f t="shared" si="52"/>
        <v>높음</v>
      </c>
      <c r="CV17" t="str">
        <f t="shared" si="53"/>
        <v>높음</v>
      </c>
      <c r="CW17" t="str">
        <f t="shared" si="54"/>
        <v>낮음</v>
      </c>
      <c r="CX17" t="str">
        <f t="shared" si="55"/>
        <v>낮음</v>
      </c>
      <c r="CY17" t="str">
        <f t="shared" si="56"/>
        <v>낮음</v>
      </c>
      <c r="CZ17" t="str">
        <f t="shared" si="57"/>
        <v>낮음</v>
      </c>
      <c r="DA17" t="str">
        <f t="shared" si="58"/>
        <v>낮음</v>
      </c>
      <c r="DC17">
        <f t="shared" si="47"/>
        <v>-0.1129042569427299</v>
      </c>
      <c r="DD17">
        <f t="shared" si="48"/>
        <v>0.43064669969557601</v>
      </c>
      <c r="DE17">
        <f t="shared" si="49"/>
        <v>0.17335936857602513</v>
      </c>
    </row>
    <row r="18" spans="1:109" x14ac:dyDescent="0.3">
      <c r="A18">
        <v>1028</v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s="6" t="str">
        <f t="shared" si="9"/>
        <v/>
      </c>
      <c r="N18" t="str">
        <f t="shared" si="10"/>
        <v/>
      </c>
      <c r="O18" t="str">
        <f t="shared" si="11"/>
        <v/>
      </c>
      <c r="P18" t="str">
        <f t="shared" si="12"/>
        <v/>
      </c>
      <c r="Q18" t="str">
        <f t="shared" si="13"/>
        <v/>
      </c>
      <c r="R18" t="str">
        <f t="shared" si="14"/>
        <v/>
      </c>
      <c r="T18" t="str">
        <f t="shared" si="15"/>
        <v/>
      </c>
      <c r="U18" t="str">
        <f t="shared" si="16"/>
        <v/>
      </c>
      <c r="V18" t="str">
        <f t="shared" si="17"/>
        <v/>
      </c>
      <c r="W18" t="str">
        <f t="shared" si="18"/>
        <v/>
      </c>
      <c r="X18" t="str">
        <f t="shared" si="19"/>
        <v/>
      </c>
      <c r="Y18" t="str">
        <f t="shared" si="20"/>
        <v/>
      </c>
      <c r="AA18" s="2"/>
      <c r="AB18" s="2"/>
      <c r="AC18" s="2"/>
      <c r="AD18" s="2"/>
      <c r="AE18" s="2"/>
      <c r="AF18" s="5"/>
      <c r="AG18" s="2"/>
      <c r="AH18" s="2"/>
      <c r="AI18" s="2"/>
      <c r="AJ18" s="2"/>
      <c r="AK18" s="5"/>
      <c r="AL18" s="2"/>
      <c r="AM18" s="2"/>
      <c r="AN18" s="2"/>
      <c r="AO18" s="5"/>
      <c r="AP18" s="2"/>
      <c r="AQ18" s="2"/>
      <c r="AR18" s="2"/>
      <c r="AS18" s="2"/>
      <c r="AT18" s="5"/>
      <c r="AU18" s="2"/>
      <c r="AV18" s="2"/>
      <c r="AW18" s="2"/>
      <c r="AX18" s="2"/>
      <c r="AY18" s="5"/>
      <c r="BC18" t="str">
        <f t="shared" si="21"/>
        <v/>
      </c>
      <c r="BD18" t="str">
        <f t="shared" si="22"/>
        <v/>
      </c>
      <c r="BE18" t="str">
        <f t="shared" si="23"/>
        <v/>
      </c>
      <c r="BF18" t="str">
        <f t="shared" si="24"/>
        <v/>
      </c>
      <c r="BG18" t="str">
        <f t="shared" si="25"/>
        <v/>
      </c>
      <c r="BH18" t="str">
        <f t="shared" si="26"/>
        <v/>
      </c>
      <c r="BI18" t="str">
        <f t="shared" si="27"/>
        <v/>
      </c>
      <c r="BJ18" t="str">
        <f t="shared" si="28"/>
        <v/>
      </c>
      <c r="BK18" t="str">
        <f t="shared" si="29"/>
        <v/>
      </c>
      <c r="BL18" t="str">
        <f t="shared" si="30"/>
        <v/>
      </c>
      <c r="BM18" t="str">
        <f t="shared" si="31"/>
        <v/>
      </c>
      <c r="BN18" t="str">
        <f t="shared" si="32"/>
        <v/>
      </c>
      <c r="BO18" t="str">
        <f t="shared" si="33"/>
        <v/>
      </c>
      <c r="BP18" t="str">
        <f t="shared" si="34"/>
        <v/>
      </c>
      <c r="BQ18" t="str">
        <f t="shared" si="35"/>
        <v/>
      </c>
      <c r="BR18" t="str">
        <f t="shared" si="36"/>
        <v/>
      </c>
      <c r="BS18" t="str">
        <f t="shared" si="37"/>
        <v/>
      </c>
      <c r="BT18" t="str">
        <f t="shared" si="38"/>
        <v/>
      </c>
      <c r="BU18" t="str">
        <f t="shared" si="39"/>
        <v/>
      </c>
      <c r="BV18" t="str">
        <f t="shared" si="40"/>
        <v/>
      </c>
      <c r="BW18" t="str">
        <f t="shared" si="41"/>
        <v/>
      </c>
      <c r="BX18" t="str">
        <f t="shared" si="42"/>
        <v/>
      </c>
      <c r="BY18" t="str">
        <f t="shared" si="43"/>
        <v/>
      </c>
      <c r="BZ18" t="str">
        <f t="shared" si="44"/>
        <v/>
      </c>
      <c r="CA18" t="str">
        <f t="shared" si="45"/>
        <v/>
      </c>
      <c r="CC18" t="str">
        <f t="shared" si="46"/>
        <v/>
      </c>
      <c r="CD18" t="str">
        <f t="shared" si="59"/>
        <v/>
      </c>
      <c r="CE18" t="str">
        <f t="shared" si="60"/>
        <v/>
      </c>
      <c r="CF18" t="str">
        <f t="shared" si="61"/>
        <v/>
      </c>
      <c r="CG18" t="str">
        <f t="shared" si="62"/>
        <v/>
      </c>
      <c r="CH18" t="str">
        <f t="shared" si="63"/>
        <v/>
      </c>
      <c r="CI18" t="str">
        <f t="shared" si="64"/>
        <v/>
      </c>
      <c r="CJ18" t="str">
        <f t="shared" si="65"/>
        <v/>
      </c>
      <c r="CK18" t="str">
        <f t="shared" si="66"/>
        <v/>
      </c>
      <c r="CL18" t="str">
        <f t="shared" si="67"/>
        <v/>
      </c>
      <c r="CM18" t="str">
        <f t="shared" si="68"/>
        <v/>
      </c>
      <c r="CN18" t="str">
        <f t="shared" si="69"/>
        <v/>
      </c>
      <c r="CO18" t="str">
        <f t="shared" si="70"/>
        <v/>
      </c>
      <c r="CP18" t="str">
        <f t="shared" si="71"/>
        <v/>
      </c>
      <c r="CQ18" t="str">
        <f t="shared" si="72"/>
        <v/>
      </c>
      <c r="CR18" t="str">
        <f t="shared" si="73"/>
        <v/>
      </c>
      <c r="CS18" t="str">
        <f t="shared" si="50"/>
        <v/>
      </c>
      <c r="CT18" t="str">
        <f t="shared" si="51"/>
        <v/>
      </c>
      <c r="CU18" t="str">
        <f t="shared" si="52"/>
        <v/>
      </c>
      <c r="CV18" t="str">
        <f t="shared" si="53"/>
        <v/>
      </c>
      <c r="CW18" t="str">
        <f t="shared" si="54"/>
        <v/>
      </c>
      <c r="CX18" t="str">
        <f t="shared" si="55"/>
        <v/>
      </c>
      <c r="CY18" t="str">
        <f t="shared" si="56"/>
        <v/>
      </c>
      <c r="CZ18" t="str">
        <f t="shared" si="57"/>
        <v/>
      </c>
      <c r="DA18" t="str">
        <f t="shared" si="58"/>
        <v/>
      </c>
    </row>
    <row r="19" spans="1:109" x14ac:dyDescent="0.3">
      <c r="A19">
        <v>1029</v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s="6" t="str">
        <f t="shared" si="9"/>
        <v/>
      </c>
      <c r="N19" t="str">
        <f t="shared" si="10"/>
        <v/>
      </c>
      <c r="O19" t="str">
        <f t="shared" si="11"/>
        <v/>
      </c>
      <c r="P19" t="str">
        <f t="shared" si="12"/>
        <v/>
      </c>
      <c r="Q19" t="str">
        <f t="shared" si="13"/>
        <v/>
      </c>
      <c r="R19" t="str">
        <f t="shared" si="14"/>
        <v/>
      </c>
      <c r="T19" t="str">
        <f t="shared" si="15"/>
        <v/>
      </c>
      <c r="U19" t="str">
        <f t="shared" si="16"/>
        <v/>
      </c>
      <c r="V19" t="str">
        <f t="shared" si="17"/>
        <v/>
      </c>
      <c r="W19" t="str">
        <f t="shared" si="18"/>
        <v/>
      </c>
      <c r="X19" t="str">
        <f t="shared" si="19"/>
        <v/>
      </c>
      <c r="Y19" t="str">
        <f t="shared" si="20"/>
        <v/>
      </c>
      <c r="AA19" s="2"/>
      <c r="AB19" s="2"/>
      <c r="AC19" s="2"/>
      <c r="AD19" s="2"/>
      <c r="AE19" s="2"/>
      <c r="AF19" s="5"/>
      <c r="AG19" s="2"/>
      <c r="AH19" s="2"/>
      <c r="AI19" s="2"/>
      <c r="AJ19" s="2"/>
      <c r="AK19" s="5"/>
      <c r="AL19" s="2"/>
      <c r="AM19" s="2"/>
      <c r="AN19" s="2"/>
      <c r="AO19" s="5"/>
      <c r="AP19" s="2"/>
      <c r="AQ19" s="2"/>
      <c r="AR19" s="2"/>
      <c r="AS19" s="2"/>
      <c r="AT19" s="5"/>
      <c r="AU19" s="2"/>
      <c r="AV19" s="2"/>
      <c r="AW19" s="2"/>
      <c r="AX19" s="2"/>
      <c r="AY19" s="5"/>
      <c r="BC19" t="str">
        <f t="shared" si="21"/>
        <v/>
      </c>
      <c r="BD19" t="str">
        <f t="shared" si="22"/>
        <v/>
      </c>
      <c r="BE19" t="str">
        <f t="shared" si="23"/>
        <v/>
      </c>
      <c r="BF19" t="str">
        <f t="shared" si="24"/>
        <v/>
      </c>
      <c r="BG19" t="str">
        <f t="shared" si="25"/>
        <v/>
      </c>
      <c r="BH19" t="str">
        <f t="shared" si="26"/>
        <v/>
      </c>
      <c r="BI19" t="str">
        <f t="shared" si="27"/>
        <v/>
      </c>
      <c r="BJ19" t="str">
        <f t="shared" si="28"/>
        <v/>
      </c>
      <c r="BK19" t="str">
        <f t="shared" si="29"/>
        <v/>
      </c>
      <c r="BL19" t="str">
        <f t="shared" si="30"/>
        <v/>
      </c>
      <c r="BM19" t="str">
        <f t="shared" si="31"/>
        <v/>
      </c>
      <c r="BN19" t="str">
        <f t="shared" si="32"/>
        <v/>
      </c>
      <c r="BO19" t="str">
        <f t="shared" si="33"/>
        <v/>
      </c>
      <c r="BP19" t="str">
        <f t="shared" si="34"/>
        <v/>
      </c>
      <c r="BQ19" t="str">
        <f t="shared" si="35"/>
        <v/>
      </c>
      <c r="BR19" t="str">
        <f t="shared" si="36"/>
        <v/>
      </c>
      <c r="BS19" t="str">
        <f t="shared" si="37"/>
        <v/>
      </c>
      <c r="BT19" t="str">
        <f t="shared" si="38"/>
        <v/>
      </c>
      <c r="BU19" t="str">
        <f t="shared" si="39"/>
        <v/>
      </c>
      <c r="BV19" t="str">
        <f t="shared" si="40"/>
        <v/>
      </c>
      <c r="BW19" t="str">
        <f t="shared" si="41"/>
        <v/>
      </c>
      <c r="BX19" t="str">
        <f t="shared" si="42"/>
        <v/>
      </c>
      <c r="BY19" t="str">
        <f t="shared" si="43"/>
        <v/>
      </c>
      <c r="BZ19" t="str">
        <f t="shared" si="44"/>
        <v/>
      </c>
      <c r="CA19" t="str">
        <f t="shared" si="45"/>
        <v/>
      </c>
      <c r="CC19" t="str">
        <f t="shared" si="46"/>
        <v/>
      </c>
      <c r="CD19" t="str">
        <f t="shared" si="59"/>
        <v/>
      </c>
      <c r="CE19" t="str">
        <f t="shared" si="60"/>
        <v/>
      </c>
      <c r="CF19" t="str">
        <f t="shared" si="61"/>
        <v/>
      </c>
      <c r="CG19" t="str">
        <f t="shared" si="62"/>
        <v/>
      </c>
      <c r="CH19" t="str">
        <f t="shared" si="63"/>
        <v/>
      </c>
      <c r="CI19" t="str">
        <f t="shared" si="64"/>
        <v/>
      </c>
      <c r="CJ19" t="str">
        <f t="shared" si="65"/>
        <v/>
      </c>
      <c r="CK19" t="str">
        <f t="shared" si="66"/>
        <v/>
      </c>
      <c r="CL19" t="str">
        <f t="shared" si="67"/>
        <v/>
      </c>
      <c r="CM19" t="str">
        <f t="shared" si="68"/>
        <v/>
      </c>
      <c r="CN19" t="str">
        <f t="shared" si="69"/>
        <v/>
      </c>
      <c r="CO19" t="str">
        <f t="shared" si="70"/>
        <v/>
      </c>
      <c r="CP19" t="str">
        <f t="shared" si="71"/>
        <v/>
      </c>
      <c r="CQ19" t="str">
        <f t="shared" si="72"/>
        <v/>
      </c>
      <c r="CR19" t="str">
        <f t="shared" si="73"/>
        <v/>
      </c>
      <c r="CS19" t="str">
        <f t="shared" si="50"/>
        <v/>
      </c>
      <c r="CT19" t="str">
        <f t="shared" si="51"/>
        <v/>
      </c>
      <c r="CU19" t="str">
        <f t="shared" si="52"/>
        <v/>
      </c>
      <c r="CV19" t="str">
        <f t="shared" si="53"/>
        <v/>
      </c>
      <c r="CW19" t="str">
        <f t="shared" si="54"/>
        <v/>
      </c>
      <c r="CX19" t="str">
        <f t="shared" si="55"/>
        <v/>
      </c>
      <c r="CY19" t="str">
        <f t="shared" si="56"/>
        <v/>
      </c>
      <c r="CZ19" t="str">
        <f t="shared" si="57"/>
        <v/>
      </c>
      <c r="DA19" t="str">
        <f t="shared" si="58"/>
        <v/>
      </c>
    </row>
    <row r="20" spans="1:109" x14ac:dyDescent="0.3">
      <c r="A20">
        <v>1030</v>
      </c>
      <c r="B20">
        <v>190208</v>
      </c>
      <c r="C20" t="s">
        <v>28</v>
      </c>
      <c r="D20" t="s">
        <v>16</v>
      </c>
      <c r="E20" t="s">
        <v>21</v>
      </c>
      <c r="F20">
        <f t="shared" si="3"/>
        <v>1.4628860757483249</v>
      </c>
      <c r="G20">
        <f t="shared" si="4"/>
        <v>-1.0945585780979106</v>
      </c>
      <c r="H20">
        <f t="shared" si="5"/>
        <v>-3.9433785888426783E-2</v>
      </c>
      <c r="I20">
        <f t="shared" si="6"/>
        <v>-0.99214407702690066</v>
      </c>
      <c r="J20">
        <f t="shared" si="7"/>
        <v>0.56618893396866099</v>
      </c>
      <c r="K20">
        <f t="shared" si="8"/>
        <v>0.19758753131319598</v>
      </c>
      <c r="M20" s="6">
        <f t="shared" si="9"/>
        <v>70.604991087344047</v>
      </c>
      <c r="N20">
        <f t="shared" si="10"/>
        <v>70.325846279999993</v>
      </c>
      <c r="O20">
        <f t="shared" si="11"/>
        <v>77.566633659999994</v>
      </c>
      <c r="P20">
        <f t="shared" si="12"/>
        <v>63.329282419999998</v>
      </c>
      <c r="Q20">
        <f t="shared" si="13"/>
        <v>81.564612920000002</v>
      </c>
      <c r="R20">
        <f t="shared" si="14"/>
        <v>78.414793759999995</v>
      </c>
      <c r="T20" t="str">
        <f t="shared" si="15"/>
        <v>높음</v>
      </c>
      <c r="U20" t="str">
        <f t="shared" si="16"/>
        <v>낮음</v>
      </c>
      <c r="V20" t="str">
        <f t="shared" si="17"/>
        <v>낮음</v>
      </c>
      <c r="W20" t="str">
        <f t="shared" si="18"/>
        <v>낮음</v>
      </c>
      <c r="X20" t="str">
        <f t="shared" si="19"/>
        <v>보통</v>
      </c>
      <c r="Y20" t="str">
        <f t="shared" si="20"/>
        <v>보통</v>
      </c>
      <c r="AA20" s="2">
        <v>70.604991087344047</v>
      </c>
      <c r="AB20" s="2">
        <v>77.196213920000005</v>
      </c>
      <c r="AC20" s="2">
        <v>84.921200839999997</v>
      </c>
      <c r="AD20" s="2">
        <v>59.915687470000002</v>
      </c>
      <c r="AE20" s="2">
        <v>59.270282880000003</v>
      </c>
      <c r="AF20" s="5">
        <v>70.325846279999993</v>
      </c>
      <c r="AG20" s="2">
        <v>100</v>
      </c>
      <c r="AH20" s="2">
        <v>71.392244939999998</v>
      </c>
      <c r="AI20" s="2">
        <v>55.255519759999999</v>
      </c>
      <c r="AJ20" s="2">
        <v>83.618769920000005</v>
      </c>
      <c r="AK20" s="5">
        <v>77.566633659999994</v>
      </c>
      <c r="AL20" s="2">
        <v>60.21620369</v>
      </c>
      <c r="AM20" s="2">
        <v>63.926776080000003</v>
      </c>
      <c r="AN20" s="2">
        <v>65.844867489999999</v>
      </c>
      <c r="AO20" s="5">
        <v>63.329282419999998</v>
      </c>
      <c r="AP20" s="2">
        <v>64.327260899999999</v>
      </c>
      <c r="AQ20" s="2">
        <v>91.695835959999997</v>
      </c>
      <c r="AR20" s="2">
        <v>70.235354819999998</v>
      </c>
      <c r="AS20" s="2">
        <v>100</v>
      </c>
      <c r="AT20" s="5">
        <v>81.564612920000002</v>
      </c>
      <c r="AU20" s="2">
        <v>90.873922989999997</v>
      </c>
      <c r="AV20" s="2">
        <v>78.160096730000006</v>
      </c>
      <c r="AW20" s="2">
        <v>65.467571199999995</v>
      </c>
      <c r="AX20" s="2">
        <v>79.157584139999997</v>
      </c>
      <c r="AY20" s="5">
        <v>78.414793759999995</v>
      </c>
      <c r="BA20" t="s">
        <v>21</v>
      </c>
      <c r="BC20">
        <f t="shared" si="21"/>
        <v>1.4628860757483249</v>
      </c>
      <c r="BD20">
        <f t="shared" si="22"/>
        <v>-0.23663550581903287</v>
      </c>
      <c r="BE20">
        <f t="shared" si="23"/>
        <v>0.44550179198812251</v>
      </c>
      <c r="BF20">
        <f t="shared" si="24"/>
        <v>-0.4923588757139637</v>
      </c>
      <c r="BG20">
        <f t="shared" si="25"/>
        <v>-1.3110120540943828</v>
      </c>
      <c r="BH20">
        <f t="shared" si="26"/>
        <v>-1.0945585780979106</v>
      </c>
      <c r="BI20">
        <f t="shared" si="27"/>
        <v>1.0540045807087839</v>
      </c>
      <c r="BJ20">
        <f t="shared" si="28"/>
        <v>-7.3354702468627714E-2</v>
      </c>
      <c r="BK20">
        <f t="shared" si="29"/>
        <v>-0.99854287260341967</v>
      </c>
      <c r="BL20">
        <f t="shared" si="30"/>
        <v>0.24232466979866027</v>
      </c>
      <c r="BM20">
        <f t="shared" si="31"/>
        <v>-3.9433785888426783E-2</v>
      </c>
      <c r="BN20">
        <f t="shared" si="32"/>
        <v>-0.57009176161325426</v>
      </c>
      <c r="BO20">
        <f t="shared" si="33"/>
        <v>-0.45672376464875458</v>
      </c>
      <c r="BP20">
        <f t="shared" si="34"/>
        <v>-0.55291164932232784</v>
      </c>
      <c r="BQ20">
        <f t="shared" si="35"/>
        <v>-0.99214407702690066</v>
      </c>
      <c r="BR20">
        <f t="shared" si="36"/>
        <v>-1.3040778831120146</v>
      </c>
      <c r="BS20">
        <f t="shared" si="37"/>
        <v>0.96399563318960124</v>
      </c>
      <c r="BT20">
        <f t="shared" si="38"/>
        <v>6.8458890093118188E-2</v>
      </c>
      <c r="BU20">
        <f t="shared" si="39"/>
        <v>1.2879015936024278</v>
      </c>
      <c r="BV20">
        <f t="shared" si="40"/>
        <v>0.56618893396866099</v>
      </c>
      <c r="BW20">
        <f t="shared" si="41"/>
        <v>0.54271010141315412</v>
      </c>
      <c r="BX20">
        <f t="shared" si="42"/>
        <v>1.0075979752645825E-2</v>
      </c>
      <c r="BY20">
        <f t="shared" si="43"/>
        <v>-0.37326994682826331</v>
      </c>
      <c r="BZ20">
        <f t="shared" si="44"/>
        <v>0.17028268785135681</v>
      </c>
      <c r="CA20">
        <f t="shared" si="45"/>
        <v>0.19758753131319598</v>
      </c>
      <c r="CC20" t="str">
        <f t="shared" si="46"/>
        <v>높음</v>
      </c>
      <c r="CD20" t="str">
        <f t="shared" si="59"/>
        <v>낮음</v>
      </c>
      <c r="CE20" t="str">
        <f t="shared" si="60"/>
        <v>보통</v>
      </c>
      <c r="CF20" t="str">
        <f t="shared" si="61"/>
        <v>낮음</v>
      </c>
      <c r="CG20" t="str">
        <f t="shared" si="62"/>
        <v>낮음</v>
      </c>
      <c r="CH20" t="str">
        <f t="shared" si="63"/>
        <v>낮음</v>
      </c>
      <c r="CI20" t="str">
        <f t="shared" si="64"/>
        <v>높음</v>
      </c>
      <c r="CJ20" t="str">
        <f t="shared" si="65"/>
        <v>낮음</v>
      </c>
      <c r="CK20" t="str">
        <f t="shared" si="66"/>
        <v>낮음</v>
      </c>
      <c r="CL20" t="str">
        <f t="shared" si="67"/>
        <v>보통</v>
      </c>
      <c r="CM20" t="str">
        <f t="shared" si="68"/>
        <v>낮음</v>
      </c>
      <c r="CN20" t="str">
        <f t="shared" si="69"/>
        <v>낮음</v>
      </c>
      <c r="CO20" t="str">
        <f t="shared" si="70"/>
        <v>낮음</v>
      </c>
      <c r="CP20" t="str">
        <f t="shared" si="71"/>
        <v>낮음</v>
      </c>
      <c r="CQ20" t="str">
        <f t="shared" si="72"/>
        <v>낮음</v>
      </c>
      <c r="CR20" t="str">
        <f t="shared" si="73"/>
        <v>낮음</v>
      </c>
      <c r="CS20" t="str">
        <f t="shared" si="50"/>
        <v>보통</v>
      </c>
      <c r="CT20" t="str">
        <f t="shared" si="51"/>
        <v>보통</v>
      </c>
      <c r="CU20" t="str">
        <f t="shared" si="52"/>
        <v>높음</v>
      </c>
      <c r="CV20" t="str">
        <f t="shared" si="53"/>
        <v>보통</v>
      </c>
      <c r="CW20" t="str">
        <f t="shared" si="54"/>
        <v>보통</v>
      </c>
      <c r="CX20" t="str">
        <f t="shared" si="55"/>
        <v>보통</v>
      </c>
      <c r="CY20" t="str">
        <f t="shared" si="56"/>
        <v>낮음</v>
      </c>
      <c r="CZ20" t="str">
        <f t="shared" si="57"/>
        <v>보통</v>
      </c>
      <c r="DA20" t="str">
        <f t="shared" si="58"/>
        <v>보통</v>
      </c>
      <c r="DC20">
        <f t="shared" si="47"/>
        <v>-0.10281809368447274</v>
      </c>
      <c r="DD20">
        <f t="shared" si="48"/>
        <v>0.17789898756259748</v>
      </c>
      <c r="DE20">
        <f t="shared" si="49"/>
        <v>-0.46972489087497127</v>
      </c>
    </row>
    <row r="21" spans="1:109" x14ac:dyDescent="0.3">
      <c r="A21">
        <v>1031</v>
      </c>
      <c r="B21">
        <v>190208</v>
      </c>
      <c r="C21" t="s">
        <v>29</v>
      </c>
      <c r="D21" t="s">
        <v>16</v>
      </c>
      <c r="E21" t="s">
        <v>11</v>
      </c>
      <c r="F21">
        <f t="shared" si="3"/>
        <v>-0.65023861126118498</v>
      </c>
      <c r="G21">
        <f t="shared" si="4"/>
        <v>-0.33012532169888736</v>
      </c>
      <c r="H21">
        <f t="shared" si="5"/>
        <v>0.53208907704157027</v>
      </c>
      <c r="I21">
        <f t="shared" si="6"/>
        <v>-3.2534942654631688E-3</v>
      </c>
      <c r="J21" t="str">
        <f t="shared" si="7"/>
        <v/>
      </c>
      <c r="K21">
        <f t="shared" si="8"/>
        <v>9.074458396995836E-3</v>
      </c>
      <c r="M21" s="6">
        <f t="shared" si="9"/>
        <v>57.020553359683795</v>
      </c>
      <c r="N21">
        <f t="shared" si="10"/>
        <v>73.206021960000001</v>
      </c>
      <c r="O21">
        <f t="shared" si="11"/>
        <v>80.238172399999996</v>
      </c>
      <c r="P21">
        <f t="shared" si="12"/>
        <v>73.058767750000001</v>
      </c>
      <c r="Q21" t="str">
        <f t="shared" si="13"/>
        <v/>
      </c>
      <c r="R21">
        <f t="shared" si="14"/>
        <v>79.570470709999995</v>
      </c>
      <c r="T21" t="str">
        <f t="shared" si="15"/>
        <v>낮음</v>
      </c>
      <c r="U21" t="str">
        <f t="shared" si="16"/>
        <v>낮음</v>
      </c>
      <c r="V21" t="str">
        <f t="shared" si="17"/>
        <v>보통</v>
      </c>
      <c r="W21" t="str">
        <f t="shared" si="18"/>
        <v>낮음</v>
      </c>
      <c r="X21" t="str">
        <f t="shared" si="19"/>
        <v/>
      </c>
      <c r="Y21" t="str">
        <f t="shared" si="20"/>
        <v>보통</v>
      </c>
      <c r="AA21" s="2">
        <v>57.020553359683795</v>
      </c>
      <c r="AB21" s="2">
        <v>93.999270480000007</v>
      </c>
      <c r="AC21" s="2">
        <v>78.83564543</v>
      </c>
      <c r="AD21" s="2">
        <v>59.879009629999999</v>
      </c>
      <c r="AE21" s="2">
        <v>60.110162299999999</v>
      </c>
      <c r="AF21" s="5">
        <v>73.206021960000001</v>
      </c>
      <c r="AG21" s="2">
        <v>100</v>
      </c>
      <c r="AH21" s="2">
        <v>70.566743059999993</v>
      </c>
      <c r="AI21" s="2">
        <v>51.786480529999999</v>
      </c>
      <c r="AJ21" s="2">
        <v>98.599466019999994</v>
      </c>
      <c r="AK21" s="5">
        <v>80.238172399999996</v>
      </c>
      <c r="AL21" s="2">
        <v>66.748031490000002</v>
      </c>
      <c r="AM21" s="2">
        <v>55.003190019999998</v>
      </c>
      <c r="AN21" s="2">
        <v>97.425081739999996</v>
      </c>
      <c r="AO21" s="5">
        <v>73.058767750000001</v>
      </c>
      <c r="AP21" s="2"/>
      <c r="AQ21" s="2"/>
      <c r="AR21" s="2"/>
      <c r="AS21" s="2"/>
      <c r="AT21" s="5"/>
      <c r="AU21" s="2">
        <v>100</v>
      </c>
      <c r="AV21" s="2"/>
      <c r="AW21" s="2">
        <v>54.646360629999997</v>
      </c>
      <c r="AX21" s="2">
        <v>84.065051490000002</v>
      </c>
      <c r="AY21" s="5">
        <v>79.570470709999995</v>
      </c>
      <c r="BA21" t="s">
        <v>11</v>
      </c>
      <c r="BC21">
        <f t="shared" si="21"/>
        <v>-0.65023861126118498</v>
      </c>
      <c r="BD21">
        <f t="shared" si="22"/>
        <v>0.53761921449738659</v>
      </c>
      <c r="BE21">
        <f t="shared" si="23"/>
        <v>-5.5852226925112068E-2</v>
      </c>
      <c r="BF21">
        <f t="shared" si="24"/>
        <v>-0.37513427206960326</v>
      </c>
      <c r="BG21">
        <f t="shared" si="25"/>
        <v>-0.41679653586061216</v>
      </c>
      <c r="BH21">
        <f t="shared" si="26"/>
        <v>-0.12851039233070222</v>
      </c>
      <c r="BI21">
        <f t="shared" si="27"/>
        <v>0.73870357174154544</v>
      </c>
      <c r="BJ21">
        <f t="shared" si="28"/>
        <v>-0.22087245034960226</v>
      </c>
      <c r="BK21">
        <f t="shared" si="29"/>
        <v>-0.80280223858048705</v>
      </c>
      <c r="BL21">
        <f t="shared" si="30"/>
        <v>1.0527581559981696</v>
      </c>
      <c r="BM21">
        <f t="shared" si="31"/>
        <v>0.22652783260480333</v>
      </c>
      <c r="BN21">
        <f t="shared" si="32"/>
        <v>-0.17518179051238555</v>
      </c>
      <c r="BO21">
        <f t="shared" si="33"/>
        <v>-0.63360276861083886</v>
      </c>
      <c r="BP21">
        <f t="shared" si="34"/>
        <v>0.86636607033766211</v>
      </c>
      <c r="BQ21">
        <f t="shared" si="35"/>
        <v>-9.4542825256444982E-4</v>
      </c>
      <c r="BR21" t="str">
        <f t="shared" si="36"/>
        <v/>
      </c>
      <c r="BS21" t="str">
        <f t="shared" si="37"/>
        <v/>
      </c>
      <c r="BT21" t="str">
        <f t="shared" si="38"/>
        <v/>
      </c>
      <c r="BU21" t="str">
        <f t="shared" si="39"/>
        <v/>
      </c>
      <c r="BV21" t="str">
        <f t="shared" si="40"/>
        <v/>
      </c>
      <c r="BW21">
        <f t="shared" si="41"/>
        <v>0.4102157668969591</v>
      </c>
      <c r="BX21" t="str">
        <f t="shared" si="42"/>
        <v/>
      </c>
      <c r="BY21">
        <f t="shared" si="43"/>
        <v>-0.70732551310255065</v>
      </c>
      <c r="BZ21">
        <f t="shared" si="44"/>
        <v>0.18778738132719133</v>
      </c>
      <c r="CA21">
        <f t="shared" si="45"/>
        <v>2.9147133761634847E-3</v>
      </c>
      <c r="CC21" t="str">
        <f t="shared" si="46"/>
        <v>낮음</v>
      </c>
      <c r="CD21" t="str">
        <f t="shared" si="59"/>
        <v>보통</v>
      </c>
      <c r="CE21" t="str">
        <f t="shared" si="60"/>
        <v>낮음</v>
      </c>
      <c r="CF21" t="str">
        <f t="shared" si="61"/>
        <v>낮음</v>
      </c>
      <c r="CG21" t="str">
        <f t="shared" si="62"/>
        <v>낮음</v>
      </c>
      <c r="CH21" t="str">
        <f t="shared" si="63"/>
        <v>낮음</v>
      </c>
      <c r="CI21" t="str">
        <f t="shared" si="64"/>
        <v>보통</v>
      </c>
      <c r="CJ21" t="str">
        <f t="shared" si="65"/>
        <v>낮음</v>
      </c>
      <c r="CK21" t="str">
        <f t="shared" si="66"/>
        <v>낮음</v>
      </c>
      <c r="CL21" t="str">
        <f t="shared" si="67"/>
        <v>높음</v>
      </c>
      <c r="CM21" t="str">
        <f t="shared" si="68"/>
        <v>보통</v>
      </c>
      <c r="CN21" t="str">
        <f t="shared" si="69"/>
        <v>낮음</v>
      </c>
      <c r="CO21" t="str">
        <f t="shared" si="70"/>
        <v>낮음</v>
      </c>
      <c r="CP21" t="str">
        <f t="shared" si="71"/>
        <v>보통</v>
      </c>
      <c r="CQ21" t="str">
        <f t="shared" si="72"/>
        <v>낮음</v>
      </c>
      <c r="CR21" t="str">
        <f t="shared" si="73"/>
        <v/>
      </c>
      <c r="CS21" t="str">
        <f t="shared" si="50"/>
        <v/>
      </c>
      <c r="CT21" t="str">
        <f t="shared" si="51"/>
        <v/>
      </c>
      <c r="CU21" t="str">
        <f t="shared" si="52"/>
        <v/>
      </c>
      <c r="CV21" t="str">
        <f t="shared" si="53"/>
        <v/>
      </c>
      <c r="CW21" t="str">
        <f t="shared" si="54"/>
        <v>보통</v>
      </c>
      <c r="CX21" t="str">
        <f t="shared" si="55"/>
        <v/>
      </c>
      <c r="CY21" t="str">
        <f t="shared" si="56"/>
        <v>낮음</v>
      </c>
      <c r="CZ21" t="str">
        <f t="shared" si="57"/>
        <v>보통</v>
      </c>
      <c r="DA21" t="str">
        <f t="shared" si="58"/>
        <v>보통</v>
      </c>
      <c r="DC21">
        <f t="shared" si="47"/>
        <v>0.3778391906558764</v>
      </c>
      <c r="DD21">
        <f t="shared" si="48"/>
        <v>-0.30344248196185108</v>
      </c>
      <c r="DE21">
        <f t="shared" si="49"/>
        <v>-0.25472398835374471</v>
      </c>
    </row>
    <row r="22" spans="1:109" x14ac:dyDescent="0.3">
      <c r="A22">
        <v>1032</v>
      </c>
      <c r="B22">
        <v>190208</v>
      </c>
      <c r="C22" t="s">
        <v>30</v>
      </c>
      <c r="D22" t="s">
        <v>6</v>
      </c>
      <c r="E22" t="s">
        <v>9</v>
      </c>
      <c r="F22">
        <f t="shared" si="3"/>
        <v>0.34506067074758084</v>
      </c>
      <c r="G22">
        <f t="shared" si="4"/>
        <v>0.92150278786898232</v>
      </c>
      <c r="H22">
        <f t="shared" si="5"/>
        <v>1.380988407990394</v>
      </c>
      <c r="I22">
        <f t="shared" si="6"/>
        <v>0.2678813602746789</v>
      </c>
      <c r="J22">
        <f t="shared" si="7"/>
        <v>0.15842747805100951</v>
      </c>
      <c r="K22">
        <f t="shared" si="8"/>
        <v>-0.27893687369838588</v>
      </c>
      <c r="M22" s="6">
        <f t="shared" si="9"/>
        <v>63.821052631578944</v>
      </c>
      <c r="N22">
        <f t="shared" si="10"/>
        <v>81.957086750000002</v>
      </c>
      <c r="O22">
        <f t="shared" si="11"/>
        <v>89.473374039999996</v>
      </c>
      <c r="P22">
        <f t="shared" si="12"/>
        <v>75.514353499999999</v>
      </c>
      <c r="Q22">
        <f t="shared" si="13"/>
        <v>78.48969056</v>
      </c>
      <c r="R22">
        <f t="shared" si="14"/>
        <v>73.662531470000005</v>
      </c>
      <c r="T22" t="str">
        <f t="shared" si="15"/>
        <v>보통</v>
      </c>
      <c r="U22" t="str">
        <f t="shared" si="16"/>
        <v>보통</v>
      </c>
      <c r="V22" t="str">
        <f t="shared" si="17"/>
        <v>높음</v>
      </c>
      <c r="W22" t="str">
        <f t="shared" si="18"/>
        <v>보통</v>
      </c>
      <c r="X22" t="str">
        <f t="shared" si="19"/>
        <v>보통</v>
      </c>
      <c r="Y22" t="str">
        <f t="shared" si="20"/>
        <v>낮음</v>
      </c>
      <c r="AA22" s="2">
        <v>63.821052631578944</v>
      </c>
      <c r="AB22" s="2">
        <v>100</v>
      </c>
      <c r="AC22" s="2">
        <v>88.226586990000001</v>
      </c>
      <c r="AD22" s="2">
        <v>70.341363939999994</v>
      </c>
      <c r="AE22" s="2">
        <v>69.260396080000007</v>
      </c>
      <c r="AF22" s="5">
        <v>81.957086750000002</v>
      </c>
      <c r="AG22" s="2">
        <v>100</v>
      </c>
      <c r="AH22" s="2">
        <v>64.123281820000003</v>
      </c>
      <c r="AI22" s="2">
        <v>93.770214319999994</v>
      </c>
      <c r="AJ22" s="2">
        <v>100</v>
      </c>
      <c r="AK22" s="5">
        <v>89.473374039999996</v>
      </c>
      <c r="AL22" s="2">
        <v>82.141821609999994</v>
      </c>
      <c r="AM22" s="2">
        <v>61.606643689999999</v>
      </c>
      <c r="AN22" s="2">
        <v>82.794595209999997</v>
      </c>
      <c r="AO22" s="5">
        <v>75.514353499999999</v>
      </c>
      <c r="AP22" s="2">
        <v>52.107204150000001</v>
      </c>
      <c r="AQ22" s="2">
        <v>91.726293260000006</v>
      </c>
      <c r="AR22" s="2">
        <v>75.438582699999998</v>
      </c>
      <c r="AS22" s="2">
        <v>94.686682140000002</v>
      </c>
      <c r="AT22" s="5">
        <v>78.48969056</v>
      </c>
      <c r="AU22" s="2">
        <v>100</v>
      </c>
      <c r="AV22" s="2"/>
      <c r="AW22" s="2">
        <v>66.118471080000006</v>
      </c>
      <c r="AX22" s="2">
        <v>54.86912332</v>
      </c>
      <c r="AY22" s="5">
        <v>73.662531470000005</v>
      </c>
      <c r="BA22" t="s">
        <v>9</v>
      </c>
      <c r="BC22">
        <f t="shared" si="21"/>
        <v>0.16436305844690577</v>
      </c>
      <c r="BD22">
        <f t="shared" si="22"/>
        <v>1.4610825850848221</v>
      </c>
      <c r="BE22">
        <f t="shared" si="23"/>
        <v>0.55838742619800674</v>
      </c>
      <c r="BF22">
        <f t="shared" si="24"/>
        <v>-3.8320666528892885E-3</v>
      </c>
      <c r="BG22">
        <f t="shared" si="25"/>
        <v>-0.2859007631712942</v>
      </c>
      <c r="BH22">
        <f t="shared" si="26"/>
        <v>0.92150278786898232</v>
      </c>
      <c r="BI22">
        <f t="shared" si="27"/>
        <v>1.5526369719720508</v>
      </c>
      <c r="BJ22">
        <f t="shared" si="28"/>
        <v>-0.28321119823472279</v>
      </c>
      <c r="BK22">
        <f t="shared" si="29"/>
        <v>1.0374880118525274</v>
      </c>
      <c r="BL22">
        <f t="shared" si="30"/>
        <v>1.1190363750734644</v>
      </c>
      <c r="BM22">
        <f t="shared" si="31"/>
        <v>1.380988407990394</v>
      </c>
      <c r="BN22">
        <f t="shared" si="32"/>
        <v>0.32556378243597073</v>
      </c>
      <c r="BO22">
        <f t="shared" si="33"/>
        <v>-0.44581367178363307</v>
      </c>
      <c r="BP22">
        <f t="shared" si="34"/>
        <v>0.29044387195342092</v>
      </c>
      <c r="BQ22">
        <f t="shared" si="35"/>
        <v>0.11827317390905474</v>
      </c>
      <c r="BR22">
        <f t="shared" si="36"/>
        <v>-0.99722383735562792</v>
      </c>
      <c r="BS22">
        <f t="shared" si="37"/>
        <v>0.52771885256779416</v>
      </c>
      <c r="BT22">
        <f t="shared" si="38"/>
        <v>0.13144244481649051</v>
      </c>
      <c r="BU22">
        <f t="shared" si="39"/>
        <v>0.58078602893944975</v>
      </c>
      <c r="BV22">
        <f t="shared" si="40"/>
        <v>4.4121272672933122E-2</v>
      </c>
      <c r="BW22">
        <f t="shared" si="41"/>
        <v>1.1081709576736698</v>
      </c>
      <c r="BX22" t="str">
        <f t="shared" si="42"/>
        <v/>
      </c>
      <c r="BY22">
        <f t="shared" si="43"/>
        <v>-0.26367744731621479</v>
      </c>
      <c r="BZ22">
        <f t="shared" si="44"/>
        <v>-0.82019281123992216</v>
      </c>
      <c r="CA22">
        <f t="shared" si="45"/>
        <v>-0.15424732664610885</v>
      </c>
      <c r="CC22" t="str">
        <f t="shared" si="46"/>
        <v>보통</v>
      </c>
      <c r="CD22" t="str">
        <f t="shared" si="59"/>
        <v>높음</v>
      </c>
      <c r="CE22" t="str">
        <f t="shared" si="60"/>
        <v>보통</v>
      </c>
      <c r="CF22" t="str">
        <f t="shared" si="61"/>
        <v>낮음</v>
      </c>
      <c r="CG22" t="str">
        <f t="shared" si="62"/>
        <v>낮음</v>
      </c>
      <c r="CH22" t="str">
        <f t="shared" si="63"/>
        <v>보통</v>
      </c>
      <c r="CI22" t="str">
        <f t="shared" si="64"/>
        <v>높음</v>
      </c>
      <c r="CJ22" t="str">
        <f t="shared" si="65"/>
        <v>낮음</v>
      </c>
      <c r="CK22" t="str">
        <f t="shared" si="66"/>
        <v>높음</v>
      </c>
      <c r="CL22" t="str">
        <f t="shared" si="67"/>
        <v>높음</v>
      </c>
      <c r="CM22" t="str">
        <f t="shared" si="68"/>
        <v>높음</v>
      </c>
      <c r="CN22" t="str">
        <f t="shared" si="69"/>
        <v>보통</v>
      </c>
      <c r="CO22" t="str">
        <f t="shared" si="70"/>
        <v>낮음</v>
      </c>
      <c r="CP22" t="str">
        <f t="shared" si="71"/>
        <v>보통</v>
      </c>
      <c r="CQ22" t="str">
        <f t="shared" si="72"/>
        <v>보통</v>
      </c>
      <c r="CR22" t="str">
        <f t="shared" si="73"/>
        <v>낮음</v>
      </c>
      <c r="CS22" t="str">
        <f t="shared" si="50"/>
        <v>보통</v>
      </c>
      <c r="CT22" t="str">
        <f t="shared" si="51"/>
        <v>보통</v>
      </c>
      <c r="CU22" t="str">
        <f t="shared" si="52"/>
        <v>보통</v>
      </c>
      <c r="CV22" t="str">
        <f t="shared" si="53"/>
        <v>보통</v>
      </c>
      <c r="CW22" t="str">
        <f t="shared" si="54"/>
        <v>높음</v>
      </c>
      <c r="CX22" t="str">
        <f t="shared" si="55"/>
        <v/>
      </c>
      <c r="CY22" t="str">
        <f t="shared" si="56"/>
        <v>낮음</v>
      </c>
      <c r="CZ22" t="str">
        <f t="shared" si="57"/>
        <v>낮음</v>
      </c>
      <c r="DA22" t="str">
        <f t="shared" si="58"/>
        <v>낮음</v>
      </c>
      <c r="DC22">
        <f t="shared" si="47"/>
        <v>0.69004609196217714</v>
      </c>
      <c r="DD22">
        <f t="shared" si="48"/>
        <v>8.927035218686126E-2</v>
      </c>
      <c r="DE22">
        <f t="shared" si="49"/>
        <v>0.23837296293066695</v>
      </c>
    </row>
    <row r="23" spans="1:109" x14ac:dyDescent="0.3">
      <c r="A23">
        <v>1033</v>
      </c>
      <c r="B23">
        <v>190208</v>
      </c>
      <c r="C23" t="s">
        <v>31</v>
      </c>
      <c r="D23" t="s">
        <v>6</v>
      </c>
      <c r="E23" t="s">
        <v>13</v>
      </c>
      <c r="F23">
        <f t="shared" si="3"/>
        <v>-5.3496891063922594E-2</v>
      </c>
      <c r="G23">
        <f t="shared" si="4"/>
        <v>0.7543497527361317</v>
      </c>
      <c r="H23">
        <f t="shared" si="5"/>
        <v>-4.4162638201441541E-2</v>
      </c>
      <c r="I23">
        <f t="shared" si="6"/>
        <v>-8.3481743059324945E-2</v>
      </c>
      <c r="J23">
        <f t="shared" si="7"/>
        <v>-1.0732689927601471</v>
      </c>
      <c r="K23">
        <f t="shared" si="8"/>
        <v>-1.3510305465801336</v>
      </c>
      <c r="M23" s="6">
        <f t="shared" si="9"/>
        <v>64.593548387096789</v>
      </c>
      <c r="N23">
        <f t="shared" si="10"/>
        <v>85.034632579999993</v>
      </c>
      <c r="O23">
        <f t="shared" si="11"/>
        <v>77.417730050000003</v>
      </c>
      <c r="P23">
        <f t="shared" si="12"/>
        <v>71.428913570000006</v>
      </c>
      <c r="Q23">
        <f t="shared" si="13"/>
        <v>68.410239110000006</v>
      </c>
      <c r="R23">
        <f t="shared" si="14"/>
        <v>66.819547119999996</v>
      </c>
      <c r="T23" t="str">
        <f t="shared" si="15"/>
        <v>낮음</v>
      </c>
      <c r="U23" t="str">
        <f t="shared" si="16"/>
        <v>보통</v>
      </c>
      <c r="V23" t="str">
        <f t="shared" si="17"/>
        <v>낮음</v>
      </c>
      <c r="W23" t="str">
        <f t="shared" si="18"/>
        <v>낮음</v>
      </c>
      <c r="X23" t="str">
        <f t="shared" si="19"/>
        <v>낮음</v>
      </c>
      <c r="Y23" t="str">
        <f t="shared" si="20"/>
        <v>낮음</v>
      </c>
      <c r="AA23" s="2">
        <v>64.593548387096789</v>
      </c>
      <c r="AB23" s="2">
        <v>64.29549016</v>
      </c>
      <c r="AC23" s="2">
        <v>100</v>
      </c>
      <c r="AD23" s="2">
        <v>75.843040169999995</v>
      </c>
      <c r="AE23" s="2">
        <v>100</v>
      </c>
      <c r="AF23" s="5">
        <v>85.034632579999993</v>
      </c>
      <c r="AG23" s="2">
        <v>63.681261900000003</v>
      </c>
      <c r="AH23" s="2">
        <v>100</v>
      </c>
      <c r="AI23" s="2">
        <v>69.110778850000003</v>
      </c>
      <c r="AJ23" s="2">
        <v>76.878879440000006</v>
      </c>
      <c r="AK23" s="5">
        <v>77.417730050000003</v>
      </c>
      <c r="AL23" s="2">
        <v>71.934880590000006</v>
      </c>
      <c r="AM23" s="2">
        <v>58.608318760000003</v>
      </c>
      <c r="AN23" s="2">
        <v>83.743541339999993</v>
      </c>
      <c r="AO23" s="5">
        <v>71.428913570000006</v>
      </c>
      <c r="AP23" s="2">
        <v>57.313750749999997</v>
      </c>
      <c r="AQ23" s="2">
        <v>68.550630089999999</v>
      </c>
      <c r="AR23" s="2">
        <v>77.320253149999999</v>
      </c>
      <c r="AS23" s="2">
        <v>70.456322439999994</v>
      </c>
      <c r="AT23" s="5">
        <v>68.410239110000006</v>
      </c>
      <c r="AU23" s="2">
        <v>73.925941480000006</v>
      </c>
      <c r="AV23" s="2"/>
      <c r="AW23" s="2">
        <v>61.31808444</v>
      </c>
      <c r="AX23" s="2">
        <v>65.214615449999997</v>
      </c>
      <c r="AY23" s="5">
        <v>66.819547119999996</v>
      </c>
      <c r="BA23" t="s">
        <v>13</v>
      </c>
      <c r="BC23">
        <f t="shared" si="21"/>
        <v>-5.3496891063922594E-2</v>
      </c>
      <c r="BD23">
        <f t="shared" si="22"/>
        <v>-0.87460362619510346</v>
      </c>
      <c r="BE23">
        <f t="shared" si="23"/>
        <v>0.79513967793452112</v>
      </c>
      <c r="BF23">
        <f t="shared" si="24"/>
        <v>0.13699379595805361</v>
      </c>
      <c r="BG23">
        <f t="shared" si="25"/>
        <v>1.0048062438966654</v>
      </c>
      <c r="BH23">
        <f t="shared" si="26"/>
        <v>0.40197312636251109</v>
      </c>
      <c r="BI23">
        <f t="shared" si="27"/>
        <v>-0.58089311553729805</v>
      </c>
      <c r="BJ23">
        <f t="shared" si="28"/>
        <v>0.53923437099650828</v>
      </c>
      <c r="BK23">
        <f t="shared" si="29"/>
        <v>-0.20609340218054736</v>
      </c>
      <c r="BL23">
        <f t="shared" si="30"/>
        <v>-0.17168435970331278</v>
      </c>
      <c r="BM23">
        <f t="shared" si="31"/>
        <v>-2.4245476132663212E-2</v>
      </c>
      <c r="BN23">
        <f t="shared" si="32"/>
        <v>1.7747341959192149E-2</v>
      </c>
      <c r="BO23">
        <f t="shared" si="33"/>
        <v>-0.56096637651020498</v>
      </c>
      <c r="BP23">
        <f t="shared" si="34"/>
        <v>0.29406710059036389</v>
      </c>
      <c r="BQ23">
        <f t="shared" si="35"/>
        <v>-4.7961432758825008E-2</v>
      </c>
      <c r="BR23">
        <f t="shared" si="36"/>
        <v>-1.0494161391874781</v>
      </c>
      <c r="BS23">
        <f t="shared" si="37"/>
        <v>-0.46712140968621618</v>
      </c>
      <c r="BT23">
        <f t="shared" si="38"/>
        <v>0.16817005480850772</v>
      </c>
      <c r="BU23">
        <f t="shared" si="39"/>
        <v>-0.13925118721149063</v>
      </c>
      <c r="BV23">
        <f t="shared" si="40"/>
        <v>-0.56573756394952701</v>
      </c>
      <c r="BW23">
        <f t="shared" si="41"/>
        <v>-0.55602715809242054</v>
      </c>
      <c r="BX23" t="str">
        <f t="shared" si="42"/>
        <v/>
      </c>
      <c r="BY23">
        <f t="shared" si="43"/>
        <v>-0.54012009305282604</v>
      </c>
      <c r="BZ23">
        <f t="shared" si="44"/>
        <v>-0.420779650226206</v>
      </c>
      <c r="CA23">
        <f t="shared" si="45"/>
        <v>-0.62107892665684084</v>
      </c>
      <c r="CC23" t="str">
        <f t="shared" si="46"/>
        <v>낮음</v>
      </c>
      <c r="CD23" t="str">
        <f t="shared" si="59"/>
        <v>낮음</v>
      </c>
      <c r="CE23" t="str">
        <f t="shared" si="60"/>
        <v>보통</v>
      </c>
      <c r="CF23" t="str">
        <f t="shared" si="61"/>
        <v>보통</v>
      </c>
      <c r="CG23" t="str">
        <f t="shared" si="62"/>
        <v>높음</v>
      </c>
      <c r="CH23" t="str">
        <f t="shared" si="63"/>
        <v>보통</v>
      </c>
      <c r="CI23" t="str">
        <f t="shared" si="64"/>
        <v>낮음</v>
      </c>
      <c r="CJ23" t="str">
        <f t="shared" si="65"/>
        <v>보통</v>
      </c>
      <c r="CK23" t="str">
        <f t="shared" si="66"/>
        <v>낮음</v>
      </c>
      <c r="CL23" t="str">
        <f t="shared" si="67"/>
        <v>낮음</v>
      </c>
      <c r="CM23" t="str">
        <f t="shared" si="68"/>
        <v>낮음</v>
      </c>
      <c r="CN23" t="str">
        <f t="shared" si="69"/>
        <v>보통</v>
      </c>
      <c r="CO23" t="str">
        <f t="shared" si="70"/>
        <v>낮음</v>
      </c>
      <c r="CP23" t="str">
        <f t="shared" si="71"/>
        <v>보통</v>
      </c>
      <c r="CQ23" t="str">
        <f t="shared" si="72"/>
        <v>낮음</v>
      </c>
      <c r="CR23" t="str">
        <f t="shared" si="73"/>
        <v>낮음</v>
      </c>
      <c r="CS23" t="str">
        <f t="shared" si="50"/>
        <v>낮음</v>
      </c>
      <c r="CT23" t="str">
        <f t="shared" si="51"/>
        <v>보통</v>
      </c>
      <c r="CU23" t="str">
        <f t="shared" si="52"/>
        <v>낮음</v>
      </c>
      <c r="CV23" t="str">
        <f t="shared" si="53"/>
        <v>낮음</v>
      </c>
      <c r="CW23" t="str">
        <f t="shared" si="54"/>
        <v>낮음</v>
      </c>
      <c r="CX23" t="str">
        <f t="shared" si="55"/>
        <v/>
      </c>
      <c r="CY23" t="str">
        <f t="shared" si="56"/>
        <v>낮음</v>
      </c>
      <c r="CZ23" t="str">
        <f t="shared" si="57"/>
        <v>낮음</v>
      </c>
      <c r="DA23" t="str">
        <f t="shared" si="58"/>
        <v>낮음</v>
      </c>
      <c r="DC23">
        <f t="shared" si="47"/>
        <v>-0.60863853941062163</v>
      </c>
      <c r="DD23">
        <f t="shared" si="48"/>
        <v>7.657156568365206E-2</v>
      </c>
      <c r="DE23">
        <f t="shared" si="49"/>
        <v>-2.9396508775289633E-2</v>
      </c>
    </row>
    <row r="24" spans="1:109" x14ac:dyDescent="0.3">
      <c r="A24">
        <v>1034</v>
      </c>
      <c r="B24">
        <v>190208</v>
      </c>
      <c r="C24" t="s">
        <v>32</v>
      </c>
      <c r="D24" t="s">
        <v>6</v>
      </c>
      <c r="E24" t="s">
        <v>21</v>
      </c>
      <c r="F24">
        <f t="shared" si="3"/>
        <v>6.5247652373193285E-2</v>
      </c>
      <c r="G24">
        <f t="shared" si="4"/>
        <v>-1.9666190591025901</v>
      </c>
      <c r="H24">
        <f t="shared" si="5"/>
        <v>0.72610739741226971</v>
      </c>
      <c r="I24">
        <f t="shared" si="6"/>
        <v>1.8368140550757777</v>
      </c>
      <c r="J24">
        <f t="shared" si="7"/>
        <v>0.69289700090164696</v>
      </c>
      <c r="K24">
        <f t="shared" si="8"/>
        <v>9.9478520632064429E-2</v>
      </c>
      <c r="M24" s="6">
        <f t="shared" si="9"/>
        <v>60.905376344086015</v>
      </c>
      <c r="N24">
        <f t="shared" si="10"/>
        <v>63.824587610000002</v>
      </c>
      <c r="O24">
        <f t="shared" si="11"/>
        <v>84.140778639999994</v>
      </c>
      <c r="P24">
        <f t="shared" si="12"/>
        <v>95.186255380000006</v>
      </c>
      <c r="Q24">
        <f t="shared" si="13"/>
        <v>82.456878779999997</v>
      </c>
      <c r="R24">
        <f t="shared" si="14"/>
        <v>77.663268509999995</v>
      </c>
      <c r="T24" t="str">
        <f t="shared" si="15"/>
        <v>보통</v>
      </c>
      <c r="U24" t="str">
        <f t="shared" si="16"/>
        <v>낮음</v>
      </c>
      <c r="V24" t="str">
        <f t="shared" si="17"/>
        <v>보통</v>
      </c>
      <c r="W24" t="str">
        <f t="shared" si="18"/>
        <v>높음</v>
      </c>
      <c r="X24" t="str">
        <f t="shared" si="19"/>
        <v>보통</v>
      </c>
      <c r="Y24" t="str">
        <f t="shared" si="20"/>
        <v>보통</v>
      </c>
      <c r="AA24" s="2">
        <v>60.905376344086015</v>
      </c>
      <c r="AB24" s="2">
        <v>50.04845521</v>
      </c>
      <c r="AC24" s="2">
        <v>61.148243100000002</v>
      </c>
      <c r="AD24" s="2">
        <v>73.734064279999998</v>
      </c>
      <c r="AE24" s="2">
        <v>70.36758786</v>
      </c>
      <c r="AF24" s="5">
        <v>63.824587610000002</v>
      </c>
      <c r="AG24" s="2">
        <v>93.500496870000006</v>
      </c>
      <c r="AH24" s="2">
        <v>73.220414910000002</v>
      </c>
      <c r="AI24" s="2">
        <v>69.842202779999994</v>
      </c>
      <c r="AJ24" s="2">
        <v>100</v>
      </c>
      <c r="AK24" s="5">
        <v>84.140778639999994</v>
      </c>
      <c r="AL24" s="2">
        <v>100</v>
      </c>
      <c r="AM24" s="2">
        <v>100</v>
      </c>
      <c r="AN24" s="2">
        <v>85.558766140000003</v>
      </c>
      <c r="AO24" s="5">
        <v>95.186255380000006</v>
      </c>
      <c r="AP24" s="2">
        <v>79.009187800000007</v>
      </c>
      <c r="AQ24" s="2">
        <v>64.662404190000004</v>
      </c>
      <c r="AR24" s="2">
        <v>86.155923119999997</v>
      </c>
      <c r="AS24" s="2">
        <v>100</v>
      </c>
      <c r="AT24" s="5">
        <v>82.456878779999997</v>
      </c>
      <c r="AU24" s="2">
        <v>100</v>
      </c>
      <c r="AV24" s="2">
        <v>66.791104430000004</v>
      </c>
      <c r="AW24" s="2">
        <v>84.018217879999995</v>
      </c>
      <c r="AX24" s="2">
        <v>59.843751740000002</v>
      </c>
      <c r="AY24" s="5">
        <v>77.663268509999995</v>
      </c>
      <c r="BA24" t="s">
        <v>21</v>
      </c>
      <c r="BC24">
        <f t="shared" si="21"/>
        <v>6.5247652373193285E-2</v>
      </c>
      <c r="BD24">
        <f t="shared" si="22"/>
        <v>-1.8385141630805284</v>
      </c>
      <c r="BE24">
        <f t="shared" si="23"/>
        <v>-1.6300221680591176</v>
      </c>
      <c r="BF24">
        <f t="shared" si="24"/>
        <v>0.17971263596879697</v>
      </c>
      <c r="BG24">
        <f t="shared" si="25"/>
        <v>-0.69025189326317316</v>
      </c>
      <c r="BH24">
        <f t="shared" si="26"/>
        <v>-1.9666190591025901</v>
      </c>
      <c r="BI24">
        <f t="shared" si="27"/>
        <v>0.56858119602500756</v>
      </c>
      <c r="BJ24">
        <f t="shared" si="28"/>
        <v>-1.4723184337208784E-2</v>
      </c>
      <c r="BK24">
        <f t="shared" si="29"/>
        <v>-9.3336589866781852E-2</v>
      </c>
      <c r="BL24">
        <f t="shared" si="30"/>
        <v>1.1527946111632297</v>
      </c>
      <c r="BM24">
        <f t="shared" si="31"/>
        <v>0.72610739741226971</v>
      </c>
      <c r="BN24">
        <f t="shared" si="32"/>
        <v>0.70493930552953687</v>
      </c>
      <c r="BO24">
        <f t="shared" si="33"/>
        <v>1.9341812628917572</v>
      </c>
      <c r="BP24">
        <f t="shared" si="34"/>
        <v>0.66802822798929273</v>
      </c>
      <c r="BQ24">
        <f t="shared" si="35"/>
        <v>1.8368140550757777</v>
      </c>
      <c r="BR24">
        <f t="shared" si="36"/>
        <v>-0.31415095382232833</v>
      </c>
      <c r="BS24">
        <f t="shared" si="37"/>
        <v>-0.96051162292124026</v>
      </c>
      <c r="BT24">
        <f t="shared" si="38"/>
        <v>0.96013018617496937</v>
      </c>
      <c r="BU24">
        <f t="shared" si="39"/>
        <v>1.2879015936024278</v>
      </c>
      <c r="BV24">
        <f t="shared" si="40"/>
        <v>0.69289700090164696</v>
      </c>
      <c r="BW24">
        <f t="shared" si="41"/>
        <v>1.242157597360497</v>
      </c>
      <c r="BX24">
        <f t="shared" si="42"/>
        <v>-0.28598915406199615</v>
      </c>
      <c r="BY24">
        <f t="shared" si="43"/>
        <v>1.1473994308541231</v>
      </c>
      <c r="BZ24">
        <f t="shared" si="44"/>
        <v>-0.98616445135054309</v>
      </c>
      <c r="CA24">
        <f t="shared" si="45"/>
        <v>9.9478520632064429E-2</v>
      </c>
      <c r="CC24" t="str">
        <f t="shared" si="46"/>
        <v>보통</v>
      </c>
      <c r="CD24" t="str">
        <f t="shared" si="59"/>
        <v>낮음</v>
      </c>
      <c r="CE24" t="str">
        <f t="shared" si="60"/>
        <v>낮음</v>
      </c>
      <c r="CF24" t="str">
        <f t="shared" si="61"/>
        <v>보통</v>
      </c>
      <c r="CG24" t="str">
        <f t="shared" si="62"/>
        <v>낮음</v>
      </c>
      <c r="CH24" t="str">
        <f t="shared" si="63"/>
        <v>낮음</v>
      </c>
      <c r="CI24" t="str">
        <f t="shared" si="64"/>
        <v>보통</v>
      </c>
      <c r="CJ24" t="str">
        <f t="shared" si="65"/>
        <v>낮음</v>
      </c>
      <c r="CK24" t="str">
        <f t="shared" si="66"/>
        <v>낮음</v>
      </c>
      <c r="CL24" t="str">
        <f t="shared" si="67"/>
        <v>높음</v>
      </c>
      <c r="CM24" t="str">
        <f t="shared" si="68"/>
        <v>보통</v>
      </c>
      <c r="CN24" t="str">
        <f t="shared" si="69"/>
        <v>보통</v>
      </c>
      <c r="CO24" t="str">
        <f t="shared" si="70"/>
        <v>높음</v>
      </c>
      <c r="CP24" t="str">
        <f t="shared" si="71"/>
        <v>보통</v>
      </c>
      <c r="CQ24" t="str">
        <f t="shared" si="72"/>
        <v>높음</v>
      </c>
      <c r="CR24" t="str">
        <f t="shared" si="73"/>
        <v>낮음</v>
      </c>
      <c r="CS24" t="str">
        <f t="shared" si="50"/>
        <v>낮음</v>
      </c>
      <c r="CT24" t="str">
        <f t="shared" si="51"/>
        <v>보통</v>
      </c>
      <c r="CU24" t="str">
        <f t="shared" si="52"/>
        <v>높음</v>
      </c>
      <c r="CV24" t="str">
        <f t="shared" si="53"/>
        <v>보통</v>
      </c>
      <c r="CW24" t="str">
        <f t="shared" si="54"/>
        <v>높음</v>
      </c>
      <c r="CX24" t="str">
        <f t="shared" si="55"/>
        <v>낮음</v>
      </c>
      <c r="CY24" t="str">
        <f t="shared" si="56"/>
        <v>높음</v>
      </c>
      <c r="CZ24" t="str">
        <f t="shared" si="57"/>
        <v>낮음</v>
      </c>
      <c r="DA24" t="str">
        <f t="shared" si="58"/>
        <v>보통</v>
      </c>
      <c r="DC24">
        <f t="shared" si="47"/>
        <v>7.2602596402436964E-2</v>
      </c>
      <c r="DD24">
        <f t="shared" si="48"/>
        <v>-0.19141297329756113</v>
      </c>
      <c r="DE24">
        <f t="shared" si="49"/>
        <v>0.57238677822408002</v>
      </c>
    </row>
    <row r="25" spans="1:109" x14ac:dyDescent="0.3">
      <c r="A25">
        <v>1035</v>
      </c>
      <c r="B25">
        <v>190208</v>
      </c>
      <c r="C25" t="s">
        <v>33</v>
      </c>
      <c r="D25" t="s">
        <v>6</v>
      </c>
      <c r="E25" t="s">
        <v>9</v>
      </c>
      <c r="F25">
        <f t="shared" si="3"/>
        <v>-1.0673080809300568</v>
      </c>
      <c r="G25">
        <f t="shared" si="4"/>
        <v>0.30521384315244282</v>
      </c>
      <c r="H25">
        <f t="shared" si="5"/>
        <v>0.81576994945242276</v>
      </c>
      <c r="I25">
        <f t="shared" si="6"/>
        <v>-4.3192198757655793E-2</v>
      </c>
      <c r="J25">
        <f t="shared" si="7"/>
        <v>2.5775015936309931E-2</v>
      </c>
      <c r="K25">
        <f t="shared" si="8"/>
        <v>0.93786118349089009</v>
      </c>
      <c r="M25" s="6">
        <f t="shared" si="9"/>
        <v>53.17777777777777</v>
      </c>
      <c r="N25">
        <f t="shared" si="10"/>
        <v>77.908949390000004</v>
      </c>
      <c r="O25">
        <f t="shared" si="11"/>
        <v>83.527118830000006</v>
      </c>
      <c r="P25">
        <f t="shared" si="12"/>
        <v>72.461481390000003</v>
      </c>
      <c r="Q25">
        <f t="shared" si="13"/>
        <v>77.668555249999997</v>
      </c>
      <c r="R25">
        <f t="shared" si="14"/>
        <v>83.68229101</v>
      </c>
      <c r="T25" t="str">
        <f t="shared" si="15"/>
        <v>낮음</v>
      </c>
      <c r="U25" t="str">
        <f t="shared" si="16"/>
        <v>보통</v>
      </c>
      <c r="V25" t="str">
        <f t="shared" si="17"/>
        <v>보통</v>
      </c>
      <c r="W25" t="str">
        <f t="shared" si="18"/>
        <v>낮음</v>
      </c>
      <c r="X25" t="str">
        <f t="shared" si="19"/>
        <v>보통</v>
      </c>
      <c r="Y25" t="str">
        <f t="shared" si="20"/>
        <v>보통</v>
      </c>
      <c r="AA25" s="2">
        <v>53.17777777777777</v>
      </c>
      <c r="AB25" s="2">
        <v>74.55555975</v>
      </c>
      <c r="AC25" s="2">
        <v>66.005317020000007</v>
      </c>
      <c r="AD25" s="2">
        <v>71.074920770000006</v>
      </c>
      <c r="AE25" s="2">
        <v>100</v>
      </c>
      <c r="AF25" s="5">
        <v>77.908949390000004</v>
      </c>
      <c r="AG25" s="2">
        <v>66.199322429999995</v>
      </c>
      <c r="AH25" s="2">
        <v>67.909152890000001</v>
      </c>
      <c r="AI25" s="2">
        <v>100</v>
      </c>
      <c r="AJ25" s="2">
        <v>100</v>
      </c>
      <c r="AK25" s="5">
        <v>83.527118830000006</v>
      </c>
      <c r="AL25" s="2">
        <v>66.750230139999999</v>
      </c>
      <c r="AM25" s="2">
        <v>100</v>
      </c>
      <c r="AN25" s="2">
        <v>50.634214010000001</v>
      </c>
      <c r="AO25" s="5">
        <v>72.461481390000003</v>
      </c>
      <c r="AP25" s="2">
        <v>91.827818829999998</v>
      </c>
      <c r="AQ25" s="2">
        <v>100</v>
      </c>
      <c r="AR25" s="2">
        <v>62.921384099999997</v>
      </c>
      <c r="AS25" s="2">
        <v>55.925018080000001</v>
      </c>
      <c r="AT25" s="5">
        <v>77.668555249999997</v>
      </c>
      <c r="AU25" s="2">
        <v>83.833496600000004</v>
      </c>
      <c r="AV25" s="2"/>
      <c r="AW25" s="2">
        <v>100</v>
      </c>
      <c r="AX25" s="2">
        <v>67.213376440000005</v>
      </c>
      <c r="AY25" s="5">
        <v>83.68229101</v>
      </c>
      <c r="BA25" t="s">
        <v>9</v>
      </c>
      <c r="BC25">
        <f t="shared" si="21"/>
        <v>-0.50839181442120818</v>
      </c>
      <c r="BD25">
        <f t="shared" si="22"/>
        <v>-9.0391069681688183E-2</v>
      </c>
      <c r="BE25">
        <f t="shared" si="23"/>
        <v>-1.2567799876729202</v>
      </c>
      <c r="BF25">
        <f t="shared" si="24"/>
        <v>2.0726790729117119E-2</v>
      </c>
      <c r="BG25">
        <f t="shared" si="25"/>
        <v>1.5753141735835872</v>
      </c>
      <c r="BH25">
        <f t="shared" si="26"/>
        <v>0.30521384315244282</v>
      </c>
      <c r="BI25">
        <f t="shared" si="27"/>
        <v>-0.45000950155742769</v>
      </c>
      <c r="BJ25">
        <f t="shared" si="28"/>
        <v>-0.16844826004499933</v>
      </c>
      <c r="BK25">
        <f t="shared" si="29"/>
        <v>1.3911720194778574</v>
      </c>
      <c r="BL25">
        <f t="shared" si="30"/>
        <v>1.1190363750734644</v>
      </c>
      <c r="BM25">
        <f t="shared" si="31"/>
        <v>0.81576994945242276</v>
      </c>
      <c r="BN25">
        <f t="shared" si="32"/>
        <v>-0.13565314804804618</v>
      </c>
      <c r="BO25">
        <f t="shared" si="33"/>
        <v>1.1747880660905197</v>
      </c>
      <c r="BP25">
        <f t="shared" si="34"/>
        <v>-0.90052852075244172</v>
      </c>
      <c r="BQ25">
        <f t="shared" si="35"/>
        <v>-1.906992868014622E-2</v>
      </c>
      <c r="BR25">
        <f t="shared" si="36"/>
        <v>0.33869873109929882</v>
      </c>
      <c r="BS25">
        <f t="shared" si="37"/>
        <v>0.8592871769125231</v>
      </c>
      <c r="BT25">
        <f t="shared" si="38"/>
        <v>-0.30260359024765665</v>
      </c>
      <c r="BU25">
        <f t="shared" si="39"/>
        <v>-0.75566432676894268</v>
      </c>
      <c r="BV25">
        <f t="shared" si="40"/>
        <v>7.1782150436616177E-3</v>
      </c>
      <c r="BW25">
        <f t="shared" si="41"/>
        <v>0.2770912260335196</v>
      </c>
      <c r="BX25" t="str">
        <f t="shared" si="42"/>
        <v/>
      </c>
      <c r="BY25">
        <f t="shared" si="43"/>
        <v>1.2284963758787253</v>
      </c>
      <c r="BZ25">
        <f t="shared" si="44"/>
        <v>-0.27968396009479607</v>
      </c>
      <c r="CA25">
        <f t="shared" si="45"/>
        <v>0.5186212149027275</v>
      </c>
      <c r="CC25" t="str">
        <f t="shared" si="46"/>
        <v>낮음</v>
      </c>
      <c r="CD25" t="str">
        <f t="shared" si="59"/>
        <v>낮음</v>
      </c>
      <c r="CE25" t="str">
        <f t="shared" si="60"/>
        <v>낮음</v>
      </c>
      <c r="CF25" t="str">
        <f t="shared" si="61"/>
        <v>보통</v>
      </c>
      <c r="CG25" t="str">
        <f t="shared" si="62"/>
        <v>높음</v>
      </c>
      <c r="CH25" t="str">
        <f t="shared" si="63"/>
        <v>보통</v>
      </c>
      <c r="CI25" t="str">
        <f t="shared" si="64"/>
        <v>낮음</v>
      </c>
      <c r="CJ25" t="str">
        <f t="shared" si="65"/>
        <v>낮음</v>
      </c>
      <c r="CK25" t="str">
        <f t="shared" si="66"/>
        <v>높음</v>
      </c>
      <c r="CL25" t="str">
        <f t="shared" si="67"/>
        <v>높음</v>
      </c>
      <c r="CM25" t="str">
        <f t="shared" si="68"/>
        <v>보통</v>
      </c>
      <c r="CN25" t="str">
        <f t="shared" si="69"/>
        <v>낮음</v>
      </c>
      <c r="CO25" t="str">
        <f t="shared" si="70"/>
        <v>높음</v>
      </c>
      <c r="CP25" t="str">
        <f t="shared" si="71"/>
        <v>낮음</v>
      </c>
      <c r="CQ25" t="str">
        <f t="shared" si="72"/>
        <v>낮음</v>
      </c>
      <c r="CR25" t="str">
        <f t="shared" si="73"/>
        <v>보통</v>
      </c>
      <c r="CS25" t="str">
        <f t="shared" si="50"/>
        <v>보통</v>
      </c>
      <c r="CT25" t="str">
        <f t="shared" si="51"/>
        <v>낮음</v>
      </c>
      <c r="CU25" t="str">
        <f t="shared" si="52"/>
        <v>낮음</v>
      </c>
      <c r="CV25" t="str">
        <f t="shared" si="53"/>
        <v>보통</v>
      </c>
      <c r="CW25" t="str">
        <f t="shared" si="54"/>
        <v>보통</v>
      </c>
      <c r="CX25" t="str">
        <f t="shared" si="55"/>
        <v/>
      </c>
      <c r="CY25" t="str">
        <f t="shared" si="56"/>
        <v>높음</v>
      </c>
      <c r="CZ25" t="str">
        <f t="shared" si="57"/>
        <v>낮음</v>
      </c>
      <c r="DA25" t="str">
        <f t="shared" si="58"/>
        <v>보통</v>
      </c>
      <c r="DC25">
        <f t="shared" si="47"/>
        <v>-1.2052752430868729E-2</v>
      </c>
      <c r="DD25">
        <f t="shared" si="48"/>
        <v>0.15221174882128083</v>
      </c>
      <c r="DE25">
        <f t="shared" si="49"/>
        <v>0.28745261501712027</v>
      </c>
    </row>
    <row r="26" spans="1:109" x14ac:dyDescent="0.3">
      <c r="A26">
        <v>1036</v>
      </c>
      <c r="B26">
        <v>190211</v>
      </c>
      <c r="C26" t="s">
        <v>34</v>
      </c>
      <c r="D26" t="s">
        <v>16</v>
      </c>
      <c r="E26" t="s">
        <v>7</v>
      </c>
      <c r="F26">
        <f t="shared" si="3"/>
        <v>0.95402642704131102</v>
      </c>
      <c r="G26">
        <f t="shared" si="4"/>
        <v>1.2287110252463158</v>
      </c>
      <c r="H26">
        <f t="shared" si="5"/>
        <v>-0.79229873828649577</v>
      </c>
      <c r="I26">
        <f t="shared" si="6"/>
        <v>1.1254875315216901</v>
      </c>
      <c r="J26">
        <f t="shared" si="7"/>
        <v>-1.0663641861818631</v>
      </c>
      <c r="K26">
        <f t="shared" si="8"/>
        <v>-0.53991986372066481</v>
      </c>
      <c r="M26" s="6">
        <f t="shared" si="9"/>
        <v>73.400000000000006</v>
      </c>
      <c r="N26">
        <f t="shared" si="10"/>
        <v>91.267231050000007</v>
      </c>
      <c r="O26">
        <f t="shared" si="11"/>
        <v>78.975562999999994</v>
      </c>
      <c r="P26">
        <f t="shared" si="12"/>
        <v>84.585909389999998</v>
      </c>
      <c r="Q26">
        <f t="shared" si="13"/>
        <v>68.29112413</v>
      </c>
      <c r="R26">
        <f t="shared" si="14"/>
        <v>74.215907560000005</v>
      </c>
      <c r="T26" t="str">
        <f t="shared" si="15"/>
        <v>보통</v>
      </c>
      <c r="U26" t="str">
        <f t="shared" si="16"/>
        <v>높음</v>
      </c>
      <c r="V26" t="str">
        <f t="shared" si="17"/>
        <v>낮음</v>
      </c>
      <c r="W26" t="str">
        <f t="shared" si="18"/>
        <v>높음</v>
      </c>
      <c r="X26" t="str">
        <f t="shared" si="19"/>
        <v>낮음</v>
      </c>
      <c r="Y26" t="str">
        <f t="shared" si="20"/>
        <v>낮음</v>
      </c>
      <c r="AA26" s="2">
        <v>73.400000000000006</v>
      </c>
      <c r="AB26" s="2">
        <v>100</v>
      </c>
      <c r="AC26" s="2">
        <v>100</v>
      </c>
      <c r="AD26" s="2">
        <v>65.068924210000006</v>
      </c>
      <c r="AE26" s="2">
        <v>100</v>
      </c>
      <c r="AF26" s="5">
        <v>91.267231050000007</v>
      </c>
      <c r="AG26" s="2">
        <v>100</v>
      </c>
      <c r="AH26" s="2">
        <v>55.568560339999998</v>
      </c>
      <c r="AI26" s="2">
        <v>60.333691639999998</v>
      </c>
      <c r="AJ26" s="2">
        <v>100</v>
      </c>
      <c r="AK26" s="5">
        <v>78.975562999999994</v>
      </c>
      <c r="AL26" s="2">
        <v>100</v>
      </c>
      <c r="AM26" s="2">
        <v>66.24690846</v>
      </c>
      <c r="AN26" s="2">
        <v>87.510819699999999</v>
      </c>
      <c r="AO26" s="5">
        <v>84.585909389999998</v>
      </c>
      <c r="AP26" s="2">
        <v>54.346636169999996</v>
      </c>
      <c r="AQ26" s="2">
        <v>58.588593609999997</v>
      </c>
      <c r="AR26" s="2">
        <v>72.084300580000004</v>
      </c>
      <c r="AS26" s="2">
        <v>88.144966150000002</v>
      </c>
      <c r="AT26" s="5">
        <v>68.29112413</v>
      </c>
      <c r="AU26" s="2">
        <v>91.950194499999995</v>
      </c>
      <c r="AV26" s="2">
        <v>58.72013578</v>
      </c>
      <c r="AW26" s="2">
        <v>67.664358300000004</v>
      </c>
      <c r="AX26" s="2">
        <v>78.528941660000001</v>
      </c>
      <c r="AY26" s="5">
        <v>74.215907560000005</v>
      </c>
      <c r="BA26" t="s">
        <v>7</v>
      </c>
      <c r="BC26">
        <f t="shared" si="21"/>
        <v>0.95402642704131102</v>
      </c>
      <c r="BD26">
        <f t="shared" si="22"/>
        <v>0.6888107798650791</v>
      </c>
      <c r="BE26">
        <f t="shared" si="23"/>
        <v>1.1250829683035652</v>
      </c>
      <c r="BF26">
        <f t="shared" si="24"/>
        <v>-0.81043346495315327</v>
      </c>
      <c r="BG26">
        <f t="shared" si="25"/>
        <v>1.4813153629482636</v>
      </c>
      <c r="BH26">
        <f t="shared" si="26"/>
        <v>1.2287110252463158</v>
      </c>
      <c r="BI26">
        <f t="shared" si="27"/>
        <v>0.60121973243104787</v>
      </c>
      <c r="BJ26">
        <f t="shared" si="28"/>
        <v>-0.66411590292966438</v>
      </c>
      <c r="BK26">
        <f t="shared" si="29"/>
        <v>-1.4910584042922117</v>
      </c>
      <c r="BL26">
        <f t="shared" si="30"/>
        <v>0.99989330415601518</v>
      </c>
      <c r="BM26">
        <f t="shared" si="31"/>
        <v>-0.79229873828649577</v>
      </c>
      <c r="BN26">
        <f t="shared" si="32"/>
        <v>0.6562414986070525</v>
      </c>
      <c r="BO26">
        <f t="shared" si="33"/>
        <v>-0.196763881229291</v>
      </c>
      <c r="BP26">
        <f t="shared" si="34"/>
        <v>0.58194089276109595</v>
      </c>
      <c r="BQ26">
        <f t="shared" si="35"/>
        <v>1.1254875315216901</v>
      </c>
      <c r="BR26">
        <f t="shared" si="36"/>
        <v>-1.5974278104863535</v>
      </c>
      <c r="BS26">
        <f t="shared" si="37"/>
        <v>-1.2894410460498635</v>
      </c>
      <c r="BT26">
        <f t="shared" si="38"/>
        <v>9.0444809106811783E-2</v>
      </c>
      <c r="BU26">
        <f t="shared" si="39"/>
        <v>0.69761395693560457</v>
      </c>
      <c r="BV26">
        <f t="shared" si="40"/>
        <v>-1.0663641861818631</v>
      </c>
      <c r="BW26">
        <f t="shared" si="41"/>
        <v>-0.24987309911986616</v>
      </c>
      <c r="BX26">
        <f t="shared" si="42"/>
        <v>-0.48184699126588615</v>
      </c>
      <c r="BY26">
        <f t="shared" si="43"/>
        <v>0.3490843803158144</v>
      </c>
      <c r="BZ26">
        <f t="shared" si="44"/>
        <v>0.18059669813047524</v>
      </c>
      <c r="CA26">
        <f t="shared" si="45"/>
        <v>-0.53991986372066481</v>
      </c>
      <c r="CC26" t="str">
        <f t="shared" si="46"/>
        <v>보통</v>
      </c>
      <c r="CD26" t="str">
        <f t="shared" si="59"/>
        <v>보통</v>
      </c>
      <c r="CE26" t="str">
        <f t="shared" si="60"/>
        <v>높음</v>
      </c>
      <c r="CF26" t="str">
        <f t="shared" si="61"/>
        <v>낮음</v>
      </c>
      <c r="CG26" t="str">
        <f t="shared" si="62"/>
        <v>높음</v>
      </c>
      <c r="CH26" t="str">
        <f t="shared" si="63"/>
        <v>높음</v>
      </c>
      <c r="CI26" t="str">
        <f t="shared" si="64"/>
        <v>보통</v>
      </c>
      <c r="CJ26" t="str">
        <f t="shared" si="65"/>
        <v>낮음</v>
      </c>
      <c r="CK26" t="str">
        <f t="shared" si="66"/>
        <v>낮음</v>
      </c>
      <c r="CL26" t="str">
        <f t="shared" si="67"/>
        <v>보통</v>
      </c>
      <c r="CM26" t="str">
        <f t="shared" si="68"/>
        <v>낮음</v>
      </c>
      <c r="CN26" t="str">
        <f t="shared" si="69"/>
        <v>보통</v>
      </c>
      <c r="CO26" t="str">
        <f t="shared" si="70"/>
        <v>낮음</v>
      </c>
      <c r="CP26" t="str">
        <f t="shared" si="71"/>
        <v>보통</v>
      </c>
      <c r="CQ26" t="str">
        <f t="shared" si="72"/>
        <v>높음</v>
      </c>
      <c r="CR26" t="str">
        <f t="shared" si="73"/>
        <v>낮음</v>
      </c>
      <c r="CS26" t="str">
        <f t="shared" si="50"/>
        <v>낮음</v>
      </c>
      <c r="CT26" t="str">
        <f t="shared" si="51"/>
        <v>보통</v>
      </c>
      <c r="CU26" t="str">
        <f t="shared" si="52"/>
        <v>보통</v>
      </c>
      <c r="CV26" t="str">
        <f t="shared" si="53"/>
        <v>낮음</v>
      </c>
      <c r="CW26" t="str">
        <f t="shared" si="54"/>
        <v>낮음</v>
      </c>
      <c r="CX26" t="str">
        <f t="shared" si="55"/>
        <v>낮음</v>
      </c>
      <c r="CY26" t="str">
        <f t="shared" si="56"/>
        <v>보통</v>
      </c>
      <c r="CZ26" t="str">
        <f t="shared" si="57"/>
        <v>보통</v>
      </c>
      <c r="DA26" t="str">
        <f t="shared" si="58"/>
        <v>낮음</v>
      </c>
      <c r="DC26">
        <f t="shared" si="47"/>
        <v>1.9794220259392002E-2</v>
      </c>
      <c r="DD26">
        <f t="shared" si="48"/>
        <v>-0.30141697063422795</v>
      </c>
      <c r="DE26">
        <f t="shared" si="49"/>
        <v>-0.25600435741232858</v>
      </c>
    </row>
    <row r="27" spans="1:109" x14ac:dyDescent="0.3">
      <c r="A27">
        <v>1037</v>
      </c>
      <c r="B27">
        <v>190211</v>
      </c>
      <c r="C27" t="s">
        <v>35</v>
      </c>
      <c r="D27" t="s">
        <v>6</v>
      </c>
      <c r="E27" t="s">
        <v>9</v>
      </c>
      <c r="F27">
        <f t="shared" si="3"/>
        <v>-1.0276113260752147</v>
      </c>
      <c r="G27">
        <f t="shared" si="4"/>
        <v>1.5579164264911363</v>
      </c>
      <c r="H27">
        <f t="shared" si="5"/>
        <v>2.1755184372317986</v>
      </c>
      <c r="I27" t="str">
        <f t="shared" si="6"/>
        <v/>
      </c>
      <c r="J27">
        <f t="shared" si="7"/>
        <v>-1.9663294780645004</v>
      </c>
      <c r="K27">
        <f t="shared" si="8"/>
        <v>2.9194812530691259</v>
      </c>
      <c r="M27" s="6">
        <f t="shared" si="9"/>
        <v>53.47692307692305</v>
      </c>
      <c r="N27">
        <f t="shared" si="10"/>
        <v>86.137414579999998</v>
      </c>
      <c r="O27">
        <f t="shared" si="11"/>
        <v>97.832050679999995</v>
      </c>
      <c r="P27" t="str">
        <f t="shared" si="12"/>
        <v/>
      </c>
      <c r="Q27">
        <f t="shared" si="13"/>
        <v>65.337179599999999</v>
      </c>
      <c r="R27">
        <f t="shared" si="14"/>
        <v>100</v>
      </c>
      <c r="T27" t="str">
        <f t="shared" si="15"/>
        <v>낮음</v>
      </c>
      <c r="U27" t="str">
        <f t="shared" si="16"/>
        <v>높음</v>
      </c>
      <c r="V27" t="str">
        <f t="shared" si="17"/>
        <v>높음</v>
      </c>
      <c r="W27" t="str">
        <f t="shared" si="18"/>
        <v/>
      </c>
      <c r="X27" t="str">
        <f t="shared" si="19"/>
        <v>낮음</v>
      </c>
      <c r="Y27" t="str">
        <f t="shared" si="20"/>
        <v>높음</v>
      </c>
      <c r="AA27" s="2">
        <v>53.47692307692305</v>
      </c>
      <c r="AB27" s="2">
        <v>100</v>
      </c>
      <c r="AC27" s="2">
        <v>100</v>
      </c>
      <c r="AD27" s="2"/>
      <c r="AE27" s="2">
        <v>58.412243740000001</v>
      </c>
      <c r="AF27" s="5">
        <v>86.137414579999998</v>
      </c>
      <c r="AG27" s="2">
        <v>100</v>
      </c>
      <c r="AH27" s="2"/>
      <c r="AI27" s="2">
        <v>100</v>
      </c>
      <c r="AJ27" s="2">
        <v>93.496152050000006</v>
      </c>
      <c r="AK27" s="5">
        <v>97.832050679999995</v>
      </c>
      <c r="AL27" s="2"/>
      <c r="AM27" s="2"/>
      <c r="AN27" s="2"/>
      <c r="AO27" s="5"/>
      <c r="AP27" s="2">
        <v>53.45861756</v>
      </c>
      <c r="AQ27" s="2">
        <v>90.562121500000003</v>
      </c>
      <c r="AR27" s="2">
        <v>62.921383749999997</v>
      </c>
      <c r="AS27" s="2">
        <v>54.406595590000002</v>
      </c>
      <c r="AT27" s="5">
        <v>65.337179599999999</v>
      </c>
      <c r="AU27" s="2">
        <v>100</v>
      </c>
      <c r="AV27" s="2"/>
      <c r="AW27" s="2"/>
      <c r="AX27" s="2"/>
      <c r="AY27" s="5">
        <v>100</v>
      </c>
      <c r="BA27" t="s">
        <v>9</v>
      </c>
      <c r="BC27">
        <f t="shared" si="21"/>
        <v>-0.48948302361574469</v>
      </c>
      <c r="BD27">
        <f t="shared" si="22"/>
        <v>1.4610825850848221</v>
      </c>
      <c r="BE27">
        <f t="shared" si="23"/>
        <v>1.5201108414054962</v>
      </c>
      <c r="BF27" t="str">
        <f t="shared" si="24"/>
        <v/>
      </c>
      <c r="BG27">
        <f t="shared" si="25"/>
        <v>-0.94273236139054784</v>
      </c>
      <c r="BH27">
        <f t="shared" si="26"/>
        <v>1.5579164264911363</v>
      </c>
      <c r="BI27">
        <f t="shared" si="27"/>
        <v>1.5526369719720508</v>
      </c>
      <c r="BJ27" t="str">
        <f t="shared" si="28"/>
        <v/>
      </c>
      <c r="BK27">
        <f t="shared" si="29"/>
        <v>1.3911720194778574</v>
      </c>
      <c r="BL27">
        <f t="shared" si="30"/>
        <v>0.81015178707352486</v>
      </c>
      <c r="BM27">
        <f t="shared" si="31"/>
        <v>2.1755184372317986</v>
      </c>
      <c r="BN27" t="str">
        <f t="shared" si="32"/>
        <v/>
      </c>
      <c r="BO27" t="str">
        <f t="shared" si="33"/>
        <v/>
      </c>
      <c r="BP27" t="str">
        <f t="shared" si="34"/>
        <v/>
      </c>
      <c r="BQ27" t="str">
        <f t="shared" si="35"/>
        <v/>
      </c>
      <c r="BR27">
        <f t="shared" si="36"/>
        <v>-0.95177177956960701</v>
      </c>
      <c r="BS27">
        <f t="shared" si="37"/>
        <v>0.48106473587708642</v>
      </c>
      <c r="BT27">
        <f t="shared" si="38"/>
        <v>-0.30260360238424705</v>
      </c>
      <c r="BU27">
        <f t="shared" si="39"/>
        <v>-0.80801750422115248</v>
      </c>
      <c r="BV27">
        <f t="shared" si="40"/>
        <v>-0.54761307908074275</v>
      </c>
      <c r="BW27">
        <f t="shared" si="41"/>
        <v>1.1081709576736698</v>
      </c>
      <c r="BX27" t="str">
        <f t="shared" si="42"/>
        <v/>
      </c>
      <c r="BY27" t="str">
        <f t="shared" si="43"/>
        <v/>
      </c>
      <c r="BZ27" t="str">
        <f t="shared" si="44"/>
        <v/>
      </c>
      <c r="CA27">
        <f t="shared" si="45"/>
        <v>1.6144232654097839</v>
      </c>
      <c r="CC27" t="str">
        <f t="shared" si="46"/>
        <v>낮음</v>
      </c>
      <c r="CD27" t="str">
        <f t="shared" si="59"/>
        <v>높음</v>
      </c>
      <c r="CE27" t="str">
        <f t="shared" si="60"/>
        <v>높음</v>
      </c>
      <c r="CF27" t="str">
        <f t="shared" si="61"/>
        <v/>
      </c>
      <c r="CG27" t="str">
        <f t="shared" si="62"/>
        <v>낮음</v>
      </c>
      <c r="CH27" t="str">
        <f t="shared" si="63"/>
        <v>높음</v>
      </c>
      <c r="CI27" t="str">
        <f t="shared" si="64"/>
        <v>높음</v>
      </c>
      <c r="CJ27" t="str">
        <f t="shared" si="65"/>
        <v/>
      </c>
      <c r="CK27" t="str">
        <f t="shared" si="66"/>
        <v>높음</v>
      </c>
      <c r="CL27" t="str">
        <f t="shared" si="67"/>
        <v>보통</v>
      </c>
      <c r="CM27" t="str">
        <f t="shared" si="68"/>
        <v>높음</v>
      </c>
      <c r="CN27" t="str">
        <f t="shared" si="69"/>
        <v/>
      </c>
      <c r="CO27" t="str">
        <f t="shared" si="70"/>
        <v/>
      </c>
      <c r="CP27" t="str">
        <f t="shared" si="71"/>
        <v/>
      </c>
      <c r="CQ27" t="str">
        <f t="shared" si="72"/>
        <v/>
      </c>
      <c r="CR27" t="str">
        <f t="shared" si="73"/>
        <v>낮음</v>
      </c>
      <c r="CS27" t="str">
        <f t="shared" si="50"/>
        <v>보통</v>
      </c>
      <c r="CT27" t="str">
        <f t="shared" si="51"/>
        <v>낮음</v>
      </c>
      <c r="CU27" t="str">
        <f t="shared" si="52"/>
        <v>낮음</v>
      </c>
      <c r="CV27" t="str">
        <f t="shared" si="53"/>
        <v>낮음</v>
      </c>
      <c r="CW27" t="str">
        <f t="shared" si="54"/>
        <v>높음</v>
      </c>
      <c r="CX27" t="str">
        <f t="shared" si="55"/>
        <v/>
      </c>
      <c r="CY27" t="str">
        <f t="shared" si="56"/>
        <v/>
      </c>
      <c r="CZ27" t="str">
        <f t="shared" si="57"/>
        <v/>
      </c>
      <c r="DA27" t="str">
        <f t="shared" si="58"/>
        <v>높음</v>
      </c>
      <c r="DC27">
        <f t="shared" si="47"/>
        <v>0.79252968379023381</v>
      </c>
      <c r="DD27">
        <f t="shared" si="48"/>
        <v>1.0005877886412913</v>
      </c>
      <c r="DE27">
        <f t="shared" si="49"/>
        <v>0.54428420854680515</v>
      </c>
    </row>
    <row r="28" spans="1:109" x14ac:dyDescent="0.3">
      <c r="A28">
        <v>1038</v>
      </c>
      <c r="B28">
        <v>190211</v>
      </c>
      <c r="C28" t="s">
        <v>36</v>
      </c>
      <c r="D28" t="s">
        <v>6</v>
      </c>
      <c r="E28" t="s">
        <v>9</v>
      </c>
      <c r="F28" t="str">
        <f t="shared" si="3"/>
        <v/>
      </c>
      <c r="G28">
        <f t="shared" si="4"/>
        <v>-2.8185480454046181E-2</v>
      </c>
      <c r="H28">
        <f t="shared" si="5"/>
        <v>0.61104912763876817</v>
      </c>
      <c r="I28">
        <f t="shared" si="6"/>
        <v>2.7314289108133134</v>
      </c>
      <c r="J28">
        <f t="shared" si="7"/>
        <v>-0.57759480047276313</v>
      </c>
      <c r="K28">
        <f t="shared" si="8"/>
        <v>-0.63790500144054263</v>
      </c>
      <c r="M28" s="6" t="str">
        <f t="shared" si="9"/>
        <v/>
      </c>
      <c r="N28">
        <f t="shared" si="10"/>
        <v>75.718992439999994</v>
      </c>
      <c r="O28">
        <f t="shared" si="11"/>
        <v>81.373398910000006</v>
      </c>
      <c r="P28">
        <f t="shared" si="12"/>
        <v>99.691579079999997</v>
      </c>
      <c r="Q28">
        <f t="shared" si="13"/>
        <v>73.933620719999993</v>
      </c>
      <c r="R28">
        <f t="shared" si="14"/>
        <v>70.706597819999999</v>
      </c>
      <c r="T28" t="str">
        <f t="shared" si="15"/>
        <v/>
      </c>
      <c r="U28" t="str">
        <f t="shared" si="16"/>
        <v>낮음</v>
      </c>
      <c r="V28" t="str">
        <f t="shared" si="17"/>
        <v>보통</v>
      </c>
      <c r="W28" t="str">
        <f t="shared" si="18"/>
        <v>높음</v>
      </c>
      <c r="X28" t="str">
        <f t="shared" si="19"/>
        <v>낮음</v>
      </c>
      <c r="Y28" t="str">
        <f t="shared" si="20"/>
        <v>낮음</v>
      </c>
      <c r="AA28" s="2"/>
      <c r="AB28" s="2">
        <v>74.558104279999995</v>
      </c>
      <c r="AC28" s="2">
        <v>83.890160530000003</v>
      </c>
      <c r="AD28" s="2"/>
      <c r="AE28" s="2">
        <v>68.708712500000004</v>
      </c>
      <c r="AF28" s="5">
        <v>75.718992439999994</v>
      </c>
      <c r="AG28" s="2">
        <v>62.746797819999998</v>
      </c>
      <c r="AH28" s="2"/>
      <c r="AI28" s="2">
        <v>100</v>
      </c>
      <c r="AJ28" s="2"/>
      <c r="AK28" s="5">
        <v>81.373398910000006</v>
      </c>
      <c r="AL28" s="2"/>
      <c r="AM28" s="2">
        <v>99.383158159999994</v>
      </c>
      <c r="AN28" s="2">
        <v>100</v>
      </c>
      <c r="AO28" s="5">
        <v>99.691579079999997</v>
      </c>
      <c r="AP28" s="2">
        <v>78.208320659999998</v>
      </c>
      <c r="AQ28" s="2">
        <v>54.604778639999999</v>
      </c>
      <c r="AR28" s="2">
        <v>62.921383589999998</v>
      </c>
      <c r="AS28" s="2">
        <v>100</v>
      </c>
      <c r="AT28" s="5">
        <v>73.933620719999993</v>
      </c>
      <c r="AU28" s="2">
        <v>94.892003279999997</v>
      </c>
      <c r="AV28" s="2">
        <v>78.159623710000005</v>
      </c>
      <c r="AW28" s="2">
        <v>52.368211160000001</v>
      </c>
      <c r="AX28" s="2">
        <v>57.40655314</v>
      </c>
      <c r="AY28" s="5">
        <v>70.706597819999999</v>
      </c>
      <c r="BA28" t="s">
        <v>9</v>
      </c>
      <c r="BC28" t="str">
        <f t="shared" si="21"/>
        <v/>
      </c>
      <c r="BD28">
        <f t="shared" si="22"/>
        <v>-9.0235917073889921E-2</v>
      </c>
      <c r="BE28">
        <f t="shared" si="23"/>
        <v>0.20416194703023541</v>
      </c>
      <c r="BF28" t="str">
        <f t="shared" si="24"/>
        <v/>
      </c>
      <c r="BG28">
        <f t="shared" si="25"/>
        <v>-0.31930398209794886</v>
      </c>
      <c r="BH28">
        <f t="shared" si="26"/>
        <v>-2.8185480454046181E-2</v>
      </c>
      <c r="BI28">
        <f t="shared" si="27"/>
        <v>-0.65456712383204629</v>
      </c>
      <c r="BJ28" t="str">
        <f t="shared" si="28"/>
        <v/>
      </c>
      <c r="BK28">
        <f t="shared" si="29"/>
        <v>1.3911720194778574</v>
      </c>
      <c r="BL28" t="str">
        <f t="shared" si="30"/>
        <v/>
      </c>
      <c r="BM28">
        <f t="shared" si="31"/>
        <v>0.61104912763876817</v>
      </c>
      <c r="BN28" t="str">
        <f t="shared" si="32"/>
        <v/>
      </c>
      <c r="BO28">
        <f t="shared" si="33"/>
        <v>1.1487508801298558</v>
      </c>
      <c r="BP28">
        <f t="shared" si="34"/>
        <v>0.9275993205405545</v>
      </c>
      <c r="BQ28">
        <f t="shared" si="35"/>
        <v>1.2059620955246406</v>
      </c>
      <c r="BR28">
        <f t="shared" si="36"/>
        <v>-0.11936555423249043</v>
      </c>
      <c r="BS28">
        <f t="shared" si="37"/>
        <v>-0.95992372245677915</v>
      </c>
      <c r="BT28">
        <f t="shared" si="38"/>
        <v>-0.30260360793240265</v>
      </c>
      <c r="BU28">
        <f t="shared" si="39"/>
        <v>0.76398212529374943</v>
      </c>
      <c r="BV28">
        <f t="shared" si="40"/>
        <v>-0.16085730833840536</v>
      </c>
      <c r="BW28">
        <f t="shared" si="41"/>
        <v>0.84558155053715989</v>
      </c>
      <c r="BX28">
        <f t="shared" si="42"/>
        <v>-6.2855165813089892E-2</v>
      </c>
      <c r="BY28">
        <f t="shared" si="43"/>
        <v>-0.86925159254432693</v>
      </c>
      <c r="BZ28">
        <f t="shared" si="44"/>
        <v>-0.70908821353465545</v>
      </c>
      <c r="CA28">
        <f t="shared" si="45"/>
        <v>-0.35275056976791269</v>
      </c>
      <c r="CC28" t="str">
        <f t="shared" si="46"/>
        <v/>
      </c>
      <c r="CD28" t="str">
        <f t="shared" si="59"/>
        <v>낮음</v>
      </c>
      <c r="CE28" t="str">
        <f t="shared" si="60"/>
        <v>보통</v>
      </c>
      <c r="CF28" t="str">
        <f t="shared" si="61"/>
        <v/>
      </c>
      <c r="CG28" t="str">
        <f t="shared" si="62"/>
        <v>낮음</v>
      </c>
      <c r="CH28" t="str">
        <f t="shared" si="63"/>
        <v>낮음</v>
      </c>
      <c r="CI28" t="str">
        <f t="shared" si="64"/>
        <v>낮음</v>
      </c>
      <c r="CJ28" t="str">
        <f t="shared" si="65"/>
        <v/>
      </c>
      <c r="CK28" t="str">
        <f t="shared" si="66"/>
        <v>높음</v>
      </c>
      <c r="CL28" t="str">
        <f t="shared" si="67"/>
        <v/>
      </c>
      <c r="CM28" t="str">
        <f t="shared" si="68"/>
        <v>보통</v>
      </c>
      <c r="CN28" t="str">
        <f t="shared" si="69"/>
        <v/>
      </c>
      <c r="CO28" t="str">
        <f t="shared" si="70"/>
        <v>높음</v>
      </c>
      <c r="CP28" t="str">
        <f t="shared" si="71"/>
        <v>보통</v>
      </c>
      <c r="CQ28" t="str">
        <f t="shared" si="72"/>
        <v>높음</v>
      </c>
      <c r="CR28" t="str">
        <f t="shared" si="73"/>
        <v>낮음</v>
      </c>
      <c r="CS28" t="str">
        <f t="shared" si="50"/>
        <v>낮음</v>
      </c>
      <c r="CT28" t="str">
        <f t="shared" si="51"/>
        <v>낮음</v>
      </c>
      <c r="CU28" t="str">
        <f t="shared" si="52"/>
        <v>보통</v>
      </c>
      <c r="CV28" t="str">
        <f t="shared" si="53"/>
        <v>낮음</v>
      </c>
      <c r="CW28" t="str">
        <f t="shared" si="54"/>
        <v>보통</v>
      </c>
      <c r="CX28" t="str">
        <f t="shared" si="55"/>
        <v>낮음</v>
      </c>
      <c r="CY28" t="str">
        <f t="shared" si="56"/>
        <v>낮음</v>
      </c>
      <c r="CZ28" t="str">
        <f t="shared" si="57"/>
        <v>낮음</v>
      </c>
      <c r="DA28" t="str">
        <f t="shared" si="58"/>
        <v>낮음</v>
      </c>
      <c r="DC28">
        <f t="shared" si="47"/>
        <v>-4.646761150316675E-3</v>
      </c>
      <c r="DD28">
        <f t="shared" si="48"/>
        <v>8.2533484722555533E-2</v>
      </c>
      <c r="DE28">
        <f t="shared" si="49"/>
        <v>0.28672903488542062</v>
      </c>
    </row>
    <row r="29" spans="1:109" x14ac:dyDescent="0.3">
      <c r="A29">
        <v>1039</v>
      </c>
      <c r="B29">
        <v>190211</v>
      </c>
      <c r="C29" t="s">
        <v>37</v>
      </c>
      <c r="D29" t="s">
        <v>6</v>
      </c>
      <c r="E29" t="s">
        <v>11</v>
      </c>
      <c r="F29">
        <f t="shared" si="3"/>
        <v>-0.54529065345939909</v>
      </c>
      <c r="G29">
        <f t="shared" si="4"/>
        <v>1.5899349110033447</v>
      </c>
      <c r="H29">
        <f t="shared" si="5"/>
        <v>-0.26432454595230676</v>
      </c>
      <c r="I29">
        <f t="shared" si="6"/>
        <v>0.39914586688846598</v>
      </c>
      <c r="J29">
        <f t="shared" si="7"/>
        <v>1.2262310606859665</v>
      </c>
      <c r="K29">
        <f t="shared" si="8"/>
        <v>0.37942352423980258</v>
      </c>
      <c r="M29" s="6">
        <f t="shared" si="9"/>
        <v>57.72954545454548</v>
      </c>
      <c r="N29">
        <f t="shared" si="10"/>
        <v>90.151790509999998</v>
      </c>
      <c r="O29">
        <f t="shared" si="11"/>
        <v>72.532218630000003</v>
      </c>
      <c r="P29">
        <f t="shared" si="12"/>
        <v>76.362045809999998</v>
      </c>
      <c r="Q29">
        <f t="shared" si="13"/>
        <v>86.749980219999998</v>
      </c>
      <c r="R29">
        <f t="shared" si="14"/>
        <v>82.849181709999996</v>
      </c>
      <c r="T29" t="str">
        <f t="shared" si="15"/>
        <v>낮음</v>
      </c>
      <c r="U29" t="str">
        <f t="shared" si="16"/>
        <v>높음</v>
      </c>
      <c r="V29" t="str">
        <f t="shared" si="17"/>
        <v>낮음</v>
      </c>
      <c r="W29" t="str">
        <f t="shared" si="18"/>
        <v>보통</v>
      </c>
      <c r="X29" t="str">
        <f t="shared" si="19"/>
        <v>높음</v>
      </c>
      <c r="Y29" t="str">
        <f t="shared" si="20"/>
        <v>보통</v>
      </c>
      <c r="AA29" s="2">
        <v>57.72954545454548</v>
      </c>
      <c r="AB29" s="2">
        <v>100</v>
      </c>
      <c r="AC29" s="2">
        <v>100</v>
      </c>
      <c r="AD29" s="2">
        <v>62.767389649999998</v>
      </c>
      <c r="AE29" s="2">
        <v>97.839772389999993</v>
      </c>
      <c r="AF29" s="5">
        <v>90.151790509999998</v>
      </c>
      <c r="AG29" s="2">
        <v>53.534461360000002</v>
      </c>
      <c r="AH29" s="2">
        <v>100</v>
      </c>
      <c r="AI29" s="2">
        <v>71.931985449999999</v>
      </c>
      <c r="AJ29" s="2">
        <v>64.662427699999995</v>
      </c>
      <c r="AK29" s="5">
        <v>72.532218630000003</v>
      </c>
      <c r="AL29" s="2">
        <v>66.748670799999999</v>
      </c>
      <c r="AM29" s="2">
        <v>74.278135950000006</v>
      </c>
      <c r="AN29" s="2">
        <v>88.059330669999994</v>
      </c>
      <c r="AO29" s="5">
        <v>76.362045809999998</v>
      </c>
      <c r="AP29" s="2">
        <v>100</v>
      </c>
      <c r="AQ29" s="2">
        <v>95.801870609999995</v>
      </c>
      <c r="AR29" s="2">
        <v>68.312778489999999</v>
      </c>
      <c r="AS29" s="2">
        <v>82.885271779999997</v>
      </c>
      <c r="AT29" s="5">
        <v>86.749980219999998</v>
      </c>
      <c r="AU29" s="2">
        <v>100</v>
      </c>
      <c r="AV29" s="2">
        <v>78.159871879999997</v>
      </c>
      <c r="AW29" s="2">
        <v>71.976570030000005</v>
      </c>
      <c r="AX29" s="2">
        <v>81.260284909999996</v>
      </c>
      <c r="AY29" s="5">
        <v>82.849181709999996</v>
      </c>
      <c r="BA29" t="s">
        <v>11</v>
      </c>
      <c r="BC29">
        <f t="shared" si="21"/>
        <v>-0.54529065345939909</v>
      </c>
      <c r="BD29">
        <f t="shared" si="22"/>
        <v>0.74968829570181283</v>
      </c>
      <c r="BE29">
        <f t="shared" si="23"/>
        <v>0.76616790905560117</v>
      </c>
      <c r="BF29">
        <f t="shared" si="24"/>
        <v>-0.29203654896207165</v>
      </c>
      <c r="BG29">
        <f t="shared" si="25"/>
        <v>0.93516631203355649</v>
      </c>
      <c r="BH29">
        <f t="shared" si="26"/>
        <v>0.61892604342446167</v>
      </c>
      <c r="BI29">
        <f t="shared" si="27"/>
        <v>-0.83567294327165331</v>
      </c>
      <c r="BJ29">
        <f t="shared" si="28"/>
        <v>0.59940038124882655</v>
      </c>
      <c r="BK29">
        <f t="shared" si="29"/>
        <v>-4.1898504584583262E-3</v>
      </c>
      <c r="BL29">
        <f t="shared" si="30"/>
        <v>-0.29303599648756534</v>
      </c>
      <c r="BM29">
        <f t="shared" si="31"/>
        <v>-0.11253165885633623</v>
      </c>
      <c r="BN29">
        <f t="shared" si="32"/>
        <v>-0.17516352705854624</v>
      </c>
      <c r="BO29">
        <f t="shared" si="33"/>
        <v>-2.1415270334080156E-2</v>
      </c>
      <c r="BP29">
        <f t="shared" si="34"/>
        <v>0.54858588814429943</v>
      </c>
      <c r="BQ29">
        <f t="shared" si="35"/>
        <v>0.11598722747309445</v>
      </c>
      <c r="BR29">
        <f t="shared" si="36"/>
        <v>0.36116609366041863</v>
      </c>
      <c r="BS29">
        <f t="shared" si="37"/>
        <v>0.47810579511968443</v>
      </c>
      <c r="BT29">
        <f t="shared" si="38"/>
        <v>-3.3305703158321841E-2</v>
      </c>
      <c r="BU29">
        <f t="shared" si="39"/>
        <v>0.14082668416090804</v>
      </c>
      <c r="BV29">
        <f t="shared" si="40"/>
        <v>0.27429822303552209</v>
      </c>
      <c r="BW29">
        <f t="shared" si="41"/>
        <v>0.4102157668969591</v>
      </c>
      <c r="BX29">
        <f t="shared" si="42"/>
        <v>2.2473248463550283E-2</v>
      </c>
      <c r="BY29">
        <f t="shared" si="43"/>
        <v>-0.17813893340164264</v>
      </c>
      <c r="BZ29">
        <f t="shared" si="44"/>
        <v>0.10958847507514539</v>
      </c>
      <c r="CA29">
        <f t="shared" si="45"/>
        <v>0.12187072472545164</v>
      </c>
      <c r="CC29" t="str">
        <f t="shared" si="46"/>
        <v>낮음</v>
      </c>
      <c r="CD29" t="str">
        <f t="shared" si="59"/>
        <v>보통</v>
      </c>
      <c r="CE29" t="str">
        <f t="shared" si="60"/>
        <v>보통</v>
      </c>
      <c r="CF29" t="str">
        <f t="shared" si="61"/>
        <v>낮음</v>
      </c>
      <c r="CG29" t="str">
        <f t="shared" si="62"/>
        <v>보통</v>
      </c>
      <c r="CH29" t="str">
        <f t="shared" si="63"/>
        <v>보통</v>
      </c>
      <c r="CI29" t="str">
        <f t="shared" si="64"/>
        <v>낮음</v>
      </c>
      <c r="CJ29" t="str">
        <f t="shared" si="65"/>
        <v>보통</v>
      </c>
      <c r="CK29" t="str">
        <f t="shared" si="66"/>
        <v>낮음</v>
      </c>
      <c r="CL29" t="str">
        <f t="shared" si="67"/>
        <v>낮음</v>
      </c>
      <c r="CM29" t="str">
        <f t="shared" si="68"/>
        <v>낮음</v>
      </c>
      <c r="CN29" t="str">
        <f t="shared" si="69"/>
        <v>낮음</v>
      </c>
      <c r="CO29" t="str">
        <f t="shared" si="70"/>
        <v>낮음</v>
      </c>
      <c r="CP29" t="str">
        <f t="shared" si="71"/>
        <v>보통</v>
      </c>
      <c r="CQ29" t="str">
        <f t="shared" si="72"/>
        <v>보통</v>
      </c>
      <c r="CR29" t="str">
        <f t="shared" si="73"/>
        <v>보통</v>
      </c>
      <c r="CS29" t="str">
        <f t="shared" si="50"/>
        <v>보통</v>
      </c>
      <c r="CT29" t="str">
        <f t="shared" si="51"/>
        <v>낮음</v>
      </c>
      <c r="CU29" t="str">
        <f t="shared" si="52"/>
        <v>보통</v>
      </c>
      <c r="CV29" t="str">
        <f t="shared" si="53"/>
        <v>보통</v>
      </c>
      <c r="CW29" t="str">
        <f t="shared" si="54"/>
        <v>보통</v>
      </c>
      <c r="CX29" t="str">
        <f t="shared" si="55"/>
        <v>보통</v>
      </c>
      <c r="CY29" t="str">
        <f t="shared" si="56"/>
        <v>낮음</v>
      </c>
      <c r="CZ29" t="str">
        <f t="shared" si="57"/>
        <v>보통</v>
      </c>
      <c r="DA29" t="str">
        <f t="shared" si="58"/>
        <v>보통</v>
      </c>
      <c r="DC29">
        <f t="shared" si="47"/>
        <v>0.10204673718579822</v>
      </c>
      <c r="DD29">
        <f t="shared" si="48"/>
        <v>0.36894641271071649</v>
      </c>
      <c r="DE29">
        <f t="shared" si="49"/>
        <v>8.1829704327609949E-3</v>
      </c>
    </row>
    <row r="30" spans="1:109" x14ac:dyDescent="0.3">
      <c r="A30">
        <v>1040</v>
      </c>
      <c r="B30">
        <v>190211</v>
      </c>
      <c r="C30" t="s">
        <v>38</v>
      </c>
      <c r="D30" t="s">
        <v>6</v>
      </c>
      <c r="E30" t="s">
        <v>21</v>
      </c>
      <c r="F30">
        <f t="shared" si="3"/>
        <v>-1.4965254186138353</v>
      </c>
      <c r="G30">
        <f t="shared" si="4"/>
        <v>0.2084751658228618</v>
      </c>
      <c r="H30">
        <f t="shared" si="5"/>
        <v>-0.80094025670992119</v>
      </c>
      <c r="I30">
        <f t="shared" si="6"/>
        <v>-5.1841635257855116E-2</v>
      </c>
      <c r="J30">
        <f t="shared" si="7"/>
        <v>0.96920077753046352</v>
      </c>
      <c r="K30">
        <f t="shared" si="8"/>
        <v>1.3980978267320505</v>
      </c>
      <c r="M30" s="6">
        <f t="shared" si="9"/>
        <v>50.06666666666667</v>
      </c>
      <c r="N30">
        <f t="shared" si="10"/>
        <v>80.040034239999997</v>
      </c>
      <c r="O30">
        <f t="shared" si="11"/>
        <v>71.027137089999997</v>
      </c>
      <c r="P30">
        <f t="shared" si="12"/>
        <v>73.918053290000003</v>
      </c>
      <c r="Q30">
        <f t="shared" si="13"/>
        <v>84.402583050000004</v>
      </c>
      <c r="R30">
        <f t="shared" si="14"/>
        <v>87.610827779999994</v>
      </c>
      <c r="T30" t="str">
        <f t="shared" si="15"/>
        <v>낮음</v>
      </c>
      <c r="U30" t="str">
        <f t="shared" si="16"/>
        <v>보통</v>
      </c>
      <c r="V30" t="str">
        <f t="shared" si="17"/>
        <v>낮음</v>
      </c>
      <c r="W30" t="str">
        <f t="shared" si="18"/>
        <v>낮음</v>
      </c>
      <c r="X30" t="str">
        <f t="shared" si="19"/>
        <v>보통</v>
      </c>
      <c r="Y30" t="str">
        <f t="shared" si="20"/>
        <v>높음</v>
      </c>
      <c r="AA30" s="2">
        <v>50.06666666666667</v>
      </c>
      <c r="AB30" s="2">
        <v>71.672718790000005</v>
      </c>
      <c r="AC30" s="2">
        <v>84.693048970000007</v>
      </c>
      <c r="AD30" s="2">
        <v>63.79436922</v>
      </c>
      <c r="AE30" s="2">
        <v>100</v>
      </c>
      <c r="AF30" s="5">
        <v>80.040034239999997</v>
      </c>
      <c r="AG30" s="2">
        <v>88.634382979999998</v>
      </c>
      <c r="AH30" s="2"/>
      <c r="AI30" s="2">
        <v>68.065887509999996</v>
      </c>
      <c r="AJ30" s="2">
        <v>56.381140770000002</v>
      </c>
      <c r="AK30" s="5">
        <v>71.027137089999997</v>
      </c>
      <c r="AL30" s="2">
        <v>66.750969569999995</v>
      </c>
      <c r="AM30" s="2">
        <v>55.0031903</v>
      </c>
      <c r="AN30" s="2">
        <v>100</v>
      </c>
      <c r="AO30" s="5">
        <v>73.918053290000003</v>
      </c>
      <c r="AP30" s="2">
        <v>100</v>
      </c>
      <c r="AQ30" s="2">
        <v>74.688947670000005</v>
      </c>
      <c r="AR30" s="2">
        <v>62.921384549999999</v>
      </c>
      <c r="AS30" s="2">
        <v>100</v>
      </c>
      <c r="AT30" s="5">
        <v>84.402583050000004</v>
      </c>
      <c r="AU30" s="2">
        <v>95.098471689999997</v>
      </c>
      <c r="AV30" s="2">
        <v>78.161070339999995</v>
      </c>
      <c r="AW30" s="2">
        <v>77.183769100000006</v>
      </c>
      <c r="AX30" s="2">
        <v>100</v>
      </c>
      <c r="AY30" s="5">
        <v>87.610827779999994</v>
      </c>
      <c r="BA30" t="s">
        <v>21</v>
      </c>
      <c r="BC30">
        <f t="shared" si="21"/>
        <v>-1.4965254186138353</v>
      </c>
      <c r="BD30">
        <f t="shared" si="22"/>
        <v>-0.56255445392636294</v>
      </c>
      <c r="BE30">
        <f t="shared" si="23"/>
        <v>0.42558274456064143</v>
      </c>
      <c r="BF30">
        <f t="shared" si="24"/>
        <v>-0.30371504707177494</v>
      </c>
      <c r="BG30">
        <f t="shared" si="25"/>
        <v>0.96732361349226048</v>
      </c>
      <c r="BH30">
        <f t="shared" si="26"/>
        <v>0.2084751658228618</v>
      </c>
      <c r="BI30">
        <f t="shared" si="27"/>
        <v>0.20514949555584522</v>
      </c>
      <c r="BJ30" t="str">
        <f t="shared" si="28"/>
        <v/>
      </c>
      <c r="BK30">
        <f t="shared" si="29"/>
        <v>-0.20356944680350753</v>
      </c>
      <c r="BL30">
        <f t="shared" si="30"/>
        <v>-1.2715447096069672</v>
      </c>
      <c r="BM30">
        <f t="shared" si="31"/>
        <v>-0.80094025670992119</v>
      </c>
      <c r="BN30">
        <f t="shared" si="32"/>
        <v>-0.36065902048969367</v>
      </c>
      <c r="BO30">
        <f t="shared" si="33"/>
        <v>-1.0481720408662307</v>
      </c>
      <c r="BP30">
        <f t="shared" si="34"/>
        <v>1.5624164264016251</v>
      </c>
      <c r="BQ30">
        <f t="shared" si="35"/>
        <v>-5.1841635257855116E-2</v>
      </c>
      <c r="BR30">
        <f t="shared" si="36"/>
        <v>1.1011517108737114</v>
      </c>
      <c r="BS30">
        <f t="shared" si="37"/>
        <v>-0.2467230131308801</v>
      </c>
      <c r="BT30">
        <f t="shared" si="38"/>
        <v>-0.34117833059296915</v>
      </c>
      <c r="BU30">
        <f t="shared" si="39"/>
        <v>1.2879015936024278</v>
      </c>
      <c r="BV30">
        <f t="shared" si="40"/>
        <v>0.96920077753046352</v>
      </c>
      <c r="BW30">
        <f t="shared" si="41"/>
        <v>0.86649106518157204</v>
      </c>
      <c r="BX30">
        <f t="shared" si="42"/>
        <v>1.0101333976426048E-2</v>
      </c>
      <c r="BY30">
        <f t="shared" si="43"/>
        <v>0.58715281776490613</v>
      </c>
      <c r="BZ30">
        <f t="shared" si="44"/>
        <v>1.4182562487772203</v>
      </c>
      <c r="CA30">
        <f t="shared" si="45"/>
        <v>1.3980978267320505</v>
      </c>
      <c r="CC30" t="str">
        <f t="shared" si="46"/>
        <v>낮음</v>
      </c>
      <c r="CD30" t="str">
        <f t="shared" si="59"/>
        <v>낮음</v>
      </c>
      <c r="CE30" t="str">
        <f t="shared" si="60"/>
        <v>보통</v>
      </c>
      <c r="CF30" t="str">
        <f t="shared" si="61"/>
        <v>낮음</v>
      </c>
      <c r="CG30" t="str">
        <f t="shared" si="62"/>
        <v>보통</v>
      </c>
      <c r="CH30" t="str">
        <f t="shared" si="63"/>
        <v>보통</v>
      </c>
      <c r="CI30" t="str">
        <f t="shared" si="64"/>
        <v>보통</v>
      </c>
      <c r="CJ30" t="str">
        <f t="shared" si="65"/>
        <v/>
      </c>
      <c r="CK30" t="str">
        <f t="shared" si="66"/>
        <v>낮음</v>
      </c>
      <c r="CL30" t="str">
        <f t="shared" si="67"/>
        <v>낮음</v>
      </c>
      <c r="CM30" t="str">
        <f t="shared" si="68"/>
        <v>낮음</v>
      </c>
      <c r="CN30" t="str">
        <f t="shared" si="69"/>
        <v>낮음</v>
      </c>
      <c r="CO30" t="str">
        <f t="shared" si="70"/>
        <v>낮음</v>
      </c>
      <c r="CP30" t="str">
        <f t="shared" si="71"/>
        <v>높음</v>
      </c>
      <c r="CQ30" t="str">
        <f t="shared" si="72"/>
        <v>낮음</v>
      </c>
      <c r="CR30" t="str">
        <f t="shared" si="73"/>
        <v>높음</v>
      </c>
      <c r="CS30" t="str">
        <f t="shared" si="50"/>
        <v>낮음</v>
      </c>
      <c r="CT30" t="str">
        <f t="shared" si="51"/>
        <v>낮음</v>
      </c>
      <c r="CU30" t="str">
        <f t="shared" si="52"/>
        <v>높음</v>
      </c>
      <c r="CV30" t="str">
        <f t="shared" si="53"/>
        <v>보통</v>
      </c>
      <c r="CW30" t="str">
        <f t="shared" si="54"/>
        <v>보통</v>
      </c>
      <c r="CX30" t="str">
        <f t="shared" si="55"/>
        <v>보통</v>
      </c>
      <c r="CY30" t="str">
        <f t="shared" si="56"/>
        <v>보통</v>
      </c>
      <c r="CZ30" t="str">
        <f t="shared" si="57"/>
        <v>높음</v>
      </c>
      <c r="DA30" t="str">
        <f t="shared" si="58"/>
        <v>높음</v>
      </c>
      <c r="DC30">
        <f t="shared" si="47"/>
        <v>0.2499157594390144</v>
      </c>
      <c r="DD30">
        <f t="shared" si="48"/>
        <v>-0.2148027438650108</v>
      </c>
      <c r="DE30">
        <f t="shared" si="49"/>
        <v>0.26022128393965593</v>
      </c>
    </row>
    <row r="31" spans="1:109" x14ac:dyDescent="0.3">
      <c r="A31">
        <v>1041</v>
      </c>
      <c r="B31">
        <v>190211</v>
      </c>
      <c r="C31" t="s">
        <v>39</v>
      </c>
      <c r="D31" t="s">
        <v>6</v>
      </c>
      <c r="E31" t="s">
        <v>17</v>
      </c>
      <c r="F31">
        <f t="shared" si="3"/>
        <v>2.2990288076995675</v>
      </c>
      <c r="G31">
        <f t="shared" si="4"/>
        <v>2.5028665371974141</v>
      </c>
      <c r="H31">
        <f t="shared" si="5"/>
        <v>-0.66807076535308052</v>
      </c>
      <c r="I31">
        <f t="shared" si="6"/>
        <v>-1.2691996608881457</v>
      </c>
      <c r="J31">
        <f t="shared" si="7"/>
        <v>2.3003154997190058E-2</v>
      </c>
      <c r="K31">
        <f t="shared" si="8"/>
        <v>-0.90519521575153683</v>
      </c>
      <c r="M31" s="6">
        <f t="shared" si="9"/>
        <v>85.67692307692306</v>
      </c>
      <c r="N31">
        <f t="shared" si="10"/>
        <v>93.726782839999998</v>
      </c>
      <c r="O31">
        <f t="shared" si="11"/>
        <v>77.150605479999996</v>
      </c>
      <c r="P31">
        <f t="shared" si="12"/>
        <v>62.263669</v>
      </c>
      <c r="Q31">
        <f t="shared" si="13"/>
        <v>78.579639420000007</v>
      </c>
      <c r="R31">
        <f t="shared" si="14"/>
        <v>75.770769180000002</v>
      </c>
      <c r="T31" t="str">
        <f t="shared" si="15"/>
        <v>높음</v>
      </c>
      <c r="U31" t="str">
        <f t="shared" si="16"/>
        <v>높음</v>
      </c>
      <c r="V31" t="str">
        <f t="shared" si="17"/>
        <v>낮음</v>
      </c>
      <c r="W31" t="str">
        <f t="shared" si="18"/>
        <v>낮음</v>
      </c>
      <c r="X31" t="str">
        <f t="shared" si="19"/>
        <v>보통</v>
      </c>
      <c r="Y31" t="str">
        <f t="shared" si="20"/>
        <v>낮음</v>
      </c>
      <c r="AA31" s="2">
        <v>85.67692307692306</v>
      </c>
      <c r="AB31" s="2"/>
      <c r="AC31" s="2">
        <v>100</v>
      </c>
      <c r="AD31" s="2"/>
      <c r="AE31" s="2">
        <v>87.453565679999997</v>
      </c>
      <c r="AF31" s="5">
        <v>93.726782839999998</v>
      </c>
      <c r="AG31" s="2"/>
      <c r="AH31" s="2"/>
      <c r="AI31" s="2">
        <v>88.232290250000005</v>
      </c>
      <c r="AJ31" s="2">
        <v>66.068920700000007</v>
      </c>
      <c r="AK31" s="5">
        <v>77.150605479999996</v>
      </c>
      <c r="AL31" s="2"/>
      <c r="AM31" s="2">
        <v>66.24690846</v>
      </c>
      <c r="AN31" s="2">
        <v>58.28042954</v>
      </c>
      <c r="AO31" s="5">
        <v>62.263669</v>
      </c>
      <c r="AP31" s="2">
        <v>67.666519219999998</v>
      </c>
      <c r="AQ31" s="2">
        <v>100</v>
      </c>
      <c r="AR31" s="2"/>
      <c r="AS31" s="2">
        <v>68.072399050000001</v>
      </c>
      <c r="AT31" s="5">
        <v>78.579639420000007</v>
      </c>
      <c r="AU31" s="2"/>
      <c r="AV31" s="2">
        <v>54.212534839999996</v>
      </c>
      <c r="AW31" s="2">
        <v>91.096754110000006</v>
      </c>
      <c r="AX31" s="2">
        <v>82.003018580000003</v>
      </c>
      <c r="AY31" s="5">
        <v>75.770769180000002</v>
      </c>
      <c r="BA31" t="s">
        <v>17</v>
      </c>
      <c r="BC31">
        <f t="shared" si="21"/>
        <v>2.2990288076995675</v>
      </c>
      <c r="BD31" t="str">
        <f t="shared" si="22"/>
        <v/>
      </c>
      <c r="BE31">
        <f t="shared" si="23"/>
        <v>2.1465408089006117</v>
      </c>
      <c r="BF31" t="str">
        <f t="shared" si="24"/>
        <v/>
      </c>
      <c r="BG31">
        <f t="shared" si="25"/>
        <v>0.85956354035061899</v>
      </c>
      <c r="BH31">
        <f t="shared" si="26"/>
        <v>2.5028665371974141</v>
      </c>
      <c r="BI31" t="str">
        <f t="shared" si="27"/>
        <v/>
      </c>
      <c r="BJ31" t="str">
        <f t="shared" si="28"/>
        <v/>
      </c>
      <c r="BK31">
        <f t="shared" si="29"/>
        <v>0.70392601595954096</v>
      </c>
      <c r="BL31">
        <f t="shared" si="30"/>
        <v>-0.80415348328951997</v>
      </c>
      <c r="BM31">
        <f t="shared" si="31"/>
        <v>-0.66807076535308052</v>
      </c>
      <c r="BN31" t="str">
        <f t="shared" si="32"/>
        <v/>
      </c>
      <c r="BO31">
        <f t="shared" si="33"/>
        <v>-0.81950743248385693</v>
      </c>
      <c r="BP31">
        <f t="shared" si="34"/>
        <v>-0.91239905752873562</v>
      </c>
      <c r="BQ31">
        <f t="shared" si="35"/>
        <v>-1.2691996608881457</v>
      </c>
      <c r="BR31">
        <f t="shared" si="36"/>
        <v>-0.98833512243404775</v>
      </c>
      <c r="BS31">
        <f t="shared" si="37"/>
        <v>1.2738508155506252</v>
      </c>
      <c r="BT31" t="str">
        <f t="shared" si="38"/>
        <v/>
      </c>
      <c r="BU31">
        <f t="shared" si="39"/>
        <v>-0.29355257979347404</v>
      </c>
      <c r="BV31">
        <f t="shared" si="40"/>
        <v>2.3003154997190058E-2</v>
      </c>
      <c r="BW31" t="str">
        <f t="shared" si="41"/>
        <v/>
      </c>
      <c r="BX31">
        <f t="shared" si="42"/>
        <v>-0.59825340465478027</v>
      </c>
      <c r="BY31">
        <f t="shared" si="43"/>
        <v>1.4604391946538873</v>
      </c>
      <c r="BZ31">
        <f t="shared" si="44"/>
        <v>-9.1740148783840819E-2</v>
      </c>
      <c r="CA31">
        <f t="shared" si="45"/>
        <v>-0.90519521575153683</v>
      </c>
      <c r="CC31" t="str">
        <f t="shared" si="46"/>
        <v>높음</v>
      </c>
      <c r="CD31" t="str">
        <f t="shared" si="59"/>
        <v/>
      </c>
      <c r="CE31" t="str">
        <f t="shared" si="60"/>
        <v>높음</v>
      </c>
      <c r="CF31" t="str">
        <f t="shared" si="61"/>
        <v/>
      </c>
      <c r="CG31" t="str">
        <f t="shared" si="62"/>
        <v>보통</v>
      </c>
      <c r="CH31" t="str">
        <f t="shared" si="63"/>
        <v>높음</v>
      </c>
      <c r="CI31" t="str">
        <f t="shared" si="64"/>
        <v/>
      </c>
      <c r="CJ31" t="str">
        <f t="shared" si="65"/>
        <v/>
      </c>
      <c r="CK31" t="str">
        <f t="shared" si="66"/>
        <v>보통</v>
      </c>
      <c r="CL31" t="str">
        <f t="shared" si="67"/>
        <v>낮음</v>
      </c>
      <c r="CM31" t="str">
        <f t="shared" si="68"/>
        <v>낮음</v>
      </c>
      <c r="CN31" t="str">
        <f t="shared" si="69"/>
        <v/>
      </c>
      <c r="CO31" t="str">
        <f t="shared" si="70"/>
        <v>낮음</v>
      </c>
      <c r="CP31" t="str">
        <f t="shared" si="71"/>
        <v>낮음</v>
      </c>
      <c r="CQ31" t="str">
        <f t="shared" si="72"/>
        <v>낮음</v>
      </c>
      <c r="CR31" t="str">
        <f t="shared" si="73"/>
        <v>낮음</v>
      </c>
      <c r="CS31" t="str">
        <f t="shared" si="50"/>
        <v>높음</v>
      </c>
      <c r="CT31" t="str">
        <f t="shared" si="51"/>
        <v/>
      </c>
      <c r="CU31" t="str">
        <f t="shared" si="52"/>
        <v>낮음</v>
      </c>
      <c r="CV31" t="str">
        <f t="shared" si="53"/>
        <v>보통</v>
      </c>
      <c r="CW31" t="str">
        <f t="shared" si="54"/>
        <v/>
      </c>
      <c r="CX31" t="str">
        <f t="shared" si="55"/>
        <v>낮음</v>
      </c>
      <c r="CY31" t="str">
        <f t="shared" si="56"/>
        <v>높음</v>
      </c>
      <c r="CZ31" t="str">
        <f t="shared" si="57"/>
        <v>낮음</v>
      </c>
      <c r="DA31" t="str">
        <f t="shared" si="58"/>
        <v>낮음</v>
      </c>
      <c r="DC31">
        <f t="shared" si="47"/>
        <v>-0.98833512243404775</v>
      </c>
      <c r="DD31">
        <f t="shared" si="48"/>
        <v>0.50065769682814998</v>
      </c>
      <c r="DE31">
        <f t="shared" si="49"/>
        <v>0.41732205102823089</v>
      </c>
    </row>
    <row r="32" spans="1:109" x14ac:dyDescent="0.3">
      <c r="A32">
        <v>1042</v>
      </c>
      <c r="B32">
        <v>190211</v>
      </c>
      <c r="C32" t="s">
        <v>40</v>
      </c>
      <c r="D32" t="s">
        <v>16</v>
      </c>
      <c r="E32" t="s">
        <v>9</v>
      </c>
      <c r="F32">
        <f t="shared" si="3"/>
        <v>1.1723319848459945</v>
      </c>
      <c r="G32">
        <f t="shared" si="4"/>
        <v>-1.6498967138510354</v>
      </c>
      <c r="H32">
        <f t="shared" si="5"/>
        <v>-1.6844000101691221</v>
      </c>
      <c r="I32">
        <f t="shared" si="6"/>
        <v>0.21447183692502705</v>
      </c>
      <c r="J32">
        <f t="shared" si="7"/>
        <v>1.8093805670343079</v>
      </c>
      <c r="K32">
        <f t="shared" si="8"/>
        <v>0.37854030299014185</v>
      </c>
      <c r="M32" s="6">
        <f t="shared" si="9"/>
        <v>70.055172413793116</v>
      </c>
      <c r="N32">
        <f t="shared" si="10"/>
        <v>65.066667929999994</v>
      </c>
      <c r="O32">
        <f t="shared" si="11"/>
        <v>57.224636269999998</v>
      </c>
      <c r="P32">
        <f t="shared" si="12"/>
        <v>74.990193090000005</v>
      </c>
      <c r="Q32">
        <f t="shared" si="13"/>
        <v>88.709296399999999</v>
      </c>
      <c r="R32">
        <f t="shared" si="14"/>
        <v>79.076546699999994</v>
      </c>
      <c r="T32" t="str">
        <f t="shared" si="15"/>
        <v>높음</v>
      </c>
      <c r="U32" t="str">
        <f t="shared" si="16"/>
        <v>낮음</v>
      </c>
      <c r="V32" t="str">
        <f t="shared" si="17"/>
        <v>낮음</v>
      </c>
      <c r="W32" t="str">
        <f t="shared" si="18"/>
        <v>보통</v>
      </c>
      <c r="X32" t="str">
        <f t="shared" si="19"/>
        <v>높음</v>
      </c>
      <c r="Y32" t="str">
        <f t="shared" si="20"/>
        <v>보통</v>
      </c>
      <c r="AA32" s="2">
        <v>70.055172413793116</v>
      </c>
      <c r="AB32" s="2">
        <v>52.505213089999998</v>
      </c>
      <c r="AC32" s="2">
        <v>68.683684009999993</v>
      </c>
      <c r="AD32" s="2">
        <v>88.955368530000001</v>
      </c>
      <c r="AE32" s="2">
        <v>50.122406069999997</v>
      </c>
      <c r="AF32" s="5">
        <v>65.066667929999994</v>
      </c>
      <c r="AG32" s="2">
        <v>52.75095297</v>
      </c>
      <c r="AH32" s="2">
        <v>56.131081649999999</v>
      </c>
      <c r="AI32" s="2">
        <v>59.811245980000002</v>
      </c>
      <c r="AJ32" s="2">
        <v>60.205264470000003</v>
      </c>
      <c r="AK32" s="5">
        <v>57.224636269999998</v>
      </c>
      <c r="AL32" s="2">
        <v>66.748949229999994</v>
      </c>
      <c r="AM32" s="2">
        <v>58.22163003</v>
      </c>
      <c r="AN32" s="2">
        <v>100</v>
      </c>
      <c r="AO32" s="5">
        <v>74.990193090000005</v>
      </c>
      <c r="AP32" s="2">
        <v>100</v>
      </c>
      <c r="AQ32" s="2">
        <v>79.726116680000004</v>
      </c>
      <c r="AR32" s="2">
        <v>80.101852960000002</v>
      </c>
      <c r="AS32" s="2">
        <v>95.009215960000006</v>
      </c>
      <c r="AT32" s="5">
        <v>88.709296399999999</v>
      </c>
      <c r="AU32" s="2">
        <v>100</v>
      </c>
      <c r="AV32" s="2">
        <v>53.625893400000002</v>
      </c>
      <c r="AW32" s="2">
        <v>95.571690810000007</v>
      </c>
      <c r="AX32" s="2">
        <v>67.108602599999998</v>
      </c>
      <c r="AY32" s="5">
        <v>79.076546699999994</v>
      </c>
      <c r="BA32" t="s">
        <v>9</v>
      </c>
      <c r="BC32">
        <f t="shared" si="21"/>
        <v>0.55841794466740191</v>
      </c>
      <c r="BD32">
        <f t="shared" si="22"/>
        <v>-1.4349100131258741</v>
      </c>
      <c r="BE32">
        <f t="shared" si="23"/>
        <v>-1.0379948107141284</v>
      </c>
      <c r="BF32">
        <f t="shared" si="24"/>
        <v>0.61934894037803889</v>
      </c>
      <c r="BG32">
        <f t="shared" si="25"/>
        <v>-1.4446636723739879</v>
      </c>
      <c r="BH32">
        <f t="shared" si="26"/>
        <v>-1.6498967138510354</v>
      </c>
      <c r="BI32">
        <f t="shared" si="27"/>
        <v>-1.2468080159663364</v>
      </c>
      <c r="BJ32">
        <f t="shared" si="28"/>
        <v>-0.52548262194424911</v>
      </c>
      <c r="BK32">
        <f t="shared" si="29"/>
        <v>-0.89046659754470781</v>
      </c>
      <c r="BL32">
        <f t="shared" si="30"/>
        <v>-0.77091870740207513</v>
      </c>
      <c r="BM32">
        <f t="shared" si="31"/>
        <v>-1.6844000101691221</v>
      </c>
      <c r="BN32">
        <f t="shared" si="32"/>
        <v>-0.13569153117298685</v>
      </c>
      <c r="BO32">
        <f t="shared" si="33"/>
        <v>-0.58869670018651621</v>
      </c>
      <c r="BP32">
        <f t="shared" si="34"/>
        <v>0.9275993205405545</v>
      </c>
      <c r="BQ32">
        <f t="shared" si="35"/>
        <v>9.4692160892486943E-2</v>
      </c>
      <c r="BR32">
        <f t="shared" si="36"/>
        <v>0.61355352240751304</v>
      </c>
      <c r="BS32">
        <f t="shared" si="37"/>
        <v>4.6812462541277071E-2</v>
      </c>
      <c r="BT32">
        <f t="shared" si="38"/>
        <v>0.29314587634833156</v>
      </c>
      <c r="BU32">
        <f t="shared" si="39"/>
        <v>0.59190656385249585</v>
      </c>
      <c r="BV32">
        <f t="shared" si="40"/>
        <v>0.50390358004388092</v>
      </c>
      <c r="BW32">
        <f t="shared" si="41"/>
        <v>1.1081709576736698</v>
      </c>
      <c r="BX32">
        <f t="shared" si="42"/>
        <v>-0.66519430817690439</v>
      </c>
      <c r="BY32">
        <f t="shared" si="43"/>
        <v>1.0334695496120085</v>
      </c>
      <c r="BZ32">
        <f t="shared" si="44"/>
        <v>-0.28427161617556079</v>
      </c>
      <c r="CA32">
        <f t="shared" si="45"/>
        <v>0.20932632172243101</v>
      </c>
      <c r="CC32" t="str">
        <f t="shared" si="46"/>
        <v>보통</v>
      </c>
      <c r="CD32" t="str">
        <f t="shared" si="59"/>
        <v>낮음</v>
      </c>
      <c r="CE32" t="str">
        <f t="shared" si="60"/>
        <v>낮음</v>
      </c>
      <c r="CF32" t="str">
        <f t="shared" si="61"/>
        <v>보통</v>
      </c>
      <c r="CG32" t="str">
        <f t="shared" si="62"/>
        <v>낮음</v>
      </c>
      <c r="CH32" t="str">
        <f t="shared" si="63"/>
        <v>낮음</v>
      </c>
      <c r="CI32" t="str">
        <f t="shared" si="64"/>
        <v>낮음</v>
      </c>
      <c r="CJ32" t="str">
        <f t="shared" si="65"/>
        <v>낮음</v>
      </c>
      <c r="CK32" t="str">
        <f t="shared" si="66"/>
        <v>낮음</v>
      </c>
      <c r="CL32" t="str">
        <f t="shared" si="67"/>
        <v>낮음</v>
      </c>
      <c r="CM32" t="str">
        <f t="shared" si="68"/>
        <v>낮음</v>
      </c>
      <c r="CN32" t="str">
        <f t="shared" si="69"/>
        <v>낮음</v>
      </c>
      <c r="CO32" t="str">
        <f t="shared" si="70"/>
        <v>낮음</v>
      </c>
      <c r="CP32" t="str">
        <f t="shared" si="71"/>
        <v>보통</v>
      </c>
      <c r="CQ32" t="str">
        <f t="shared" si="72"/>
        <v>보통</v>
      </c>
      <c r="CR32" t="str">
        <f t="shared" si="73"/>
        <v>보통</v>
      </c>
      <c r="CS32" t="str">
        <f t="shared" si="50"/>
        <v>보통</v>
      </c>
      <c r="CT32" t="str">
        <f t="shared" si="51"/>
        <v>보통</v>
      </c>
      <c r="CU32" t="str">
        <f t="shared" si="52"/>
        <v>보통</v>
      </c>
      <c r="CV32" t="str">
        <f t="shared" si="53"/>
        <v>보통</v>
      </c>
      <c r="CW32" t="str">
        <f t="shared" si="54"/>
        <v>높음</v>
      </c>
      <c r="CX32" t="str">
        <f t="shared" si="55"/>
        <v>낮음</v>
      </c>
      <c r="CY32" t="str">
        <f t="shared" si="56"/>
        <v>높음</v>
      </c>
      <c r="CZ32" t="str">
        <f t="shared" si="57"/>
        <v>낮음</v>
      </c>
      <c r="DA32" t="str">
        <f t="shared" si="58"/>
        <v>보통</v>
      </c>
      <c r="DC32">
        <f t="shared" si="47"/>
        <v>-0.21913701603680286</v>
      </c>
      <c r="DD32">
        <f t="shared" si="48"/>
        <v>-0.55411119569610423</v>
      </c>
      <c r="DE32">
        <f t="shared" si="49"/>
        <v>0.39661941786684513</v>
      </c>
    </row>
    <row r="33" spans="1:109" x14ac:dyDescent="0.3">
      <c r="A33">
        <v>1043</v>
      </c>
      <c r="B33">
        <v>190211</v>
      </c>
      <c r="C33" t="s">
        <v>41</v>
      </c>
      <c r="D33" t="s">
        <v>6</v>
      </c>
      <c r="E33" t="s">
        <v>21</v>
      </c>
      <c r="F33">
        <f t="shared" si="3"/>
        <v>-0.23206452191947943</v>
      </c>
      <c r="G33">
        <f t="shared" si="4"/>
        <v>-0.67126175372956565</v>
      </c>
      <c r="H33">
        <f t="shared" si="5"/>
        <v>-0.13715184033095901</v>
      </c>
      <c r="I33">
        <f t="shared" si="6"/>
        <v>-0.76644446671679611</v>
      </c>
      <c r="J33">
        <f t="shared" si="7"/>
        <v>0.2819470313035084</v>
      </c>
      <c r="K33">
        <f t="shared" si="8"/>
        <v>1.738606556609418</v>
      </c>
      <c r="M33" s="6">
        <f t="shared" si="9"/>
        <v>58.84202898550722</v>
      </c>
      <c r="N33">
        <f t="shared" si="10"/>
        <v>73.481547300000003</v>
      </c>
      <c r="O33">
        <f t="shared" si="11"/>
        <v>76.727472199999994</v>
      </c>
      <c r="P33">
        <f t="shared" si="12"/>
        <v>65.870891749999998</v>
      </c>
      <c r="Q33">
        <f t="shared" si="13"/>
        <v>79.563009140000005</v>
      </c>
      <c r="R33">
        <f t="shared" si="14"/>
        <v>90.219160149999993</v>
      </c>
      <c r="T33" t="str">
        <f t="shared" si="15"/>
        <v>낮음</v>
      </c>
      <c r="U33" t="str">
        <f t="shared" si="16"/>
        <v>낮음</v>
      </c>
      <c r="V33" t="str">
        <f t="shared" si="17"/>
        <v>낮음</v>
      </c>
      <c r="W33" t="str">
        <f t="shared" si="18"/>
        <v>낮음</v>
      </c>
      <c r="X33" t="str">
        <f t="shared" si="19"/>
        <v>보통</v>
      </c>
      <c r="Y33" t="str">
        <f t="shared" si="20"/>
        <v>높음</v>
      </c>
      <c r="AA33" s="2">
        <v>58.84202898550722</v>
      </c>
      <c r="AB33" s="2">
        <v>81.366022700000002</v>
      </c>
      <c r="AC33" s="2">
        <v>72.658011029999997</v>
      </c>
      <c r="AD33" s="2"/>
      <c r="AE33" s="2">
        <v>66.420608189999996</v>
      </c>
      <c r="AF33" s="5">
        <v>73.481547300000003</v>
      </c>
      <c r="AG33" s="2">
        <v>84.677172279999994</v>
      </c>
      <c r="AH33" s="2"/>
      <c r="AI33" s="2">
        <v>82.380898779999995</v>
      </c>
      <c r="AJ33" s="2">
        <v>63.12434554</v>
      </c>
      <c r="AK33" s="5">
        <v>76.727472199999994</v>
      </c>
      <c r="AL33" s="2"/>
      <c r="AM33" s="2">
        <v>55.003190760000003</v>
      </c>
      <c r="AN33" s="2">
        <v>76.738592740000001</v>
      </c>
      <c r="AO33" s="5">
        <v>65.870891749999998</v>
      </c>
      <c r="AP33" s="2">
        <v>64.802075149999993</v>
      </c>
      <c r="AQ33" s="2">
        <v>73.886952269999995</v>
      </c>
      <c r="AR33" s="2"/>
      <c r="AS33" s="2">
        <v>100</v>
      </c>
      <c r="AT33" s="5">
        <v>79.563009140000005</v>
      </c>
      <c r="AU33" s="2">
        <v>89.080137149999999</v>
      </c>
      <c r="AV33" s="2"/>
      <c r="AW33" s="2">
        <v>81.577343319999997</v>
      </c>
      <c r="AX33" s="2">
        <v>100</v>
      </c>
      <c r="AY33" s="5">
        <v>90.219160149999993</v>
      </c>
      <c r="BA33" t="s">
        <v>21</v>
      </c>
      <c r="BC33">
        <f t="shared" si="21"/>
        <v>-0.23206452191947943</v>
      </c>
      <c r="BD33">
        <f t="shared" si="22"/>
        <v>9.4079249074659043E-3</v>
      </c>
      <c r="BE33">
        <f t="shared" si="23"/>
        <v>-0.62514934682394552</v>
      </c>
      <c r="BF33" t="str">
        <f t="shared" si="24"/>
        <v/>
      </c>
      <c r="BG33">
        <f t="shared" si="25"/>
        <v>-0.91103772722578258</v>
      </c>
      <c r="BH33">
        <f t="shared" si="26"/>
        <v>-0.67126175372956565</v>
      </c>
      <c r="BI33">
        <f t="shared" si="27"/>
        <v>-9.0399652352767285E-2</v>
      </c>
      <c r="BJ33" t="str">
        <f t="shared" si="28"/>
        <v/>
      </c>
      <c r="BK33">
        <f t="shared" si="29"/>
        <v>0.68477769293229385</v>
      </c>
      <c r="BL33">
        <f t="shared" si="30"/>
        <v>-0.89675690542082476</v>
      </c>
      <c r="BM33">
        <f t="shared" si="31"/>
        <v>-0.13715184033095901</v>
      </c>
      <c r="BN33" t="str">
        <f t="shared" si="32"/>
        <v/>
      </c>
      <c r="BO33">
        <f t="shared" si="33"/>
        <v>-1.048172010377791</v>
      </c>
      <c r="BP33">
        <f t="shared" si="34"/>
        <v>0.12176887969629448</v>
      </c>
      <c r="BQ33">
        <f t="shared" si="35"/>
        <v>-0.76644446671679611</v>
      </c>
      <c r="BR33">
        <f t="shared" si="36"/>
        <v>-1.2720635967252951</v>
      </c>
      <c r="BS33">
        <f t="shared" si="37"/>
        <v>-0.30381698402585006</v>
      </c>
      <c r="BT33" t="str">
        <f t="shared" si="38"/>
        <v/>
      </c>
      <c r="BU33">
        <f t="shared" si="39"/>
        <v>1.2879015936024278</v>
      </c>
      <c r="BV33">
        <f t="shared" si="40"/>
        <v>0.2819470313035084</v>
      </c>
      <c r="BW33">
        <f t="shared" si="41"/>
        <v>0.40522944979483089</v>
      </c>
      <c r="BX33" t="str">
        <f t="shared" si="42"/>
        <v/>
      </c>
      <c r="BY33">
        <f t="shared" si="43"/>
        <v>0.94731135510214803</v>
      </c>
      <c r="BZ33">
        <f t="shared" si="44"/>
        <v>1.4182562487772203</v>
      </c>
      <c r="CA33">
        <f t="shared" si="45"/>
        <v>1.738606556609418</v>
      </c>
      <c r="CC33" t="str">
        <f t="shared" si="46"/>
        <v>낮음</v>
      </c>
      <c r="CD33" t="str">
        <f t="shared" si="59"/>
        <v>보통</v>
      </c>
      <c r="CE33" t="str">
        <f t="shared" si="60"/>
        <v>낮음</v>
      </c>
      <c r="CF33" t="str">
        <f t="shared" si="61"/>
        <v/>
      </c>
      <c r="CG33" t="str">
        <f t="shared" si="62"/>
        <v>낮음</v>
      </c>
      <c r="CH33" t="str">
        <f t="shared" si="63"/>
        <v>낮음</v>
      </c>
      <c r="CI33" t="str">
        <f t="shared" si="64"/>
        <v>낮음</v>
      </c>
      <c r="CJ33" t="str">
        <f t="shared" si="65"/>
        <v/>
      </c>
      <c r="CK33" t="str">
        <f t="shared" si="66"/>
        <v>보통</v>
      </c>
      <c r="CL33" t="str">
        <f t="shared" si="67"/>
        <v>낮음</v>
      </c>
      <c r="CM33" t="str">
        <f t="shared" si="68"/>
        <v>낮음</v>
      </c>
      <c r="CN33" t="str">
        <f t="shared" si="69"/>
        <v/>
      </c>
      <c r="CO33" t="str">
        <f t="shared" si="70"/>
        <v>낮음</v>
      </c>
      <c r="CP33" t="str">
        <f t="shared" si="71"/>
        <v>보통</v>
      </c>
      <c r="CQ33" t="str">
        <f t="shared" si="72"/>
        <v>낮음</v>
      </c>
      <c r="CR33" t="str">
        <f t="shared" si="73"/>
        <v>낮음</v>
      </c>
      <c r="CS33" t="str">
        <f t="shared" si="50"/>
        <v>낮음</v>
      </c>
      <c r="CT33" t="str">
        <f t="shared" si="51"/>
        <v/>
      </c>
      <c r="CU33" t="str">
        <f t="shared" si="52"/>
        <v>높음</v>
      </c>
      <c r="CV33" t="str">
        <f t="shared" si="53"/>
        <v>보통</v>
      </c>
      <c r="CW33" t="str">
        <f t="shared" si="54"/>
        <v>보통</v>
      </c>
      <c r="CX33" t="str">
        <f t="shared" si="55"/>
        <v/>
      </c>
      <c r="CY33" t="str">
        <f t="shared" si="56"/>
        <v>보통</v>
      </c>
      <c r="CZ33" t="str">
        <f t="shared" si="57"/>
        <v>높음</v>
      </c>
      <c r="DA33" t="str">
        <f t="shared" si="58"/>
        <v>높음</v>
      </c>
      <c r="DC33">
        <f t="shared" si="47"/>
        <v>-0.2369564685939414</v>
      </c>
      <c r="DD33">
        <f t="shared" si="48"/>
        <v>-0.65904611374252886</v>
      </c>
      <c r="DE33">
        <f t="shared" si="49"/>
        <v>0.58461930924357874</v>
      </c>
    </row>
    <row r="34" spans="1:109" x14ac:dyDescent="0.3">
      <c r="A34">
        <v>1044</v>
      </c>
      <c r="B34">
        <v>190211</v>
      </c>
      <c r="C34" t="s">
        <v>42</v>
      </c>
      <c r="D34" t="s">
        <v>6</v>
      </c>
      <c r="E34" t="s">
        <v>11</v>
      </c>
      <c r="F34">
        <f t="shared" si="3"/>
        <v>-0.29802302605325287</v>
      </c>
      <c r="G34">
        <f t="shared" si="4"/>
        <v>-0.4390519125408282</v>
      </c>
      <c r="H34">
        <f t="shared" si="5"/>
        <v>-2.1045829201701771</v>
      </c>
      <c r="I34">
        <f t="shared" si="6"/>
        <v>-0.23977307323128066</v>
      </c>
      <c r="J34">
        <f t="shared" si="7"/>
        <v>-0.71298392955755208</v>
      </c>
      <c r="K34">
        <f t="shared" si="8"/>
        <v>-0.38420180459380898</v>
      </c>
      <c r="M34" s="6">
        <f t="shared" si="9"/>
        <v>59.4</v>
      </c>
      <c r="N34">
        <f t="shared" si="10"/>
        <v>72.244674619999998</v>
      </c>
      <c r="O34">
        <f t="shared" si="11"/>
        <v>54.726212369999999</v>
      </c>
      <c r="P34">
        <f t="shared" si="12"/>
        <v>71.117189280000005</v>
      </c>
      <c r="Q34">
        <f t="shared" si="13"/>
        <v>71.295973590000003</v>
      </c>
      <c r="R34">
        <f t="shared" si="14"/>
        <v>76.088784570000001</v>
      </c>
      <c r="T34" t="str">
        <f t="shared" si="15"/>
        <v>낮음</v>
      </c>
      <c r="U34" t="str">
        <f t="shared" si="16"/>
        <v>낮음</v>
      </c>
      <c r="V34" t="str">
        <f t="shared" si="17"/>
        <v>낮음</v>
      </c>
      <c r="W34" t="str">
        <f t="shared" si="18"/>
        <v>낮음</v>
      </c>
      <c r="X34" t="str">
        <f t="shared" si="19"/>
        <v>낮음</v>
      </c>
      <c r="Y34" t="str">
        <f t="shared" si="20"/>
        <v>낮음</v>
      </c>
      <c r="AA34" s="2">
        <v>59.4</v>
      </c>
      <c r="AB34" s="2">
        <v>65.906761489999994</v>
      </c>
      <c r="AC34" s="2">
        <v>77.49829502</v>
      </c>
      <c r="AD34" s="2">
        <v>68.048998839999996</v>
      </c>
      <c r="AE34" s="2">
        <v>77.524643150000003</v>
      </c>
      <c r="AF34" s="5">
        <v>72.244674619999998</v>
      </c>
      <c r="AG34" s="2">
        <v>55.864699450000003</v>
      </c>
      <c r="AH34" s="2">
        <v>56.983882219999998</v>
      </c>
      <c r="AI34" s="2">
        <v>53.301572970000002</v>
      </c>
      <c r="AJ34" s="2">
        <v>52.754694829999998</v>
      </c>
      <c r="AK34" s="5">
        <v>54.726212369999999</v>
      </c>
      <c r="AL34" s="2"/>
      <c r="AM34" s="2">
        <v>70.649210940000003</v>
      </c>
      <c r="AN34" s="2">
        <v>71.585167609999999</v>
      </c>
      <c r="AO34" s="5">
        <v>71.117189280000005</v>
      </c>
      <c r="AP34" s="2">
        <v>53.559966250000002</v>
      </c>
      <c r="AQ34" s="2">
        <v>100</v>
      </c>
      <c r="AR34" s="2">
        <v>62.921383779999999</v>
      </c>
      <c r="AS34" s="2">
        <v>68.702544329999995</v>
      </c>
      <c r="AT34" s="5">
        <v>71.295973590000003</v>
      </c>
      <c r="AU34" s="2">
        <v>87.213135559999998</v>
      </c>
      <c r="AV34" s="2">
        <v>78.491833020000001</v>
      </c>
      <c r="AW34" s="2">
        <v>68.315258189999994</v>
      </c>
      <c r="AX34" s="2">
        <v>70.334911529999999</v>
      </c>
      <c r="AY34" s="5">
        <v>76.088784570000001</v>
      </c>
      <c r="BA34" t="s">
        <v>11</v>
      </c>
      <c r="BC34">
        <f t="shared" si="21"/>
        <v>-0.29802302605325287</v>
      </c>
      <c r="BD34">
        <f t="shared" si="22"/>
        <v>-0.45518550205920866</v>
      </c>
      <c r="BE34">
        <f t="shared" si="23"/>
        <v>-0.10779470229075994</v>
      </c>
      <c r="BF34">
        <f t="shared" si="24"/>
        <v>-0.14008642640416308</v>
      </c>
      <c r="BG34">
        <f t="shared" si="25"/>
        <v>0.20721550848342923</v>
      </c>
      <c r="BH34">
        <f t="shared" si="26"/>
        <v>-0.17091307399203709</v>
      </c>
      <c r="BI34">
        <f t="shared" si="27"/>
        <v>-0.75671825490122679</v>
      </c>
      <c r="BJ34">
        <f t="shared" si="28"/>
        <v>-0.59941199645374488</v>
      </c>
      <c r="BK34">
        <f t="shared" si="29"/>
        <v>-0.74274062202935243</v>
      </c>
      <c r="BL34">
        <f t="shared" si="30"/>
        <v>-0.76524447604613677</v>
      </c>
      <c r="BM34">
        <f t="shared" si="31"/>
        <v>-0.89599021670198942</v>
      </c>
      <c r="BN34" t="str">
        <f t="shared" si="32"/>
        <v/>
      </c>
      <c r="BO34">
        <f t="shared" si="33"/>
        <v>-0.13667279330581192</v>
      </c>
      <c r="BP34">
        <f t="shared" si="34"/>
        <v>-1.0382901391333943E-2</v>
      </c>
      <c r="BQ34">
        <f t="shared" si="35"/>
        <v>-6.9675314950888995E-2</v>
      </c>
      <c r="BR34">
        <f t="shared" si="36"/>
        <v>-0.73660548869198295</v>
      </c>
      <c r="BS34">
        <f t="shared" si="37"/>
        <v>0.58880580453635278</v>
      </c>
      <c r="BT34">
        <f t="shared" si="38"/>
        <v>-0.18866098793948563</v>
      </c>
      <c r="BU34">
        <f t="shared" si="39"/>
        <v>-0.23514667020570484</v>
      </c>
      <c r="BV34">
        <f t="shared" si="40"/>
        <v>-0.15948888525227567</v>
      </c>
      <c r="BW34">
        <f t="shared" si="41"/>
        <v>6.899027270623273E-2</v>
      </c>
      <c r="BX34">
        <f t="shared" si="42"/>
        <v>3.2784414891678673E-2</v>
      </c>
      <c r="BY34">
        <f t="shared" si="43"/>
        <v>-0.28993891487376744</v>
      </c>
      <c r="BZ34">
        <f t="shared" si="44"/>
        <v>-0.19501877987553792</v>
      </c>
      <c r="CA34">
        <f t="shared" si="45"/>
        <v>-0.12340550697399801</v>
      </c>
      <c r="CC34" t="str">
        <f t="shared" si="46"/>
        <v>낮음</v>
      </c>
      <c r="CD34" t="str">
        <f t="shared" si="59"/>
        <v>낮음</v>
      </c>
      <c r="CE34" t="str">
        <f t="shared" si="60"/>
        <v>낮음</v>
      </c>
      <c r="CF34" t="str">
        <f t="shared" si="61"/>
        <v>낮음</v>
      </c>
      <c r="CG34" t="str">
        <f t="shared" si="62"/>
        <v>보통</v>
      </c>
      <c r="CH34" t="str">
        <f t="shared" si="63"/>
        <v>낮음</v>
      </c>
      <c r="CI34" t="str">
        <f t="shared" si="64"/>
        <v>낮음</v>
      </c>
      <c r="CJ34" t="str">
        <f t="shared" si="65"/>
        <v>낮음</v>
      </c>
      <c r="CK34" t="str">
        <f t="shared" si="66"/>
        <v>낮음</v>
      </c>
      <c r="CL34" t="str">
        <f t="shared" si="67"/>
        <v>낮음</v>
      </c>
      <c r="CM34" t="str">
        <f t="shared" si="68"/>
        <v>낮음</v>
      </c>
      <c r="CN34" t="str">
        <f t="shared" si="69"/>
        <v/>
      </c>
      <c r="CO34" t="str">
        <f t="shared" si="70"/>
        <v>낮음</v>
      </c>
      <c r="CP34" t="str">
        <f t="shared" si="71"/>
        <v>낮음</v>
      </c>
      <c r="CQ34" t="str">
        <f t="shared" si="72"/>
        <v>낮음</v>
      </c>
      <c r="CR34" t="str">
        <f t="shared" si="73"/>
        <v>낮음</v>
      </c>
      <c r="CS34" t="str">
        <f t="shared" si="50"/>
        <v>보통</v>
      </c>
      <c r="CT34" t="str">
        <f t="shared" si="51"/>
        <v>낮음</v>
      </c>
      <c r="CU34" t="str">
        <f t="shared" si="52"/>
        <v>낮음</v>
      </c>
      <c r="CV34" t="str">
        <f t="shared" si="53"/>
        <v>낮음</v>
      </c>
      <c r="CW34" t="str">
        <f t="shared" si="54"/>
        <v>보통</v>
      </c>
      <c r="CX34" t="str">
        <f t="shared" si="55"/>
        <v>보통</v>
      </c>
      <c r="CY34" t="str">
        <f t="shared" si="56"/>
        <v>낮음</v>
      </c>
      <c r="CZ34" t="str">
        <f t="shared" si="57"/>
        <v>낮음</v>
      </c>
      <c r="DA34" t="str">
        <f t="shared" si="58"/>
        <v>낮음</v>
      </c>
      <c r="DC34">
        <f t="shared" si="47"/>
        <v>-0.46987974323654641</v>
      </c>
      <c r="DD34">
        <f t="shared" si="48"/>
        <v>-4.4457854524457066E-2</v>
      </c>
      <c r="DE34">
        <f t="shared" si="49"/>
        <v>-0.27436197052762046</v>
      </c>
    </row>
    <row r="35" spans="1:109" x14ac:dyDescent="0.3">
      <c r="A35">
        <v>1045</v>
      </c>
      <c r="B35">
        <v>190211</v>
      </c>
      <c r="C35" t="s">
        <v>43</v>
      </c>
      <c r="D35" t="s">
        <v>6</v>
      </c>
      <c r="E35" t="s">
        <v>9</v>
      </c>
      <c r="F35" t="str">
        <f t="shared" si="3"/>
        <v/>
      </c>
      <c r="G35">
        <f t="shared" si="4"/>
        <v>0.20597928618136915</v>
      </c>
      <c r="H35">
        <f t="shared" si="5"/>
        <v>8.5215733572022834E-2</v>
      </c>
      <c r="I35">
        <f t="shared" si="6"/>
        <v>0.47037209111835321</v>
      </c>
      <c r="J35">
        <f t="shared" si="7"/>
        <v>-1.6112009706024615</v>
      </c>
      <c r="K35">
        <f t="shared" si="8"/>
        <v>-1.004322572376704</v>
      </c>
      <c r="M35" s="6" t="str">
        <f t="shared" si="9"/>
        <v/>
      </c>
      <c r="N35">
        <f t="shared" si="10"/>
        <v>77.257120209999997</v>
      </c>
      <c r="O35">
        <f t="shared" si="11"/>
        <v>75.841485520000006</v>
      </c>
      <c r="P35">
        <f t="shared" si="12"/>
        <v>77.50159506</v>
      </c>
      <c r="Q35">
        <f t="shared" si="13"/>
        <v>67.535469419999998</v>
      </c>
      <c r="R35">
        <f t="shared" si="14"/>
        <v>67.689321509999999</v>
      </c>
      <c r="T35" t="str">
        <f t="shared" si="15"/>
        <v/>
      </c>
      <c r="U35" t="str">
        <f t="shared" si="16"/>
        <v>보통</v>
      </c>
      <c r="V35" t="str">
        <f t="shared" si="17"/>
        <v>보통</v>
      </c>
      <c r="W35" t="str">
        <f t="shared" si="18"/>
        <v>보통</v>
      </c>
      <c r="X35" t="str">
        <f t="shared" si="19"/>
        <v>낮음</v>
      </c>
      <c r="Y35" t="str">
        <f t="shared" si="20"/>
        <v>낮음</v>
      </c>
      <c r="AA35" s="2"/>
      <c r="AB35" s="2">
        <v>59.630491939999999</v>
      </c>
      <c r="AC35" s="2">
        <v>100</v>
      </c>
      <c r="AD35" s="2"/>
      <c r="AE35" s="2">
        <v>72.140868690000005</v>
      </c>
      <c r="AF35" s="5">
        <v>77.257120209999997</v>
      </c>
      <c r="AG35" s="2">
        <v>100</v>
      </c>
      <c r="AH35" s="2"/>
      <c r="AI35" s="2">
        <v>53.552346890000003</v>
      </c>
      <c r="AJ35" s="2">
        <v>73.972109660000001</v>
      </c>
      <c r="AK35" s="5">
        <v>75.841485520000006</v>
      </c>
      <c r="AL35" s="2"/>
      <c r="AM35" s="2">
        <v>55.003190119999999</v>
      </c>
      <c r="AN35" s="2">
        <v>100</v>
      </c>
      <c r="AO35" s="5">
        <v>77.50159506</v>
      </c>
      <c r="AP35" s="2">
        <v>54.418011980000003</v>
      </c>
      <c r="AQ35" s="2">
        <v>85.148765780000005</v>
      </c>
      <c r="AR35" s="2">
        <v>62.921383640000002</v>
      </c>
      <c r="AS35" s="2">
        <v>67.653716270000004</v>
      </c>
      <c r="AT35" s="5">
        <v>67.535469419999998</v>
      </c>
      <c r="AU35" s="2">
        <v>72.569985819999999</v>
      </c>
      <c r="AV35" s="2">
        <v>78.157103770000006</v>
      </c>
      <c r="AW35" s="2">
        <v>63.189421600000003</v>
      </c>
      <c r="AX35" s="2">
        <v>56.840774850000003</v>
      </c>
      <c r="AY35" s="5">
        <v>67.689321509999999</v>
      </c>
      <c r="BA35" t="s">
        <v>9</v>
      </c>
      <c r="BC35" t="str">
        <f t="shared" si="21"/>
        <v/>
      </c>
      <c r="BD35">
        <f t="shared" si="22"/>
        <v>-1.000446440336529</v>
      </c>
      <c r="BE35">
        <f t="shared" si="23"/>
        <v>1.5201108414054962</v>
      </c>
      <c r="BF35" t="str">
        <f t="shared" si="24"/>
        <v/>
      </c>
      <c r="BG35">
        <f t="shared" si="25"/>
        <v>-0.1114945261684423</v>
      </c>
      <c r="BH35">
        <f t="shared" si="26"/>
        <v>0.20597928618136915</v>
      </c>
      <c r="BI35">
        <f t="shared" si="27"/>
        <v>1.5526369719720508</v>
      </c>
      <c r="BJ35" t="str">
        <f t="shared" si="28"/>
        <v/>
      </c>
      <c r="BK35">
        <f t="shared" si="29"/>
        <v>-1.245803462596176</v>
      </c>
      <c r="BL35">
        <f t="shared" si="30"/>
        <v>-0.11709556496958584</v>
      </c>
      <c r="BM35">
        <f t="shared" si="31"/>
        <v>8.5215733572022834E-2</v>
      </c>
      <c r="BN35" t="str">
        <f t="shared" si="32"/>
        <v/>
      </c>
      <c r="BO35">
        <f t="shared" si="33"/>
        <v>-0.72454857177793042</v>
      </c>
      <c r="BP35">
        <f t="shared" si="34"/>
        <v>0.9275993205405545</v>
      </c>
      <c r="BQ35">
        <f t="shared" si="35"/>
        <v>0.20767551754165595</v>
      </c>
      <c r="BR35">
        <f t="shared" si="36"/>
        <v>-0.91950448793645234</v>
      </c>
      <c r="BS35">
        <f t="shared" si="37"/>
        <v>0.26412481504513846</v>
      </c>
      <c r="BT35">
        <f t="shared" si="38"/>
        <v>-0.30260360619860388</v>
      </c>
      <c r="BU35">
        <f t="shared" si="39"/>
        <v>-0.35127449345945183</v>
      </c>
      <c r="BV35">
        <f t="shared" si="40"/>
        <v>-0.44871153810803677</v>
      </c>
      <c r="BW35">
        <f t="shared" si="41"/>
        <v>-0.30193784937980345</v>
      </c>
      <c r="BX35">
        <f t="shared" si="42"/>
        <v>-6.2917034044265033E-2</v>
      </c>
      <c r="BY35">
        <f t="shared" si="43"/>
        <v>-0.39267549138968622</v>
      </c>
      <c r="BZ35">
        <f t="shared" si="44"/>
        <v>-0.73386153684210498</v>
      </c>
      <c r="CA35">
        <f t="shared" si="45"/>
        <v>-0.55537322773237274</v>
      </c>
      <c r="CC35" t="str">
        <f t="shared" si="46"/>
        <v/>
      </c>
      <c r="CD35" t="str">
        <f t="shared" si="59"/>
        <v>낮음</v>
      </c>
      <c r="CE35" t="str">
        <f t="shared" si="60"/>
        <v>높음</v>
      </c>
      <c r="CF35" t="str">
        <f t="shared" si="61"/>
        <v/>
      </c>
      <c r="CG35" t="str">
        <f t="shared" si="62"/>
        <v>낮음</v>
      </c>
      <c r="CH35" t="str">
        <f t="shared" si="63"/>
        <v>보통</v>
      </c>
      <c r="CI35" t="str">
        <f t="shared" si="64"/>
        <v>높음</v>
      </c>
      <c r="CJ35" t="str">
        <f t="shared" si="65"/>
        <v/>
      </c>
      <c r="CK35" t="str">
        <f t="shared" si="66"/>
        <v>낮음</v>
      </c>
      <c r="CL35" t="str">
        <f t="shared" si="67"/>
        <v>낮음</v>
      </c>
      <c r="CM35" t="str">
        <f t="shared" si="68"/>
        <v>보통</v>
      </c>
      <c r="CN35" t="str">
        <f t="shared" si="69"/>
        <v/>
      </c>
      <c r="CO35" t="str">
        <f t="shared" si="70"/>
        <v>낮음</v>
      </c>
      <c r="CP35" t="str">
        <f t="shared" si="71"/>
        <v>보통</v>
      </c>
      <c r="CQ35" t="str">
        <f t="shared" si="72"/>
        <v>보통</v>
      </c>
      <c r="CR35" t="str">
        <f t="shared" si="73"/>
        <v>낮음</v>
      </c>
      <c r="CS35" t="str">
        <f t="shared" si="50"/>
        <v>보통</v>
      </c>
      <c r="CT35" t="str">
        <f t="shared" si="51"/>
        <v>낮음</v>
      </c>
      <c r="CU35" t="str">
        <f t="shared" si="52"/>
        <v>낮음</v>
      </c>
      <c r="CV35" t="str">
        <f t="shared" si="53"/>
        <v>낮음</v>
      </c>
      <c r="CW35" t="str">
        <f t="shared" si="54"/>
        <v>낮음</v>
      </c>
      <c r="CX35" t="str">
        <f t="shared" si="55"/>
        <v>낮음</v>
      </c>
      <c r="CY35" t="str">
        <f t="shared" si="56"/>
        <v>낮음</v>
      </c>
      <c r="CZ35" t="str">
        <f t="shared" si="57"/>
        <v>낮음</v>
      </c>
      <c r="DA35" t="str">
        <f t="shared" si="58"/>
        <v>낮음</v>
      </c>
      <c r="DC35">
        <f t="shared" si="47"/>
        <v>-0.16731295142018349</v>
      </c>
      <c r="DD35">
        <f t="shared" si="48"/>
        <v>0.24919251265710979</v>
      </c>
      <c r="DE35">
        <f t="shared" si="49"/>
        <v>-0.25337080991097788</v>
      </c>
    </row>
    <row r="36" spans="1:109" x14ac:dyDescent="0.3">
      <c r="A36">
        <v>1046</v>
      </c>
      <c r="B36">
        <v>190211</v>
      </c>
      <c r="C36" t="s">
        <v>44</v>
      </c>
      <c r="D36" t="s">
        <v>16</v>
      </c>
      <c r="E36" t="s">
        <v>9</v>
      </c>
      <c r="F36">
        <f t="shared" si="3"/>
        <v>5.7342049716168055E-2</v>
      </c>
      <c r="G36">
        <f t="shared" si="4"/>
        <v>1.1794862104570532</v>
      </c>
      <c r="H36">
        <f t="shared" si="5"/>
        <v>-1.044823835632174</v>
      </c>
      <c r="I36">
        <f t="shared" si="6"/>
        <v>4.9594566370398108E-2</v>
      </c>
      <c r="J36">
        <f t="shared" si="7"/>
        <v>-0.72240962136125164</v>
      </c>
      <c r="K36">
        <f t="shared" si="8"/>
        <v>-2.8336227815648901E-2</v>
      </c>
      <c r="M36" s="6">
        <f t="shared" si="9"/>
        <v>61.652873563218385</v>
      </c>
      <c r="N36">
        <f t="shared" si="10"/>
        <v>83.651669040000002</v>
      </c>
      <c r="O36">
        <f t="shared" si="11"/>
        <v>63.95315531</v>
      </c>
      <c r="P36">
        <f t="shared" si="12"/>
        <v>73.37208957</v>
      </c>
      <c r="Q36">
        <f t="shared" si="13"/>
        <v>73.037198889999999</v>
      </c>
      <c r="R36">
        <f t="shared" si="14"/>
        <v>75.726109890000004</v>
      </c>
      <c r="T36" t="str">
        <f t="shared" si="15"/>
        <v>보통</v>
      </c>
      <c r="U36" t="str">
        <f t="shared" si="16"/>
        <v>높음</v>
      </c>
      <c r="V36" t="str">
        <f t="shared" si="17"/>
        <v>낮음</v>
      </c>
      <c r="W36" t="str">
        <f t="shared" si="18"/>
        <v>보통</v>
      </c>
      <c r="X36" t="str">
        <f t="shared" si="19"/>
        <v>낮음</v>
      </c>
      <c r="Y36" t="str">
        <f t="shared" si="20"/>
        <v>낮음</v>
      </c>
      <c r="AA36" s="2">
        <v>61.652873563218385</v>
      </c>
      <c r="AB36" s="2">
        <v>89.165859060000003</v>
      </c>
      <c r="AC36" s="2">
        <v>100</v>
      </c>
      <c r="AD36" s="2">
        <v>63.409251879999999</v>
      </c>
      <c r="AE36" s="2">
        <v>82.031565209999997</v>
      </c>
      <c r="AF36" s="5">
        <v>83.651669040000002</v>
      </c>
      <c r="AG36" s="2">
        <v>69.079430410000001</v>
      </c>
      <c r="AH36" s="2">
        <v>84.624659309999998</v>
      </c>
      <c r="AI36" s="2">
        <v>50.762487020000002</v>
      </c>
      <c r="AJ36" s="2">
        <v>51.346044489999997</v>
      </c>
      <c r="AK36" s="5">
        <v>63.95315531</v>
      </c>
      <c r="AL36" s="2">
        <v>66.74983426</v>
      </c>
      <c r="AM36" s="2">
        <v>55.003190089999997</v>
      </c>
      <c r="AN36" s="2">
        <v>98.363244379999998</v>
      </c>
      <c r="AO36" s="5">
        <v>73.37208957</v>
      </c>
      <c r="AP36" s="2">
        <v>60.115888429999998</v>
      </c>
      <c r="AQ36" s="2">
        <v>58.931277289999997</v>
      </c>
      <c r="AR36" s="2">
        <v>94.66434606</v>
      </c>
      <c r="AS36" s="2">
        <v>78.437283800000003</v>
      </c>
      <c r="AT36" s="5">
        <v>73.037198889999999</v>
      </c>
      <c r="AU36" s="2">
        <v>88.258656450000004</v>
      </c>
      <c r="AV36" s="2"/>
      <c r="AW36" s="2">
        <v>86.133642499999993</v>
      </c>
      <c r="AX36" s="2">
        <v>52.78603073</v>
      </c>
      <c r="AY36" s="5">
        <v>75.726109890000004</v>
      </c>
      <c r="BA36" t="s">
        <v>9</v>
      </c>
      <c r="BC36">
        <f t="shared" si="21"/>
        <v>2.7313789915682479E-2</v>
      </c>
      <c r="BD36">
        <f t="shared" si="22"/>
        <v>0.80047130516337561</v>
      </c>
      <c r="BE36">
        <f t="shared" si="23"/>
        <v>1.5201108414054962</v>
      </c>
      <c r="BF36">
        <f t="shared" si="24"/>
        <v>-0.23591326946525182</v>
      </c>
      <c r="BG36">
        <f t="shared" si="25"/>
        <v>0.48736524267706055</v>
      </c>
      <c r="BH36">
        <f t="shared" si="26"/>
        <v>1.1794862104570532</v>
      </c>
      <c r="BI36">
        <f t="shared" si="27"/>
        <v>-0.27936682501385451</v>
      </c>
      <c r="BJ36">
        <f t="shared" si="28"/>
        <v>0.33825695907604852</v>
      </c>
      <c r="BK36">
        <f t="shared" si="29"/>
        <v>-1.4041923495048316</v>
      </c>
      <c r="BL36">
        <f t="shared" si="30"/>
        <v>-1.1916660149284046</v>
      </c>
      <c r="BM36">
        <f t="shared" si="31"/>
        <v>-1.044823835632174</v>
      </c>
      <c r="BN36">
        <f t="shared" si="32"/>
        <v>-0.13566501079523485</v>
      </c>
      <c r="BO36">
        <f t="shared" si="33"/>
        <v>-0.7245485730442448</v>
      </c>
      <c r="BP36">
        <f t="shared" si="34"/>
        <v>0.86698652043400071</v>
      </c>
      <c r="BQ36">
        <f t="shared" si="35"/>
        <v>2.1896658906225143E-2</v>
      </c>
      <c r="BR36">
        <f t="shared" si="36"/>
        <v>-0.72786793338797584</v>
      </c>
      <c r="BS36">
        <f t="shared" si="37"/>
        <v>-0.78653953653623343</v>
      </c>
      <c r="BT36">
        <f t="shared" si="38"/>
        <v>0.79811448735239432</v>
      </c>
      <c r="BU36">
        <f t="shared" si="39"/>
        <v>2.0528498253334013E-2</v>
      </c>
      <c r="BV36">
        <f t="shared" si="40"/>
        <v>-0.2011875230089043</v>
      </c>
      <c r="BW36">
        <f t="shared" si="41"/>
        <v>0.5045776879856303</v>
      </c>
      <c r="BX36" t="str">
        <f t="shared" si="42"/>
        <v/>
      </c>
      <c r="BY36">
        <f t="shared" si="43"/>
        <v>0.61780918601141377</v>
      </c>
      <c r="BZ36">
        <f t="shared" si="44"/>
        <v>-0.91140367444116421</v>
      </c>
      <c r="CA36">
        <f t="shared" si="45"/>
        <v>-1.5669449972129101E-2</v>
      </c>
      <c r="CC36" t="str">
        <f t="shared" si="46"/>
        <v>보통</v>
      </c>
      <c r="CD36" t="str">
        <f t="shared" si="59"/>
        <v>보통</v>
      </c>
      <c r="CE36" t="str">
        <f t="shared" si="60"/>
        <v>높음</v>
      </c>
      <c r="CF36" t="str">
        <f t="shared" si="61"/>
        <v>낮음</v>
      </c>
      <c r="CG36" t="str">
        <f t="shared" si="62"/>
        <v>보통</v>
      </c>
      <c r="CH36" t="str">
        <f t="shared" si="63"/>
        <v>높음</v>
      </c>
      <c r="CI36" t="str">
        <f t="shared" si="64"/>
        <v>낮음</v>
      </c>
      <c r="CJ36" t="str">
        <f t="shared" si="65"/>
        <v>보통</v>
      </c>
      <c r="CK36" t="str">
        <f t="shared" si="66"/>
        <v>낮음</v>
      </c>
      <c r="CL36" t="str">
        <f t="shared" si="67"/>
        <v>낮음</v>
      </c>
      <c r="CM36" t="str">
        <f t="shared" si="68"/>
        <v>낮음</v>
      </c>
      <c r="CN36" t="str">
        <f t="shared" si="69"/>
        <v>낮음</v>
      </c>
      <c r="CO36" t="str">
        <f t="shared" si="70"/>
        <v>낮음</v>
      </c>
      <c r="CP36" t="str">
        <f t="shared" si="71"/>
        <v>보통</v>
      </c>
      <c r="CQ36" t="str">
        <f t="shared" si="72"/>
        <v>보통</v>
      </c>
      <c r="CR36" t="str">
        <f t="shared" si="73"/>
        <v>낮음</v>
      </c>
      <c r="CS36" t="str">
        <f t="shared" si="50"/>
        <v>낮음</v>
      </c>
      <c r="CT36" t="str">
        <f t="shared" si="51"/>
        <v>보통</v>
      </c>
      <c r="CU36" t="str">
        <f t="shared" si="52"/>
        <v>보통</v>
      </c>
      <c r="CV36" t="str">
        <f t="shared" si="53"/>
        <v>낮음</v>
      </c>
      <c r="CW36" t="str">
        <f t="shared" si="54"/>
        <v>보통</v>
      </c>
      <c r="CX36" t="str">
        <f t="shared" si="55"/>
        <v/>
      </c>
      <c r="CY36" t="str">
        <f t="shared" si="56"/>
        <v>보통</v>
      </c>
      <c r="CZ36" t="str">
        <f t="shared" si="57"/>
        <v>낮음</v>
      </c>
      <c r="DA36" t="str">
        <f t="shared" si="58"/>
        <v>낮음</v>
      </c>
      <c r="DC36">
        <f t="shared" si="47"/>
        <v>3.2429844790388129E-2</v>
      </c>
      <c r="DD36">
        <f t="shared" si="48"/>
        <v>8.6819922725266646E-2</v>
      </c>
      <c r="DE36">
        <f t="shared" si="49"/>
        <v>0.12856091496554509</v>
      </c>
    </row>
    <row r="37" spans="1:109" x14ac:dyDescent="0.3">
      <c r="A37">
        <v>1047</v>
      </c>
      <c r="B37">
        <v>190211</v>
      </c>
      <c r="C37" t="s">
        <v>22</v>
      </c>
      <c r="D37" t="s">
        <v>16</v>
      </c>
      <c r="E37" t="s">
        <v>7</v>
      </c>
      <c r="F37">
        <f t="shared" si="3"/>
        <v>-0.21530138175045177</v>
      </c>
      <c r="G37">
        <f t="shared" si="4"/>
        <v>1.3334071828878327</v>
      </c>
      <c r="H37">
        <f t="shared" si="5"/>
        <v>3.4309703914746179E-2</v>
      </c>
      <c r="I37">
        <f t="shared" si="6"/>
        <v>0.70537147680987156</v>
      </c>
      <c r="J37">
        <f t="shared" si="7"/>
        <v>-1.2632770905039135</v>
      </c>
      <c r="K37">
        <f t="shared" si="8"/>
        <v>-1.1565885816692691</v>
      </c>
      <c r="M37" s="6">
        <f t="shared" si="9"/>
        <v>62.120142602495569</v>
      </c>
      <c r="N37">
        <f t="shared" si="10"/>
        <v>92.135981700000002</v>
      </c>
      <c r="O37">
        <f t="shared" si="11"/>
        <v>86.455226240000002</v>
      </c>
      <c r="P37">
        <f t="shared" si="12"/>
        <v>80.990531840000003</v>
      </c>
      <c r="Q37">
        <f t="shared" si="13"/>
        <v>66.569232310000004</v>
      </c>
      <c r="R37">
        <f t="shared" si="14"/>
        <v>70.056336990000005</v>
      </c>
      <c r="T37" t="str">
        <f t="shared" si="15"/>
        <v>낮음</v>
      </c>
      <c r="U37" t="str">
        <f t="shared" si="16"/>
        <v>높음</v>
      </c>
      <c r="V37" t="str">
        <f t="shared" si="17"/>
        <v>보통</v>
      </c>
      <c r="W37" t="str">
        <f t="shared" si="18"/>
        <v>보통</v>
      </c>
      <c r="X37" t="str">
        <f t="shared" si="19"/>
        <v>낮음</v>
      </c>
      <c r="Y37" t="str">
        <f t="shared" si="20"/>
        <v>낮음</v>
      </c>
      <c r="AA37" s="2">
        <v>62.120142602495569</v>
      </c>
      <c r="AB37" s="2">
        <v>100</v>
      </c>
      <c r="AC37" s="2">
        <v>100</v>
      </c>
      <c r="AD37" s="2">
        <v>71.166615370000002</v>
      </c>
      <c r="AE37" s="2">
        <v>97.377311419999998</v>
      </c>
      <c r="AF37" s="5">
        <v>92.135981700000002</v>
      </c>
      <c r="AG37" s="2">
        <v>100</v>
      </c>
      <c r="AH37" s="2">
        <v>76.108716529999995</v>
      </c>
      <c r="AI37" s="2">
        <v>100</v>
      </c>
      <c r="AJ37" s="2">
        <v>69.712188429999998</v>
      </c>
      <c r="AK37" s="5">
        <v>86.455226240000002</v>
      </c>
      <c r="AL37" s="2">
        <v>100</v>
      </c>
      <c r="AM37" s="2">
        <v>70.173286340000004</v>
      </c>
      <c r="AN37" s="2">
        <v>72.798309189999998</v>
      </c>
      <c r="AO37" s="5">
        <v>80.990531840000003</v>
      </c>
      <c r="AP37" s="2">
        <v>54.327944039999998</v>
      </c>
      <c r="AQ37" s="2">
        <v>75.727619730000001</v>
      </c>
      <c r="AR37" s="2">
        <v>68.820011390000005</v>
      </c>
      <c r="AS37" s="2">
        <v>67.401354089999998</v>
      </c>
      <c r="AT37" s="5">
        <v>66.569232310000004</v>
      </c>
      <c r="AU37" s="2">
        <v>84.772122490000001</v>
      </c>
      <c r="AV37" s="2"/>
      <c r="AW37" s="2">
        <v>67.420270849999994</v>
      </c>
      <c r="AX37" s="2">
        <v>57.976617619999999</v>
      </c>
      <c r="AY37" s="5">
        <v>70.056336990000005</v>
      </c>
      <c r="BA37" t="s">
        <v>7</v>
      </c>
      <c r="BC37">
        <f t="shared" si="21"/>
        <v>-0.21530138175045177</v>
      </c>
      <c r="BD37">
        <f t="shared" si="22"/>
        <v>0.6888107798650791</v>
      </c>
      <c r="BE37">
        <f t="shared" si="23"/>
        <v>1.1250829683035652</v>
      </c>
      <c r="BF37">
        <f t="shared" si="24"/>
        <v>-0.42760829623942315</v>
      </c>
      <c r="BG37">
        <f t="shared" si="25"/>
        <v>1.3199868889362709</v>
      </c>
      <c r="BH37">
        <f t="shared" si="26"/>
        <v>1.3334071828878327</v>
      </c>
      <c r="BI37">
        <f t="shared" si="27"/>
        <v>0.60121973243104787</v>
      </c>
      <c r="BJ37">
        <f t="shared" si="28"/>
        <v>-9.7096731497796657E-2</v>
      </c>
      <c r="BK37">
        <f t="shared" si="29"/>
        <v>0.79054672588991914</v>
      </c>
      <c r="BL37">
        <f t="shared" si="30"/>
        <v>-0.68208742607592676</v>
      </c>
      <c r="BM37">
        <f t="shared" si="31"/>
        <v>3.4309703914746179E-2</v>
      </c>
      <c r="BN37">
        <f t="shared" si="32"/>
        <v>0.6562414986070525</v>
      </c>
      <c r="BO37">
        <f t="shared" si="33"/>
        <v>0.13940416220621143</v>
      </c>
      <c r="BP37">
        <f t="shared" si="34"/>
        <v>-0.43308191002613067</v>
      </c>
      <c r="BQ37">
        <f t="shared" si="35"/>
        <v>0.70537147680987156</v>
      </c>
      <c r="BR37">
        <f t="shared" si="36"/>
        <v>-1.5984988255014527</v>
      </c>
      <c r="BS37">
        <f t="shared" si="37"/>
        <v>-0.21491048307175634</v>
      </c>
      <c r="BT37">
        <f t="shared" si="38"/>
        <v>-1.6287794447781209E-2</v>
      </c>
      <c r="BU37">
        <f t="shared" si="39"/>
        <v>-0.48478479324254464</v>
      </c>
      <c r="BV37">
        <f t="shared" si="40"/>
        <v>-1.2632770905039135</v>
      </c>
      <c r="BW37">
        <f t="shared" si="41"/>
        <v>-1.6390232649646959</v>
      </c>
      <c r="BX37" t="str">
        <f t="shared" si="42"/>
        <v/>
      </c>
      <c r="BY37">
        <f t="shared" si="43"/>
        <v>0.32421934502353528</v>
      </c>
      <c r="BZ37">
        <f t="shared" si="44"/>
        <v>-0.89708753812843378</v>
      </c>
      <c r="CA37">
        <f t="shared" si="45"/>
        <v>-1.1565885816692691</v>
      </c>
      <c r="CC37" t="str">
        <f t="shared" si="46"/>
        <v>낮음</v>
      </c>
      <c r="CD37" t="str">
        <f t="shared" si="59"/>
        <v>보통</v>
      </c>
      <c r="CE37" t="str">
        <f t="shared" si="60"/>
        <v>높음</v>
      </c>
      <c r="CF37" t="str">
        <f t="shared" si="61"/>
        <v>낮음</v>
      </c>
      <c r="CG37" t="str">
        <f t="shared" si="62"/>
        <v>높음</v>
      </c>
      <c r="CH37" t="str">
        <f t="shared" si="63"/>
        <v>높음</v>
      </c>
      <c r="CI37" t="str">
        <f t="shared" si="64"/>
        <v>보통</v>
      </c>
      <c r="CJ37" t="str">
        <f t="shared" si="65"/>
        <v>낮음</v>
      </c>
      <c r="CK37" t="str">
        <f t="shared" si="66"/>
        <v>보통</v>
      </c>
      <c r="CL37" t="str">
        <f t="shared" si="67"/>
        <v>낮음</v>
      </c>
      <c r="CM37" t="str">
        <f t="shared" si="68"/>
        <v>보통</v>
      </c>
      <c r="CN37" t="str">
        <f t="shared" si="69"/>
        <v>보통</v>
      </c>
      <c r="CO37" t="str">
        <f t="shared" si="70"/>
        <v>보통</v>
      </c>
      <c r="CP37" t="str">
        <f t="shared" si="71"/>
        <v>낮음</v>
      </c>
      <c r="CQ37" t="str">
        <f t="shared" si="72"/>
        <v>보통</v>
      </c>
      <c r="CR37" t="str">
        <f t="shared" si="73"/>
        <v>낮음</v>
      </c>
      <c r="CS37" t="str">
        <f t="shared" si="50"/>
        <v>낮음</v>
      </c>
      <c r="CT37" t="str">
        <f t="shared" si="51"/>
        <v>낮음</v>
      </c>
      <c r="CU37" t="str">
        <f t="shared" si="52"/>
        <v>낮음</v>
      </c>
      <c r="CV37" t="str">
        <f t="shared" si="53"/>
        <v>낮음</v>
      </c>
      <c r="CW37" t="str">
        <f t="shared" si="54"/>
        <v>낮음</v>
      </c>
      <c r="CX37" t="str">
        <f t="shared" si="55"/>
        <v/>
      </c>
      <c r="CY37" t="str">
        <f t="shared" si="56"/>
        <v>보통</v>
      </c>
      <c r="CZ37" t="str">
        <f t="shared" si="57"/>
        <v>낮음</v>
      </c>
      <c r="DA37" t="str">
        <f t="shared" si="58"/>
        <v>낮음</v>
      </c>
      <c r="DC37">
        <f t="shared" si="47"/>
        <v>-0.25825001591259378</v>
      </c>
      <c r="DD37">
        <f t="shared" si="48"/>
        <v>0.23811997898505594</v>
      </c>
      <c r="DE37">
        <f t="shared" si="49"/>
        <v>4.7557614040023878E-2</v>
      </c>
    </row>
    <row r="38" spans="1:109" x14ac:dyDescent="0.3">
      <c r="A38">
        <v>1048</v>
      </c>
      <c r="F38" t="str">
        <f t="shared" si="3"/>
        <v/>
      </c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  <c r="K38" t="str">
        <f t="shared" si="8"/>
        <v/>
      </c>
      <c r="M38" s="6" t="str">
        <f t="shared" si="9"/>
        <v/>
      </c>
      <c r="N38" t="str">
        <f t="shared" si="10"/>
        <v/>
      </c>
      <c r="O38" t="str">
        <f t="shared" si="11"/>
        <v/>
      </c>
      <c r="P38" t="str">
        <f t="shared" si="12"/>
        <v/>
      </c>
      <c r="Q38" t="str">
        <f t="shared" si="13"/>
        <v/>
      </c>
      <c r="R38" t="str">
        <f t="shared" si="14"/>
        <v/>
      </c>
      <c r="T38" t="str">
        <f t="shared" si="15"/>
        <v/>
      </c>
      <c r="U38" t="str">
        <f t="shared" si="16"/>
        <v/>
      </c>
      <c r="V38" t="str">
        <f t="shared" si="17"/>
        <v/>
      </c>
      <c r="W38" t="str">
        <f t="shared" si="18"/>
        <v/>
      </c>
      <c r="X38" t="str">
        <f t="shared" si="19"/>
        <v/>
      </c>
      <c r="Y38" t="str">
        <f t="shared" si="20"/>
        <v/>
      </c>
      <c r="AA38" s="2"/>
      <c r="AB38" s="2"/>
      <c r="AC38" s="2"/>
      <c r="AD38" s="2"/>
      <c r="AE38" s="2"/>
      <c r="AF38" s="5"/>
      <c r="AG38" s="2"/>
      <c r="AH38" s="2"/>
      <c r="AI38" s="2"/>
      <c r="AJ38" s="2"/>
      <c r="AK38" s="5"/>
      <c r="AL38" s="2"/>
      <c r="AM38" s="2"/>
      <c r="AN38" s="2"/>
      <c r="AO38" s="5"/>
      <c r="AP38" s="2"/>
      <c r="AQ38" s="2"/>
      <c r="AR38" s="2"/>
      <c r="AS38" s="2"/>
      <c r="AT38" s="5"/>
      <c r="AU38" s="2"/>
      <c r="AV38" s="2"/>
      <c r="AW38" s="2"/>
      <c r="AX38" s="2"/>
      <c r="AY38" s="5"/>
      <c r="BC38" t="str">
        <f t="shared" si="21"/>
        <v/>
      </c>
      <c r="BD38" t="str">
        <f t="shared" si="22"/>
        <v/>
      </c>
      <c r="BE38" t="str">
        <f t="shared" si="23"/>
        <v/>
      </c>
      <c r="BF38" t="str">
        <f t="shared" si="24"/>
        <v/>
      </c>
      <c r="BG38" t="str">
        <f t="shared" si="25"/>
        <v/>
      </c>
      <c r="BH38" t="str">
        <f t="shared" si="26"/>
        <v/>
      </c>
      <c r="BI38" t="str">
        <f t="shared" si="27"/>
        <v/>
      </c>
      <c r="BJ38" t="str">
        <f t="shared" si="28"/>
        <v/>
      </c>
      <c r="BK38" t="str">
        <f t="shared" si="29"/>
        <v/>
      </c>
      <c r="BL38" t="str">
        <f t="shared" si="30"/>
        <v/>
      </c>
      <c r="BM38" t="str">
        <f t="shared" si="31"/>
        <v/>
      </c>
      <c r="BN38" t="str">
        <f t="shared" si="32"/>
        <v/>
      </c>
      <c r="BO38" t="str">
        <f t="shared" si="33"/>
        <v/>
      </c>
      <c r="BP38" t="str">
        <f t="shared" si="34"/>
        <v/>
      </c>
      <c r="BQ38" t="str">
        <f t="shared" si="35"/>
        <v/>
      </c>
      <c r="BR38" t="str">
        <f t="shared" si="36"/>
        <v/>
      </c>
      <c r="BS38" t="str">
        <f t="shared" si="37"/>
        <v/>
      </c>
      <c r="BT38" t="str">
        <f t="shared" si="38"/>
        <v/>
      </c>
      <c r="BU38" t="str">
        <f t="shared" si="39"/>
        <v/>
      </c>
      <c r="BV38" t="str">
        <f t="shared" si="40"/>
        <v/>
      </c>
      <c r="BW38" t="str">
        <f t="shared" si="41"/>
        <v/>
      </c>
      <c r="BX38" t="str">
        <f t="shared" si="42"/>
        <v/>
      </c>
      <c r="BY38" t="str">
        <f t="shared" si="43"/>
        <v/>
      </c>
      <c r="BZ38" t="str">
        <f t="shared" si="44"/>
        <v/>
      </c>
      <c r="CA38" t="str">
        <f t="shared" si="45"/>
        <v/>
      </c>
      <c r="CC38" t="str">
        <f t="shared" si="46"/>
        <v/>
      </c>
      <c r="CD38" t="str">
        <f t="shared" si="59"/>
        <v/>
      </c>
      <c r="CE38" t="str">
        <f t="shared" si="60"/>
        <v/>
      </c>
      <c r="CF38" t="str">
        <f t="shared" si="61"/>
        <v/>
      </c>
      <c r="CG38" t="str">
        <f t="shared" si="62"/>
        <v/>
      </c>
      <c r="CH38" t="str">
        <f t="shared" si="63"/>
        <v/>
      </c>
      <c r="CI38" t="str">
        <f t="shared" si="64"/>
        <v/>
      </c>
      <c r="CJ38" t="str">
        <f t="shared" si="65"/>
        <v/>
      </c>
      <c r="CK38" t="str">
        <f t="shared" si="66"/>
        <v/>
      </c>
      <c r="CL38" t="str">
        <f t="shared" si="67"/>
        <v/>
      </c>
      <c r="CM38" t="str">
        <f t="shared" si="68"/>
        <v/>
      </c>
      <c r="CN38" t="str">
        <f t="shared" si="69"/>
        <v/>
      </c>
      <c r="CO38" t="str">
        <f t="shared" si="70"/>
        <v/>
      </c>
      <c r="CP38" t="str">
        <f t="shared" si="71"/>
        <v/>
      </c>
      <c r="CQ38" t="str">
        <f t="shared" si="72"/>
        <v/>
      </c>
      <c r="CR38" t="str">
        <f t="shared" si="73"/>
        <v/>
      </c>
      <c r="CS38" t="str">
        <f t="shared" si="50"/>
        <v/>
      </c>
      <c r="CT38" t="str">
        <f t="shared" si="51"/>
        <v/>
      </c>
      <c r="CU38" t="str">
        <f t="shared" si="52"/>
        <v/>
      </c>
      <c r="CV38" t="str">
        <f t="shared" si="53"/>
        <v/>
      </c>
      <c r="CW38" t="str">
        <f t="shared" si="54"/>
        <v/>
      </c>
      <c r="CX38" t="str">
        <f t="shared" si="55"/>
        <v/>
      </c>
      <c r="CY38" t="str">
        <f t="shared" si="56"/>
        <v/>
      </c>
      <c r="CZ38" t="str">
        <f t="shared" si="57"/>
        <v/>
      </c>
      <c r="DA38" t="str">
        <f t="shared" si="58"/>
        <v/>
      </c>
    </row>
    <row r="39" spans="1:109" x14ac:dyDescent="0.3">
      <c r="A39">
        <v>1049</v>
      </c>
      <c r="B39">
        <v>190211</v>
      </c>
      <c r="C39" t="s">
        <v>45</v>
      </c>
      <c r="D39" t="s">
        <v>16</v>
      </c>
      <c r="E39" t="s">
        <v>17</v>
      </c>
      <c r="F39">
        <f t="shared" si="3"/>
        <v>-0.59699435472765539</v>
      </c>
      <c r="G39">
        <f t="shared" si="4"/>
        <v>-1.1161035381990339</v>
      </c>
      <c r="H39">
        <f t="shared" si="5"/>
        <v>-1.1483788944740285</v>
      </c>
      <c r="I39">
        <f t="shared" si="6"/>
        <v>1.3885618159480417</v>
      </c>
      <c r="J39">
        <f t="shared" si="7"/>
        <v>1.8087010160126695</v>
      </c>
      <c r="K39">
        <f t="shared" si="8"/>
        <v>0.352288861622987</v>
      </c>
      <c r="M39" s="6">
        <f t="shared" si="9"/>
        <v>59.517647058823556</v>
      </c>
      <c r="N39">
        <f t="shared" si="10"/>
        <v>71.949130409999995</v>
      </c>
      <c r="O39">
        <f t="shared" si="11"/>
        <v>74.059404060000006</v>
      </c>
      <c r="P39">
        <f t="shared" si="12"/>
        <v>97.089462870000006</v>
      </c>
      <c r="Q39">
        <f t="shared" si="13"/>
        <v>94.7203059</v>
      </c>
      <c r="R39">
        <f t="shared" si="14"/>
        <v>84.438942969999999</v>
      </c>
      <c r="T39" t="str">
        <f t="shared" si="15"/>
        <v>낮음</v>
      </c>
      <c r="U39" t="str">
        <f t="shared" si="16"/>
        <v>낮음</v>
      </c>
      <c r="V39" t="str">
        <f t="shared" si="17"/>
        <v>낮음</v>
      </c>
      <c r="W39" t="str">
        <f t="shared" si="18"/>
        <v>높음</v>
      </c>
      <c r="X39" t="str">
        <f t="shared" si="19"/>
        <v>높음</v>
      </c>
      <c r="Y39" t="str">
        <f t="shared" si="20"/>
        <v>보통</v>
      </c>
      <c r="AA39" s="2">
        <v>59.517647058823556</v>
      </c>
      <c r="AB39" s="2">
        <v>86.015973720000005</v>
      </c>
      <c r="AC39" s="2">
        <v>72.945565279999997</v>
      </c>
      <c r="AD39" s="2">
        <v>58.237676219999997</v>
      </c>
      <c r="AE39" s="2">
        <v>70.597306399999994</v>
      </c>
      <c r="AF39" s="5">
        <v>71.949130409999995</v>
      </c>
      <c r="AG39" s="2">
        <v>93.794270209999993</v>
      </c>
      <c r="AH39" s="2">
        <v>64.365310739999998</v>
      </c>
      <c r="AI39" s="2">
        <v>57.303506769999998</v>
      </c>
      <c r="AJ39" s="2">
        <v>80.774528529999998</v>
      </c>
      <c r="AK39" s="5">
        <v>74.059404060000006</v>
      </c>
      <c r="AL39" s="2">
        <v>100</v>
      </c>
      <c r="AM39" s="2">
        <v>100</v>
      </c>
      <c r="AN39" s="2">
        <v>91.268388599999994</v>
      </c>
      <c r="AO39" s="5">
        <v>97.089462870000006</v>
      </c>
      <c r="AP39" s="2">
        <v>100</v>
      </c>
      <c r="AQ39" s="2">
        <v>82.90788938</v>
      </c>
      <c r="AR39" s="2">
        <v>95.973334199999996</v>
      </c>
      <c r="AS39" s="2">
        <v>100</v>
      </c>
      <c r="AT39" s="5">
        <v>94.7203059</v>
      </c>
      <c r="AU39" s="2">
        <v>94.821716159999994</v>
      </c>
      <c r="AV39" s="2"/>
      <c r="AW39" s="2">
        <v>91.910378969999996</v>
      </c>
      <c r="AX39" s="2">
        <v>66.58473377</v>
      </c>
      <c r="AY39" s="5">
        <v>84.438942969999999</v>
      </c>
      <c r="BA39" t="s">
        <v>17</v>
      </c>
      <c r="BC39">
        <f t="shared" si="21"/>
        <v>-0.59699435472765539</v>
      </c>
      <c r="BD39">
        <f t="shared" si="22"/>
        <v>-0.4058600050492136</v>
      </c>
      <c r="BE39">
        <f t="shared" si="23"/>
        <v>-0.20647799239166556</v>
      </c>
      <c r="BF39">
        <f t="shared" si="24"/>
        <v>-0.39090370666548868</v>
      </c>
      <c r="BG39">
        <f t="shared" si="25"/>
        <v>-0.38326318534997916</v>
      </c>
      <c r="BH39">
        <f t="shared" si="26"/>
        <v>-1.1161035381990339</v>
      </c>
      <c r="BI39">
        <f t="shared" si="27"/>
        <v>7.2503567118645793E-2</v>
      </c>
      <c r="BJ39">
        <f t="shared" si="28"/>
        <v>-0.46997258079255294</v>
      </c>
      <c r="BK39">
        <f t="shared" si="29"/>
        <v>-1.0667203968350589</v>
      </c>
      <c r="BL39">
        <f t="shared" si="30"/>
        <v>0.17808172164754887</v>
      </c>
      <c r="BM39">
        <f t="shared" si="31"/>
        <v>-1.1483788944740285</v>
      </c>
      <c r="BN39">
        <f t="shared" si="32"/>
        <v>0.39573658168935705</v>
      </c>
      <c r="BO39">
        <f t="shared" si="33"/>
        <v>1.3234585605946301</v>
      </c>
      <c r="BP39">
        <f t="shared" si="34"/>
        <v>1.0428569343184604</v>
      </c>
      <c r="BQ39">
        <f t="shared" si="35"/>
        <v>1.3885618159480417</v>
      </c>
      <c r="BR39">
        <f t="shared" si="36"/>
        <v>1.1468019334683801</v>
      </c>
      <c r="BS39">
        <f t="shared" si="37"/>
        <v>-4.3264083166776927E-2</v>
      </c>
      <c r="BT39">
        <f t="shared" si="38"/>
        <v>0.80044300657247691</v>
      </c>
      <c r="BU39">
        <f t="shared" si="39"/>
        <v>1.7927755337790661</v>
      </c>
      <c r="BV39">
        <f t="shared" si="40"/>
        <v>1.8087010160126695</v>
      </c>
      <c r="BW39">
        <f t="shared" si="41"/>
        <v>5.7579547275242914E-2</v>
      </c>
      <c r="BX39" t="str">
        <f t="shared" si="42"/>
        <v/>
      </c>
      <c r="BY39">
        <f t="shared" si="43"/>
        <v>1.5227947562794031</v>
      </c>
      <c r="BZ39">
        <f t="shared" si="44"/>
        <v>-1.0435349706106298</v>
      </c>
      <c r="CA39">
        <f t="shared" si="45"/>
        <v>0.352288861622987</v>
      </c>
      <c r="CC39" t="str">
        <f t="shared" si="46"/>
        <v>낮음</v>
      </c>
      <c r="CD39" t="str">
        <f t="shared" si="59"/>
        <v>낮음</v>
      </c>
      <c r="CE39" t="str">
        <f t="shared" si="60"/>
        <v>낮음</v>
      </c>
      <c r="CF39" t="str">
        <f t="shared" si="61"/>
        <v>낮음</v>
      </c>
      <c r="CG39" t="str">
        <f t="shared" si="62"/>
        <v>낮음</v>
      </c>
      <c r="CH39" t="str">
        <f t="shared" si="63"/>
        <v>낮음</v>
      </c>
      <c r="CI39" t="str">
        <f t="shared" si="64"/>
        <v>보통</v>
      </c>
      <c r="CJ39" t="str">
        <f t="shared" si="65"/>
        <v>낮음</v>
      </c>
      <c r="CK39" t="str">
        <f t="shared" si="66"/>
        <v>낮음</v>
      </c>
      <c r="CL39" t="str">
        <f t="shared" si="67"/>
        <v>보통</v>
      </c>
      <c r="CM39" t="str">
        <f t="shared" si="68"/>
        <v>낮음</v>
      </c>
      <c r="CN39" t="str">
        <f t="shared" si="69"/>
        <v>보통</v>
      </c>
      <c r="CO39" t="str">
        <f t="shared" si="70"/>
        <v>높음</v>
      </c>
      <c r="CP39" t="str">
        <f t="shared" si="71"/>
        <v>높음</v>
      </c>
      <c r="CQ39" t="str">
        <f t="shared" si="72"/>
        <v>높음</v>
      </c>
      <c r="CR39" t="str">
        <f t="shared" si="73"/>
        <v>높음</v>
      </c>
      <c r="CS39" t="str">
        <f t="shared" si="50"/>
        <v>낮음</v>
      </c>
      <c r="CT39" t="str">
        <f t="shared" si="51"/>
        <v>보통</v>
      </c>
      <c r="CU39" t="str">
        <f t="shared" si="52"/>
        <v>높음</v>
      </c>
      <c r="CV39" t="str">
        <f t="shared" si="53"/>
        <v>높음</v>
      </c>
      <c r="CW39" t="str">
        <f t="shared" si="54"/>
        <v>보통</v>
      </c>
      <c r="CX39" t="str">
        <f t="shared" si="55"/>
        <v/>
      </c>
      <c r="CY39" t="str">
        <f t="shared" si="56"/>
        <v>높음</v>
      </c>
      <c r="CZ39" t="str">
        <f t="shared" si="57"/>
        <v>낮음</v>
      </c>
      <c r="DA39" t="str">
        <f t="shared" si="58"/>
        <v>보통</v>
      </c>
      <c r="DC39">
        <f t="shared" si="47"/>
        <v>0.25335232490048243</v>
      </c>
      <c r="DD39">
        <f t="shared" si="48"/>
        <v>0.15093597606090867</v>
      </c>
      <c r="DE39">
        <f t="shared" si="49"/>
        <v>0.38169411873395853</v>
      </c>
    </row>
    <row r="40" spans="1:109" x14ac:dyDescent="0.3">
      <c r="A40">
        <v>1050</v>
      </c>
      <c r="B40">
        <v>190211</v>
      </c>
      <c r="C40" t="s">
        <v>46</v>
      </c>
      <c r="D40" t="s">
        <v>6</v>
      </c>
      <c r="E40" t="s">
        <v>9</v>
      </c>
      <c r="F40">
        <f t="shared" si="3"/>
        <v>-0.87041217685002914</v>
      </c>
      <c r="G40">
        <f t="shared" si="4"/>
        <v>1.8227559831866003</v>
      </c>
      <c r="H40">
        <f t="shared" si="5"/>
        <v>0.13328367900952254</v>
      </c>
      <c r="I40">
        <f t="shared" si="6"/>
        <v>-0.85235356417562036</v>
      </c>
      <c r="J40">
        <f t="shared" si="7"/>
        <v>-0.28661896615164839</v>
      </c>
      <c r="K40">
        <f t="shared" si="8"/>
        <v>-4.0959571937345535E-2</v>
      </c>
      <c r="M40" s="6">
        <f t="shared" si="9"/>
        <v>54.661538461538434</v>
      </c>
      <c r="N40">
        <f t="shared" si="10"/>
        <v>87.877031869999996</v>
      </c>
      <c r="O40">
        <f t="shared" si="11"/>
        <v>76.347173659999996</v>
      </c>
      <c r="P40">
        <f t="shared" si="12"/>
        <v>64.520381630000003</v>
      </c>
      <c r="Q40">
        <f t="shared" si="13"/>
        <v>75.734797479999997</v>
      </c>
      <c r="R40">
        <f t="shared" si="14"/>
        <v>75.622162590000002</v>
      </c>
      <c r="T40" t="str">
        <f t="shared" si="15"/>
        <v>낮음</v>
      </c>
      <c r="U40" t="str">
        <f t="shared" si="16"/>
        <v>높음</v>
      </c>
      <c r="V40" t="str">
        <f t="shared" si="17"/>
        <v>보통</v>
      </c>
      <c r="W40" t="str">
        <f t="shared" si="18"/>
        <v>낮음</v>
      </c>
      <c r="X40" t="str">
        <f t="shared" si="19"/>
        <v>낮음</v>
      </c>
      <c r="Y40" t="str">
        <f t="shared" si="20"/>
        <v>낮음</v>
      </c>
      <c r="AA40" s="2">
        <v>54.661538461538434</v>
      </c>
      <c r="AB40" s="2">
        <v>100</v>
      </c>
      <c r="AC40" s="2">
        <v>94.89367996</v>
      </c>
      <c r="AD40" s="2">
        <v>100</v>
      </c>
      <c r="AE40" s="2">
        <v>56.61444753</v>
      </c>
      <c r="AF40" s="5">
        <v>87.877031869999996</v>
      </c>
      <c r="AG40" s="2">
        <v>79.637086420000003</v>
      </c>
      <c r="AH40" s="2">
        <v>55.730700929999998</v>
      </c>
      <c r="AI40" s="2">
        <v>100</v>
      </c>
      <c r="AJ40" s="2">
        <v>70.020907309999998</v>
      </c>
      <c r="AK40" s="5">
        <v>76.347173659999996</v>
      </c>
      <c r="AL40" s="2"/>
      <c r="AM40" s="2">
        <v>75.943872020000001</v>
      </c>
      <c r="AN40" s="2">
        <v>53.096891239999998</v>
      </c>
      <c r="AO40" s="5">
        <v>64.520381630000003</v>
      </c>
      <c r="AP40" s="2">
        <v>74.175989799999996</v>
      </c>
      <c r="AQ40" s="2">
        <v>92.042033950000004</v>
      </c>
      <c r="AR40" s="2">
        <v>62.921383630000001</v>
      </c>
      <c r="AS40" s="2">
        <v>73.799782550000003</v>
      </c>
      <c r="AT40" s="5">
        <v>75.734797479999997</v>
      </c>
      <c r="AU40" s="2">
        <v>72.569985819999999</v>
      </c>
      <c r="AV40" s="2"/>
      <c r="AW40" s="2">
        <v>54.296501939999999</v>
      </c>
      <c r="AX40" s="2">
        <v>100</v>
      </c>
      <c r="AY40" s="5">
        <v>75.622162590000002</v>
      </c>
      <c r="BA40" t="s">
        <v>9</v>
      </c>
      <c r="BC40">
        <f t="shared" si="21"/>
        <v>-0.41460421202610437</v>
      </c>
      <c r="BD40">
        <f t="shared" si="22"/>
        <v>1.4610825850848221</v>
      </c>
      <c r="BE40">
        <f t="shared" si="23"/>
        <v>1.1029958091000727</v>
      </c>
      <c r="BF40">
        <f t="shared" si="24"/>
        <v>0.98911378751134882</v>
      </c>
      <c r="BG40">
        <f t="shared" si="25"/>
        <v>-1.0515849402331876</v>
      </c>
      <c r="BH40">
        <f t="shared" si="26"/>
        <v>1.8227559831866003</v>
      </c>
      <c r="BI40">
        <f t="shared" si="27"/>
        <v>0.34616065245688205</v>
      </c>
      <c r="BJ40">
        <f t="shared" si="28"/>
        <v>-0.53761955607965206</v>
      </c>
      <c r="BK40">
        <f t="shared" si="29"/>
        <v>1.3911720194778574</v>
      </c>
      <c r="BL40">
        <f t="shared" si="30"/>
        <v>-0.30474840054735258</v>
      </c>
      <c r="BM40">
        <f t="shared" si="31"/>
        <v>0.13328367900952254</v>
      </c>
      <c r="BN40" t="str">
        <f t="shared" si="32"/>
        <v/>
      </c>
      <c r="BO40">
        <f t="shared" si="33"/>
        <v>0.15936752051147052</v>
      </c>
      <c r="BP40">
        <f t="shared" si="34"/>
        <v>-0.80932995644328043</v>
      </c>
      <c r="BQ40">
        <f t="shared" si="35"/>
        <v>-0.37632540474028187</v>
      </c>
      <c r="BR40">
        <f t="shared" si="36"/>
        <v>-0.25498485022650869</v>
      </c>
      <c r="BS40">
        <f t="shared" si="37"/>
        <v>0.54037214265899558</v>
      </c>
      <c r="BT40">
        <f t="shared" si="38"/>
        <v>-0.30260360654536361</v>
      </c>
      <c r="BU40">
        <f t="shared" si="39"/>
        <v>-0.1393663448980571</v>
      </c>
      <c r="BV40">
        <f t="shared" si="40"/>
        <v>-7.9821971001390241E-2</v>
      </c>
      <c r="BW40">
        <f t="shared" si="41"/>
        <v>-0.30193784937980345</v>
      </c>
      <c r="BX40" t="str">
        <f t="shared" si="42"/>
        <v/>
      </c>
      <c r="BY40">
        <f t="shared" si="43"/>
        <v>-0.78432788581851631</v>
      </c>
      <c r="BZ40">
        <f t="shared" si="44"/>
        <v>1.1559201271732489</v>
      </c>
      <c r="CA40">
        <f t="shared" si="45"/>
        <v>-2.2649943652613216E-2</v>
      </c>
      <c r="CC40" t="str">
        <f t="shared" si="46"/>
        <v>낮음</v>
      </c>
      <c r="CD40" t="str">
        <f t="shared" si="59"/>
        <v>높음</v>
      </c>
      <c r="CE40" t="str">
        <f t="shared" si="60"/>
        <v>높음</v>
      </c>
      <c r="CF40" t="str">
        <f t="shared" si="61"/>
        <v>보통</v>
      </c>
      <c r="CG40" t="str">
        <f t="shared" si="62"/>
        <v>낮음</v>
      </c>
      <c r="CH40" t="str">
        <f t="shared" si="63"/>
        <v>높음</v>
      </c>
      <c r="CI40" t="str">
        <f t="shared" si="64"/>
        <v>보통</v>
      </c>
      <c r="CJ40" t="str">
        <f t="shared" si="65"/>
        <v>낮음</v>
      </c>
      <c r="CK40" t="str">
        <f t="shared" si="66"/>
        <v>높음</v>
      </c>
      <c r="CL40" t="str">
        <f t="shared" si="67"/>
        <v>낮음</v>
      </c>
      <c r="CM40" t="str">
        <f t="shared" si="68"/>
        <v>보통</v>
      </c>
      <c r="CN40" t="str">
        <f t="shared" si="69"/>
        <v/>
      </c>
      <c r="CO40" t="str">
        <f t="shared" si="70"/>
        <v>보통</v>
      </c>
      <c r="CP40" t="str">
        <f t="shared" si="71"/>
        <v>낮음</v>
      </c>
      <c r="CQ40" t="str">
        <f t="shared" si="72"/>
        <v>낮음</v>
      </c>
      <c r="CR40" t="str">
        <f t="shared" si="73"/>
        <v>낮음</v>
      </c>
      <c r="CS40" t="str">
        <f t="shared" si="50"/>
        <v>보통</v>
      </c>
      <c r="CT40" t="str">
        <f t="shared" si="51"/>
        <v>낮음</v>
      </c>
      <c r="CU40" t="str">
        <f t="shared" si="52"/>
        <v>낮음</v>
      </c>
      <c r="CV40" t="str">
        <f t="shared" si="53"/>
        <v>낮음</v>
      </c>
      <c r="CW40" t="str">
        <f t="shared" si="54"/>
        <v>낮음</v>
      </c>
      <c r="CX40" t="str">
        <f t="shared" si="55"/>
        <v/>
      </c>
      <c r="CY40" t="str">
        <f t="shared" si="56"/>
        <v>낮음</v>
      </c>
      <c r="CZ40" t="str">
        <f t="shared" si="57"/>
        <v>높음</v>
      </c>
      <c r="DA40" t="str">
        <f t="shared" si="58"/>
        <v>낮음</v>
      </c>
      <c r="DC40">
        <f t="shared" si="47"/>
        <v>0.31258013448384803</v>
      </c>
      <c r="DD40">
        <f t="shared" si="48"/>
        <v>0.31627897904772168</v>
      </c>
      <c r="DE40">
        <f t="shared" si="49"/>
        <v>9.6804871636409162E-2</v>
      </c>
    </row>
    <row r="41" spans="1:109" x14ac:dyDescent="0.3">
      <c r="A41">
        <v>1051</v>
      </c>
      <c r="B41">
        <v>190211</v>
      </c>
      <c r="C41" t="s">
        <v>47</v>
      </c>
      <c r="D41" t="s">
        <v>16</v>
      </c>
      <c r="E41" t="s">
        <v>21</v>
      </c>
      <c r="F41">
        <f t="shared" si="3"/>
        <v>-0.90814910541212501</v>
      </c>
      <c r="G41">
        <f t="shared" si="4"/>
        <v>1.3325564933260019</v>
      </c>
      <c r="H41">
        <f t="shared" si="5"/>
        <v>0.21444642712087134</v>
      </c>
      <c r="I41">
        <f t="shared" si="6"/>
        <v>1.2751935431900883</v>
      </c>
      <c r="J41">
        <f t="shared" si="7"/>
        <v>-1.0769840556013288</v>
      </c>
      <c r="K41">
        <f t="shared" si="8"/>
        <v>0.32374174254222565</v>
      </c>
      <c r="M41" s="6">
        <f t="shared" si="9"/>
        <v>54.15</v>
      </c>
      <c r="N41">
        <f t="shared" si="10"/>
        <v>88.420122129999996</v>
      </c>
      <c r="O41">
        <f t="shared" si="11"/>
        <v>79.746849909999995</v>
      </c>
      <c r="P41">
        <f t="shared" si="12"/>
        <v>88.861831820000006</v>
      </c>
      <c r="Q41">
        <f t="shared" si="13"/>
        <v>69.993548849999996</v>
      </c>
      <c r="R41">
        <f t="shared" si="14"/>
        <v>79.381148170000003</v>
      </c>
      <c r="T41" t="str">
        <f t="shared" si="15"/>
        <v>낮음</v>
      </c>
      <c r="U41" t="str">
        <f t="shared" si="16"/>
        <v>높음</v>
      </c>
      <c r="V41" t="str">
        <f t="shared" si="17"/>
        <v>보통</v>
      </c>
      <c r="W41" t="str">
        <f t="shared" si="18"/>
        <v>높음</v>
      </c>
      <c r="X41" t="str">
        <f t="shared" si="19"/>
        <v>낮음</v>
      </c>
      <c r="Y41" t="str">
        <f t="shared" si="20"/>
        <v>보통</v>
      </c>
      <c r="AA41" s="2">
        <v>54.15</v>
      </c>
      <c r="AB41" s="2">
        <v>80.697658799999999</v>
      </c>
      <c r="AC41" s="2">
        <v>85.173421840000003</v>
      </c>
      <c r="AD41" s="2">
        <v>100</v>
      </c>
      <c r="AE41" s="2">
        <v>87.809407879999995</v>
      </c>
      <c r="AF41" s="5">
        <v>88.420122129999996</v>
      </c>
      <c r="AG41" s="2">
        <v>85.79123706</v>
      </c>
      <c r="AH41" s="2"/>
      <c r="AI41" s="2">
        <v>100</v>
      </c>
      <c r="AJ41" s="2">
        <v>53.449312659999997</v>
      </c>
      <c r="AK41" s="5">
        <v>79.746849909999995</v>
      </c>
      <c r="AL41" s="2"/>
      <c r="AM41" s="2">
        <v>100</v>
      </c>
      <c r="AN41" s="2">
        <v>77.723663630000004</v>
      </c>
      <c r="AO41" s="5">
        <v>88.861831820000006</v>
      </c>
      <c r="AP41" s="2">
        <v>87.982941539999999</v>
      </c>
      <c r="AQ41" s="2">
        <v>61.37707666</v>
      </c>
      <c r="AR41" s="2">
        <v>62.921383769999998</v>
      </c>
      <c r="AS41" s="2">
        <v>67.692793429999995</v>
      </c>
      <c r="AT41" s="5">
        <v>69.993548849999996</v>
      </c>
      <c r="AU41" s="2">
        <v>84.253754990000004</v>
      </c>
      <c r="AV41" s="2"/>
      <c r="AW41" s="2">
        <v>53.889689519999997</v>
      </c>
      <c r="AX41" s="2">
        <v>100</v>
      </c>
      <c r="AY41" s="5">
        <v>79.381148170000003</v>
      </c>
      <c r="BA41" t="s">
        <v>21</v>
      </c>
      <c r="BC41">
        <f t="shared" si="21"/>
        <v>-0.90814910541212501</v>
      </c>
      <c r="BD41">
        <f t="shared" si="22"/>
        <v>-3.0029506304845795E-2</v>
      </c>
      <c r="BE41">
        <f t="shared" si="23"/>
        <v>0.4675222210172908</v>
      </c>
      <c r="BF41">
        <f t="shared" si="24"/>
        <v>1.4571844669821117</v>
      </c>
      <c r="BG41">
        <f t="shared" si="25"/>
        <v>0.28540724382618293</v>
      </c>
      <c r="BH41">
        <f t="shared" si="26"/>
        <v>1.3325564933260019</v>
      </c>
      <c r="BI41">
        <f t="shared" si="27"/>
        <v>-7.1943541249025285E-3</v>
      </c>
      <c r="BJ41" t="str">
        <f t="shared" si="28"/>
        <v/>
      </c>
      <c r="BK41">
        <f t="shared" si="29"/>
        <v>1.7781668547210971</v>
      </c>
      <c r="BL41">
        <f t="shared" si="30"/>
        <v>-1.4344959259909997</v>
      </c>
      <c r="BM41">
        <f t="shared" si="31"/>
        <v>0.21444642712087134</v>
      </c>
      <c r="BN41" t="str">
        <f t="shared" si="32"/>
        <v/>
      </c>
      <c r="BO41">
        <f t="shared" si="33"/>
        <v>1.9341812628917572</v>
      </c>
      <c r="BP41">
        <f t="shared" si="34"/>
        <v>0.18277722476962435</v>
      </c>
      <c r="BQ41">
        <f t="shared" si="35"/>
        <v>1.2751935431900883</v>
      </c>
      <c r="BR41">
        <f t="shared" si="36"/>
        <v>0.2909031746000128</v>
      </c>
      <c r="BS41">
        <f t="shared" si="37"/>
        <v>-1.1943937553851689</v>
      </c>
      <c r="BT41">
        <f t="shared" si="38"/>
        <v>-0.34117837427882247</v>
      </c>
      <c r="BU41">
        <f t="shared" si="39"/>
        <v>-0.68843136840405783</v>
      </c>
      <c r="BV41">
        <f t="shared" si="40"/>
        <v>-1.0769840556013288</v>
      </c>
      <c r="BW41">
        <f t="shared" si="41"/>
        <v>3.5322324027882879E-2</v>
      </c>
      <c r="BX41" t="str">
        <f t="shared" si="42"/>
        <v/>
      </c>
      <c r="BY41">
        <f t="shared" si="43"/>
        <v>-1.3223543875441541</v>
      </c>
      <c r="BZ41">
        <f t="shared" si="44"/>
        <v>1.4182562487772203</v>
      </c>
      <c r="CA41">
        <f t="shared" si="45"/>
        <v>0.32374174254222565</v>
      </c>
      <c r="CC41" t="str">
        <f t="shared" si="46"/>
        <v>낮음</v>
      </c>
      <c r="CD41" t="str">
        <f t="shared" si="59"/>
        <v>낮음</v>
      </c>
      <c r="CE41" t="str">
        <f t="shared" si="60"/>
        <v>보통</v>
      </c>
      <c r="CF41" t="str">
        <f t="shared" si="61"/>
        <v>높음</v>
      </c>
      <c r="CG41" t="str">
        <f t="shared" si="62"/>
        <v>보통</v>
      </c>
      <c r="CH41" t="str">
        <f t="shared" si="63"/>
        <v>높음</v>
      </c>
      <c r="CI41" t="str">
        <f t="shared" si="64"/>
        <v>낮음</v>
      </c>
      <c r="CJ41" t="str">
        <f t="shared" si="65"/>
        <v/>
      </c>
      <c r="CK41" t="str">
        <f t="shared" si="66"/>
        <v>높음</v>
      </c>
      <c r="CL41" t="str">
        <f t="shared" si="67"/>
        <v>낮음</v>
      </c>
      <c r="CM41" t="str">
        <f t="shared" si="68"/>
        <v>보통</v>
      </c>
      <c r="CN41" t="str">
        <f t="shared" si="69"/>
        <v/>
      </c>
      <c r="CO41" t="str">
        <f t="shared" si="70"/>
        <v>높음</v>
      </c>
      <c r="CP41" t="str">
        <f t="shared" si="71"/>
        <v>보통</v>
      </c>
      <c r="CQ41" t="str">
        <f t="shared" si="72"/>
        <v>높음</v>
      </c>
      <c r="CR41" t="str">
        <f t="shared" si="73"/>
        <v>보통</v>
      </c>
      <c r="CS41" t="str">
        <f t="shared" si="50"/>
        <v>낮음</v>
      </c>
      <c r="CT41" t="str">
        <f t="shared" si="51"/>
        <v>낮음</v>
      </c>
      <c r="CU41" t="str">
        <f t="shared" si="52"/>
        <v>낮음</v>
      </c>
      <c r="CV41" t="str">
        <f t="shared" si="53"/>
        <v>낮음</v>
      </c>
      <c r="CW41" t="str">
        <f t="shared" si="54"/>
        <v>보통</v>
      </c>
      <c r="CX41" t="str">
        <f t="shared" si="55"/>
        <v/>
      </c>
      <c r="CY41" t="str">
        <f t="shared" si="56"/>
        <v>낮음</v>
      </c>
      <c r="CZ41" t="str">
        <f t="shared" si="57"/>
        <v>높음</v>
      </c>
      <c r="DA41" t="str">
        <f t="shared" si="58"/>
        <v>보통</v>
      </c>
      <c r="DC41">
        <f t="shared" si="47"/>
        <v>7.2250409549536834E-2</v>
      </c>
      <c r="DD41">
        <f t="shared" si="48"/>
        <v>0.4024365761746263</v>
      </c>
      <c r="DE41">
        <f t="shared" si="49"/>
        <v>0.35091915692997133</v>
      </c>
    </row>
    <row r="42" spans="1:109" x14ac:dyDescent="0.3">
      <c r="A42">
        <v>1052</v>
      </c>
      <c r="B42">
        <v>190211</v>
      </c>
      <c r="C42" t="s">
        <v>48</v>
      </c>
      <c r="D42" t="s">
        <v>6</v>
      </c>
      <c r="E42" t="s">
        <v>11</v>
      </c>
      <c r="F42">
        <f t="shared" si="3"/>
        <v>1.260658705027921</v>
      </c>
      <c r="G42">
        <f t="shared" si="4"/>
        <v>-1.8234012071242696</v>
      </c>
      <c r="H42">
        <f t="shared" si="5"/>
        <v>0.81842406699349879</v>
      </c>
      <c r="I42">
        <f t="shared" si="6"/>
        <v>-0.97570552301969105</v>
      </c>
      <c r="J42">
        <f t="shared" si="7"/>
        <v>0.28980601253220611</v>
      </c>
      <c r="K42">
        <f t="shared" si="8"/>
        <v>-2.2464555880971386</v>
      </c>
      <c r="M42" s="6">
        <f t="shared" si="9"/>
        <v>69.929914529914498</v>
      </c>
      <c r="N42">
        <f t="shared" si="10"/>
        <v>60.026900230000003</v>
      </c>
      <c r="O42">
        <f t="shared" si="11"/>
        <v>83.008697830000003</v>
      </c>
      <c r="P42">
        <f t="shared" si="12"/>
        <v>65.075953260000006</v>
      </c>
      <c r="Q42">
        <f t="shared" si="13"/>
        <v>79.287414709999993</v>
      </c>
      <c r="R42">
        <f t="shared" si="14"/>
        <v>59.602197920000002</v>
      </c>
      <c r="T42" t="str">
        <f t="shared" si="15"/>
        <v>높음</v>
      </c>
      <c r="U42" t="str">
        <f t="shared" si="16"/>
        <v>낮음</v>
      </c>
      <c r="V42" t="str">
        <f t="shared" si="17"/>
        <v>보통</v>
      </c>
      <c r="W42" t="str">
        <f t="shared" si="18"/>
        <v>낮음</v>
      </c>
      <c r="X42" t="str">
        <f t="shared" si="19"/>
        <v>보통</v>
      </c>
      <c r="Y42" t="str">
        <f t="shared" si="20"/>
        <v>낮음</v>
      </c>
      <c r="AA42" s="2">
        <v>69.929914529914498</v>
      </c>
      <c r="AB42" s="2">
        <v>51.105572389999999</v>
      </c>
      <c r="AC42" s="2">
        <v>76.956341330000001</v>
      </c>
      <c r="AD42" s="2">
        <v>57.229035699999997</v>
      </c>
      <c r="AE42" s="2">
        <v>54.81665151</v>
      </c>
      <c r="AF42" s="5">
        <v>60.026900230000003</v>
      </c>
      <c r="AG42" s="2">
        <v>100</v>
      </c>
      <c r="AH42" s="2">
        <v>97.669868820000005</v>
      </c>
      <c r="AI42" s="2">
        <v>73.394833309999996</v>
      </c>
      <c r="AJ42" s="2">
        <v>60.970089170000001</v>
      </c>
      <c r="AK42" s="5">
        <v>83.008697830000003</v>
      </c>
      <c r="AL42" s="2">
        <v>66.75033157</v>
      </c>
      <c r="AM42" s="2">
        <v>55.00319004</v>
      </c>
      <c r="AN42" s="2">
        <v>73.474338160000002</v>
      </c>
      <c r="AO42" s="5">
        <v>65.075953260000006</v>
      </c>
      <c r="AP42" s="2">
        <v>100</v>
      </c>
      <c r="AQ42" s="2">
        <v>73.884710920000003</v>
      </c>
      <c r="AR42" s="2">
        <v>62.92138362</v>
      </c>
      <c r="AS42" s="2">
        <v>80.343564310000005</v>
      </c>
      <c r="AT42" s="5">
        <v>79.287414709999993</v>
      </c>
      <c r="AU42" s="2">
        <v>54.692164300000002</v>
      </c>
      <c r="AV42" s="2"/>
      <c r="AW42" s="2">
        <v>56.778057750000002</v>
      </c>
      <c r="AX42" s="2">
        <v>67.336371720000002</v>
      </c>
      <c r="AY42" s="5">
        <v>59.602197920000002</v>
      </c>
      <c r="BA42" t="s">
        <v>11</v>
      </c>
      <c r="BC42">
        <f t="shared" si="21"/>
        <v>1.260658705027921</v>
      </c>
      <c r="BD42">
        <f t="shared" si="22"/>
        <v>-0.97826766443768742</v>
      </c>
      <c r="BE42">
        <f t="shared" si="23"/>
        <v>-0.12884409666163912</v>
      </c>
      <c r="BF42">
        <f t="shared" si="24"/>
        <v>-0.45137313203696922</v>
      </c>
      <c r="BG42">
        <f t="shared" si="25"/>
        <v>-0.60647858945023381</v>
      </c>
      <c r="BH42">
        <f t="shared" si="26"/>
        <v>-0.70980924243535737</v>
      </c>
      <c r="BI42">
        <f t="shared" si="27"/>
        <v>0.73870357174154544</v>
      </c>
      <c r="BJ42">
        <f t="shared" si="28"/>
        <v>0.53446216170653549</v>
      </c>
      <c r="BK42">
        <f t="shared" si="29"/>
        <v>5.3800675347325071E-2</v>
      </c>
      <c r="BL42">
        <f t="shared" si="30"/>
        <v>-0.43945795457998166</v>
      </c>
      <c r="BM42">
        <f t="shared" si="31"/>
        <v>0.34843006189574782</v>
      </c>
      <c r="BN42">
        <f t="shared" si="32"/>
        <v>-0.17511608310141605</v>
      </c>
      <c r="BO42">
        <f t="shared" si="33"/>
        <v>-0.63360276797562309</v>
      </c>
      <c r="BP42">
        <f t="shared" si="34"/>
        <v>5.3716705472692611E-2</v>
      </c>
      <c r="BQ42">
        <f t="shared" si="35"/>
        <v>-0.28352887461280568</v>
      </c>
      <c r="BR42">
        <f t="shared" si="36"/>
        <v>0.36116609366041863</v>
      </c>
      <c r="BS42">
        <f t="shared" si="37"/>
        <v>-9.9825363898170275E-2</v>
      </c>
      <c r="BT42">
        <f t="shared" si="38"/>
        <v>-0.18866099254995228</v>
      </c>
      <c r="BU42">
        <f t="shared" si="39"/>
        <v>7.3447945714194537E-2</v>
      </c>
      <c r="BV42">
        <f t="shared" si="40"/>
        <v>6.48273207319712E-2</v>
      </c>
      <c r="BW42">
        <f t="shared" si="41"/>
        <v>-0.79885223409646755</v>
      </c>
      <c r="BX42" t="str">
        <f t="shared" si="42"/>
        <v/>
      </c>
      <c r="BY42">
        <f t="shared" si="43"/>
        <v>-0.64223307931516205</v>
      </c>
      <c r="BZ42">
        <f t="shared" si="44"/>
        <v>-0.27862022292154603</v>
      </c>
      <c r="CA42">
        <f t="shared" si="45"/>
        <v>-0.72156087615671094</v>
      </c>
      <c r="CC42" t="str">
        <f t="shared" si="46"/>
        <v>높음</v>
      </c>
      <c r="CD42" t="str">
        <f t="shared" si="59"/>
        <v>낮음</v>
      </c>
      <c r="CE42" t="str">
        <f t="shared" si="60"/>
        <v>낮음</v>
      </c>
      <c r="CF42" t="str">
        <f t="shared" si="61"/>
        <v>낮음</v>
      </c>
      <c r="CG42" t="str">
        <f t="shared" si="62"/>
        <v>낮음</v>
      </c>
      <c r="CH42" t="str">
        <f t="shared" si="63"/>
        <v>낮음</v>
      </c>
      <c r="CI42" t="str">
        <f t="shared" si="64"/>
        <v>보통</v>
      </c>
      <c r="CJ42" t="str">
        <f t="shared" si="65"/>
        <v>보통</v>
      </c>
      <c r="CK42" t="str">
        <f t="shared" si="66"/>
        <v>보통</v>
      </c>
      <c r="CL42" t="str">
        <f t="shared" si="67"/>
        <v>낮음</v>
      </c>
      <c r="CM42" t="str">
        <f t="shared" si="68"/>
        <v>보통</v>
      </c>
      <c r="CN42" t="str">
        <f t="shared" si="69"/>
        <v>낮음</v>
      </c>
      <c r="CO42" t="str">
        <f t="shared" si="70"/>
        <v>낮음</v>
      </c>
      <c r="CP42" t="str">
        <f t="shared" si="71"/>
        <v>보통</v>
      </c>
      <c r="CQ42" t="str">
        <f t="shared" si="72"/>
        <v>낮음</v>
      </c>
      <c r="CR42" t="str">
        <f t="shared" si="73"/>
        <v>보통</v>
      </c>
      <c r="CS42" t="str">
        <f t="shared" si="50"/>
        <v>낮음</v>
      </c>
      <c r="CT42" t="str">
        <f t="shared" si="51"/>
        <v>낮음</v>
      </c>
      <c r="CU42" t="str">
        <f t="shared" si="52"/>
        <v>보통</v>
      </c>
      <c r="CV42" t="str">
        <f t="shared" si="53"/>
        <v>보통</v>
      </c>
      <c r="CW42" t="str">
        <f t="shared" si="54"/>
        <v>낮음</v>
      </c>
      <c r="CX42" t="str">
        <f t="shared" si="55"/>
        <v/>
      </c>
      <c r="CY42" t="str">
        <f t="shared" si="56"/>
        <v>낮음</v>
      </c>
      <c r="CZ42" t="str">
        <f t="shared" si="57"/>
        <v>낮음</v>
      </c>
      <c r="DA42" t="str">
        <f t="shared" si="58"/>
        <v>낮음</v>
      </c>
      <c r="DC42">
        <f t="shared" si="47"/>
        <v>-0.17047326324672138</v>
      </c>
      <c r="DD42">
        <f t="shared" si="48"/>
        <v>-8.1952516707224241E-2</v>
      </c>
      <c r="DE42">
        <f t="shared" si="49"/>
        <v>-0.23494996461641318</v>
      </c>
    </row>
    <row r="43" spans="1:109" x14ac:dyDescent="0.3">
      <c r="A43">
        <v>1053</v>
      </c>
      <c r="B43">
        <v>190211</v>
      </c>
      <c r="C43" t="s">
        <v>49</v>
      </c>
      <c r="D43" t="s">
        <v>6</v>
      </c>
      <c r="E43" t="s">
        <v>9</v>
      </c>
      <c r="F43">
        <f t="shared" si="3"/>
        <v>-0.78097922978349565</v>
      </c>
      <c r="G43">
        <f t="shared" si="4"/>
        <v>0.59996316195750721</v>
      </c>
      <c r="H43">
        <f t="shared" si="5"/>
        <v>-1.1534594011652137</v>
      </c>
      <c r="I43">
        <f t="shared" si="6"/>
        <v>-0.76065448839759353</v>
      </c>
      <c r="J43" t="str">
        <f t="shared" si="7"/>
        <v/>
      </c>
      <c r="K43">
        <f t="shared" si="8"/>
        <v>0.73317213806998893</v>
      </c>
      <c r="M43" s="6">
        <f t="shared" si="9"/>
        <v>55.335483870967757</v>
      </c>
      <c r="N43">
        <f t="shared" si="10"/>
        <v>79.845031059999997</v>
      </c>
      <c r="O43">
        <f t="shared" si="11"/>
        <v>62.81027898</v>
      </c>
      <c r="P43">
        <f t="shared" si="12"/>
        <v>65.420315239999994</v>
      </c>
      <c r="Q43" t="str">
        <f t="shared" si="13"/>
        <v/>
      </c>
      <c r="R43">
        <f t="shared" si="14"/>
        <v>81.996773020000006</v>
      </c>
      <c r="T43" t="str">
        <f t="shared" si="15"/>
        <v>낮음</v>
      </c>
      <c r="U43" t="str">
        <f t="shared" si="16"/>
        <v>보통</v>
      </c>
      <c r="V43" t="str">
        <f t="shared" si="17"/>
        <v>낮음</v>
      </c>
      <c r="W43" t="str">
        <f t="shared" si="18"/>
        <v>낮음</v>
      </c>
      <c r="X43" t="str">
        <f t="shared" si="19"/>
        <v/>
      </c>
      <c r="Y43" t="str">
        <f t="shared" si="20"/>
        <v>보통</v>
      </c>
      <c r="AA43" s="2">
        <v>55.335483870967757</v>
      </c>
      <c r="AB43" s="2">
        <v>76.340531810000002</v>
      </c>
      <c r="AC43" s="2">
        <v>74.623815179999994</v>
      </c>
      <c r="AD43" s="2">
        <v>68.415777259999999</v>
      </c>
      <c r="AE43" s="2">
        <v>100</v>
      </c>
      <c r="AF43" s="5">
        <v>79.845031059999997</v>
      </c>
      <c r="AG43" s="2">
        <v>53.456791750000001</v>
      </c>
      <c r="AH43" s="2">
        <v>58.22262078</v>
      </c>
      <c r="AI43" s="2">
        <v>85.20210539</v>
      </c>
      <c r="AJ43" s="2">
        <v>54.359597999999998</v>
      </c>
      <c r="AK43" s="5">
        <v>62.81027898</v>
      </c>
      <c r="AL43" s="2">
        <v>62.301780839999999</v>
      </c>
      <c r="AM43" s="2">
        <v>77.907060959999995</v>
      </c>
      <c r="AN43" s="2">
        <v>56.05210391</v>
      </c>
      <c r="AO43" s="5">
        <v>65.420315239999994</v>
      </c>
      <c r="AP43" s="2"/>
      <c r="AQ43" s="2"/>
      <c r="AR43" s="2"/>
      <c r="AS43" s="2"/>
      <c r="AT43" s="5"/>
      <c r="AU43" s="2">
        <v>76.305453310000004</v>
      </c>
      <c r="AV43" s="2">
        <v>78.160160009999998</v>
      </c>
      <c r="AW43" s="2">
        <v>100</v>
      </c>
      <c r="AX43" s="2">
        <v>73.521478740000006</v>
      </c>
      <c r="AY43" s="5">
        <v>81.996773020000006</v>
      </c>
      <c r="BA43" t="s">
        <v>9</v>
      </c>
      <c r="BC43">
        <f t="shared" si="21"/>
        <v>-0.37200453622437085</v>
      </c>
      <c r="BD43">
        <f t="shared" si="22"/>
        <v>1.8447525248074859E-2</v>
      </c>
      <c r="BE43">
        <f t="shared" si="23"/>
        <v>-0.55276905410976873</v>
      </c>
      <c r="BF43">
        <f t="shared" si="24"/>
        <v>-6.8299067322503834E-2</v>
      </c>
      <c r="BG43">
        <f t="shared" si="25"/>
        <v>1.5753141735835872</v>
      </c>
      <c r="BH43">
        <f t="shared" si="26"/>
        <v>0.59996316195750721</v>
      </c>
      <c r="BI43">
        <f t="shared" si="27"/>
        <v>-1.2049879802371724</v>
      </c>
      <c r="BJ43">
        <f t="shared" si="28"/>
        <v>-0.46208078615548359</v>
      </c>
      <c r="BK43">
        <f t="shared" si="29"/>
        <v>0.55105023376627149</v>
      </c>
      <c r="BL43">
        <f t="shared" si="30"/>
        <v>-1.0485445518332961</v>
      </c>
      <c r="BM43">
        <f t="shared" si="31"/>
        <v>-1.1534594011652137</v>
      </c>
      <c r="BN43">
        <f t="shared" si="32"/>
        <v>-0.2689532122784915</v>
      </c>
      <c r="BO43">
        <f t="shared" si="33"/>
        <v>0.24223465466485103</v>
      </c>
      <c r="BP43">
        <f t="shared" si="34"/>
        <v>-0.69989167949448039</v>
      </c>
      <c r="BQ43">
        <f t="shared" si="35"/>
        <v>-0.33583904642974693</v>
      </c>
      <c r="BR43" t="str">
        <f t="shared" si="36"/>
        <v/>
      </c>
      <c r="BS43" t="str">
        <f t="shared" si="37"/>
        <v/>
      </c>
      <c r="BT43" t="str">
        <f t="shared" si="38"/>
        <v/>
      </c>
      <c r="BU43" t="str">
        <f t="shared" si="39"/>
        <v/>
      </c>
      <c r="BV43" t="str">
        <f t="shared" si="40"/>
        <v/>
      </c>
      <c r="BW43">
        <f t="shared" si="41"/>
        <v>-0.1099067563025144</v>
      </c>
      <c r="BX43">
        <f t="shared" si="42"/>
        <v>-6.2841998859758136E-2</v>
      </c>
      <c r="BY43">
        <f t="shared" si="43"/>
        <v>1.2284963758787253</v>
      </c>
      <c r="BZ43">
        <f t="shared" si="44"/>
        <v>-3.4756634944321488E-3</v>
      </c>
      <c r="CA43">
        <f t="shared" si="45"/>
        <v>0.4054316690700116</v>
      </c>
      <c r="CC43" t="str">
        <f t="shared" si="46"/>
        <v>낮음</v>
      </c>
      <c r="CD43" t="str">
        <f t="shared" si="59"/>
        <v>보통</v>
      </c>
      <c r="CE43" t="str">
        <f t="shared" si="60"/>
        <v>낮음</v>
      </c>
      <c r="CF43" t="str">
        <f t="shared" si="61"/>
        <v>낮음</v>
      </c>
      <c r="CG43" t="str">
        <f t="shared" si="62"/>
        <v>높음</v>
      </c>
      <c r="CH43" t="str">
        <f t="shared" si="63"/>
        <v>보통</v>
      </c>
      <c r="CI43" t="str">
        <f t="shared" si="64"/>
        <v>낮음</v>
      </c>
      <c r="CJ43" t="str">
        <f t="shared" si="65"/>
        <v>낮음</v>
      </c>
      <c r="CK43" t="str">
        <f t="shared" si="66"/>
        <v>보통</v>
      </c>
      <c r="CL43" t="str">
        <f t="shared" si="67"/>
        <v>낮음</v>
      </c>
      <c r="CM43" t="str">
        <f t="shared" si="68"/>
        <v>낮음</v>
      </c>
      <c r="CN43" t="str">
        <f t="shared" si="69"/>
        <v>낮음</v>
      </c>
      <c r="CO43" t="str">
        <f t="shared" si="70"/>
        <v>보통</v>
      </c>
      <c r="CP43" t="str">
        <f t="shared" si="71"/>
        <v>낮음</v>
      </c>
      <c r="CQ43" t="str">
        <f t="shared" si="72"/>
        <v>낮음</v>
      </c>
      <c r="CR43" t="str">
        <f t="shared" si="73"/>
        <v/>
      </c>
      <c r="CS43" t="str">
        <f t="shared" si="50"/>
        <v/>
      </c>
      <c r="CT43" t="str">
        <f t="shared" si="51"/>
        <v/>
      </c>
      <c r="CU43" t="str">
        <f t="shared" si="52"/>
        <v/>
      </c>
      <c r="CV43" t="str">
        <f t="shared" si="53"/>
        <v/>
      </c>
      <c r="CW43" t="str">
        <f t="shared" si="54"/>
        <v>낮음</v>
      </c>
      <c r="CX43" t="str">
        <f t="shared" si="55"/>
        <v>낮음</v>
      </c>
      <c r="CY43" t="str">
        <f t="shared" si="56"/>
        <v>높음</v>
      </c>
      <c r="CZ43" t="str">
        <f t="shared" si="57"/>
        <v>낮음</v>
      </c>
      <c r="DA43" t="str">
        <f t="shared" si="58"/>
        <v>보통</v>
      </c>
      <c r="DC43">
        <f t="shared" si="47"/>
        <v>-0.39135010589252583</v>
      </c>
      <c r="DD43">
        <f t="shared" si="48"/>
        <v>-0.20886429611503987</v>
      </c>
      <c r="DE43">
        <f t="shared" si="49"/>
        <v>0.25283896570700315</v>
      </c>
    </row>
    <row r="44" spans="1:109" x14ac:dyDescent="0.3">
      <c r="A44">
        <v>1054</v>
      </c>
      <c r="B44">
        <v>190211</v>
      </c>
      <c r="C44" t="s">
        <v>50</v>
      </c>
      <c r="D44" t="s">
        <v>16</v>
      </c>
      <c r="E44" t="s">
        <v>9</v>
      </c>
      <c r="F44">
        <f t="shared" si="3"/>
        <v>1.561281962216863</v>
      </c>
      <c r="G44">
        <f t="shared" si="4"/>
        <v>-0.68903491083059065</v>
      </c>
      <c r="H44">
        <f t="shared" si="5"/>
        <v>-1.571935308114377</v>
      </c>
      <c r="I44">
        <f t="shared" si="6"/>
        <v>1.7133701405932207</v>
      </c>
      <c r="J44" t="str">
        <f t="shared" si="7"/>
        <v/>
      </c>
      <c r="K44">
        <f t="shared" si="8"/>
        <v>-5.8970736918956081E-2</v>
      </c>
      <c r="M44" s="6">
        <f t="shared" si="9"/>
        <v>72.986206896551735</v>
      </c>
      <c r="N44">
        <f t="shared" si="10"/>
        <v>71.378156390000001</v>
      </c>
      <c r="O44">
        <f t="shared" si="11"/>
        <v>58.407796179999998</v>
      </c>
      <c r="P44">
        <f t="shared" si="12"/>
        <v>89.700362740000003</v>
      </c>
      <c r="Q44" t="str">
        <f t="shared" si="13"/>
        <v/>
      </c>
      <c r="R44">
        <f t="shared" si="14"/>
        <v>75.473849119999997</v>
      </c>
      <c r="T44" t="str">
        <f t="shared" si="15"/>
        <v>높음</v>
      </c>
      <c r="U44" t="str">
        <f t="shared" si="16"/>
        <v>낮음</v>
      </c>
      <c r="V44" t="str">
        <f t="shared" si="17"/>
        <v>낮음</v>
      </c>
      <c r="W44" t="str">
        <f t="shared" si="18"/>
        <v>높음</v>
      </c>
      <c r="X44" t="str">
        <f t="shared" si="19"/>
        <v/>
      </c>
      <c r="Y44" t="str">
        <f t="shared" si="20"/>
        <v>낮음</v>
      </c>
      <c r="AA44" s="2">
        <v>72.986206896551735</v>
      </c>
      <c r="AB44" s="2">
        <v>61.252489519999997</v>
      </c>
      <c r="AC44" s="2">
        <v>78.73049632</v>
      </c>
      <c r="AD44" s="2">
        <v>57.229035590000002</v>
      </c>
      <c r="AE44" s="2">
        <v>88.300604140000004</v>
      </c>
      <c r="AF44" s="5">
        <v>71.378156390000001</v>
      </c>
      <c r="AG44" s="2">
        <v>63.380839809999998</v>
      </c>
      <c r="AH44" s="2"/>
      <c r="AI44" s="2">
        <v>51.943214230000002</v>
      </c>
      <c r="AJ44" s="2">
        <v>59.899334510000003</v>
      </c>
      <c r="AK44" s="5">
        <v>58.407796179999998</v>
      </c>
      <c r="AL44" s="2">
        <v>100</v>
      </c>
      <c r="AM44" s="2">
        <v>84.153571229999997</v>
      </c>
      <c r="AN44" s="2">
        <v>84.947516980000003</v>
      </c>
      <c r="AO44" s="5">
        <v>89.700362740000003</v>
      </c>
      <c r="AP44" s="2"/>
      <c r="AQ44" s="2"/>
      <c r="AR44" s="2"/>
      <c r="AS44" s="2"/>
      <c r="AT44" s="5"/>
      <c r="AU44" s="2">
        <v>79.891560690000006</v>
      </c>
      <c r="AV44" s="2"/>
      <c r="AW44" s="2">
        <v>59.267749809999998</v>
      </c>
      <c r="AX44" s="2">
        <v>87.262236869999995</v>
      </c>
      <c r="AY44" s="5">
        <v>75.473849119999997</v>
      </c>
      <c r="BA44" t="s">
        <v>9</v>
      </c>
      <c r="BC44">
        <f t="shared" si="21"/>
        <v>0.74368683585986173</v>
      </c>
      <c r="BD44">
        <f t="shared" si="22"/>
        <v>-0.90154520734654275</v>
      </c>
      <c r="BE44">
        <f t="shared" si="23"/>
        <v>-0.21731055895849796</v>
      </c>
      <c r="BF44">
        <f t="shared" si="24"/>
        <v>-0.4428216428165847</v>
      </c>
      <c r="BG44">
        <f t="shared" si="25"/>
        <v>0.86694166552167395</v>
      </c>
      <c r="BH44">
        <f t="shared" si="26"/>
        <v>-0.68903491083059065</v>
      </c>
      <c r="BI44">
        <f t="shared" si="27"/>
        <v>-0.61700095514464404</v>
      </c>
      <c r="BJ44" t="str">
        <f t="shared" si="28"/>
        <v/>
      </c>
      <c r="BK44">
        <f t="shared" si="29"/>
        <v>-1.3371588506020131</v>
      </c>
      <c r="BL44">
        <f t="shared" si="30"/>
        <v>-0.78544811374396828</v>
      </c>
      <c r="BM44">
        <f t="shared" si="31"/>
        <v>-1.571935308114377</v>
      </c>
      <c r="BN44">
        <f t="shared" si="32"/>
        <v>0.86069325472775371</v>
      </c>
      <c r="BO44">
        <f t="shared" si="33"/>
        <v>0.50590280905785634</v>
      </c>
      <c r="BP44">
        <f t="shared" si="34"/>
        <v>0.37017148388003107</v>
      </c>
      <c r="BQ44">
        <f t="shared" si="35"/>
        <v>0.75647564429707115</v>
      </c>
      <c r="BR44" t="str">
        <f t="shared" si="36"/>
        <v/>
      </c>
      <c r="BS44" t="str">
        <f t="shared" si="37"/>
        <v/>
      </c>
      <c r="BT44" t="str">
        <f t="shared" si="38"/>
        <v/>
      </c>
      <c r="BU44" t="str">
        <f t="shared" si="39"/>
        <v/>
      </c>
      <c r="BV44" t="str">
        <f t="shared" si="40"/>
        <v/>
      </c>
      <c r="BW44">
        <f t="shared" si="41"/>
        <v>7.4446104997299117E-2</v>
      </c>
      <c r="BX44" t="str">
        <f t="shared" si="42"/>
        <v/>
      </c>
      <c r="BY44">
        <f t="shared" si="43"/>
        <v>-0.56538953868127029</v>
      </c>
      <c r="BZ44">
        <f t="shared" si="44"/>
        <v>0.59818093885408996</v>
      </c>
      <c r="CA44">
        <f t="shared" si="45"/>
        <v>-3.2609810239486475E-2</v>
      </c>
      <c r="CC44" t="str">
        <f t="shared" si="46"/>
        <v>보통</v>
      </c>
      <c r="CD44" t="str">
        <f t="shared" si="59"/>
        <v>낮음</v>
      </c>
      <c r="CE44" t="str">
        <f t="shared" si="60"/>
        <v>낮음</v>
      </c>
      <c r="CF44" t="str">
        <f t="shared" si="61"/>
        <v>낮음</v>
      </c>
      <c r="CG44" t="str">
        <f t="shared" si="62"/>
        <v>보통</v>
      </c>
      <c r="CH44" t="str">
        <f t="shared" si="63"/>
        <v>낮음</v>
      </c>
      <c r="CI44" t="str">
        <f t="shared" si="64"/>
        <v>낮음</v>
      </c>
      <c r="CJ44" t="str">
        <f t="shared" si="65"/>
        <v/>
      </c>
      <c r="CK44" t="str">
        <f t="shared" si="66"/>
        <v>낮음</v>
      </c>
      <c r="CL44" t="str">
        <f t="shared" si="67"/>
        <v>낮음</v>
      </c>
      <c r="CM44" t="str">
        <f t="shared" si="68"/>
        <v>낮음</v>
      </c>
      <c r="CN44" t="str">
        <f t="shared" si="69"/>
        <v>보통</v>
      </c>
      <c r="CO44" t="str">
        <f t="shared" si="70"/>
        <v>보통</v>
      </c>
      <c r="CP44" t="str">
        <f t="shared" si="71"/>
        <v>보통</v>
      </c>
      <c r="CQ44" t="str">
        <f t="shared" si="72"/>
        <v>보통</v>
      </c>
      <c r="CR44" t="str">
        <f t="shared" si="73"/>
        <v/>
      </c>
      <c r="CS44" t="str">
        <f t="shared" si="50"/>
        <v/>
      </c>
      <c r="CT44" t="str">
        <f t="shared" si="51"/>
        <v/>
      </c>
      <c r="CU44" t="str">
        <f t="shared" si="52"/>
        <v/>
      </c>
      <c r="CV44" t="str">
        <f t="shared" si="53"/>
        <v/>
      </c>
      <c r="CW44" t="str">
        <f t="shared" si="54"/>
        <v>보통</v>
      </c>
      <c r="CX44" t="str">
        <f t="shared" si="55"/>
        <v/>
      </c>
      <c r="CY44" t="str">
        <f t="shared" si="56"/>
        <v>낮음</v>
      </c>
      <c r="CZ44" t="str">
        <f t="shared" si="57"/>
        <v>보통</v>
      </c>
      <c r="DA44" t="str">
        <f t="shared" si="58"/>
        <v>낮음</v>
      </c>
      <c r="DC44">
        <f t="shared" si="47"/>
        <v>-0.14585170069153353</v>
      </c>
      <c r="DD44">
        <f t="shared" si="48"/>
        <v>0.1442961250496792</v>
      </c>
      <c r="DE44">
        <f t="shared" si="49"/>
        <v>-0.49379963705495933</v>
      </c>
    </row>
    <row r="45" spans="1:109" x14ac:dyDescent="0.3">
      <c r="A45">
        <v>1055</v>
      </c>
      <c r="B45">
        <v>190212</v>
      </c>
      <c r="C45" t="s">
        <v>51</v>
      </c>
      <c r="D45" t="s">
        <v>16</v>
      </c>
      <c r="E45" t="s">
        <v>9</v>
      </c>
      <c r="F45">
        <f t="shared" si="3"/>
        <v>-5.9422142847331194E-3</v>
      </c>
      <c r="G45">
        <f t="shared" si="4"/>
        <v>0.24797466424444953</v>
      </c>
      <c r="H45">
        <f t="shared" si="5"/>
        <v>1.8536441949790292</v>
      </c>
      <c r="I45">
        <f t="shared" si="6"/>
        <v>0.65464957125979506</v>
      </c>
      <c r="J45">
        <f t="shared" si="7"/>
        <v>0.53511979269924681</v>
      </c>
      <c r="K45">
        <f t="shared" si="8"/>
        <v>-0.24647164798449508</v>
      </c>
      <c r="M45" s="6">
        <f t="shared" si="9"/>
        <v>61.175978407557338</v>
      </c>
      <c r="N45">
        <f t="shared" si="10"/>
        <v>77.532969809999997</v>
      </c>
      <c r="O45">
        <f t="shared" si="11"/>
        <v>94.445844230000006</v>
      </c>
      <c r="P45">
        <f t="shared" si="12"/>
        <v>79.310091999999997</v>
      </c>
      <c r="Q45">
        <f t="shared" si="13"/>
        <v>80.821463039999998</v>
      </c>
      <c r="R45">
        <f t="shared" si="14"/>
        <v>73.929867329999993</v>
      </c>
      <c r="T45" t="str">
        <f t="shared" si="15"/>
        <v>낮음</v>
      </c>
      <c r="U45" t="str">
        <f t="shared" si="16"/>
        <v>보통</v>
      </c>
      <c r="V45" t="str">
        <f t="shared" si="17"/>
        <v>높음</v>
      </c>
      <c r="W45" t="str">
        <f t="shared" si="18"/>
        <v>보통</v>
      </c>
      <c r="X45" t="str">
        <f t="shared" si="19"/>
        <v>보통</v>
      </c>
      <c r="Y45" t="str">
        <f t="shared" si="20"/>
        <v>낮음</v>
      </c>
      <c r="AA45" s="2">
        <v>61.175978407557338</v>
      </c>
      <c r="AB45" s="2">
        <v>65.50939563</v>
      </c>
      <c r="AC45" s="2">
        <v>86.43011679</v>
      </c>
      <c r="AD45" s="2">
        <v>70.157974730000007</v>
      </c>
      <c r="AE45" s="2">
        <v>88.034392100000005</v>
      </c>
      <c r="AF45" s="5">
        <v>77.532969809999997</v>
      </c>
      <c r="AG45" s="2">
        <v>100</v>
      </c>
      <c r="AH45" s="2">
        <v>100</v>
      </c>
      <c r="AI45" s="2">
        <v>77.783376919999995</v>
      </c>
      <c r="AJ45" s="2">
        <v>100</v>
      </c>
      <c r="AK45" s="5">
        <v>94.445844230000006</v>
      </c>
      <c r="AL45" s="2">
        <v>66.74917662</v>
      </c>
      <c r="AM45" s="2">
        <v>76.776740059999995</v>
      </c>
      <c r="AN45" s="2">
        <v>94.404359310000004</v>
      </c>
      <c r="AO45" s="5">
        <v>79.310091999999997</v>
      </c>
      <c r="AP45" s="2">
        <v>100</v>
      </c>
      <c r="AQ45" s="2">
        <v>75.399618020000005</v>
      </c>
      <c r="AR45" s="2">
        <v>62.921383640000002</v>
      </c>
      <c r="AS45" s="2">
        <v>84.964850479999996</v>
      </c>
      <c r="AT45" s="5">
        <v>80.821463039999998</v>
      </c>
      <c r="AU45" s="2">
        <v>76.637852809999998</v>
      </c>
      <c r="AV45" s="2">
        <v>78.159387550000005</v>
      </c>
      <c r="AW45" s="2">
        <v>63.758958999999997</v>
      </c>
      <c r="AX45" s="2">
        <v>77.163269940000006</v>
      </c>
      <c r="AY45" s="5">
        <v>73.929867329999993</v>
      </c>
      <c r="BA45" t="s">
        <v>9</v>
      </c>
      <c r="BC45">
        <f t="shared" si="21"/>
        <v>-2.8304602540464266E-3</v>
      </c>
      <c r="BD45">
        <f t="shared" si="22"/>
        <v>-0.64198053956102941</v>
      </c>
      <c r="BE45">
        <f t="shared" si="23"/>
        <v>0.41164090039490969</v>
      </c>
      <c r="BF45">
        <f t="shared" si="24"/>
        <v>-9.9717810820882311E-3</v>
      </c>
      <c r="BG45">
        <f t="shared" si="25"/>
        <v>0.85082311609333805</v>
      </c>
      <c r="BH45">
        <f t="shared" si="26"/>
        <v>0.24797466424444953</v>
      </c>
      <c r="BI45">
        <f t="shared" si="27"/>
        <v>1.5526369719720508</v>
      </c>
      <c r="BJ45">
        <f t="shared" si="28"/>
        <v>0.80433708716990104</v>
      </c>
      <c r="BK45">
        <f t="shared" si="29"/>
        <v>0.12986630360677803</v>
      </c>
      <c r="BL45">
        <f t="shared" si="30"/>
        <v>1.1190363750734644</v>
      </c>
      <c r="BM45">
        <f t="shared" si="31"/>
        <v>1.8536441949790292</v>
      </c>
      <c r="BN45">
        <f t="shared" si="32"/>
        <v>-0.13568471731504175</v>
      </c>
      <c r="BO45">
        <f t="shared" si="33"/>
        <v>0.19452327459937954</v>
      </c>
      <c r="BP45">
        <f t="shared" si="34"/>
        <v>0.72037996142140381</v>
      </c>
      <c r="BQ45">
        <f t="shared" si="35"/>
        <v>0.28903646939714528</v>
      </c>
      <c r="BR45">
        <f t="shared" si="36"/>
        <v>0.61355352240751304</v>
      </c>
      <c r="BS45">
        <f t="shared" si="37"/>
        <v>-0.1265717237800181</v>
      </c>
      <c r="BT45">
        <f t="shared" si="38"/>
        <v>-0.30260360619860388</v>
      </c>
      <c r="BU45">
        <f t="shared" si="39"/>
        <v>0.24559027057282304</v>
      </c>
      <c r="BV45">
        <f t="shared" si="40"/>
        <v>0.14902822778486102</v>
      </c>
      <c r="BW45">
        <f t="shared" si="41"/>
        <v>-9.2818924727424687E-2</v>
      </c>
      <c r="BX45">
        <f t="shared" si="42"/>
        <v>-6.2860963888232285E-2</v>
      </c>
      <c r="BY45">
        <f t="shared" si="43"/>
        <v>-0.36759253832646605</v>
      </c>
      <c r="BZ45">
        <f t="shared" si="44"/>
        <v>0.15598480434328743</v>
      </c>
      <c r="CA45">
        <f t="shared" si="45"/>
        <v>-0.13629461136349275</v>
      </c>
      <c r="CC45" t="str">
        <f t="shared" si="46"/>
        <v>낮음</v>
      </c>
      <c r="CD45" t="str">
        <f t="shared" si="59"/>
        <v>낮음</v>
      </c>
      <c r="CE45" t="str">
        <f t="shared" si="60"/>
        <v>보통</v>
      </c>
      <c r="CF45" t="str">
        <f t="shared" si="61"/>
        <v>낮음</v>
      </c>
      <c r="CG45" t="str">
        <f t="shared" si="62"/>
        <v>보통</v>
      </c>
      <c r="CH45" t="str">
        <f t="shared" si="63"/>
        <v>보통</v>
      </c>
      <c r="CI45" t="str">
        <f t="shared" si="64"/>
        <v>높음</v>
      </c>
      <c r="CJ45" t="str">
        <f t="shared" si="65"/>
        <v>보통</v>
      </c>
      <c r="CK45" t="str">
        <f t="shared" si="66"/>
        <v>보통</v>
      </c>
      <c r="CL45" t="str">
        <f t="shared" si="67"/>
        <v>높음</v>
      </c>
      <c r="CM45" t="str">
        <f t="shared" si="68"/>
        <v>높음</v>
      </c>
      <c r="CN45" t="str">
        <f t="shared" si="69"/>
        <v>낮음</v>
      </c>
      <c r="CO45" t="str">
        <f t="shared" si="70"/>
        <v>보통</v>
      </c>
      <c r="CP45" t="str">
        <f t="shared" si="71"/>
        <v>보통</v>
      </c>
      <c r="CQ45" t="str">
        <f t="shared" si="72"/>
        <v>보통</v>
      </c>
      <c r="CR45" t="str">
        <f t="shared" si="73"/>
        <v>보통</v>
      </c>
      <c r="CS45" t="str">
        <f t="shared" si="50"/>
        <v>낮음</v>
      </c>
      <c r="CT45" t="str">
        <f t="shared" si="51"/>
        <v>낮음</v>
      </c>
      <c r="CU45" t="str">
        <f t="shared" si="52"/>
        <v>보통</v>
      </c>
      <c r="CV45" t="str">
        <f t="shared" si="53"/>
        <v>보통</v>
      </c>
      <c r="CW45" t="str">
        <f t="shared" si="54"/>
        <v>낮음</v>
      </c>
      <c r="CX45" t="str">
        <f t="shared" si="55"/>
        <v>낮음</v>
      </c>
      <c r="CY45" t="str">
        <f t="shared" si="56"/>
        <v>낮음</v>
      </c>
      <c r="CZ45" t="str">
        <f t="shared" si="57"/>
        <v>보통</v>
      </c>
      <c r="DA45" t="str">
        <f t="shared" si="58"/>
        <v>낮음</v>
      </c>
      <c r="DC45">
        <f t="shared" si="47"/>
        <v>0.25914126255521358</v>
      </c>
      <c r="DD45">
        <f t="shared" si="48"/>
        <v>0.24421371489918794</v>
      </c>
      <c r="DE45">
        <f t="shared" si="49"/>
        <v>3.4015667884204723E-2</v>
      </c>
    </row>
    <row r="46" spans="1:109" x14ac:dyDescent="0.3">
      <c r="A46">
        <v>1056</v>
      </c>
      <c r="B46">
        <v>190212</v>
      </c>
      <c r="C46" t="s">
        <v>52</v>
      </c>
      <c r="D46" t="s">
        <v>16</v>
      </c>
      <c r="E46" t="s">
        <v>21</v>
      </c>
      <c r="F46">
        <f t="shared" si="3"/>
        <v>6.7959063954767571E-2</v>
      </c>
      <c r="G46">
        <f t="shared" si="4"/>
        <v>-0.64255357171081551</v>
      </c>
      <c r="H46">
        <f t="shared" si="5"/>
        <v>-0.7735186988223266</v>
      </c>
      <c r="I46">
        <f t="shared" si="6"/>
        <v>-8.9804724478282624E-2</v>
      </c>
      <c r="J46">
        <f t="shared" si="7"/>
        <v>-5.1833345855251782E-2</v>
      </c>
      <c r="K46">
        <f t="shared" si="8"/>
        <v>-0.57001044197948669</v>
      </c>
      <c r="M46" s="6">
        <f t="shared" si="9"/>
        <v>60.924193548387088</v>
      </c>
      <c r="N46">
        <f t="shared" si="10"/>
        <v>73.695568370000004</v>
      </c>
      <c r="O46">
        <f t="shared" si="11"/>
        <v>71.262621870000004</v>
      </c>
      <c r="P46">
        <f t="shared" si="12"/>
        <v>73.49054993</v>
      </c>
      <c r="Q46">
        <f t="shared" si="13"/>
        <v>77.212560249999996</v>
      </c>
      <c r="R46">
        <f t="shared" si="14"/>
        <v>72.534913259999996</v>
      </c>
      <c r="T46" t="str">
        <f t="shared" si="15"/>
        <v>보통</v>
      </c>
      <c r="U46" t="str">
        <f t="shared" si="16"/>
        <v>낮음</v>
      </c>
      <c r="V46" t="str">
        <f t="shared" si="17"/>
        <v>낮음</v>
      </c>
      <c r="W46" t="str">
        <f t="shared" si="18"/>
        <v>낮음</v>
      </c>
      <c r="X46" t="str">
        <f t="shared" si="19"/>
        <v>낮음</v>
      </c>
      <c r="Y46" t="str">
        <f t="shared" si="20"/>
        <v>낮음</v>
      </c>
      <c r="AA46" s="2">
        <v>60.924193548387088</v>
      </c>
      <c r="AB46" s="2">
        <v>67.176109719999999</v>
      </c>
      <c r="AC46" s="2">
        <v>60.19902716</v>
      </c>
      <c r="AD46" s="2">
        <v>67.407136609999995</v>
      </c>
      <c r="AE46" s="2">
        <v>100</v>
      </c>
      <c r="AF46" s="5">
        <v>73.695568370000004</v>
      </c>
      <c r="AG46" s="2">
        <v>73.829970430000003</v>
      </c>
      <c r="AH46" s="2">
        <v>77.222926790000002</v>
      </c>
      <c r="AI46" s="2">
        <v>57.512485040000001</v>
      </c>
      <c r="AJ46" s="2">
        <v>76.485105219999994</v>
      </c>
      <c r="AK46" s="5">
        <v>71.262621870000004</v>
      </c>
      <c r="AL46" s="2">
        <v>68.51234719</v>
      </c>
      <c r="AM46" s="2">
        <v>61.487662540000002</v>
      </c>
      <c r="AN46" s="2">
        <v>90.471640050000005</v>
      </c>
      <c r="AO46" s="5">
        <v>73.49054993</v>
      </c>
      <c r="AP46" s="2">
        <v>84.450202160000003</v>
      </c>
      <c r="AQ46" s="2">
        <v>100</v>
      </c>
      <c r="AR46" s="2">
        <v>64.753966969999993</v>
      </c>
      <c r="AS46" s="2">
        <v>59.646071880000001</v>
      </c>
      <c r="AT46" s="5">
        <v>77.212560249999996</v>
      </c>
      <c r="AU46" s="2">
        <v>89.465251980000005</v>
      </c>
      <c r="AV46" s="2"/>
      <c r="AW46" s="2">
        <v>65.793021139999993</v>
      </c>
      <c r="AX46" s="2">
        <v>62.346466650000004</v>
      </c>
      <c r="AY46" s="5">
        <v>72.534913259999996</v>
      </c>
      <c r="BA46" t="s">
        <v>21</v>
      </c>
      <c r="BC46">
        <f t="shared" si="21"/>
        <v>6.7959063954767571E-2</v>
      </c>
      <c r="BD46">
        <f t="shared" si="22"/>
        <v>-0.82788103857101736</v>
      </c>
      <c r="BE46">
        <f t="shared" si="23"/>
        <v>-1.7128944992294994</v>
      </c>
      <c r="BF46">
        <f t="shared" si="24"/>
        <v>-0.12800424727665205</v>
      </c>
      <c r="BG46">
        <f t="shared" si="25"/>
        <v>0.96732361349226048</v>
      </c>
      <c r="BH46">
        <f t="shared" si="26"/>
        <v>-0.64255357171081551</v>
      </c>
      <c r="BI46">
        <f t="shared" si="27"/>
        <v>-0.90053626296089551</v>
      </c>
      <c r="BJ46">
        <f t="shared" si="28"/>
        <v>0.11364198504769206</v>
      </c>
      <c r="BK46">
        <f t="shared" si="29"/>
        <v>-0.85848230169958595</v>
      </c>
      <c r="BL46">
        <f t="shared" si="30"/>
        <v>-0.15416492526864195</v>
      </c>
      <c r="BM46">
        <f t="shared" si="31"/>
        <v>-0.7735186988223266</v>
      </c>
      <c r="BN46">
        <f t="shared" si="32"/>
        <v>-0.30420862121229914</v>
      </c>
      <c r="BO46">
        <f t="shared" si="33"/>
        <v>-0.61838629967642889</v>
      </c>
      <c r="BP46">
        <f t="shared" si="34"/>
        <v>0.97229699671012937</v>
      </c>
      <c r="BQ46">
        <f t="shared" si="35"/>
        <v>-8.9804724478282624E-2</v>
      </c>
      <c r="BR46">
        <f t="shared" si="36"/>
        <v>5.2708701201283154E-2</v>
      </c>
      <c r="BS46">
        <f t="shared" si="37"/>
        <v>1.5551682259586004</v>
      </c>
      <c r="BT46">
        <f t="shared" si="38"/>
        <v>-0.23853996299033711</v>
      </c>
      <c r="BU46">
        <f t="shared" si="39"/>
        <v>-1.1806745154832052</v>
      </c>
      <c r="BV46">
        <f t="shared" si="40"/>
        <v>-5.1833345855251782E-2</v>
      </c>
      <c r="BW46">
        <f t="shared" si="41"/>
        <v>0.43474570340528457</v>
      </c>
      <c r="BX46" t="str">
        <f t="shared" si="42"/>
        <v/>
      </c>
      <c r="BY46">
        <f t="shared" si="43"/>
        <v>-0.34659153683729865</v>
      </c>
      <c r="BZ46">
        <f t="shared" si="44"/>
        <v>-0.83631032411334894</v>
      </c>
      <c r="CA46">
        <f t="shared" si="45"/>
        <v>-0.57001044197948669</v>
      </c>
      <c r="CC46" t="str">
        <f t="shared" si="46"/>
        <v>보통</v>
      </c>
      <c r="CD46" t="str">
        <f t="shared" si="59"/>
        <v>낮음</v>
      </c>
      <c r="CE46" t="str">
        <f t="shared" si="60"/>
        <v>낮음</v>
      </c>
      <c r="CF46" t="str">
        <f t="shared" si="61"/>
        <v>낮음</v>
      </c>
      <c r="CG46" t="str">
        <f t="shared" si="62"/>
        <v>보통</v>
      </c>
      <c r="CH46" t="str">
        <f t="shared" si="63"/>
        <v>낮음</v>
      </c>
      <c r="CI46" t="str">
        <f t="shared" si="64"/>
        <v>낮음</v>
      </c>
      <c r="CJ46" t="str">
        <f t="shared" si="65"/>
        <v>보통</v>
      </c>
      <c r="CK46" t="str">
        <f t="shared" si="66"/>
        <v>낮음</v>
      </c>
      <c r="CL46" t="str">
        <f t="shared" si="67"/>
        <v>낮음</v>
      </c>
      <c r="CM46" t="str">
        <f t="shared" si="68"/>
        <v>낮음</v>
      </c>
      <c r="CN46" t="str">
        <f t="shared" si="69"/>
        <v>낮음</v>
      </c>
      <c r="CO46" t="str">
        <f t="shared" si="70"/>
        <v>낮음</v>
      </c>
      <c r="CP46" t="str">
        <f t="shared" si="71"/>
        <v>보통</v>
      </c>
      <c r="CQ46" t="str">
        <f t="shared" si="72"/>
        <v>낮음</v>
      </c>
      <c r="CR46" t="str">
        <f t="shared" si="73"/>
        <v>보통</v>
      </c>
      <c r="CS46" t="str">
        <f t="shared" si="50"/>
        <v>높음</v>
      </c>
      <c r="CT46" t="str">
        <f t="shared" si="51"/>
        <v>낮음</v>
      </c>
      <c r="CU46" t="str">
        <f t="shared" si="52"/>
        <v>낮음</v>
      </c>
      <c r="CV46" t="str">
        <f t="shared" si="53"/>
        <v>낮음</v>
      </c>
      <c r="CW46" t="str">
        <f t="shared" si="54"/>
        <v>보통</v>
      </c>
      <c r="CX46" t="str">
        <f t="shared" si="55"/>
        <v/>
      </c>
      <c r="CY46" t="str">
        <f t="shared" si="56"/>
        <v>낮음</v>
      </c>
      <c r="CZ46" t="str">
        <f t="shared" si="57"/>
        <v>낮음</v>
      </c>
      <c r="DA46" t="str">
        <f t="shared" si="58"/>
        <v>낮음</v>
      </c>
      <c r="DC46">
        <f t="shared" si="47"/>
        <v>-0.30903430362752882</v>
      </c>
      <c r="DD46">
        <f t="shared" si="48"/>
        <v>-0.16561764697490899</v>
      </c>
      <c r="DE46">
        <f t="shared" si="49"/>
        <v>-0.11986421041874888</v>
      </c>
    </row>
    <row r="47" spans="1:109" x14ac:dyDescent="0.3">
      <c r="A47">
        <v>1057</v>
      </c>
      <c r="F47" t="str">
        <f t="shared" si="3"/>
        <v/>
      </c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  <c r="K47" t="str">
        <f t="shared" si="8"/>
        <v/>
      </c>
      <c r="M47" s="6" t="str">
        <f t="shared" si="9"/>
        <v/>
      </c>
      <c r="N47" t="str">
        <f t="shared" si="10"/>
        <v/>
      </c>
      <c r="O47" t="str">
        <f t="shared" si="11"/>
        <v/>
      </c>
      <c r="P47" t="str">
        <f t="shared" si="12"/>
        <v/>
      </c>
      <c r="Q47" t="str">
        <f t="shared" si="13"/>
        <v/>
      </c>
      <c r="R47" t="str">
        <f t="shared" si="14"/>
        <v/>
      </c>
      <c r="T47" t="str">
        <f t="shared" si="15"/>
        <v/>
      </c>
      <c r="U47" t="str">
        <f t="shared" si="16"/>
        <v/>
      </c>
      <c r="V47" t="str">
        <f t="shared" si="17"/>
        <v/>
      </c>
      <c r="W47" t="str">
        <f t="shared" si="18"/>
        <v/>
      </c>
      <c r="X47" t="str">
        <f t="shared" si="19"/>
        <v/>
      </c>
      <c r="Y47" t="str">
        <f t="shared" si="20"/>
        <v/>
      </c>
      <c r="AA47" s="2"/>
      <c r="AB47" s="2"/>
      <c r="AC47" s="2"/>
      <c r="AD47" s="2"/>
      <c r="AE47" s="2"/>
      <c r="AF47" s="5"/>
      <c r="AG47" s="2"/>
      <c r="AH47" s="2"/>
      <c r="AI47" s="2"/>
      <c r="AJ47" s="2"/>
      <c r="AK47" s="5"/>
      <c r="AL47" s="2"/>
      <c r="AM47" s="2"/>
      <c r="AN47" s="2"/>
      <c r="AO47" s="5"/>
      <c r="AP47" s="2"/>
      <c r="AQ47" s="2"/>
      <c r="AR47" s="2"/>
      <c r="AS47" s="2"/>
      <c r="AT47" s="5"/>
      <c r="AU47" s="2"/>
      <c r="AV47" s="2"/>
      <c r="AW47" s="2"/>
      <c r="AX47" s="2"/>
      <c r="AY47" s="5"/>
      <c r="BC47" t="str">
        <f t="shared" si="21"/>
        <v/>
      </c>
      <c r="BD47" t="str">
        <f t="shared" si="22"/>
        <v/>
      </c>
      <c r="BE47" t="str">
        <f t="shared" si="23"/>
        <v/>
      </c>
      <c r="BF47" t="str">
        <f t="shared" si="24"/>
        <v/>
      </c>
      <c r="BG47" t="str">
        <f t="shared" si="25"/>
        <v/>
      </c>
      <c r="BH47" t="str">
        <f t="shared" si="26"/>
        <v/>
      </c>
      <c r="BI47" t="str">
        <f t="shared" si="27"/>
        <v/>
      </c>
      <c r="BJ47" t="str">
        <f t="shared" si="28"/>
        <v/>
      </c>
      <c r="BK47" t="str">
        <f t="shared" si="29"/>
        <v/>
      </c>
      <c r="BL47" t="str">
        <f t="shared" si="30"/>
        <v/>
      </c>
      <c r="BM47" t="str">
        <f t="shared" si="31"/>
        <v/>
      </c>
      <c r="BN47" t="str">
        <f t="shared" si="32"/>
        <v/>
      </c>
      <c r="BO47" t="str">
        <f t="shared" si="33"/>
        <v/>
      </c>
      <c r="BP47" t="str">
        <f t="shared" si="34"/>
        <v/>
      </c>
      <c r="BQ47" t="str">
        <f t="shared" si="35"/>
        <v/>
      </c>
      <c r="BR47" t="str">
        <f t="shared" si="36"/>
        <v/>
      </c>
      <c r="BS47" t="str">
        <f t="shared" si="37"/>
        <v/>
      </c>
      <c r="BT47" t="str">
        <f t="shared" si="38"/>
        <v/>
      </c>
      <c r="BU47" t="str">
        <f t="shared" si="39"/>
        <v/>
      </c>
      <c r="BV47" t="str">
        <f t="shared" si="40"/>
        <v/>
      </c>
      <c r="BW47" t="str">
        <f t="shared" si="41"/>
        <v/>
      </c>
      <c r="BX47" t="str">
        <f t="shared" si="42"/>
        <v/>
      </c>
      <c r="BY47" t="str">
        <f t="shared" si="43"/>
        <v/>
      </c>
      <c r="BZ47" t="str">
        <f t="shared" si="44"/>
        <v/>
      </c>
      <c r="CA47" t="str">
        <f t="shared" si="45"/>
        <v/>
      </c>
      <c r="CC47" t="str">
        <f t="shared" si="46"/>
        <v/>
      </c>
      <c r="CD47" t="str">
        <f t="shared" si="59"/>
        <v/>
      </c>
      <c r="CE47" t="str">
        <f t="shared" si="60"/>
        <v/>
      </c>
      <c r="CF47" t="str">
        <f t="shared" si="61"/>
        <v/>
      </c>
      <c r="CG47" t="str">
        <f t="shared" si="62"/>
        <v/>
      </c>
      <c r="CH47" t="str">
        <f t="shared" si="63"/>
        <v/>
      </c>
      <c r="CI47" t="str">
        <f t="shared" si="64"/>
        <v/>
      </c>
      <c r="CJ47" t="str">
        <f t="shared" si="65"/>
        <v/>
      </c>
      <c r="CK47" t="str">
        <f t="shared" si="66"/>
        <v/>
      </c>
      <c r="CL47" t="str">
        <f t="shared" si="67"/>
        <v/>
      </c>
      <c r="CM47" t="str">
        <f t="shared" si="68"/>
        <v/>
      </c>
      <c r="CN47" t="str">
        <f t="shared" si="69"/>
        <v/>
      </c>
      <c r="CO47" t="str">
        <f t="shared" si="70"/>
        <v/>
      </c>
      <c r="CP47" t="str">
        <f t="shared" si="71"/>
        <v/>
      </c>
      <c r="CQ47" t="str">
        <f t="shared" si="72"/>
        <v/>
      </c>
      <c r="CR47" t="str">
        <f t="shared" si="73"/>
        <v/>
      </c>
      <c r="CS47" t="str">
        <f t="shared" si="50"/>
        <v/>
      </c>
      <c r="CT47" t="str">
        <f t="shared" si="51"/>
        <v/>
      </c>
      <c r="CU47" t="str">
        <f t="shared" si="52"/>
        <v/>
      </c>
      <c r="CV47" t="str">
        <f t="shared" si="53"/>
        <v/>
      </c>
      <c r="CW47" t="str">
        <f t="shared" si="54"/>
        <v/>
      </c>
      <c r="CX47" t="str">
        <f t="shared" si="55"/>
        <v/>
      </c>
      <c r="CY47" t="str">
        <f t="shared" si="56"/>
        <v/>
      </c>
      <c r="CZ47" t="str">
        <f t="shared" si="57"/>
        <v/>
      </c>
      <c r="DA47" t="str">
        <f t="shared" si="58"/>
        <v/>
      </c>
    </row>
    <row r="48" spans="1:109" x14ac:dyDescent="0.3">
      <c r="A48">
        <v>1058</v>
      </c>
      <c r="B48">
        <v>190212</v>
      </c>
      <c r="C48" t="s">
        <v>53</v>
      </c>
      <c r="D48" t="s">
        <v>6</v>
      </c>
      <c r="E48" t="s">
        <v>13</v>
      </c>
      <c r="F48">
        <f t="shared" si="3"/>
        <v>2.3824879074850944</v>
      </c>
      <c r="G48">
        <f t="shared" si="4"/>
        <v>-0.31326871135829515</v>
      </c>
      <c r="H48">
        <f t="shared" si="5"/>
        <v>1.8358581339995628</v>
      </c>
      <c r="I48">
        <f t="shared" si="6"/>
        <v>-0.88764735588369081</v>
      </c>
      <c r="J48">
        <f t="shared" si="7"/>
        <v>0.4852962110852998</v>
      </c>
      <c r="K48">
        <f t="shared" si="8"/>
        <v>-0.13591666244593628</v>
      </c>
      <c r="M48" s="6">
        <f t="shared" si="9"/>
        <v>90.279879879879871</v>
      </c>
      <c r="N48">
        <f t="shared" si="10"/>
        <v>75.347585910000006</v>
      </c>
      <c r="O48">
        <f t="shared" si="11"/>
        <v>95.1186553</v>
      </c>
      <c r="P48">
        <f t="shared" si="12"/>
        <v>63.930877709999997</v>
      </c>
      <c r="Q48">
        <f t="shared" si="13"/>
        <v>82.305089640000006</v>
      </c>
      <c r="R48">
        <f t="shared" si="14"/>
        <v>75.733616999999995</v>
      </c>
      <c r="T48" t="str">
        <f t="shared" si="15"/>
        <v>높음</v>
      </c>
      <c r="U48" t="str">
        <f t="shared" si="16"/>
        <v>낮음</v>
      </c>
      <c r="V48" t="str">
        <f t="shared" si="17"/>
        <v>높음</v>
      </c>
      <c r="W48" t="str">
        <f t="shared" si="18"/>
        <v>낮음</v>
      </c>
      <c r="X48" t="str">
        <f t="shared" si="19"/>
        <v>보통</v>
      </c>
      <c r="Y48" t="str">
        <f t="shared" si="20"/>
        <v>낮음</v>
      </c>
      <c r="AA48" s="2">
        <v>90.279879879879871</v>
      </c>
      <c r="AB48" s="2">
        <v>98.816332160000002</v>
      </c>
      <c r="AC48" s="2">
        <v>91.651946800000005</v>
      </c>
      <c r="AD48" s="2">
        <v>57.22903573</v>
      </c>
      <c r="AE48" s="2">
        <v>53.693028929999997</v>
      </c>
      <c r="AF48" s="5">
        <v>75.347585910000006</v>
      </c>
      <c r="AG48" s="2">
        <v>99.801190180000006</v>
      </c>
      <c r="AH48" s="2">
        <v>100</v>
      </c>
      <c r="AI48" s="2">
        <v>100</v>
      </c>
      <c r="AJ48" s="2">
        <v>80.673431010000002</v>
      </c>
      <c r="AK48" s="5">
        <v>95.1186553</v>
      </c>
      <c r="AL48" s="2">
        <v>66.751499600000002</v>
      </c>
      <c r="AM48" s="2">
        <v>61.904096559999999</v>
      </c>
      <c r="AN48" s="2">
        <v>63.137036979999998</v>
      </c>
      <c r="AO48" s="5">
        <v>63.930877709999997</v>
      </c>
      <c r="AP48" s="2">
        <v>100</v>
      </c>
      <c r="AQ48" s="2">
        <v>78.140775110000007</v>
      </c>
      <c r="AR48" s="2">
        <v>62.92138362</v>
      </c>
      <c r="AS48" s="2">
        <v>88.158199809999999</v>
      </c>
      <c r="AT48" s="5">
        <v>82.305089640000006</v>
      </c>
      <c r="AU48" s="2">
        <v>92.90785649</v>
      </c>
      <c r="AV48" s="2"/>
      <c r="AW48" s="2">
        <v>63.270784089999999</v>
      </c>
      <c r="AX48" s="2">
        <v>71.02221041</v>
      </c>
      <c r="AY48" s="5">
        <v>75.733616999999995</v>
      </c>
      <c r="BA48" t="s">
        <v>13</v>
      </c>
      <c r="BC48">
        <f t="shared" si="21"/>
        <v>2.3824879074850944</v>
      </c>
      <c r="BD48">
        <f t="shared" si="22"/>
        <v>0.76729551364145887</v>
      </c>
      <c r="BE48">
        <f t="shared" si="23"/>
        <v>0.45674930058418728</v>
      </c>
      <c r="BF48">
        <f t="shared" si="24"/>
        <v>-0.47124531587909363</v>
      </c>
      <c r="BG48">
        <f t="shared" si="25"/>
        <v>-0.82235981249263168</v>
      </c>
      <c r="BH48">
        <f t="shared" si="26"/>
        <v>-0.16693265005986846</v>
      </c>
      <c r="BI48">
        <f t="shared" si="27"/>
        <v>1.2596972769348864</v>
      </c>
      <c r="BJ48">
        <f t="shared" si="28"/>
        <v>0.53923437099650828</v>
      </c>
      <c r="BK48">
        <f t="shared" si="29"/>
        <v>1.256892678195721</v>
      </c>
      <c r="BL48">
        <f t="shared" si="30"/>
        <v>1.262569242066284E-3</v>
      </c>
      <c r="BM48">
        <f t="shared" si="31"/>
        <v>1.0078939208253437</v>
      </c>
      <c r="BN48">
        <f t="shared" si="32"/>
        <v>-0.19941104803529661</v>
      </c>
      <c r="BO48">
        <f t="shared" si="33"/>
        <v>-0.36653373569668696</v>
      </c>
      <c r="BP48">
        <f t="shared" si="34"/>
        <v>-0.56483955901234661</v>
      </c>
      <c r="BQ48">
        <f t="shared" si="35"/>
        <v>-0.50996586094891139</v>
      </c>
      <c r="BR48">
        <f t="shared" si="36"/>
        <v>0.80335168590193184</v>
      </c>
      <c r="BS48">
        <f t="shared" si="37"/>
        <v>-8.4107695119709294E-2</v>
      </c>
      <c r="BT48">
        <f t="shared" si="38"/>
        <v>-0.31186047851539583</v>
      </c>
      <c r="BU48">
        <f t="shared" si="39"/>
        <v>0.60646346964217324</v>
      </c>
      <c r="BV48">
        <f t="shared" si="40"/>
        <v>0.25580753576721393</v>
      </c>
      <c r="BW48">
        <f t="shared" si="41"/>
        <v>0.39570795541965625</v>
      </c>
      <c r="BX48" t="str">
        <f t="shared" si="42"/>
        <v/>
      </c>
      <c r="BY48">
        <f t="shared" si="43"/>
        <v>-0.44004142258457302</v>
      </c>
      <c r="BZ48">
        <f t="shared" si="44"/>
        <v>-0.13446644897946</v>
      </c>
      <c r="CA48">
        <f t="shared" si="45"/>
        <v>-6.2481914298963895E-2</v>
      </c>
      <c r="CC48" t="str">
        <f t="shared" si="46"/>
        <v>높음</v>
      </c>
      <c r="CD48" t="str">
        <f t="shared" si="59"/>
        <v>보통</v>
      </c>
      <c r="CE48" t="str">
        <f t="shared" si="60"/>
        <v>보통</v>
      </c>
      <c r="CF48" t="str">
        <f t="shared" si="61"/>
        <v>낮음</v>
      </c>
      <c r="CG48" t="str">
        <f t="shared" si="62"/>
        <v>낮음</v>
      </c>
      <c r="CH48" t="str">
        <f t="shared" si="63"/>
        <v>낮음</v>
      </c>
      <c r="CI48" t="str">
        <f t="shared" si="64"/>
        <v>높음</v>
      </c>
      <c r="CJ48" t="str">
        <f t="shared" si="65"/>
        <v>보통</v>
      </c>
      <c r="CK48" t="str">
        <f t="shared" si="66"/>
        <v>높음</v>
      </c>
      <c r="CL48" t="str">
        <f t="shared" si="67"/>
        <v>보통</v>
      </c>
      <c r="CM48" t="str">
        <f t="shared" si="68"/>
        <v>높음</v>
      </c>
      <c r="CN48" t="str">
        <f t="shared" si="69"/>
        <v>낮음</v>
      </c>
      <c r="CO48" t="str">
        <f t="shared" si="70"/>
        <v>낮음</v>
      </c>
      <c r="CP48" t="str">
        <f t="shared" si="71"/>
        <v>낮음</v>
      </c>
      <c r="CQ48" t="str">
        <f t="shared" si="72"/>
        <v>낮음</v>
      </c>
      <c r="CR48" t="str">
        <f t="shared" si="73"/>
        <v>보통</v>
      </c>
      <c r="CS48" t="str">
        <f t="shared" si="50"/>
        <v>낮음</v>
      </c>
      <c r="CT48" t="str">
        <f t="shared" si="51"/>
        <v>낮음</v>
      </c>
      <c r="CU48" t="str">
        <f t="shared" si="52"/>
        <v>보통</v>
      </c>
      <c r="CV48" t="str">
        <f t="shared" si="53"/>
        <v>보통</v>
      </c>
      <c r="CW48" t="str">
        <f t="shared" si="54"/>
        <v>보통</v>
      </c>
      <c r="CX48" t="str">
        <f t="shared" si="55"/>
        <v/>
      </c>
      <c r="CY48" t="str">
        <f t="shared" si="56"/>
        <v>낮음</v>
      </c>
      <c r="CZ48" t="str">
        <f t="shared" si="57"/>
        <v>낮음</v>
      </c>
      <c r="DA48" t="str">
        <f t="shared" si="58"/>
        <v>낮음</v>
      </c>
      <c r="DC48">
        <f t="shared" si="47"/>
        <v>0.60532827677252732</v>
      </c>
      <c r="DD48">
        <f t="shared" si="48"/>
        <v>0.13633556019107484</v>
      </c>
      <c r="DE48">
        <f t="shared" si="49"/>
        <v>-0.10621881955913763</v>
      </c>
    </row>
    <row r="49" spans="1:109" x14ac:dyDescent="0.3">
      <c r="A49">
        <v>1059</v>
      </c>
      <c r="B49">
        <v>190212</v>
      </c>
      <c r="C49" t="s">
        <v>54</v>
      </c>
      <c r="D49" t="s">
        <v>6</v>
      </c>
      <c r="E49" t="s">
        <v>25</v>
      </c>
      <c r="F49">
        <f t="shared" si="3"/>
        <v>0.24378597255756876</v>
      </c>
      <c r="G49">
        <f t="shared" si="4"/>
        <v>0.51512818910989955</v>
      </c>
      <c r="H49">
        <f t="shared" si="5"/>
        <v>0.8685597849216794</v>
      </c>
      <c r="I49">
        <f t="shared" si="6"/>
        <v>1.4010979175087128</v>
      </c>
      <c r="J49">
        <f t="shared" si="7"/>
        <v>-0.52698217706363226</v>
      </c>
      <c r="K49">
        <f t="shared" si="8"/>
        <v>0.84958850174147205</v>
      </c>
      <c r="M49" s="6">
        <f t="shared" si="9"/>
        <v>78.543939393939425</v>
      </c>
      <c r="N49">
        <f t="shared" si="10"/>
        <v>83.191549879999997</v>
      </c>
      <c r="O49">
        <f t="shared" si="11"/>
        <v>93.808430720000004</v>
      </c>
      <c r="P49">
        <f t="shared" si="12"/>
        <v>80.537348370000004</v>
      </c>
      <c r="Q49">
        <f t="shared" si="13"/>
        <v>76.574357469999995</v>
      </c>
      <c r="R49">
        <f t="shared" si="14"/>
        <v>86.839416310000004</v>
      </c>
      <c r="T49" t="str">
        <f t="shared" si="15"/>
        <v>보통</v>
      </c>
      <c r="U49" t="str">
        <f t="shared" si="16"/>
        <v>보통</v>
      </c>
      <c r="V49" t="str">
        <f t="shared" si="17"/>
        <v>보통</v>
      </c>
      <c r="W49" t="str">
        <f t="shared" si="18"/>
        <v>높음</v>
      </c>
      <c r="X49" t="str">
        <f t="shared" si="19"/>
        <v>낮음</v>
      </c>
      <c r="Y49" t="str">
        <f t="shared" si="20"/>
        <v>보통</v>
      </c>
      <c r="AA49" s="2">
        <v>78.543939393939425</v>
      </c>
      <c r="AB49" s="2">
        <v>55.254707349999997</v>
      </c>
      <c r="AC49" s="2">
        <v>99.559476110000006</v>
      </c>
      <c r="AD49" s="2">
        <v>77.952016060000005</v>
      </c>
      <c r="AE49" s="2">
        <v>100</v>
      </c>
      <c r="AF49" s="5">
        <v>83.191549879999997</v>
      </c>
      <c r="AG49" s="2">
        <v>99.973053699999994</v>
      </c>
      <c r="AH49" s="2">
        <v>84.048407699999998</v>
      </c>
      <c r="AI49" s="2">
        <v>100</v>
      </c>
      <c r="AJ49" s="2">
        <v>91.212261470000001</v>
      </c>
      <c r="AK49" s="5">
        <v>93.808430720000004</v>
      </c>
      <c r="AL49" s="2">
        <v>80.802575099999999</v>
      </c>
      <c r="AM49" s="2">
        <v>60.809469999999997</v>
      </c>
      <c r="AN49" s="2">
        <v>100</v>
      </c>
      <c r="AO49" s="5">
        <v>80.537348370000004</v>
      </c>
      <c r="AP49" s="2">
        <v>100</v>
      </c>
      <c r="AQ49" s="2">
        <v>61.371453770000002</v>
      </c>
      <c r="AR49" s="2">
        <v>62.921383659999996</v>
      </c>
      <c r="AS49" s="2">
        <v>82.004592459999998</v>
      </c>
      <c r="AT49" s="5">
        <v>76.574357469999995</v>
      </c>
      <c r="AU49" s="2">
        <v>81.137692729999998</v>
      </c>
      <c r="AV49" s="2"/>
      <c r="AW49" s="2">
        <v>79.380556209999995</v>
      </c>
      <c r="AX49" s="2">
        <v>100</v>
      </c>
      <c r="AY49" s="5">
        <v>86.839416310000004</v>
      </c>
      <c r="BA49" t="s">
        <v>196</v>
      </c>
      <c r="BC49">
        <f t="shared" si="21"/>
        <v>0.24378597255756876</v>
      </c>
      <c r="BD49">
        <f t="shared" si="22"/>
        <v>-1.9858941914854553</v>
      </c>
      <c r="BE49">
        <f t="shared" si="23"/>
        <v>1.2002450722711644</v>
      </c>
      <c r="BF49">
        <f t="shared" si="24"/>
        <v>0.16729056161057124</v>
      </c>
      <c r="BG49">
        <f t="shared" si="25"/>
        <v>1.3539820080909346</v>
      </c>
      <c r="BH49">
        <f t="shared" si="26"/>
        <v>0.51512818910989955</v>
      </c>
      <c r="BI49">
        <f t="shared" si="27"/>
        <v>-2</v>
      </c>
      <c r="BJ49">
        <f t="shared" si="28"/>
        <v>0.16194522096819178</v>
      </c>
      <c r="BK49">
        <f t="shared" si="29"/>
        <v>1.22309278744126</v>
      </c>
      <c r="BL49">
        <f t="shared" si="30"/>
        <v>0.54324326072290419</v>
      </c>
      <c r="BM49">
        <f t="shared" si="31"/>
        <v>0.8685597849216794</v>
      </c>
      <c r="BN49">
        <f t="shared" si="32"/>
        <v>1.6892338483221687</v>
      </c>
      <c r="BO49">
        <f t="shared" si="33"/>
        <v>-0.64881045507129143</v>
      </c>
      <c r="BP49">
        <f t="shared" si="34"/>
        <v>1.5359696440473096</v>
      </c>
      <c r="BQ49">
        <f t="shared" si="35"/>
        <v>1.4010979175087128</v>
      </c>
      <c r="BR49">
        <f t="shared" si="36"/>
        <v>0.68054208746149769</v>
      </c>
      <c r="BS49">
        <f t="shared" si="37"/>
        <v>-1.4314775105856572</v>
      </c>
      <c r="BT49">
        <f t="shared" si="38"/>
        <v>-0.92974224885073897</v>
      </c>
      <c r="BU49">
        <f t="shared" si="39"/>
        <v>1.1725185062489303</v>
      </c>
      <c r="BV49">
        <f t="shared" si="40"/>
        <v>-0.52698217706363226</v>
      </c>
      <c r="BW49">
        <f t="shared" si="41"/>
        <v>-1.524354078727443</v>
      </c>
      <c r="BX49" t="str">
        <f t="shared" si="42"/>
        <v/>
      </c>
      <c r="BY49">
        <f t="shared" si="43"/>
        <v>0.22161706889544672</v>
      </c>
      <c r="BZ49">
        <f t="shared" si="44"/>
        <v>1.1776789009673101</v>
      </c>
      <c r="CA49">
        <f t="shared" si="45"/>
        <v>0.84958850174147205</v>
      </c>
      <c r="CC49" t="str">
        <f t="shared" si="46"/>
        <v>보통</v>
      </c>
      <c r="CD49" t="str">
        <f t="shared" si="59"/>
        <v>낮음</v>
      </c>
      <c r="CE49" t="str">
        <f t="shared" si="60"/>
        <v>높음</v>
      </c>
      <c r="CF49" t="str">
        <f t="shared" si="61"/>
        <v>보통</v>
      </c>
      <c r="CG49" t="str">
        <f t="shared" si="62"/>
        <v>높음</v>
      </c>
      <c r="CH49" t="str">
        <f t="shared" si="63"/>
        <v>보통</v>
      </c>
      <c r="CI49" t="str">
        <f t="shared" si="64"/>
        <v>낮음</v>
      </c>
      <c r="CJ49" t="str">
        <f t="shared" si="65"/>
        <v>보통</v>
      </c>
      <c r="CK49" t="str">
        <f t="shared" si="66"/>
        <v>높음</v>
      </c>
      <c r="CL49" t="str">
        <f t="shared" si="67"/>
        <v>보통</v>
      </c>
      <c r="CM49" t="str">
        <f t="shared" si="68"/>
        <v>보통</v>
      </c>
      <c r="CN49" t="str">
        <f t="shared" si="69"/>
        <v>높음</v>
      </c>
      <c r="CO49" t="str">
        <f t="shared" si="70"/>
        <v>낮음</v>
      </c>
      <c r="CP49" t="str">
        <f t="shared" si="71"/>
        <v>높음</v>
      </c>
      <c r="CQ49" t="str">
        <f t="shared" si="72"/>
        <v>높음</v>
      </c>
      <c r="CR49" t="str">
        <f t="shared" si="73"/>
        <v>보통</v>
      </c>
      <c r="CS49" t="str">
        <f t="shared" si="50"/>
        <v>낮음</v>
      </c>
      <c r="CT49" t="str">
        <f t="shared" si="51"/>
        <v>낮음</v>
      </c>
      <c r="CU49" t="str">
        <f t="shared" si="52"/>
        <v>높음</v>
      </c>
      <c r="CV49" t="str">
        <f t="shared" si="53"/>
        <v>낮음</v>
      </c>
      <c r="CW49" t="str">
        <f t="shared" si="54"/>
        <v>낮음</v>
      </c>
      <c r="CX49" t="str">
        <f t="shared" si="55"/>
        <v/>
      </c>
      <c r="CY49" t="str">
        <f t="shared" si="56"/>
        <v>보통</v>
      </c>
      <c r="CZ49" t="str">
        <f t="shared" si="57"/>
        <v>높음</v>
      </c>
      <c r="DA49" t="str">
        <f t="shared" si="58"/>
        <v>보통</v>
      </c>
      <c r="DC49">
        <f t="shared" si="47"/>
        <v>-0.62809446688584636</v>
      </c>
      <c r="DD49">
        <f t="shared" si="48"/>
        <v>-0.17952441810439812</v>
      </c>
      <c r="DE49">
        <f t="shared" si="49"/>
        <v>0.44364556262876975</v>
      </c>
    </row>
    <row r="50" spans="1:109" x14ac:dyDescent="0.3">
      <c r="A50">
        <v>1060</v>
      </c>
      <c r="B50">
        <v>190212</v>
      </c>
      <c r="C50" t="s">
        <v>55</v>
      </c>
      <c r="D50" t="s">
        <v>16</v>
      </c>
      <c r="E50" t="s">
        <v>9</v>
      </c>
      <c r="F50">
        <f t="shared" si="3"/>
        <v>0.81560556150920815</v>
      </c>
      <c r="G50">
        <f t="shared" si="4"/>
        <v>-0.61254900378304677</v>
      </c>
      <c r="H50">
        <f t="shared" si="5"/>
        <v>-0.36047568184889089</v>
      </c>
      <c r="I50">
        <f t="shared" si="6"/>
        <v>-0.28968589447756049</v>
      </c>
      <c r="J50">
        <f t="shared" si="7"/>
        <v>-0.54210661837254592</v>
      </c>
      <c r="K50">
        <f t="shared" si="8"/>
        <v>-0.31185190045850486</v>
      </c>
      <c r="M50" s="6">
        <f t="shared" si="9"/>
        <v>67.366966966966984</v>
      </c>
      <c r="N50">
        <f t="shared" si="10"/>
        <v>71.880559460000001</v>
      </c>
      <c r="O50">
        <f t="shared" si="11"/>
        <v>71.152688010000006</v>
      </c>
      <c r="P50">
        <f t="shared" si="12"/>
        <v>70.04239527</v>
      </c>
      <c r="Q50">
        <f t="shared" si="13"/>
        <v>74.153296999999995</v>
      </c>
      <c r="R50">
        <f t="shared" si="14"/>
        <v>73.391491709999997</v>
      </c>
      <c r="T50" t="str">
        <f t="shared" si="15"/>
        <v>보통</v>
      </c>
      <c r="U50" t="str">
        <f t="shared" si="16"/>
        <v>낮음</v>
      </c>
      <c r="V50" t="str">
        <f t="shared" si="17"/>
        <v>낮음</v>
      </c>
      <c r="W50" t="str">
        <f t="shared" si="18"/>
        <v>낮음</v>
      </c>
      <c r="X50" t="str">
        <f t="shared" si="19"/>
        <v>낮음</v>
      </c>
      <c r="Y50" t="str">
        <f t="shared" si="20"/>
        <v>낮음</v>
      </c>
      <c r="AA50" s="2">
        <v>67.366966966966984</v>
      </c>
      <c r="AB50" s="2">
        <v>57.334057100000003</v>
      </c>
      <c r="AC50" s="2">
        <v>86.716502120000001</v>
      </c>
      <c r="AD50" s="2">
        <v>72.908812850000004</v>
      </c>
      <c r="AE50" s="2">
        <v>70.562865759999994</v>
      </c>
      <c r="AF50" s="5">
        <v>71.880559460000001</v>
      </c>
      <c r="AG50" s="2">
        <v>100</v>
      </c>
      <c r="AH50" s="2">
        <v>54.261915080000001</v>
      </c>
      <c r="AI50" s="2">
        <v>63.886322180000001</v>
      </c>
      <c r="AJ50" s="2">
        <v>66.462514780000006</v>
      </c>
      <c r="AK50" s="5">
        <v>71.152688010000006</v>
      </c>
      <c r="AL50" s="2">
        <v>55.486880040000003</v>
      </c>
      <c r="AM50" s="2">
        <v>80.584136790000002</v>
      </c>
      <c r="AN50" s="2">
        <v>74.056168990000003</v>
      </c>
      <c r="AO50" s="5">
        <v>70.04239527</v>
      </c>
      <c r="AP50" s="2">
        <v>68.807973630000006</v>
      </c>
      <c r="AQ50" s="2">
        <v>73.883250529999998</v>
      </c>
      <c r="AR50" s="2">
        <v>62.921383570000003</v>
      </c>
      <c r="AS50" s="2">
        <v>91.000580260000007</v>
      </c>
      <c r="AT50" s="5">
        <v>74.153296999999995</v>
      </c>
      <c r="AU50" s="2">
        <v>71.214030149999999</v>
      </c>
      <c r="AV50" s="2"/>
      <c r="AW50" s="2">
        <v>55.134535540000002</v>
      </c>
      <c r="AX50" s="2">
        <v>93.825909440000004</v>
      </c>
      <c r="AY50" s="5">
        <v>73.391491709999997</v>
      </c>
      <c r="BA50" t="s">
        <v>9</v>
      </c>
      <c r="BC50">
        <f t="shared" si="21"/>
        <v>0.38849812783799903</v>
      </c>
      <c r="BD50">
        <f t="shared" si="22"/>
        <v>-1.1404714563770346</v>
      </c>
      <c r="BE50">
        <f t="shared" si="23"/>
        <v>0.43503458219295654</v>
      </c>
      <c r="BF50">
        <f t="shared" si="24"/>
        <v>8.2123934351527816E-2</v>
      </c>
      <c r="BG50">
        <f t="shared" si="25"/>
        <v>-0.20703910869470238</v>
      </c>
      <c r="BH50">
        <f t="shared" si="26"/>
        <v>-0.61254900378304677</v>
      </c>
      <c r="BI50">
        <f t="shared" si="27"/>
        <v>1.5526369719720508</v>
      </c>
      <c r="BJ50">
        <f t="shared" si="28"/>
        <v>-0.58214357092347768</v>
      </c>
      <c r="BK50">
        <f t="shared" si="29"/>
        <v>-0.65911204446245808</v>
      </c>
      <c r="BL50">
        <f t="shared" si="30"/>
        <v>-0.47374568016104823</v>
      </c>
      <c r="BM50">
        <f t="shared" si="31"/>
        <v>-0.36047568184889089</v>
      </c>
      <c r="BN50">
        <f t="shared" si="32"/>
        <v>-0.47316520911166049</v>
      </c>
      <c r="BO50">
        <f t="shared" si="33"/>
        <v>0.35523529226185357</v>
      </c>
      <c r="BP50">
        <f t="shared" si="34"/>
        <v>-3.3160015668316639E-2</v>
      </c>
      <c r="BQ50">
        <f t="shared" si="35"/>
        <v>-0.12790016498875889</v>
      </c>
      <c r="BR50">
        <f t="shared" si="36"/>
        <v>-0.43552722116179066</v>
      </c>
      <c r="BS50">
        <f t="shared" si="37"/>
        <v>-0.18734006420467827</v>
      </c>
      <c r="BT50">
        <f t="shared" si="38"/>
        <v>-0.30260360862592189</v>
      </c>
      <c r="BU50">
        <f t="shared" si="39"/>
        <v>0.45369416412482633</v>
      </c>
      <c r="BV50">
        <f t="shared" si="40"/>
        <v>-0.1509740243375943</v>
      </c>
      <c r="BW50">
        <f t="shared" si="41"/>
        <v>-0.37164415793997979</v>
      </c>
      <c r="BX50" t="str">
        <f t="shared" si="42"/>
        <v/>
      </c>
      <c r="BY50">
        <f t="shared" si="43"/>
        <v>-0.74742011215132309</v>
      </c>
      <c r="BZ50">
        <f t="shared" si="44"/>
        <v>0.88557970535827846</v>
      </c>
      <c r="CA50">
        <f t="shared" si="45"/>
        <v>-0.17244877422425622</v>
      </c>
      <c r="CC50" t="str">
        <f t="shared" si="46"/>
        <v>보통</v>
      </c>
      <c r="CD50" t="str">
        <f t="shared" si="59"/>
        <v>낮음</v>
      </c>
      <c r="CE50" t="str">
        <f t="shared" si="60"/>
        <v>보통</v>
      </c>
      <c r="CF50" t="str">
        <f t="shared" si="61"/>
        <v>보통</v>
      </c>
      <c r="CG50" t="str">
        <f t="shared" si="62"/>
        <v>낮음</v>
      </c>
      <c r="CH50" t="str">
        <f t="shared" si="63"/>
        <v>낮음</v>
      </c>
      <c r="CI50" t="str">
        <f t="shared" si="64"/>
        <v>높음</v>
      </c>
      <c r="CJ50" t="str">
        <f t="shared" si="65"/>
        <v>낮음</v>
      </c>
      <c r="CK50" t="str">
        <f t="shared" si="66"/>
        <v>낮음</v>
      </c>
      <c r="CL50" t="str">
        <f t="shared" si="67"/>
        <v>낮음</v>
      </c>
      <c r="CM50" t="str">
        <f t="shared" si="68"/>
        <v>낮음</v>
      </c>
      <c r="CN50" t="str">
        <f t="shared" si="69"/>
        <v>낮음</v>
      </c>
      <c r="CO50" t="str">
        <f t="shared" si="70"/>
        <v>보통</v>
      </c>
      <c r="CP50" t="str">
        <f t="shared" si="71"/>
        <v>낮음</v>
      </c>
      <c r="CQ50" t="str">
        <f t="shared" si="72"/>
        <v>낮음</v>
      </c>
      <c r="CR50" t="str">
        <f t="shared" si="73"/>
        <v>낮음</v>
      </c>
      <c r="CS50" t="str">
        <f t="shared" si="50"/>
        <v>낮음</v>
      </c>
      <c r="CT50" t="str">
        <f t="shared" si="51"/>
        <v>낮음</v>
      </c>
      <c r="CU50" t="str">
        <f t="shared" si="52"/>
        <v>보통</v>
      </c>
      <c r="CV50" t="str">
        <f t="shared" si="53"/>
        <v>낮음</v>
      </c>
      <c r="CW50" t="str">
        <f t="shared" si="54"/>
        <v>낮음</v>
      </c>
      <c r="CX50" t="str">
        <f t="shared" si="55"/>
        <v/>
      </c>
      <c r="CY50" t="str">
        <f t="shared" si="56"/>
        <v>낮음</v>
      </c>
      <c r="CZ50" t="str">
        <f t="shared" si="57"/>
        <v>보통</v>
      </c>
      <c r="DA50" t="str">
        <f t="shared" si="58"/>
        <v>낮음</v>
      </c>
      <c r="DC50">
        <f t="shared" si="47"/>
        <v>-0.17363421452368297</v>
      </c>
      <c r="DD50">
        <f t="shared" si="48"/>
        <v>5.19655983166354E-3</v>
      </c>
      <c r="DE50">
        <f t="shared" si="49"/>
        <v>-0.33203436931129837</v>
      </c>
    </row>
    <row r="51" spans="1:109" x14ac:dyDescent="0.3">
      <c r="A51">
        <v>1061</v>
      </c>
      <c r="B51">
        <v>190212</v>
      </c>
      <c r="C51" t="s">
        <v>56</v>
      </c>
      <c r="D51" t="s">
        <v>6</v>
      </c>
      <c r="E51" t="s">
        <v>13</v>
      </c>
      <c r="F51">
        <f t="shared" si="3"/>
        <v>-0.36290013450705388</v>
      </c>
      <c r="G51">
        <f t="shared" si="4"/>
        <v>1.5693671514039791</v>
      </c>
      <c r="H51">
        <f t="shared" si="5"/>
        <v>1.0893290567998275</v>
      </c>
      <c r="I51">
        <f t="shared" si="6"/>
        <v>2.0174374644110848</v>
      </c>
      <c r="J51">
        <f t="shared" si="7"/>
        <v>-4.9464894589704773E-2</v>
      </c>
      <c r="K51">
        <f t="shared" si="8"/>
        <v>1.5107887551956496</v>
      </c>
      <c r="M51" s="6">
        <f t="shared" si="9"/>
        <v>61.331034482758639</v>
      </c>
      <c r="N51">
        <f t="shared" si="10"/>
        <v>92.429700990000001</v>
      </c>
      <c r="O51">
        <f t="shared" si="11"/>
        <v>88.089873710000006</v>
      </c>
      <c r="P51">
        <f t="shared" si="12"/>
        <v>91.017872990000001</v>
      </c>
      <c r="Q51">
        <f t="shared" si="13"/>
        <v>77.537611440000006</v>
      </c>
      <c r="R51">
        <f t="shared" si="14"/>
        <v>87.813840389999996</v>
      </c>
      <c r="T51" t="str">
        <f t="shared" si="15"/>
        <v>낮음</v>
      </c>
      <c r="U51" t="str">
        <f t="shared" si="16"/>
        <v>높음</v>
      </c>
      <c r="V51" t="str">
        <f t="shared" si="17"/>
        <v>높음</v>
      </c>
      <c r="W51" t="str">
        <f t="shared" si="18"/>
        <v>높음</v>
      </c>
      <c r="X51" t="str">
        <f t="shared" si="19"/>
        <v>낮음</v>
      </c>
      <c r="Y51" t="str">
        <f t="shared" si="20"/>
        <v>높음</v>
      </c>
      <c r="AA51" s="2">
        <v>61.331034482758639</v>
      </c>
      <c r="AB51" s="2">
        <v>100</v>
      </c>
      <c r="AC51" s="2">
        <v>100</v>
      </c>
      <c r="AD51" s="2"/>
      <c r="AE51" s="2">
        <v>77.289102979999996</v>
      </c>
      <c r="AF51" s="5">
        <v>92.429700990000001</v>
      </c>
      <c r="AG51" s="2">
        <v>100</v>
      </c>
      <c r="AH51" s="2">
        <v>55.344244809999999</v>
      </c>
      <c r="AI51" s="2">
        <v>100</v>
      </c>
      <c r="AJ51" s="2">
        <v>97.015250019999996</v>
      </c>
      <c r="AK51" s="5">
        <v>88.089873710000006</v>
      </c>
      <c r="AL51" s="2">
        <v>83.193509489999997</v>
      </c>
      <c r="AM51" s="2">
        <v>98.193346689999998</v>
      </c>
      <c r="AN51" s="2">
        <v>91.666762800000001</v>
      </c>
      <c r="AO51" s="5">
        <v>91.017872990000001</v>
      </c>
      <c r="AP51" s="2">
        <v>100</v>
      </c>
      <c r="AQ51" s="2">
        <v>74.417174829999993</v>
      </c>
      <c r="AR51" s="2">
        <v>62.921383689999999</v>
      </c>
      <c r="AS51" s="2">
        <v>72.811887229999996</v>
      </c>
      <c r="AT51" s="5">
        <v>77.537611440000006</v>
      </c>
      <c r="AU51" s="2">
        <v>100</v>
      </c>
      <c r="AV51" s="2"/>
      <c r="AW51" s="2">
        <v>100</v>
      </c>
      <c r="AX51" s="2">
        <v>63.441521170000001</v>
      </c>
      <c r="AY51" s="5">
        <v>87.813840389999996</v>
      </c>
      <c r="BA51" t="s">
        <v>13</v>
      </c>
      <c r="BC51">
        <f t="shared" si="21"/>
        <v>-0.36290013450705388</v>
      </c>
      <c r="BD51">
        <f t="shared" si="22"/>
        <v>0.82359376987600263</v>
      </c>
      <c r="BE51">
        <f t="shared" si="23"/>
        <v>0.79513967793452112</v>
      </c>
      <c r="BF51" t="str">
        <f t="shared" si="24"/>
        <v/>
      </c>
      <c r="BG51">
        <f t="shared" si="25"/>
        <v>0.10868673561856015</v>
      </c>
      <c r="BH51">
        <f t="shared" si="26"/>
        <v>0.83627444427777531</v>
      </c>
      <c r="BI51">
        <f t="shared" si="27"/>
        <v>1.2698281786848693</v>
      </c>
      <c r="BJ51">
        <f t="shared" si="28"/>
        <v>-0.88587159237508151</v>
      </c>
      <c r="BK51">
        <f t="shared" si="29"/>
        <v>1.256892678195721</v>
      </c>
      <c r="BL51">
        <f t="shared" si="30"/>
        <v>0.74608507567613136</v>
      </c>
      <c r="BM51">
        <f t="shared" si="31"/>
        <v>0.59804628353010481</v>
      </c>
      <c r="BN51">
        <f t="shared" si="32"/>
        <v>0.48942899726993139</v>
      </c>
      <c r="BO51">
        <f t="shared" si="33"/>
        <v>1.7743310810753083</v>
      </c>
      <c r="BP51">
        <f t="shared" si="34"/>
        <v>0.62431756707468122</v>
      </c>
      <c r="BQ51">
        <f t="shared" si="35"/>
        <v>1.1590461309094411</v>
      </c>
      <c r="BR51">
        <f t="shared" si="36"/>
        <v>0.80335168590193184</v>
      </c>
      <c r="BS51">
        <f t="shared" si="37"/>
        <v>-0.23282181485714878</v>
      </c>
      <c r="BT51">
        <f t="shared" si="38"/>
        <v>-0.31186047618173091</v>
      </c>
      <c r="BU51">
        <f t="shared" si="39"/>
        <v>-4.0019950187537373E-2</v>
      </c>
      <c r="BV51">
        <f t="shared" si="40"/>
        <v>-2.6073751459298505E-2</v>
      </c>
      <c r="BW51">
        <f t="shared" si="41"/>
        <v>0.75130126647272211</v>
      </c>
      <c r="BX51" t="str">
        <f t="shared" si="42"/>
        <v/>
      </c>
      <c r="BY51">
        <f t="shared" si="43"/>
        <v>1.4423838114314254</v>
      </c>
      <c r="BZ51">
        <f t="shared" si="44"/>
        <v>-0.5081928226178104</v>
      </c>
      <c r="CA51">
        <f t="shared" si="45"/>
        <v>0.69452097945328306</v>
      </c>
      <c r="CC51" t="str">
        <f t="shared" si="46"/>
        <v>낮음</v>
      </c>
      <c r="CD51" t="str">
        <f t="shared" si="59"/>
        <v>보통</v>
      </c>
      <c r="CE51" t="str">
        <f t="shared" si="60"/>
        <v>보통</v>
      </c>
      <c r="CF51" t="str">
        <f t="shared" si="61"/>
        <v/>
      </c>
      <c r="CG51" t="str">
        <f t="shared" si="62"/>
        <v>보통</v>
      </c>
      <c r="CH51" t="str">
        <f t="shared" si="63"/>
        <v>보통</v>
      </c>
      <c r="CI51" t="str">
        <f t="shared" si="64"/>
        <v>높음</v>
      </c>
      <c r="CJ51" t="str">
        <f t="shared" si="65"/>
        <v>낮음</v>
      </c>
      <c r="CK51" t="str">
        <f t="shared" si="66"/>
        <v>높음</v>
      </c>
      <c r="CL51" t="str">
        <f t="shared" si="67"/>
        <v>보통</v>
      </c>
      <c r="CM51" t="str">
        <f t="shared" si="68"/>
        <v>보통</v>
      </c>
      <c r="CN51" t="str">
        <f t="shared" si="69"/>
        <v>보통</v>
      </c>
      <c r="CO51" t="str">
        <f t="shared" si="70"/>
        <v>높음</v>
      </c>
      <c r="CP51" t="str">
        <f t="shared" si="71"/>
        <v>보통</v>
      </c>
      <c r="CQ51" t="str">
        <f t="shared" si="72"/>
        <v>높음</v>
      </c>
      <c r="CR51" t="str">
        <f t="shared" si="73"/>
        <v>보통</v>
      </c>
      <c r="CS51" t="str">
        <f t="shared" si="50"/>
        <v>낮음</v>
      </c>
      <c r="CT51" t="str">
        <f t="shared" si="51"/>
        <v>낮음</v>
      </c>
      <c r="CU51" t="str">
        <f t="shared" si="52"/>
        <v>낮음</v>
      </c>
      <c r="CV51" t="str">
        <f t="shared" si="53"/>
        <v>낮음</v>
      </c>
      <c r="CW51" t="str">
        <f t="shared" si="54"/>
        <v>보통</v>
      </c>
      <c r="CX51" t="str">
        <f t="shared" si="55"/>
        <v/>
      </c>
      <c r="CY51" t="str">
        <f t="shared" si="56"/>
        <v>높음</v>
      </c>
      <c r="CZ51" t="str">
        <f t="shared" si="57"/>
        <v>낮음</v>
      </c>
      <c r="DA51" t="str">
        <f t="shared" si="58"/>
        <v>보통</v>
      </c>
      <c r="DC51">
        <f t="shared" si="47"/>
        <v>0.82750077964109148</v>
      </c>
      <c r="DD51">
        <f t="shared" si="48"/>
        <v>0.36269433794439976</v>
      </c>
      <c r="DE51">
        <f t="shared" si="49"/>
        <v>0.75293339513002411</v>
      </c>
    </row>
    <row r="52" spans="1:109" x14ac:dyDescent="0.3">
      <c r="A52">
        <v>1062</v>
      </c>
      <c r="B52">
        <v>190212</v>
      </c>
      <c r="C52" t="s">
        <v>57</v>
      </c>
      <c r="D52" t="s">
        <v>16</v>
      </c>
      <c r="E52" t="s">
        <v>25</v>
      </c>
      <c r="F52">
        <f t="shared" si="3"/>
        <v>0.29235159783751191</v>
      </c>
      <c r="G52">
        <f t="shared" si="4"/>
        <v>-0.12740181640910714</v>
      </c>
      <c r="H52">
        <f t="shared" si="5"/>
        <v>-1.2480475698469058</v>
      </c>
      <c r="I52">
        <f t="shared" si="6"/>
        <v>-0.97665865897961412</v>
      </c>
      <c r="J52">
        <f t="shared" si="7"/>
        <v>-0.84938628660730253</v>
      </c>
      <c r="K52">
        <f t="shared" si="8"/>
        <v>0.45009146202688238</v>
      </c>
      <c r="M52" s="6">
        <f t="shared" si="9"/>
        <v>79.313630229419715</v>
      </c>
      <c r="N52">
        <f t="shared" si="10"/>
        <v>81.658652910000001</v>
      </c>
      <c r="O52">
        <f t="shared" si="11"/>
        <v>78.680857459999999</v>
      </c>
      <c r="P52">
        <f t="shared" si="12"/>
        <v>71.992329310000002</v>
      </c>
      <c r="Q52">
        <f t="shared" si="13"/>
        <v>74.001048470000001</v>
      </c>
      <c r="R52">
        <f t="shared" si="14"/>
        <v>84.337223960000003</v>
      </c>
      <c r="T52" t="str">
        <f t="shared" si="15"/>
        <v>보통</v>
      </c>
      <c r="U52" t="str">
        <f t="shared" si="16"/>
        <v>낮음</v>
      </c>
      <c r="V52" t="str">
        <f t="shared" si="17"/>
        <v>낮음</v>
      </c>
      <c r="W52" t="str">
        <f t="shared" si="18"/>
        <v>낮음</v>
      </c>
      <c r="X52" t="str">
        <f t="shared" si="19"/>
        <v>낮음</v>
      </c>
      <c r="Y52" t="str">
        <f t="shared" si="20"/>
        <v>보통</v>
      </c>
      <c r="AA52" s="2">
        <v>79.313630229419715</v>
      </c>
      <c r="AB52" s="2">
        <v>100</v>
      </c>
      <c r="AC52" s="2">
        <v>73.171219910000005</v>
      </c>
      <c r="AD52" s="2">
        <v>62.574830990000002</v>
      </c>
      <c r="AE52" s="2">
        <v>90.888560760000004</v>
      </c>
      <c r="AF52" s="5">
        <v>81.658652910000001</v>
      </c>
      <c r="AG52" s="2">
        <v>100</v>
      </c>
      <c r="AH52" s="2">
        <v>58.647741949999997</v>
      </c>
      <c r="AI52" s="2">
        <v>89.79962725</v>
      </c>
      <c r="AJ52" s="2">
        <v>66.276060639999997</v>
      </c>
      <c r="AK52" s="5">
        <v>78.680857459999999</v>
      </c>
      <c r="AL52" s="2">
        <v>70.553755019999997</v>
      </c>
      <c r="AM52" s="2">
        <v>61.249700249999997</v>
      </c>
      <c r="AN52" s="2">
        <v>84.17353267</v>
      </c>
      <c r="AO52" s="5">
        <v>71.992329310000002</v>
      </c>
      <c r="AP52" s="2">
        <v>85.727846830000004</v>
      </c>
      <c r="AQ52" s="2">
        <v>68.917679609999993</v>
      </c>
      <c r="AR52" s="2">
        <v>62.921383640000002</v>
      </c>
      <c r="AS52" s="2">
        <v>78.437283800000003</v>
      </c>
      <c r="AT52" s="5">
        <v>74.001048470000001</v>
      </c>
      <c r="AU52" s="2">
        <v>91.606080480000003</v>
      </c>
      <c r="AV52" s="2">
        <v>78.159819560000003</v>
      </c>
      <c r="AW52" s="2">
        <v>67.582995819999994</v>
      </c>
      <c r="AX52" s="2">
        <v>100</v>
      </c>
      <c r="AY52" s="5">
        <v>84.337223960000003</v>
      </c>
      <c r="BA52" t="s">
        <v>196</v>
      </c>
      <c r="BC52">
        <f t="shared" si="21"/>
        <v>0.29235159783751191</v>
      </c>
      <c r="BD52">
        <f t="shared" si="22"/>
        <v>0.57300258663031134</v>
      </c>
      <c r="BE52">
        <f t="shared" si="23"/>
        <v>-0.96145396943857142</v>
      </c>
      <c r="BF52">
        <f t="shared" si="24"/>
        <v>-1.0090058468561851</v>
      </c>
      <c r="BG52">
        <f t="shared" si="25"/>
        <v>0.81296776437505103</v>
      </c>
      <c r="BH52">
        <f t="shared" si="26"/>
        <v>-0.12740181640910714</v>
      </c>
      <c r="BI52">
        <f t="shared" si="27"/>
        <v>0.5</v>
      </c>
      <c r="BJ52">
        <f t="shared" si="28"/>
        <v>-1.5493376453830365</v>
      </c>
      <c r="BK52">
        <f t="shared" si="29"/>
        <v>0.29098738359640169</v>
      </c>
      <c r="BL52">
        <f t="shared" si="30"/>
        <v>-0.95133263705718729</v>
      </c>
      <c r="BM52">
        <f t="shared" si="31"/>
        <v>-1.2480475698469058</v>
      </c>
      <c r="BN52">
        <f t="shared" si="32"/>
        <v>0.25468144649001878</v>
      </c>
      <c r="BO52">
        <f t="shared" si="33"/>
        <v>-0.62248719846498279</v>
      </c>
      <c r="BP52">
        <f t="shared" si="34"/>
        <v>-0.21440269768220413</v>
      </c>
      <c r="BQ52">
        <f t="shared" si="35"/>
        <v>-0.97665865897961412</v>
      </c>
      <c r="BR52">
        <f t="shared" si="36"/>
        <v>-0.14718034107056446</v>
      </c>
      <c r="BS52">
        <f t="shared" si="37"/>
        <v>-0.91783752525019213</v>
      </c>
      <c r="BT52">
        <f t="shared" si="38"/>
        <v>-0.9297422504225793</v>
      </c>
      <c r="BU52">
        <f t="shared" si="39"/>
        <v>0.20017334654043178</v>
      </c>
      <c r="BV52">
        <f t="shared" si="40"/>
        <v>-0.84938628660730253</v>
      </c>
      <c r="BW52">
        <f t="shared" si="41"/>
        <v>0.26085123404689076</v>
      </c>
      <c r="BX52">
        <f t="shared" si="42"/>
        <v>-3.6654092217090585E-6</v>
      </c>
      <c r="BY52">
        <f t="shared" si="43"/>
        <v>-0.62817271512631823</v>
      </c>
      <c r="BZ52">
        <f t="shared" si="44"/>
        <v>1.1776789009673101</v>
      </c>
      <c r="CA52">
        <f t="shared" si="45"/>
        <v>0.45009146202688238</v>
      </c>
      <c r="CC52" t="str">
        <f t="shared" si="46"/>
        <v>보통</v>
      </c>
      <c r="CD52" t="str">
        <f t="shared" si="59"/>
        <v>보통</v>
      </c>
      <c r="CE52" t="str">
        <f t="shared" si="60"/>
        <v>낮음</v>
      </c>
      <c r="CF52" t="str">
        <f t="shared" si="61"/>
        <v>낮음</v>
      </c>
      <c r="CG52" t="str">
        <f t="shared" si="62"/>
        <v>보통</v>
      </c>
      <c r="CH52" t="str">
        <f t="shared" si="63"/>
        <v>낮음</v>
      </c>
      <c r="CI52" t="str">
        <f t="shared" si="64"/>
        <v>보통</v>
      </c>
      <c r="CJ52" t="str">
        <f t="shared" si="65"/>
        <v>낮음</v>
      </c>
      <c r="CK52" t="str">
        <f t="shared" si="66"/>
        <v>보통</v>
      </c>
      <c r="CL52" t="str">
        <f t="shared" si="67"/>
        <v>낮음</v>
      </c>
      <c r="CM52" t="str">
        <f t="shared" si="68"/>
        <v>낮음</v>
      </c>
      <c r="CN52" t="str">
        <f t="shared" si="69"/>
        <v>보통</v>
      </c>
      <c r="CO52" t="str">
        <f t="shared" si="70"/>
        <v>낮음</v>
      </c>
      <c r="CP52" t="str">
        <f t="shared" si="71"/>
        <v>낮음</v>
      </c>
      <c r="CQ52" t="str">
        <f t="shared" si="72"/>
        <v>낮음</v>
      </c>
      <c r="CR52" t="str">
        <f t="shared" si="73"/>
        <v>낮음</v>
      </c>
      <c r="CS52" t="str">
        <f t="shared" si="50"/>
        <v>낮음</v>
      </c>
      <c r="CT52" t="str">
        <f t="shared" si="51"/>
        <v>낮음</v>
      </c>
      <c r="CU52" t="str">
        <f t="shared" si="52"/>
        <v>보통</v>
      </c>
      <c r="CV52" t="str">
        <f t="shared" si="53"/>
        <v>낮음</v>
      </c>
      <c r="CW52" t="str">
        <f t="shared" si="54"/>
        <v>보통</v>
      </c>
      <c r="CX52" t="str">
        <f t="shared" si="55"/>
        <v>낮음</v>
      </c>
      <c r="CY52" t="str">
        <f t="shared" si="56"/>
        <v>낮음</v>
      </c>
      <c r="CZ52" t="str">
        <f t="shared" si="57"/>
        <v>높음</v>
      </c>
      <c r="DA52" t="str">
        <f t="shared" si="58"/>
        <v>보통</v>
      </c>
      <c r="DC52">
        <f t="shared" si="47"/>
        <v>0.28827098521933125</v>
      </c>
      <c r="DD52">
        <f t="shared" si="48"/>
        <v>-0.81022400078920087</v>
      </c>
      <c r="DE52">
        <f t="shared" si="49"/>
        <v>-0.49806722529817699</v>
      </c>
    </row>
    <row r="53" spans="1:109" x14ac:dyDescent="0.3">
      <c r="A53">
        <v>1063</v>
      </c>
      <c r="B53">
        <v>190212</v>
      </c>
      <c r="C53" t="s">
        <v>58</v>
      </c>
      <c r="D53" t="s">
        <v>16</v>
      </c>
      <c r="E53" t="s">
        <v>11</v>
      </c>
      <c r="F53">
        <f t="shared" si="3"/>
        <v>0.4618343178488194</v>
      </c>
      <c r="G53">
        <f t="shared" si="4"/>
        <v>7.0372636339818051E-2</v>
      </c>
      <c r="H53">
        <f t="shared" si="5"/>
        <v>1.557796067862697</v>
      </c>
      <c r="I53">
        <f t="shared" si="6"/>
        <v>0.77260479731737752</v>
      </c>
      <c r="J53">
        <f t="shared" si="7"/>
        <v>0.36098497863732076</v>
      </c>
      <c r="K53">
        <f t="shared" si="8"/>
        <v>-0.9048832920439891</v>
      </c>
      <c r="M53" s="6">
        <f t="shared" si="9"/>
        <v>64.533333333333317</v>
      </c>
      <c r="N53">
        <f t="shared" si="10"/>
        <v>76.740674459999994</v>
      </c>
      <c r="O53">
        <f t="shared" si="11"/>
        <v>90.16272721</v>
      </c>
      <c r="P53">
        <f t="shared" si="12"/>
        <v>79.427753190000004</v>
      </c>
      <c r="Q53">
        <f t="shared" si="13"/>
        <v>79.854654659999994</v>
      </c>
      <c r="R53">
        <f t="shared" si="14"/>
        <v>71.479176289999998</v>
      </c>
      <c r="T53" t="str">
        <f t="shared" si="15"/>
        <v>보통</v>
      </c>
      <c r="U53" t="str">
        <f t="shared" si="16"/>
        <v>보통</v>
      </c>
      <c r="V53" t="str">
        <f t="shared" si="17"/>
        <v>높음</v>
      </c>
      <c r="W53" t="str">
        <f t="shared" si="18"/>
        <v>보통</v>
      </c>
      <c r="X53" t="str">
        <f t="shared" si="19"/>
        <v>보통</v>
      </c>
      <c r="Y53" t="str">
        <f t="shared" si="20"/>
        <v>낮음</v>
      </c>
      <c r="AA53" s="2">
        <v>64.533333333333317</v>
      </c>
      <c r="AB53" s="2">
        <v>100</v>
      </c>
      <c r="AC53" s="2">
        <v>60.106416840000001</v>
      </c>
      <c r="AD53" s="2">
        <v>94.273655559999995</v>
      </c>
      <c r="AE53" s="2">
        <v>52.582625440000001</v>
      </c>
      <c r="AF53" s="5">
        <v>76.740674459999994</v>
      </c>
      <c r="AG53" s="2">
        <v>63.224174069999997</v>
      </c>
      <c r="AH53" s="2">
        <v>100</v>
      </c>
      <c r="AI53" s="2">
        <v>100</v>
      </c>
      <c r="AJ53" s="2">
        <v>97.426734780000004</v>
      </c>
      <c r="AK53" s="5">
        <v>90.16272721</v>
      </c>
      <c r="AL53" s="2">
        <v>66.751470159999997</v>
      </c>
      <c r="AM53" s="2">
        <v>100</v>
      </c>
      <c r="AN53" s="2">
        <v>71.531789419999996</v>
      </c>
      <c r="AO53" s="5">
        <v>79.427753190000004</v>
      </c>
      <c r="AP53" s="2">
        <v>100</v>
      </c>
      <c r="AQ53" s="2">
        <v>82.351145540000005</v>
      </c>
      <c r="AR53" s="2">
        <v>62.921383740000003</v>
      </c>
      <c r="AS53" s="2">
        <v>74.146089360000005</v>
      </c>
      <c r="AT53" s="5">
        <v>79.854654659999994</v>
      </c>
      <c r="AU53" s="2">
        <v>54.624805809999998</v>
      </c>
      <c r="AV53" s="2"/>
      <c r="AW53" s="2">
        <v>77.346494070000006</v>
      </c>
      <c r="AX53" s="2">
        <v>82.466228990000005</v>
      </c>
      <c r="AY53" s="5">
        <v>71.479176289999998</v>
      </c>
      <c r="BA53" t="s">
        <v>11</v>
      </c>
      <c r="BC53">
        <f t="shared" si="21"/>
        <v>0.4618343178488194</v>
      </c>
      <c r="BD53">
        <f t="shared" si="22"/>
        <v>0.74968829570181283</v>
      </c>
      <c r="BE53">
        <f t="shared" si="23"/>
        <v>-0.78329246052377166</v>
      </c>
      <c r="BF53">
        <f t="shared" si="24"/>
        <v>0.61438813982989815</v>
      </c>
      <c r="BG53">
        <f t="shared" si="25"/>
        <v>-0.68653031117919838</v>
      </c>
      <c r="BH53">
        <f t="shared" si="26"/>
        <v>2.7394490852248758E-2</v>
      </c>
      <c r="BI53">
        <f t="shared" si="27"/>
        <v>-0.50735960451878337</v>
      </c>
      <c r="BJ53">
        <f t="shared" si="28"/>
        <v>0.59940038124882655</v>
      </c>
      <c r="BK53">
        <f t="shared" si="29"/>
        <v>1.1084883484069266</v>
      </c>
      <c r="BL53">
        <f t="shared" si="30"/>
        <v>1.0062527765261127</v>
      </c>
      <c r="BM53">
        <f t="shared" si="31"/>
        <v>0.66320505742246671</v>
      </c>
      <c r="BN53">
        <f t="shared" si="32"/>
        <v>-0.17508355649318691</v>
      </c>
      <c r="BO53">
        <f t="shared" si="33"/>
        <v>0.79553143659680603</v>
      </c>
      <c r="BP53">
        <f t="shared" si="34"/>
        <v>-1.2194024793672362E-2</v>
      </c>
      <c r="BQ53">
        <f t="shared" si="35"/>
        <v>0.22451012476172078</v>
      </c>
      <c r="BR53">
        <f t="shared" si="36"/>
        <v>0.36116609366041863</v>
      </c>
      <c r="BS53">
        <f t="shared" si="37"/>
        <v>0.12342511389608506</v>
      </c>
      <c r="BT53">
        <f t="shared" si="38"/>
        <v>-0.18866098909210219</v>
      </c>
      <c r="BU53">
        <f t="shared" si="39"/>
        <v>-9.0842417600553935E-2</v>
      </c>
      <c r="BV53">
        <f t="shared" si="40"/>
        <v>8.074949441204135E-2</v>
      </c>
      <c r="BW53">
        <f t="shared" si="41"/>
        <v>-0.80064973763191538</v>
      </c>
      <c r="BX53" t="str">
        <f t="shared" si="42"/>
        <v/>
      </c>
      <c r="BY53">
        <f t="shared" si="43"/>
        <v>-1.4165626998242758E-2</v>
      </c>
      <c r="BZ53">
        <f t="shared" si="44"/>
        <v>0.1432110619704621</v>
      </c>
      <c r="CA53">
        <f t="shared" si="45"/>
        <v>-0.29064824806080097</v>
      </c>
      <c r="CC53" t="str">
        <f t="shared" si="46"/>
        <v>보통</v>
      </c>
      <c r="CD53" t="str">
        <f t="shared" si="59"/>
        <v>보통</v>
      </c>
      <c r="CE53" t="str">
        <f t="shared" si="60"/>
        <v>낮음</v>
      </c>
      <c r="CF53" t="str">
        <f t="shared" si="61"/>
        <v>보통</v>
      </c>
      <c r="CG53" t="str">
        <f t="shared" si="62"/>
        <v>낮음</v>
      </c>
      <c r="CH53" t="str">
        <f t="shared" si="63"/>
        <v>보통</v>
      </c>
      <c r="CI53" t="str">
        <f t="shared" si="64"/>
        <v>낮음</v>
      </c>
      <c r="CJ53" t="str">
        <f t="shared" si="65"/>
        <v>보통</v>
      </c>
      <c r="CK53" t="str">
        <f t="shared" si="66"/>
        <v>높음</v>
      </c>
      <c r="CL53" t="str">
        <f t="shared" si="67"/>
        <v>높음</v>
      </c>
      <c r="CM53" t="str">
        <f t="shared" si="68"/>
        <v>보통</v>
      </c>
      <c r="CN53" t="str">
        <f t="shared" si="69"/>
        <v>낮음</v>
      </c>
      <c r="CO53" t="str">
        <f t="shared" si="70"/>
        <v>보통</v>
      </c>
      <c r="CP53" t="str">
        <f t="shared" si="71"/>
        <v>낮음</v>
      </c>
      <c r="CQ53" t="str">
        <f t="shared" si="72"/>
        <v>보통</v>
      </c>
      <c r="CR53" t="str">
        <f t="shared" si="73"/>
        <v>보통</v>
      </c>
      <c r="CS53" t="str">
        <f t="shared" si="50"/>
        <v>보통</v>
      </c>
      <c r="CT53" t="str">
        <f t="shared" si="51"/>
        <v>낮음</v>
      </c>
      <c r="CU53" t="str">
        <f t="shared" si="52"/>
        <v>낮음</v>
      </c>
      <c r="CV53" t="str">
        <f t="shared" si="53"/>
        <v>보통</v>
      </c>
      <c r="CW53" t="str">
        <f t="shared" si="54"/>
        <v>낮음</v>
      </c>
      <c r="CX53" t="str">
        <f t="shared" si="55"/>
        <v/>
      </c>
      <c r="CY53" t="str">
        <f t="shared" si="56"/>
        <v>낮음</v>
      </c>
      <c r="CZ53" t="str">
        <f t="shared" si="57"/>
        <v>보통</v>
      </c>
      <c r="DA53" t="str">
        <f t="shared" si="58"/>
        <v>낮음</v>
      </c>
      <c r="DC53">
        <f t="shared" si="47"/>
        <v>-7.4447701856330845E-2</v>
      </c>
      <c r="DD53">
        <f t="shared" si="48"/>
        <v>0.18376611780448648</v>
      </c>
      <c r="DE53">
        <f t="shared" si="49"/>
        <v>0.30157116947056145</v>
      </c>
    </row>
    <row r="54" spans="1:109" x14ac:dyDescent="0.3">
      <c r="A54">
        <v>1064</v>
      </c>
      <c r="B54">
        <v>190212</v>
      </c>
      <c r="C54" t="s">
        <v>59</v>
      </c>
      <c r="D54" t="s">
        <v>6</v>
      </c>
      <c r="E54" t="s">
        <v>9</v>
      </c>
      <c r="F54">
        <f t="shared" si="3"/>
        <v>-0.81817672287550891</v>
      </c>
      <c r="G54">
        <f t="shared" si="4"/>
        <v>0.24752788666692868</v>
      </c>
      <c r="H54">
        <f t="shared" si="5"/>
        <v>1.238699448865948</v>
      </c>
      <c r="I54">
        <f t="shared" si="6"/>
        <v>-1.0564724048501417</v>
      </c>
      <c r="J54">
        <f t="shared" si="7"/>
        <v>-1.2690859129789798</v>
      </c>
      <c r="K54">
        <f t="shared" si="8"/>
        <v>0.35166668391322337</v>
      </c>
      <c r="M54" s="6">
        <f t="shared" si="9"/>
        <v>55.05517241379313</v>
      </c>
      <c r="N54">
        <f t="shared" si="10"/>
        <v>77.530035119999994</v>
      </c>
      <c r="O54">
        <f t="shared" si="11"/>
        <v>87.976454660000002</v>
      </c>
      <c r="P54">
        <f t="shared" si="12"/>
        <v>62.517161819999998</v>
      </c>
      <c r="Q54">
        <f t="shared" si="13"/>
        <v>69.653204360000004</v>
      </c>
      <c r="R54">
        <f t="shared" si="14"/>
        <v>78.85525509</v>
      </c>
      <c r="T54" t="str">
        <f t="shared" si="15"/>
        <v>낮음</v>
      </c>
      <c r="U54" t="str">
        <f t="shared" si="16"/>
        <v>보통</v>
      </c>
      <c r="V54" t="str">
        <f t="shared" si="17"/>
        <v>높음</v>
      </c>
      <c r="W54" t="str">
        <f t="shared" si="18"/>
        <v>낮음</v>
      </c>
      <c r="X54" t="str">
        <f t="shared" si="19"/>
        <v>낮음</v>
      </c>
      <c r="Y54" t="str">
        <f t="shared" si="20"/>
        <v>보통</v>
      </c>
      <c r="AA54" s="2">
        <v>55.05517241379313</v>
      </c>
      <c r="AB54" s="2">
        <v>71.341577529999995</v>
      </c>
      <c r="AC54" s="2">
        <v>100</v>
      </c>
      <c r="AD54" s="2">
        <v>82.35335705</v>
      </c>
      <c r="AE54" s="2">
        <v>56.425205890000001</v>
      </c>
      <c r="AF54" s="5">
        <v>77.530035119999994</v>
      </c>
      <c r="AG54" s="2">
        <v>70.619569290000001</v>
      </c>
      <c r="AH54" s="2">
        <v>100</v>
      </c>
      <c r="AI54" s="2">
        <v>100</v>
      </c>
      <c r="AJ54" s="2">
        <v>81.286249339999998</v>
      </c>
      <c r="AK54" s="5">
        <v>87.976454660000002</v>
      </c>
      <c r="AL54" s="2"/>
      <c r="AM54" s="2">
        <v>59.667250979999999</v>
      </c>
      <c r="AN54" s="2">
        <v>65.367072660000005</v>
      </c>
      <c r="AO54" s="5">
        <v>62.517161819999998</v>
      </c>
      <c r="AP54" s="2">
        <v>82.219191249999994</v>
      </c>
      <c r="AQ54" s="2">
        <v>70.815403750000002</v>
      </c>
      <c r="AR54" s="2"/>
      <c r="AS54" s="2">
        <v>55.925018080000001</v>
      </c>
      <c r="AT54" s="5">
        <v>69.653204360000004</v>
      </c>
      <c r="AU54" s="2">
        <v>78.201741209999994</v>
      </c>
      <c r="AV54" s="2"/>
      <c r="AW54" s="2">
        <v>100</v>
      </c>
      <c r="AX54" s="2">
        <v>58.36402408</v>
      </c>
      <c r="AY54" s="5">
        <v>78.85525509</v>
      </c>
      <c r="BA54" t="s">
        <v>9</v>
      </c>
      <c r="BC54">
        <f t="shared" si="21"/>
        <v>-0.38972285143518598</v>
      </c>
      <c r="BD54">
        <f t="shared" si="22"/>
        <v>-0.28636349793025184</v>
      </c>
      <c r="BE54">
        <f t="shared" si="23"/>
        <v>1.5201108414054962</v>
      </c>
      <c r="BF54">
        <f t="shared" si="24"/>
        <v>0.39831922360519334</v>
      </c>
      <c r="BG54">
        <f t="shared" si="25"/>
        <v>-1.0630431024118754</v>
      </c>
      <c r="BH54">
        <f t="shared" si="26"/>
        <v>0.24752788666692868</v>
      </c>
      <c r="BI54">
        <f t="shared" si="27"/>
        <v>-0.1881155863252201</v>
      </c>
      <c r="BJ54">
        <f t="shared" si="28"/>
        <v>0.80433708716990104</v>
      </c>
      <c r="BK54">
        <f t="shared" si="29"/>
        <v>1.3911720194778574</v>
      </c>
      <c r="BL54">
        <f t="shared" si="30"/>
        <v>0.23027187642805805</v>
      </c>
      <c r="BM54">
        <f t="shared" si="31"/>
        <v>1.238699448865948</v>
      </c>
      <c r="BN54" t="str">
        <f t="shared" si="32"/>
        <v/>
      </c>
      <c r="BO54">
        <f t="shared" si="33"/>
        <v>-0.52767635580815619</v>
      </c>
      <c r="BP54">
        <f t="shared" si="34"/>
        <v>-0.35493710475928264</v>
      </c>
      <c r="BQ54">
        <f t="shared" si="35"/>
        <v>-0.46644658045948051</v>
      </c>
      <c r="BR54">
        <f t="shared" si="36"/>
        <v>1.5531968968002071E-2</v>
      </c>
      <c r="BS54">
        <f t="shared" si="37"/>
        <v>-0.31028384843058276</v>
      </c>
      <c r="BT54" t="str">
        <f t="shared" si="38"/>
        <v/>
      </c>
      <c r="BU54">
        <f t="shared" si="39"/>
        <v>-0.75566432676894268</v>
      </c>
      <c r="BV54">
        <f t="shared" si="40"/>
        <v>-0.35343417884803635</v>
      </c>
      <c r="BW54">
        <f t="shared" si="41"/>
        <v>-1.2423311673142291E-2</v>
      </c>
      <c r="BX54" t="str">
        <f t="shared" si="42"/>
        <v/>
      </c>
      <c r="BY54">
        <f t="shared" si="43"/>
        <v>1.2284963758787253</v>
      </c>
      <c r="BZ54">
        <f t="shared" si="44"/>
        <v>-0.66716412847634099</v>
      </c>
      <c r="CA54">
        <f t="shared" si="45"/>
        <v>0.19446566940006096</v>
      </c>
      <c r="CC54" t="str">
        <f t="shared" si="46"/>
        <v>낮음</v>
      </c>
      <c r="CD54" t="str">
        <f t="shared" si="59"/>
        <v>낮음</v>
      </c>
      <c r="CE54" t="str">
        <f t="shared" si="60"/>
        <v>높음</v>
      </c>
      <c r="CF54" t="str">
        <f t="shared" si="61"/>
        <v>보통</v>
      </c>
      <c r="CG54" t="str">
        <f t="shared" si="62"/>
        <v>낮음</v>
      </c>
      <c r="CH54" t="str">
        <f t="shared" si="63"/>
        <v>보통</v>
      </c>
      <c r="CI54" t="str">
        <f t="shared" si="64"/>
        <v>낮음</v>
      </c>
      <c r="CJ54" t="str">
        <f t="shared" si="65"/>
        <v>보통</v>
      </c>
      <c r="CK54" t="str">
        <f t="shared" si="66"/>
        <v>높음</v>
      </c>
      <c r="CL54" t="str">
        <f t="shared" si="67"/>
        <v>보통</v>
      </c>
      <c r="CM54" t="str">
        <f t="shared" si="68"/>
        <v>높음</v>
      </c>
      <c r="CN54" t="str">
        <f t="shared" si="69"/>
        <v/>
      </c>
      <c r="CO54" t="str">
        <f t="shared" si="70"/>
        <v>낮음</v>
      </c>
      <c r="CP54" t="str">
        <f t="shared" si="71"/>
        <v>낮음</v>
      </c>
      <c r="CQ54" t="str">
        <f t="shared" si="72"/>
        <v>낮음</v>
      </c>
      <c r="CR54" t="str">
        <f t="shared" si="73"/>
        <v>보통</v>
      </c>
      <c r="CS54" t="str">
        <f t="shared" si="50"/>
        <v>낮음</v>
      </c>
      <c r="CT54" t="str">
        <f t="shared" si="51"/>
        <v/>
      </c>
      <c r="CU54" t="str">
        <f t="shared" si="52"/>
        <v>낮음</v>
      </c>
      <c r="CV54" t="str">
        <f t="shared" si="53"/>
        <v>낮음</v>
      </c>
      <c r="CW54" t="str">
        <f t="shared" si="54"/>
        <v>낮음</v>
      </c>
      <c r="CX54" t="str">
        <f t="shared" si="55"/>
        <v/>
      </c>
      <c r="CY54" t="str">
        <f t="shared" si="56"/>
        <v>높음</v>
      </c>
      <c r="CZ54" t="str">
        <f t="shared" si="57"/>
        <v>낮음</v>
      </c>
      <c r="DA54" t="str">
        <f t="shared" si="58"/>
        <v>보통</v>
      </c>
      <c r="DC54">
        <f t="shared" si="47"/>
        <v>-0.11784260674015304</v>
      </c>
      <c r="DD54">
        <f t="shared" si="48"/>
        <v>0.37162193108416453</v>
      </c>
      <c r="DE54">
        <f t="shared" si="49"/>
        <v>0.66576262855062329</v>
      </c>
    </row>
    <row r="55" spans="1:109" x14ac:dyDescent="0.3">
      <c r="A55">
        <v>1065</v>
      </c>
      <c r="F55" t="str">
        <f t="shared" si="3"/>
        <v/>
      </c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  <c r="K55" t="str">
        <f t="shared" si="8"/>
        <v/>
      </c>
      <c r="M55" s="6" t="str">
        <f t="shared" si="9"/>
        <v/>
      </c>
      <c r="N55" t="str">
        <f t="shared" si="10"/>
        <v/>
      </c>
      <c r="O55" t="str">
        <f t="shared" si="11"/>
        <v/>
      </c>
      <c r="P55" t="str">
        <f t="shared" si="12"/>
        <v/>
      </c>
      <c r="Q55" t="str">
        <f t="shared" si="13"/>
        <v/>
      </c>
      <c r="R55" t="str">
        <f t="shared" si="14"/>
        <v/>
      </c>
      <c r="T55" t="str">
        <f t="shared" si="15"/>
        <v/>
      </c>
      <c r="U55" t="str">
        <f t="shared" si="16"/>
        <v/>
      </c>
      <c r="V55" t="str">
        <f t="shared" si="17"/>
        <v/>
      </c>
      <c r="W55" t="str">
        <f t="shared" si="18"/>
        <v/>
      </c>
      <c r="X55" t="str">
        <f t="shared" si="19"/>
        <v/>
      </c>
      <c r="Y55" t="str">
        <f t="shared" si="20"/>
        <v/>
      </c>
      <c r="AA55" s="2"/>
      <c r="AB55" s="2"/>
      <c r="AC55" s="2"/>
      <c r="AD55" s="2"/>
      <c r="AE55" s="2"/>
      <c r="AF55" s="5"/>
      <c r="AG55" s="2"/>
      <c r="AH55" s="2"/>
      <c r="AI55" s="2"/>
      <c r="AJ55" s="2"/>
      <c r="AK55" s="5"/>
      <c r="AL55" s="2"/>
      <c r="AM55" s="2"/>
      <c r="AN55" s="2"/>
      <c r="AO55" s="5"/>
      <c r="AP55" s="2"/>
      <c r="AQ55" s="2"/>
      <c r="AR55" s="2"/>
      <c r="AS55" s="2"/>
      <c r="AT55" s="5"/>
      <c r="AU55" s="2"/>
      <c r="AV55" s="2"/>
      <c r="AW55" s="2"/>
      <c r="AX55" s="2"/>
      <c r="AY55" s="5"/>
      <c r="BC55" t="str">
        <f t="shared" si="21"/>
        <v/>
      </c>
      <c r="BD55" t="str">
        <f t="shared" si="22"/>
        <v/>
      </c>
      <c r="BE55" t="str">
        <f t="shared" si="23"/>
        <v/>
      </c>
      <c r="BF55" t="str">
        <f t="shared" si="24"/>
        <v/>
      </c>
      <c r="BG55" t="str">
        <f t="shared" si="25"/>
        <v/>
      </c>
      <c r="BH55" t="str">
        <f t="shared" si="26"/>
        <v/>
      </c>
      <c r="BI55" t="str">
        <f t="shared" si="27"/>
        <v/>
      </c>
      <c r="BJ55" t="str">
        <f t="shared" si="28"/>
        <v/>
      </c>
      <c r="BK55" t="str">
        <f t="shared" si="29"/>
        <v/>
      </c>
      <c r="BL55" t="str">
        <f t="shared" si="30"/>
        <v/>
      </c>
      <c r="BM55" t="str">
        <f t="shared" si="31"/>
        <v/>
      </c>
      <c r="BN55" t="str">
        <f t="shared" si="32"/>
        <v/>
      </c>
      <c r="BO55" t="str">
        <f t="shared" si="33"/>
        <v/>
      </c>
      <c r="BP55" t="str">
        <f t="shared" si="34"/>
        <v/>
      </c>
      <c r="BQ55" t="str">
        <f t="shared" si="35"/>
        <v/>
      </c>
      <c r="BR55" t="str">
        <f t="shared" si="36"/>
        <v/>
      </c>
      <c r="BS55" t="str">
        <f t="shared" si="37"/>
        <v/>
      </c>
      <c r="BT55" t="str">
        <f t="shared" si="38"/>
        <v/>
      </c>
      <c r="BU55" t="str">
        <f t="shared" si="39"/>
        <v/>
      </c>
      <c r="BV55" t="str">
        <f t="shared" si="40"/>
        <v/>
      </c>
      <c r="BW55" t="str">
        <f t="shared" si="41"/>
        <v/>
      </c>
      <c r="BX55" t="str">
        <f t="shared" si="42"/>
        <v/>
      </c>
      <c r="BY55" t="str">
        <f t="shared" si="43"/>
        <v/>
      </c>
      <c r="BZ55" t="str">
        <f t="shared" si="44"/>
        <v/>
      </c>
      <c r="CA55" t="str">
        <f t="shared" si="45"/>
        <v/>
      </c>
      <c r="CC55" t="str">
        <f t="shared" si="46"/>
        <v/>
      </c>
      <c r="CD55" t="str">
        <f t="shared" si="59"/>
        <v/>
      </c>
      <c r="CE55" t="str">
        <f t="shared" si="60"/>
        <v/>
      </c>
      <c r="CF55" t="str">
        <f t="shared" si="61"/>
        <v/>
      </c>
      <c r="CG55" t="str">
        <f t="shared" si="62"/>
        <v/>
      </c>
      <c r="CH55" t="str">
        <f t="shared" si="63"/>
        <v/>
      </c>
      <c r="CI55" t="str">
        <f t="shared" si="64"/>
        <v/>
      </c>
      <c r="CJ55" t="str">
        <f t="shared" si="65"/>
        <v/>
      </c>
      <c r="CK55" t="str">
        <f t="shared" si="66"/>
        <v/>
      </c>
      <c r="CL55" t="str">
        <f t="shared" si="67"/>
        <v/>
      </c>
      <c r="CM55" t="str">
        <f t="shared" si="68"/>
        <v/>
      </c>
      <c r="CN55" t="str">
        <f t="shared" si="69"/>
        <v/>
      </c>
      <c r="CO55" t="str">
        <f t="shared" si="70"/>
        <v/>
      </c>
      <c r="CP55" t="str">
        <f t="shared" si="71"/>
        <v/>
      </c>
      <c r="CQ55" t="str">
        <f t="shared" si="72"/>
        <v/>
      </c>
      <c r="CR55" t="str">
        <f t="shared" si="73"/>
        <v/>
      </c>
      <c r="CS55" t="str">
        <f t="shared" si="50"/>
        <v/>
      </c>
      <c r="CT55" t="str">
        <f t="shared" si="51"/>
        <v/>
      </c>
      <c r="CU55" t="str">
        <f t="shared" si="52"/>
        <v/>
      </c>
      <c r="CV55" t="str">
        <f t="shared" si="53"/>
        <v/>
      </c>
      <c r="CW55" t="str">
        <f t="shared" si="54"/>
        <v/>
      </c>
      <c r="CX55" t="str">
        <f t="shared" si="55"/>
        <v/>
      </c>
      <c r="CY55" t="str">
        <f t="shared" si="56"/>
        <v/>
      </c>
      <c r="CZ55" t="str">
        <f t="shared" si="57"/>
        <v/>
      </c>
      <c r="DA55" t="str">
        <f t="shared" si="58"/>
        <v/>
      </c>
    </row>
    <row r="56" spans="1:109" x14ac:dyDescent="0.3">
      <c r="A56">
        <v>1066</v>
      </c>
      <c r="B56">
        <v>190212</v>
      </c>
      <c r="C56" t="s">
        <v>60</v>
      </c>
      <c r="D56" t="s">
        <v>6</v>
      </c>
      <c r="E56" t="s">
        <v>7</v>
      </c>
      <c r="F56">
        <f t="shared" si="3"/>
        <v>-7.7168747607554294E-2</v>
      </c>
      <c r="G56">
        <f t="shared" si="4"/>
        <v>-1.1715460321657249</v>
      </c>
      <c r="H56">
        <f t="shared" si="5"/>
        <v>-0.43867701864311603</v>
      </c>
      <c r="I56">
        <f t="shared" si="6"/>
        <v>-0.53920178249478934</v>
      </c>
      <c r="J56">
        <f t="shared" si="7"/>
        <v>-1.1644033511679612</v>
      </c>
      <c r="K56">
        <f t="shared" si="8"/>
        <v>0.294515000640025</v>
      </c>
      <c r="M56" s="6">
        <f t="shared" si="9"/>
        <v>63.452631578947347</v>
      </c>
      <c r="N56">
        <f t="shared" si="10"/>
        <v>71.350312169999995</v>
      </c>
      <c r="O56">
        <f t="shared" si="11"/>
        <v>82.175350519999995</v>
      </c>
      <c r="P56">
        <f t="shared" si="12"/>
        <v>70.33940174</v>
      </c>
      <c r="Q56">
        <f t="shared" si="13"/>
        <v>67.433827160000007</v>
      </c>
      <c r="R56">
        <f t="shared" si="14"/>
        <v>79.844360249999994</v>
      </c>
      <c r="T56" t="str">
        <f t="shared" si="15"/>
        <v>낮음</v>
      </c>
      <c r="U56" t="str">
        <f t="shared" si="16"/>
        <v>낮음</v>
      </c>
      <c r="V56" t="str">
        <f t="shared" si="17"/>
        <v>낮음</v>
      </c>
      <c r="W56" t="str">
        <f t="shared" si="18"/>
        <v>낮음</v>
      </c>
      <c r="X56" t="str">
        <f t="shared" si="19"/>
        <v>낮음</v>
      </c>
      <c r="Y56" t="str">
        <f t="shared" si="20"/>
        <v>보통</v>
      </c>
      <c r="AA56" s="2">
        <v>63.452631578947347</v>
      </c>
      <c r="AB56" s="2">
        <v>100</v>
      </c>
      <c r="AC56" s="2">
        <v>76.70661758</v>
      </c>
      <c r="AD56" s="2">
        <v>58.531098950000001</v>
      </c>
      <c r="AE56" s="2">
        <v>50.163532140000001</v>
      </c>
      <c r="AF56" s="5">
        <v>71.350312169999995</v>
      </c>
      <c r="AG56" s="2">
        <v>92.654262070000001</v>
      </c>
      <c r="AH56" s="2">
        <v>75.211956009999994</v>
      </c>
      <c r="AI56" s="2">
        <v>100</v>
      </c>
      <c r="AJ56" s="2">
        <v>60.835183999999998</v>
      </c>
      <c r="AK56" s="5">
        <v>82.175350519999995</v>
      </c>
      <c r="AL56" s="2">
        <v>68.194982440000004</v>
      </c>
      <c r="AM56" s="2">
        <v>58.019362080000001</v>
      </c>
      <c r="AN56" s="2">
        <v>84.803860709999995</v>
      </c>
      <c r="AO56" s="5">
        <v>70.33940174</v>
      </c>
      <c r="AP56" s="2">
        <v>82.876453830000003</v>
      </c>
      <c r="AQ56" s="2">
        <v>61.715465080000001</v>
      </c>
      <c r="AR56" s="2">
        <v>62.921383650000003</v>
      </c>
      <c r="AS56" s="2">
        <v>62.22200608</v>
      </c>
      <c r="AT56" s="5">
        <v>67.433827160000007</v>
      </c>
      <c r="AU56" s="2">
        <v>100</v>
      </c>
      <c r="AV56" s="2">
        <v>100</v>
      </c>
      <c r="AW56" s="2">
        <v>59.121297329999997</v>
      </c>
      <c r="AX56" s="2">
        <v>60.25614367</v>
      </c>
      <c r="AY56" s="5">
        <v>79.844360249999994</v>
      </c>
      <c r="BA56" t="s">
        <v>7</v>
      </c>
      <c r="BC56">
        <f t="shared" si="21"/>
        <v>-7.7168747607554294E-2</v>
      </c>
      <c r="BD56">
        <f t="shared" si="22"/>
        <v>0.6888107798650791</v>
      </c>
      <c r="BE56">
        <f t="shared" si="23"/>
        <v>-0.23584300474533257</v>
      </c>
      <c r="BF56">
        <f t="shared" si="24"/>
        <v>-1.2208911271251401</v>
      </c>
      <c r="BG56">
        <f t="shared" si="25"/>
        <v>-1.5842568789537896</v>
      </c>
      <c r="BH56">
        <f t="shared" si="26"/>
        <v>-1.1715460321657249</v>
      </c>
      <c r="BI56">
        <f t="shared" si="27"/>
        <v>-0.15350833384725862</v>
      </c>
      <c r="BJ56">
        <f t="shared" si="28"/>
        <v>-0.12185216190054918</v>
      </c>
      <c r="BK56">
        <f t="shared" si="29"/>
        <v>0.79054672588991914</v>
      </c>
      <c r="BL56">
        <f t="shared" si="30"/>
        <v>-1.1750563670288166</v>
      </c>
      <c r="BM56">
        <f t="shared" si="31"/>
        <v>-0.43867701864311603</v>
      </c>
      <c r="BN56">
        <f t="shared" si="32"/>
        <v>-0.30764171717914524</v>
      </c>
      <c r="BO56">
        <f t="shared" si="33"/>
        <v>-0.90118873624081319</v>
      </c>
      <c r="BP56">
        <f t="shared" si="34"/>
        <v>0.39518655880888975</v>
      </c>
      <c r="BQ56">
        <f t="shared" si="35"/>
        <v>-0.53920178249478934</v>
      </c>
      <c r="BR56">
        <f t="shared" si="36"/>
        <v>3.7263532442789467E-2</v>
      </c>
      <c r="BS56">
        <f t="shared" si="37"/>
        <v>-1.0934019632283196</v>
      </c>
      <c r="BT56">
        <f t="shared" si="38"/>
        <v>-0.20915547848086932</v>
      </c>
      <c r="BU56">
        <f t="shared" si="39"/>
        <v>-0.7800108414374356</v>
      </c>
      <c r="BV56">
        <f t="shared" si="40"/>
        <v>-1.1644033511679612</v>
      </c>
      <c r="BW56">
        <f t="shared" si="41"/>
        <v>1.3079809638882922</v>
      </c>
      <c r="BX56">
        <f t="shared" si="42"/>
        <v>0.53566592507402977</v>
      </c>
      <c r="BY56">
        <f t="shared" si="43"/>
        <v>-0.52119187732518346</v>
      </c>
      <c r="BZ56">
        <f t="shared" si="44"/>
        <v>-0.77755802480208891</v>
      </c>
      <c r="CA56">
        <f t="shared" si="45"/>
        <v>0.294515000640025</v>
      </c>
      <c r="CC56" t="str">
        <f t="shared" si="46"/>
        <v>낮음</v>
      </c>
      <c r="CD56" t="str">
        <f t="shared" si="59"/>
        <v>보통</v>
      </c>
      <c r="CE56" t="str">
        <f t="shared" si="60"/>
        <v>낮음</v>
      </c>
      <c r="CF56" t="str">
        <f t="shared" si="61"/>
        <v>낮음</v>
      </c>
      <c r="CG56" t="str">
        <f t="shared" si="62"/>
        <v>낮음</v>
      </c>
      <c r="CH56" t="str">
        <f t="shared" si="63"/>
        <v>낮음</v>
      </c>
      <c r="CI56" t="str">
        <f t="shared" si="64"/>
        <v>낮음</v>
      </c>
      <c r="CJ56" t="str">
        <f t="shared" si="65"/>
        <v>낮음</v>
      </c>
      <c r="CK56" t="str">
        <f t="shared" si="66"/>
        <v>보통</v>
      </c>
      <c r="CL56" t="str">
        <f t="shared" si="67"/>
        <v>낮음</v>
      </c>
      <c r="CM56" t="str">
        <f t="shared" si="68"/>
        <v>낮음</v>
      </c>
      <c r="CN56" t="str">
        <f t="shared" si="69"/>
        <v>낮음</v>
      </c>
      <c r="CO56" t="str">
        <f t="shared" si="70"/>
        <v>낮음</v>
      </c>
      <c r="CP56" t="str">
        <f t="shared" si="71"/>
        <v>보통</v>
      </c>
      <c r="CQ56" t="str">
        <f t="shared" si="72"/>
        <v>낮음</v>
      </c>
      <c r="CR56" t="str">
        <f t="shared" si="73"/>
        <v>보통</v>
      </c>
      <c r="CS56" t="str">
        <f t="shared" si="50"/>
        <v>낮음</v>
      </c>
      <c r="CT56" t="str">
        <f t="shared" si="51"/>
        <v>낮음</v>
      </c>
      <c r="CU56" t="str">
        <f t="shared" si="52"/>
        <v>낮음</v>
      </c>
      <c r="CV56" t="str">
        <f t="shared" si="53"/>
        <v>낮음</v>
      </c>
      <c r="CW56" t="str">
        <f t="shared" si="54"/>
        <v>높음</v>
      </c>
      <c r="CX56" t="str">
        <f t="shared" si="55"/>
        <v>보통</v>
      </c>
      <c r="CY56" t="str">
        <f t="shared" si="56"/>
        <v>낮음</v>
      </c>
      <c r="CZ56" t="str">
        <f t="shared" si="57"/>
        <v>낮음</v>
      </c>
      <c r="DA56" t="str">
        <f t="shared" si="58"/>
        <v>보통</v>
      </c>
      <c r="DC56">
        <f t="shared" si="47"/>
        <v>0.3145810450339514</v>
      </c>
      <c r="DD56">
        <f t="shared" si="48"/>
        <v>-0.363323988208197</v>
      </c>
      <c r="DE56">
        <f t="shared" si="49"/>
        <v>-0.15310103964647681</v>
      </c>
    </row>
    <row r="57" spans="1:109" x14ac:dyDescent="0.3">
      <c r="A57">
        <v>1067</v>
      </c>
      <c r="B57">
        <v>190212</v>
      </c>
      <c r="C57" t="s">
        <v>61</v>
      </c>
      <c r="D57" t="s">
        <v>16</v>
      </c>
      <c r="E57" t="s">
        <v>17</v>
      </c>
      <c r="F57">
        <f t="shared" si="3"/>
        <v>-0.61001874451232385</v>
      </c>
      <c r="G57">
        <f t="shared" si="4"/>
        <v>0.25812314151389404</v>
      </c>
      <c r="H57">
        <f t="shared" si="5"/>
        <v>1.4148156752459176</v>
      </c>
      <c r="I57">
        <f t="shared" si="6"/>
        <v>0.62618493133779352</v>
      </c>
      <c r="J57">
        <f t="shared" si="7"/>
        <v>0.19098876384012939</v>
      </c>
      <c r="K57">
        <f t="shared" si="8"/>
        <v>-1.2991423974203247</v>
      </c>
      <c r="M57" s="6">
        <f t="shared" si="9"/>
        <v>59.4</v>
      </c>
      <c r="N57">
        <f t="shared" si="10"/>
        <v>80.218729319999994</v>
      </c>
      <c r="O57">
        <f t="shared" si="11"/>
        <v>90.55579505</v>
      </c>
      <c r="P57">
        <f t="shared" si="12"/>
        <v>87.099710040000005</v>
      </c>
      <c r="Q57">
        <f t="shared" si="13"/>
        <v>80.098037210000001</v>
      </c>
      <c r="R57">
        <f t="shared" si="14"/>
        <v>73.055185980000005</v>
      </c>
      <c r="T57" t="str">
        <f t="shared" si="15"/>
        <v>낮음</v>
      </c>
      <c r="U57" t="str">
        <f t="shared" si="16"/>
        <v>보통</v>
      </c>
      <c r="V57" t="str">
        <f t="shared" si="17"/>
        <v>높음</v>
      </c>
      <c r="W57" t="str">
        <f t="shared" si="18"/>
        <v>보통</v>
      </c>
      <c r="X57" t="str">
        <f t="shared" si="19"/>
        <v>보통</v>
      </c>
      <c r="Y57" t="str">
        <f t="shared" si="20"/>
        <v>낮음</v>
      </c>
      <c r="AA57" s="2">
        <v>59.4</v>
      </c>
      <c r="AB57" s="2">
        <v>91.917935529999994</v>
      </c>
      <c r="AC57" s="2">
        <v>76.297495679999997</v>
      </c>
      <c r="AD57" s="2">
        <v>62.684864509999997</v>
      </c>
      <c r="AE57" s="2">
        <v>89.974621569999996</v>
      </c>
      <c r="AF57" s="5">
        <v>80.218729319999994</v>
      </c>
      <c r="AG57" s="2">
        <v>100</v>
      </c>
      <c r="AH57" s="2">
        <v>84.202355449999999</v>
      </c>
      <c r="AI57" s="2">
        <v>100</v>
      </c>
      <c r="AJ57" s="2">
        <v>78.020824730000001</v>
      </c>
      <c r="AK57" s="5">
        <v>90.55579505</v>
      </c>
      <c r="AL57" s="2">
        <v>100</v>
      </c>
      <c r="AM57" s="2">
        <v>72.493418730000002</v>
      </c>
      <c r="AN57" s="2">
        <v>88.805711380000005</v>
      </c>
      <c r="AO57" s="5">
        <v>87.099710040000005</v>
      </c>
      <c r="AP57" s="2">
        <v>68.125117939999996</v>
      </c>
      <c r="AQ57" s="2">
        <v>78.382871609999995</v>
      </c>
      <c r="AR57" s="2">
        <v>73.884159269999998</v>
      </c>
      <c r="AS57" s="2">
        <v>100</v>
      </c>
      <c r="AT57" s="5">
        <v>80.098037210000001</v>
      </c>
      <c r="AU57" s="2">
        <v>83.833496600000004</v>
      </c>
      <c r="AV57" s="2"/>
      <c r="AW57" s="2">
        <v>73.278369799999993</v>
      </c>
      <c r="AX57" s="2">
        <v>62.053691540000003</v>
      </c>
      <c r="AY57" s="5">
        <v>73.055185980000005</v>
      </c>
      <c r="BA57" t="s">
        <v>197</v>
      </c>
      <c r="BC57">
        <f t="shared" si="21"/>
        <v>-0.61001874451232385</v>
      </c>
      <c r="BD57">
        <f t="shared" si="22"/>
        <v>-0.16757595182585855</v>
      </c>
      <c r="BE57">
        <f t="shared" si="23"/>
        <v>8.5051116734113405E-2</v>
      </c>
      <c r="BF57">
        <f t="shared" si="24"/>
        <v>-0.16012464355482045</v>
      </c>
      <c r="BG57">
        <f t="shared" si="25"/>
        <v>1.0454431940169873</v>
      </c>
      <c r="BH57">
        <f t="shared" si="26"/>
        <v>0.25812314151389404</v>
      </c>
      <c r="BI57">
        <f t="shared" si="27"/>
        <v>0.31703124084119316</v>
      </c>
      <c r="BJ57">
        <f t="shared" si="28"/>
        <v>0.13412916029837049</v>
      </c>
      <c r="BK57">
        <f t="shared" si="29"/>
        <v>1.3776173387727821</v>
      </c>
      <c r="BL57">
        <f t="shared" si="30"/>
        <v>-5.8470793647506184E-3</v>
      </c>
      <c r="BM57">
        <f t="shared" si="31"/>
        <v>1.4148156752459176</v>
      </c>
      <c r="BN57">
        <f t="shared" si="32"/>
        <v>0.39573658168935705</v>
      </c>
      <c r="BO57">
        <f t="shared" si="33"/>
        <v>-0.42291978752214976</v>
      </c>
      <c r="BP57">
        <f t="shared" si="34"/>
        <v>0.89688960176440535</v>
      </c>
      <c r="BQ57">
        <f t="shared" si="35"/>
        <v>0.62618493133779352</v>
      </c>
      <c r="BR57">
        <f t="shared" si="36"/>
        <v>-0.95805161761983404</v>
      </c>
      <c r="BS57">
        <f t="shared" si="37"/>
        <v>-0.39196111973135783</v>
      </c>
      <c r="BT57">
        <f t="shared" si="38"/>
        <v>2.3107319050826656E-5</v>
      </c>
      <c r="BU57">
        <f t="shared" si="39"/>
        <v>1.7927755337790661</v>
      </c>
      <c r="BV57">
        <f t="shared" si="40"/>
        <v>0.19098876384012939</v>
      </c>
      <c r="BW57">
        <f t="shared" si="41"/>
        <v>-0.39089587239166146</v>
      </c>
      <c r="BX57" t="str">
        <f t="shared" si="42"/>
        <v/>
      </c>
      <c r="BY57">
        <f t="shared" si="43"/>
        <v>9.4852404558337627E-2</v>
      </c>
      <c r="BZ57">
        <f t="shared" si="44"/>
        <v>-1.3232432899948599</v>
      </c>
      <c r="CA57">
        <f t="shared" si="45"/>
        <v>-1.2991423974203247</v>
      </c>
      <c r="CC57" t="str">
        <f t="shared" si="46"/>
        <v>낮음</v>
      </c>
      <c r="CD57" t="str">
        <f t="shared" si="59"/>
        <v>낮음</v>
      </c>
      <c r="CE57" t="str">
        <f t="shared" si="60"/>
        <v>보통</v>
      </c>
      <c r="CF57" t="str">
        <f t="shared" si="61"/>
        <v>낮음</v>
      </c>
      <c r="CG57" t="str">
        <f t="shared" si="62"/>
        <v>높음</v>
      </c>
      <c r="CH57" t="str">
        <f t="shared" si="63"/>
        <v>보통</v>
      </c>
      <c r="CI57" t="str">
        <f t="shared" si="64"/>
        <v>보통</v>
      </c>
      <c r="CJ57" t="str">
        <f t="shared" si="65"/>
        <v>보통</v>
      </c>
      <c r="CK57" t="str">
        <f t="shared" si="66"/>
        <v>높음</v>
      </c>
      <c r="CL57" t="str">
        <f t="shared" si="67"/>
        <v>낮음</v>
      </c>
      <c r="CM57" t="str">
        <f t="shared" si="68"/>
        <v>높음</v>
      </c>
      <c r="CN57" t="str">
        <f t="shared" si="69"/>
        <v>보통</v>
      </c>
      <c r="CO57" t="str">
        <f t="shared" si="70"/>
        <v>낮음</v>
      </c>
      <c r="CP57" t="str">
        <f t="shared" si="71"/>
        <v>보통</v>
      </c>
      <c r="CQ57" t="str">
        <f t="shared" si="72"/>
        <v>보통</v>
      </c>
      <c r="CR57" t="str">
        <f t="shared" si="73"/>
        <v>낮음</v>
      </c>
      <c r="CS57" t="str">
        <f t="shared" si="50"/>
        <v>낮음</v>
      </c>
      <c r="CT57" t="str">
        <f t="shared" si="51"/>
        <v>보통</v>
      </c>
      <c r="CU57" t="str">
        <f t="shared" si="52"/>
        <v>높음</v>
      </c>
      <c r="CV57" t="str">
        <f t="shared" si="53"/>
        <v>보통</v>
      </c>
      <c r="CW57" t="str">
        <f t="shared" si="54"/>
        <v>낮음</v>
      </c>
      <c r="CX57" t="str">
        <f t="shared" si="55"/>
        <v/>
      </c>
      <c r="CY57" t="str">
        <f t="shared" si="56"/>
        <v>보통</v>
      </c>
      <c r="CZ57" t="str">
        <f t="shared" si="57"/>
        <v>낮음</v>
      </c>
      <c r="DA57" t="str">
        <f t="shared" si="58"/>
        <v>낮음</v>
      </c>
      <c r="DC57">
        <f t="shared" si="47"/>
        <v>-0.16075112386136076</v>
      </c>
      <c r="DD57">
        <f t="shared" si="48"/>
        <v>-0.14892515755525593</v>
      </c>
      <c r="DE57">
        <f t="shared" si="49"/>
        <v>0.44185156177195106</v>
      </c>
    </row>
    <row r="58" spans="1:109" x14ac:dyDescent="0.3">
      <c r="A58">
        <v>1068</v>
      </c>
      <c r="B58">
        <v>190212</v>
      </c>
      <c r="C58" t="s">
        <v>62</v>
      </c>
      <c r="D58" t="s">
        <v>6</v>
      </c>
      <c r="E58" t="s">
        <v>17</v>
      </c>
      <c r="F58">
        <f t="shared" si="3"/>
        <v>0.54757323240960598</v>
      </c>
      <c r="G58">
        <f t="shared" si="4"/>
        <v>-0.45290652417412203</v>
      </c>
      <c r="H58">
        <f t="shared" si="5"/>
        <v>1.9687273694547465</v>
      </c>
      <c r="I58">
        <f t="shared" si="6"/>
        <v>0.90171816431765839</v>
      </c>
      <c r="J58">
        <f t="shared" si="7"/>
        <v>1.2887725483664805</v>
      </c>
      <c r="K58">
        <f t="shared" si="8"/>
        <v>7.869346984296878E-2</v>
      </c>
      <c r="M58" s="6">
        <f t="shared" si="9"/>
        <v>69.856327985739725</v>
      </c>
      <c r="N58">
        <f t="shared" si="10"/>
        <v>75.94001007</v>
      </c>
      <c r="O58">
        <f t="shared" si="11"/>
        <v>94.120699560000006</v>
      </c>
      <c r="P58">
        <f t="shared" si="12"/>
        <v>90.710140719999998</v>
      </c>
      <c r="Q58">
        <f t="shared" si="13"/>
        <v>90.020747159999999</v>
      </c>
      <c r="R58">
        <f t="shared" si="14"/>
        <v>82.552976819999998</v>
      </c>
      <c r="T58" t="str">
        <f t="shared" si="15"/>
        <v>보통</v>
      </c>
      <c r="U58" t="str">
        <f t="shared" si="16"/>
        <v>낮음</v>
      </c>
      <c r="V58" t="str">
        <f t="shared" si="17"/>
        <v>높음</v>
      </c>
      <c r="W58" t="str">
        <f t="shared" si="18"/>
        <v>보통</v>
      </c>
      <c r="X58" t="str">
        <f t="shared" si="19"/>
        <v>높음</v>
      </c>
      <c r="Y58" t="str">
        <f t="shared" si="20"/>
        <v>보통</v>
      </c>
      <c r="AA58" s="2">
        <v>69.856327985739725</v>
      </c>
      <c r="AB58" s="2">
        <v>100</v>
      </c>
      <c r="AC58" s="2">
        <v>63.83001058</v>
      </c>
      <c r="AD58" s="2">
        <v>69.332723299999998</v>
      </c>
      <c r="AE58" s="2">
        <v>70.597306399999994</v>
      </c>
      <c r="AF58" s="5">
        <v>75.94001007</v>
      </c>
      <c r="AG58" s="2">
        <v>76.482798250000002</v>
      </c>
      <c r="AH58" s="2">
        <v>100</v>
      </c>
      <c r="AI58" s="2">
        <v>100</v>
      </c>
      <c r="AJ58" s="2">
        <v>100</v>
      </c>
      <c r="AK58" s="5">
        <v>94.120699560000006</v>
      </c>
      <c r="AL58" s="2">
        <v>100</v>
      </c>
      <c r="AM58" s="2">
        <v>99.264177020000005</v>
      </c>
      <c r="AN58" s="2">
        <v>72.866245140000004</v>
      </c>
      <c r="AO58" s="5">
        <v>90.710140719999998</v>
      </c>
      <c r="AP58" s="2">
        <v>95.662657839999994</v>
      </c>
      <c r="AQ58" s="2">
        <v>100</v>
      </c>
      <c r="AR58" s="2">
        <v>100</v>
      </c>
      <c r="AS58" s="2">
        <v>64.420330820000004</v>
      </c>
      <c r="AT58" s="5">
        <v>90.020747159999999</v>
      </c>
      <c r="AU58" s="2">
        <v>100</v>
      </c>
      <c r="AV58" s="2">
        <v>100</v>
      </c>
      <c r="AW58" s="2">
        <v>67.908445760000006</v>
      </c>
      <c r="AX58" s="2">
        <v>62.303461540000001</v>
      </c>
      <c r="AY58" s="5">
        <v>82.552976819999998</v>
      </c>
      <c r="BA58" t="s">
        <v>17</v>
      </c>
      <c r="BC58">
        <f t="shared" si="21"/>
        <v>0.54757323240960598</v>
      </c>
      <c r="BD58">
        <f t="shared" si="22"/>
        <v>0.15872691869781089</v>
      </c>
      <c r="BE58">
        <f t="shared" si="23"/>
        <v>-0.99928966320628221</v>
      </c>
      <c r="BF58">
        <f t="shared" si="24"/>
        <v>0.184854368621932</v>
      </c>
      <c r="BG58">
        <f t="shared" si="25"/>
        <v>-0.38326318534997916</v>
      </c>
      <c r="BH58">
        <f t="shared" si="26"/>
        <v>-0.45290652417412203</v>
      </c>
      <c r="BI58">
        <f t="shared" si="27"/>
        <v>-0.60962957601517742</v>
      </c>
      <c r="BJ58">
        <f t="shared" si="28"/>
        <v>0.61521818929973415</v>
      </c>
      <c r="BK58">
        <f t="shared" si="29"/>
        <v>1.3776173387727821</v>
      </c>
      <c r="BL58">
        <f t="shared" si="30"/>
        <v>1.462213267085833</v>
      </c>
      <c r="BM58">
        <f t="shared" si="31"/>
        <v>1.9687273694547465</v>
      </c>
      <c r="BN58">
        <f t="shared" si="32"/>
        <v>0.39573658168935705</v>
      </c>
      <c r="BO58">
        <f t="shared" si="33"/>
        <v>1.2767415473931287</v>
      </c>
      <c r="BP58">
        <f t="shared" si="34"/>
        <v>-4.7871388629709244E-2</v>
      </c>
      <c r="BQ58">
        <f t="shared" si="35"/>
        <v>0.90171816431765839</v>
      </c>
      <c r="BR58">
        <f t="shared" si="36"/>
        <v>0.86038612711102047</v>
      </c>
      <c r="BS58">
        <f t="shared" si="37"/>
        <v>1.2738508155506252</v>
      </c>
      <c r="BT58">
        <f t="shared" si="38"/>
        <v>0.94635264077913672</v>
      </c>
      <c r="BU58">
        <f t="shared" si="39"/>
        <v>-0.53219915498922488</v>
      </c>
      <c r="BV58">
        <f t="shared" si="40"/>
        <v>1.2887725483664805</v>
      </c>
      <c r="BW58">
        <f t="shared" si="41"/>
        <v>0.26892707319766396</v>
      </c>
      <c r="BX58">
        <f t="shared" si="42"/>
        <v>0.5296531122867284</v>
      </c>
      <c r="BY58">
        <f t="shared" si="43"/>
        <v>-0.31669429941105848</v>
      </c>
      <c r="BZ58">
        <f t="shared" si="44"/>
        <v>-1.307824597476384</v>
      </c>
      <c r="CA58">
        <f t="shared" si="45"/>
        <v>7.869346984296878E-2</v>
      </c>
      <c r="CC58" t="str">
        <f t="shared" si="46"/>
        <v>보통</v>
      </c>
      <c r="CD58" t="str">
        <f t="shared" si="59"/>
        <v>보통</v>
      </c>
      <c r="CE58" t="str">
        <f t="shared" si="60"/>
        <v>낮음</v>
      </c>
      <c r="CF58" t="str">
        <f t="shared" si="61"/>
        <v>보통</v>
      </c>
      <c r="CG58" t="str">
        <f t="shared" si="62"/>
        <v>낮음</v>
      </c>
      <c r="CH58" t="str">
        <f t="shared" si="63"/>
        <v>낮음</v>
      </c>
      <c r="CI58" t="str">
        <f t="shared" si="64"/>
        <v>낮음</v>
      </c>
      <c r="CJ58" t="str">
        <f t="shared" si="65"/>
        <v>보통</v>
      </c>
      <c r="CK58" t="str">
        <f t="shared" si="66"/>
        <v>높음</v>
      </c>
      <c r="CL58" t="str">
        <f t="shared" si="67"/>
        <v>높음</v>
      </c>
      <c r="CM58" t="str">
        <f t="shared" si="68"/>
        <v>높음</v>
      </c>
      <c r="CN58" t="str">
        <f t="shared" si="69"/>
        <v>보통</v>
      </c>
      <c r="CO58" t="str">
        <f t="shared" si="70"/>
        <v>높음</v>
      </c>
      <c r="CP58" t="str">
        <f t="shared" si="71"/>
        <v>낮음</v>
      </c>
      <c r="CQ58" t="str">
        <f t="shared" si="72"/>
        <v>보통</v>
      </c>
      <c r="CR58" t="str">
        <f t="shared" si="73"/>
        <v>보통</v>
      </c>
      <c r="CS58" t="str">
        <f t="shared" si="50"/>
        <v>높음</v>
      </c>
      <c r="CT58" t="str">
        <f t="shared" si="51"/>
        <v>보통</v>
      </c>
      <c r="CU58" t="str">
        <f t="shared" si="52"/>
        <v>낮음</v>
      </c>
      <c r="CV58" t="str">
        <f t="shared" si="53"/>
        <v>높음</v>
      </c>
      <c r="CW58" t="str">
        <f t="shared" si="54"/>
        <v>보통</v>
      </c>
      <c r="CX58" t="str">
        <f t="shared" si="55"/>
        <v>보통</v>
      </c>
      <c r="CY58" t="str">
        <f t="shared" si="56"/>
        <v>낮음</v>
      </c>
      <c r="CZ58" t="str">
        <f t="shared" si="57"/>
        <v>낮음</v>
      </c>
      <c r="DA58" t="str">
        <f t="shared" si="58"/>
        <v>보통</v>
      </c>
      <c r="DC58">
        <f t="shared" si="47"/>
        <v>0.21482942493613502</v>
      </c>
      <c r="DD58">
        <f t="shared" si="48"/>
        <v>0.53923480026478687</v>
      </c>
      <c r="DE58">
        <f t="shared" si="49"/>
        <v>0.42885173202661664</v>
      </c>
    </row>
    <row r="59" spans="1:109" x14ac:dyDescent="0.3">
      <c r="A59">
        <v>1069</v>
      </c>
      <c r="B59">
        <v>190213</v>
      </c>
      <c r="C59" t="s">
        <v>63</v>
      </c>
      <c r="D59" t="s">
        <v>6</v>
      </c>
      <c r="E59" t="s">
        <v>13</v>
      </c>
      <c r="F59">
        <f t="shared" si="3"/>
        <v>-0.23863248337305898</v>
      </c>
      <c r="G59">
        <f t="shared" si="4"/>
        <v>0.57241732483533925</v>
      </c>
      <c r="H59">
        <f t="shared" si="5"/>
        <v>9.6322416449734147E-3</v>
      </c>
      <c r="I59">
        <f t="shared" si="6"/>
        <v>-0.880143876663112</v>
      </c>
      <c r="J59">
        <f t="shared" si="7"/>
        <v>0.67729606866218639</v>
      </c>
      <c r="K59">
        <f t="shared" si="8"/>
        <v>0.2204021781370715</v>
      </c>
      <c r="M59" s="6">
        <f t="shared" si="9"/>
        <v>62.641379310344838</v>
      </c>
      <c r="N59">
        <f t="shared" si="10"/>
        <v>83.383866900000001</v>
      </c>
      <c r="O59">
        <f t="shared" si="11"/>
        <v>77.924223999999995</v>
      </c>
      <c r="P59">
        <f t="shared" si="12"/>
        <v>64.000840109999999</v>
      </c>
      <c r="Q59">
        <f t="shared" si="13"/>
        <v>84.01679815</v>
      </c>
      <c r="R59">
        <f t="shared" si="14"/>
        <v>78.347570379999993</v>
      </c>
      <c r="T59" t="str">
        <f t="shared" si="15"/>
        <v>낮음</v>
      </c>
      <c r="U59" t="str">
        <f t="shared" si="16"/>
        <v>보통</v>
      </c>
      <c r="V59" t="str">
        <f t="shared" si="17"/>
        <v>보통</v>
      </c>
      <c r="W59" t="str">
        <f t="shared" si="18"/>
        <v>낮음</v>
      </c>
      <c r="X59" t="str">
        <f t="shared" si="19"/>
        <v>보통</v>
      </c>
      <c r="Y59" t="str">
        <f t="shared" si="20"/>
        <v>보통</v>
      </c>
      <c r="AA59" s="2">
        <v>62.641379310344838</v>
      </c>
      <c r="AB59" s="2">
        <v>87.930134850000002</v>
      </c>
      <c r="AC59" s="2">
        <v>82.067708429999996</v>
      </c>
      <c r="AD59" s="2">
        <v>63.53762433</v>
      </c>
      <c r="AE59" s="2">
        <v>100</v>
      </c>
      <c r="AF59" s="5">
        <v>83.383866900000001</v>
      </c>
      <c r="AG59" s="2">
        <v>51.258715240000001</v>
      </c>
      <c r="AH59" s="2">
        <v>100</v>
      </c>
      <c r="AI59" s="2">
        <v>60.438180780000003</v>
      </c>
      <c r="AJ59" s="2">
        <v>100</v>
      </c>
      <c r="AK59" s="5">
        <v>77.924223999999995</v>
      </c>
      <c r="AL59" s="2">
        <v>66.750226870000006</v>
      </c>
      <c r="AM59" s="2">
        <v>65.949455589999999</v>
      </c>
      <c r="AN59" s="2">
        <v>59.302837869999998</v>
      </c>
      <c r="AO59" s="5">
        <v>64.000840109999999</v>
      </c>
      <c r="AP59" s="2">
        <v>100</v>
      </c>
      <c r="AQ59" s="2">
        <v>97.378074979999994</v>
      </c>
      <c r="AR59" s="2"/>
      <c r="AS59" s="2">
        <v>54.672319459999997</v>
      </c>
      <c r="AT59" s="5">
        <v>84.01679815</v>
      </c>
      <c r="AU59" s="2">
        <v>73.261142480000004</v>
      </c>
      <c r="AV59" s="2">
        <v>78.16015471</v>
      </c>
      <c r="AW59" s="2">
        <v>61.968984319999997</v>
      </c>
      <c r="AX59" s="2">
        <v>100</v>
      </c>
      <c r="AY59" s="5">
        <v>78.347570379999993</v>
      </c>
      <c r="BA59" t="s">
        <v>13</v>
      </c>
      <c r="BC59">
        <f t="shared" si="21"/>
        <v>-0.23863248337305898</v>
      </c>
      <c r="BD59">
        <f t="shared" si="22"/>
        <v>0.24952025197837147</v>
      </c>
      <c r="BE59">
        <f t="shared" si="23"/>
        <v>6.8249855151825523E-2</v>
      </c>
      <c r="BF59">
        <f t="shared" si="24"/>
        <v>-0.26510319641315705</v>
      </c>
      <c r="BG59">
        <f t="shared" si="25"/>
        <v>1.0048062438966654</v>
      </c>
      <c r="BH59">
        <f t="shared" si="26"/>
        <v>0.30502612457090988</v>
      </c>
      <c r="BI59">
        <f t="shared" si="27"/>
        <v>-1.2139181828958601</v>
      </c>
      <c r="BJ59">
        <f t="shared" si="28"/>
        <v>0.53923437099650828</v>
      </c>
      <c r="BK59">
        <f t="shared" si="29"/>
        <v>-0.61684802093557833</v>
      </c>
      <c r="BL59">
        <f t="shared" si="30"/>
        <v>0.88212311157790269</v>
      </c>
      <c r="BM59">
        <f t="shared" si="31"/>
        <v>5.2881416151362194E-3</v>
      </c>
      <c r="BN59">
        <f t="shared" si="32"/>
        <v>-0.19946436921663174</v>
      </c>
      <c r="BO59">
        <f t="shared" si="33"/>
        <v>-0.12787995289563994</v>
      </c>
      <c r="BP59">
        <f t="shared" si="34"/>
        <v>-0.72465410554040155</v>
      </c>
      <c r="BQ59">
        <f t="shared" si="35"/>
        <v>-0.50565500685187492</v>
      </c>
      <c r="BR59">
        <f t="shared" si="36"/>
        <v>0.80335168590193184</v>
      </c>
      <c r="BS59">
        <f t="shared" si="37"/>
        <v>0.68419660748180322</v>
      </c>
      <c r="BT59" t="str">
        <f t="shared" si="38"/>
        <v/>
      </c>
      <c r="BU59">
        <f t="shared" si="39"/>
        <v>-0.80417288562725042</v>
      </c>
      <c r="BV59">
        <f t="shared" si="40"/>
        <v>0.3570137873564449</v>
      </c>
      <c r="BW59">
        <f t="shared" si="41"/>
        <v>-0.58935954586227379</v>
      </c>
      <c r="BX59">
        <f t="shared" si="42"/>
        <v>6.9347094904241E-2</v>
      </c>
      <c r="BY59">
        <f t="shared" si="43"/>
        <v>-0.50676053640091334</v>
      </c>
      <c r="BZ59">
        <f t="shared" si="44"/>
        <v>1.2941324391509077</v>
      </c>
      <c r="CA59">
        <f t="shared" si="45"/>
        <v>0.10132054273436299</v>
      </c>
      <c r="CC59" t="str">
        <f t="shared" si="46"/>
        <v>낮음</v>
      </c>
      <c r="CD59" t="str">
        <f t="shared" si="59"/>
        <v>보통</v>
      </c>
      <c r="CE59" t="str">
        <f t="shared" si="60"/>
        <v>보통</v>
      </c>
      <c r="CF59" t="str">
        <f t="shared" si="61"/>
        <v>낮음</v>
      </c>
      <c r="CG59" t="str">
        <f t="shared" si="62"/>
        <v>높음</v>
      </c>
      <c r="CH59" t="str">
        <f t="shared" si="63"/>
        <v>보통</v>
      </c>
      <c r="CI59" t="str">
        <f t="shared" si="64"/>
        <v>낮음</v>
      </c>
      <c r="CJ59" t="str">
        <f t="shared" si="65"/>
        <v>보통</v>
      </c>
      <c r="CK59" t="str">
        <f t="shared" si="66"/>
        <v>낮음</v>
      </c>
      <c r="CL59" t="str">
        <f t="shared" si="67"/>
        <v>보통</v>
      </c>
      <c r="CM59" t="str">
        <f t="shared" si="68"/>
        <v>보통</v>
      </c>
      <c r="CN59" t="str">
        <f t="shared" si="69"/>
        <v>낮음</v>
      </c>
      <c r="CO59" t="str">
        <f t="shared" si="70"/>
        <v>낮음</v>
      </c>
      <c r="CP59" t="str">
        <f t="shared" si="71"/>
        <v>낮음</v>
      </c>
      <c r="CQ59" t="str">
        <f t="shared" si="72"/>
        <v>낮음</v>
      </c>
      <c r="CR59" t="str">
        <f t="shared" si="73"/>
        <v>보통</v>
      </c>
      <c r="CS59" t="str">
        <f t="shared" si="50"/>
        <v>보통</v>
      </c>
      <c r="CT59" t="str">
        <f t="shared" si="51"/>
        <v/>
      </c>
      <c r="CU59" t="str">
        <f t="shared" si="52"/>
        <v>낮음</v>
      </c>
      <c r="CV59" t="str">
        <f t="shared" si="53"/>
        <v>보통</v>
      </c>
      <c r="CW59" t="str">
        <f t="shared" si="54"/>
        <v>낮음</v>
      </c>
      <c r="CX59" t="str">
        <f t="shared" si="55"/>
        <v>보통</v>
      </c>
      <c r="CY59" t="str">
        <f t="shared" si="56"/>
        <v>낮음</v>
      </c>
      <c r="CZ59" t="str">
        <f t="shared" si="57"/>
        <v>높음</v>
      </c>
      <c r="DA59" t="str">
        <f t="shared" si="58"/>
        <v>보통</v>
      </c>
      <c r="DC59">
        <f t="shared" si="47"/>
        <v>-0.18997403201889246</v>
      </c>
      <c r="DD59">
        <f t="shared" si="48"/>
        <v>0.2466295951277476</v>
      </c>
      <c r="DE59">
        <f t="shared" si="49"/>
        <v>-0.52834146482251254</v>
      </c>
    </row>
    <row r="60" spans="1:109" x14ac:dyDescent="0.3">
      <c r="A60">
        <v>1070</v>
      </c>
      <c r="F60" t="str">
        <f t="shared" si="3"/>
        <v/>
      </c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  <c r="K60" t="str">
        <f t="shared" si="8"/>
        <v/>
      </c>
      <c r="M60" s="6" t="str">
        <f t="shared" si="9"/>
        <v/>
      </c>
      <c r="N60" t="str">
        <f t="shared" si="10"/>
        <v/>
      </c>
      <c r="O60" t="str">
        <f t="shared" si="11"/>
        <v/>
      </c>
      <c r="P60" t="str">
        <f t="shared" si="12"/>
        <v/>
      </c>
      <c r="Q60" t="str">
        <f t="shared" si="13"/>
        <v/>
      </c>
      <c r="R60" t="str">
        <f t="shared" si="14"/>
        <v/>
      </c>
      <c r="T60" t="str">
        <f t="shared" si="15"/>
        <v/>
      </c>
      <c r="U60" t="str">
        <f t="shared" si="16"/>
        <v/>
      </c>
      <c r="V60" t="str">
        <f t="shared" si="17"/>
        <v/>
      </c>
      <c r="W60" t="str">
        <f t="shared" si="18"/>
        <v/>
      </c>
      <c r="X60" t="str">
        <f t="shared" si="19"/>
        <v/>
      </c>
      <c r="Y60" t="str">
        <f t="shared" si="20"/>
        <v/>
      </c>
      <c r="AA60" s="2"/>
      <c r="AB60" s="2"/>
      <c r="AC60" s="2"/>
      <c r="AD60" s="2"/>
      <c r="AE60" s="2"/>
      <c r="AF60" s="5"/>
      <c r="AG60" s="2"/>
      <c r="AH60" s="2"/>
      <c r="AI60" s="2"/>
      <c r="AJ60" s="2"/>
      <c r="AK60" s="5"/>
      <c r="AL60" s="2"/>
      <c r="AM60" s="2"/>
      <c r="AN60" s="2"/>
      <c r="AO60" s="5"/>
      <c r="AP60" s="2"/>
      <c r="AQ60" s="2"/>
      <c r="AR60" s="2"/>
      <c r="AS60" s="2"/>
      <c r="AT60" s="5"/>
      <c r="AU60" s="2"/>
      <c r="AV60" s="2"/>
      <c r="AW60" s="2"/>
      <c r="AX60" s="2"/>
      <c r="AY60" s="5"/>
      <c r="BC60" t="str">
        <f t="shared" si="21"/>
        <v/>
      </c>
      <c r="BD60" t="str">
        <f t="shared" si="22"/>
        <v/>
      </c>
      <c r="BE60" t="str">
        <f t="shared" si="23"/>
        <v/>
      </c>
      <c r="BF60" t="str">
        <f t="shared" si="24"/>
        <v/>
      </c>
      <c r="BG60" t="str">
        <f t="shared" si="25"/>
        <v/>
      </c>
      <c r="BH60" t="str">
        <f t="shared" si="26"/>
        <v/>
      </c>
      <c r="BI60" t="str">
        <f t="shared" si="27"/>
        <v/>
      </c>
      <c r="BJ60" t="str">
        <f t="shared" si="28"/>
        <v/>
      </c>
      <c r="BK60" t="str">
        <f t="shared" si="29"/>
        <v/>
      </c>
      <c r="BL60" t="str">
        <f t="shared" si="30"/>
        <v/>
      </c>
      <c r="BM60" t="str">
        <f t="shared" si="31"/>
        <v/>
      </c>
      <c r="BN60" t="str">
        <f t="shared" si="32"/>
        <v/>
      </c>
      <c r="BO60" t="str">
        <f t="shared" si="33"/>
        <v/>
      </c>
      <c r="BP60" t="str">
        <f t="shared" si="34"/>
        <v/>
      </c>
      <c r="BQ60" t="str">
        <f t="shared" si="35"/>
        <v/>
      </c>
      <c r="BR60" t="str">
        <f t="shared" si="36"/>
        <v/>
      </c>
      <c r="BS60" t="str">
        <f t="shared" si="37"/>
        <v/>
      </c>
      <c r="BT60" t="str">
        <f t="shared" si="38"/>
        <v/>
      </c>
      <c r="BU60" t="str">
        <f t="shared" si="39"/>
        <v/>
      </c>
      <c r="BV60" t="str">
        <f t="shared" si="40"/>
        <v/>
      </c>
      <c r="BW60" t="str">
        <f t="shared" si="41"/>
        <v/>
      </c>
      <c r="BX60" t="str">
        <f t="shared" si="42"/>
        <v/>
      </c>
      <c r="BY60" t="str">
        <f t="shared" si="43"/>
        <v/>
      </c>
      <c r="BZ60" t="str">
        <f t="shared" si="44"/>
        <v/>
      </c>
      <c r="CA60" t="str">
        <f t="shared" si="45"/>
        <v/>
      </c>
      <c r="CC60" t="str">
        <f t="shared" si="46"/>
        <v/>
      </c>
      <c r="CD60" t="str">
        <f t="shared" si="59"/>
        <v/>
      </c>
      <c r="CE60" t="str">
        <f t="shared" si="60"/>
        <v/>
      </c>
      <c r="CF60" t="str">
        <f t="shared" si="61"/>
        <v/>
      </c>
      <c r="CG60" t="str">
        <f t="shared" si="62"/>
        <v/>
      </c>
      <c r="CH60" t="str">
        <f t="shared" si="63"/>
        <v/>
      </c>
      <c r="CI60" t="str">
        <f t="shared" si="64"/>
        <v/>
      </c>
      <c r="CJ60" t="str">
        <f t="shared" si="65"/>
        <v/>
      </c>
      <c r="CK60" t="str">
        <f t="shared" si="66"/>
        <v/>
      </c>
      <c r="CL60" t="str">
        <f t="shared" si="67"/>
        <v/>
      </c>
      <c r="CM60" t="str">
        <f t="shared" si="68"/>
        <v/>
      </c>
      <c r="CN60" t="str">
        <f t="shared" si="69"/>
        <v/>
      </c>
      <c r="CO60" t="str">
        <f t="shared" si="70"/>
        <v/>
      </c>
      <c r="CP60" t="str">
        <f t="shared" si="71"/>
        <v/>
      </c>
      <c r="CQ60" t="str">
        <f t="shared" si="72"/>
        <v/>
      </c>
      <c r="CR60" t="str">
        <f t="shared" si="73"/>
        <v/>
      </c>
      <c r="CS60" t="str">
        <f t="shared" si="50"/>
        <v/>
      </c>
      <c r="CT60" t="str">
        <f t="shared" si="51"/>
        <v/>
      </c>
      <c r="CU60" t="str">
        <f t="shared" si="52"/>
        <v/>
      </c>
      <c r="CV60" t="str">
        <f t="shared" si="53"/>
        <v/>
      </c>
      <c r="CW60" t="str">
        <f t="shared" si="54"/>
        <v/>
      </c>
      <c r="CX60" t="str">
        <f t="shared" si="55"/>
        <v/>
      </c>
      <c r="CY60" t="str">
        <f t="shared" si="56"/>
        <v/>
      </c>
      <c r="CZ60" t="str">
        <f t="shared" si="57"/>
        <v/>
      </c>
      <c r="DA60" t="str">
        <f t="shared" si="58"/>
        <v/>
      </c>
    </row>
    <row r="61" spans="1:109" x14ac:dyDescent="0.3">
      <c r="A61">
        <v>1071</v>
      </c>
      <c r="B61">
        <v>190213</v>
      </c>
      <c r="C61" t="s">
        <v>64</v>
      </c>
      <c r="D61" t="s">
        <v>6</v>
      </c>
      <c r="E61" t="s">
        <v>11</v>
      </c>
      <c r="F61">
        <f t="shared" si="3"/>
        <v>-1.087485201535926</v>
      </c>
      <c r="G61">
        <f t="shared" si="4"/>
        <v>0.74472130169007378</v>
      </c>
      <c r="H61">
        <f t="shared" si="5"/>
        <v>-0.88096706567942762</v>
      </c>
      <c r="I61" t="str">
        <f t="shared" si="6"/>
        <v/>
      </c>
      <c r="J61">
        <f t="shared" si="7"/>
        <v>2.1932210790988589</v>
      </c>
      <c r="K61">
        <f t="shared" si="8"/>
        <v>-5.6182133841570892E-2</v>
      </c>
      <c r="M61" s="6">
        <f t="shared" si="9"/>
        <v>54.066666666666677</v>
      </c>
      <c r="N61">
        <f t="shared" si="10"/>
        <v>82.692235879999998</v>
      </c>
      <c r="O61">
        <f t="shared" si="11"/>
        <v>66.565697450000002</v>
      </c>
      <c r="P61" t="str">
        <f t="shared" si="12"/>
        <v/>
      </c>
      <c r="Q61">
        <f t="shared" si="13"/>
        <v>94.456124320000001</v>
      </c>
      <c r="R61">
        <f t="shared" si="14"/>
        <v>78.992752210000006</v>
      </c>
      <c r="T61" t="str">
        <f t="shared" si="15"/>
        <v>낮음</v>
      </c>
      <c r="U61" t="str">
        <f t="shared" si="16"/>
        <v>보통</v>
      </c>
      <c r="V61" t="str">
        <f t="shared" si="17"/>
        <v>낮음</v>
      </c>
      <c r="W61" t="str">
        <f t="shared" si="18"/>
        <v/>
      </c>
      <c r="X61" t="str">
        <f t="shared" si="19"/>
        <v>높음</v>
      </c>
      <c r="Y61" t="str">
        <f t="shared" si="20"/>
        <v>낮음</v>
      </c>
      <c r="AA61" s="2">
        <v>54.066666666666677</v>
      </c>
      <c r="AB61" s="2">
        <v>100</v>
      </c>
      <c r="AC61" s="2">
        <v>73.539907819999996</v>
      </c>
      <c r="AD61" s="2">
        <v>57.229035699999997</v>
      </c>
      <c r="AE61" s="2">
        <v>100</v>
      </c>
      <c r="AF61" s="5">
        <v>82.692235879999998</v>
      </c>
      <c r="AG61" s="2">
        <v>66.71639193</v>
      </c>
      <c r="AH61" s="2"/>
      <c r="AI61" s="2">
        <v>73.081365910000002</v>
      </c>
      <c r="AJ61" s="2">
        <v>59.899334510000003</v>
      </c>
      <c r="AK61" s="5">
        <v>66.565697450000002</v>
      </c>
      <c r="AL61" s="2"/>
      <c r="AM61" s="2"/>
      <c r="AN61" s="2"/>
      <c r="AO61" s="5"/>
      <c r="AP61" s="2">
        <v>86.669629850000007</v>
      </c>
      <c r="AQ61" s="2">
        <v>91.154867440000004</v>
      </c>
      <c r="AR61" s="2">
        <v>100</v>
      </c>
      <c r="AS61" s="2">
        <v>100</v>
      </c>
      <c r="AT61" s="5">
        <v>94.456124320000001</v>
      </c>
      <c r="AU61" s="2">
        <v>100</v>
      </c>
      <c r="AV61" s="2"/>
      <c r="AW61" s="2">
        <v>81.251893370000005</v>
      </c>
      <c r="AX61" s="2">
        <v>55.726363239999998</v>
      </c>
      <c r="AY61" s="5">
        <v>78.992752210000006</v>
      </c>
      <c r="BA61" t="s">
        <v>11</v>
      </c>
      <c r="BC61">
        <f t="shared" si="21"/>
        <v>-1.087485201535926</v>
      </c>
      <c r="BD61">
        <f t="shared" si="22"/>
        <v>0.74968829570181283</v>
      </c>
      <c r="BE61">
        <f t="shared" si="23"/>
        <v>-0.26153782607213011</v>
      </c>
      <c r="BF61">
        <f t="shared" si="24"/>
        <v>-0.45137313203696922</v>
      </c>
      <c r="BG61">
        <f t="shared" si="25"/>
        <v>1.0125736179863232</v>
      </c>
      <c r="BH61">
        <f t="shared" si="26"/>
        <v>0.28990331963846194</v>
      </c>
      <c r="BI61">
        <f t="shared" si="27"/>
        <v>-0.38903393898220368</v>
      </c>
      <c r="BJ61" t="str">
        <f t="shared" si="28"/>
        <v/>
      </c>
      <c r="BK61">
        <f t="shared" si="29"/>
        <v>4.1374134046597129E-2</v>
      </c>
      <c r="BL61">
        <f t="shared" si="30"/>
        <v>-0.4819193899765295</v>
      </c>
      <c r="BM61">
        <f t="shared" si="31"/>
        <v>-0.37505667489765626</v>
      </c>
      <c r="BN61" t="str">
        <f t="shared" si="32"/>
        <v/>
      </c>
      <c r="BO61" t="str">
        <f t="shared" si="33"/>
        <v/>
      </c>
      <c r="BP61" t="str">
        <f t="shared" si="34"/>
        <v/>
      </c>
      <c r="BQ61" t="str">
        <f t="shared" si="35"/>
        <v/>
      </c>
      <c r="BR61">
        <f t="shared" si="36"/>
        <v>4.6056470534687928E-2</v>
      </c>
      <c r="BS61">
        <f t="shared" si="37"/>
        <v>0.35556948266022359</v>
      </c>
      <c r="BT61">
        <f t="shared" si="38"/>
        <v>0.87977478647436336</v>
      </c>
      <c r="BU61">
        <f t="shared" si="39"/>
        <v>0.59452515651971582</v>
      </c>
      <c r="BV61">
        <f t="shared" si="40"/>
        <v>0.49060626827078391</v>
      </c>
      <c r="BW61">
        <f t="shared" si="41"/>
        <v>0.4102157668969591</v>
      </c>
      <c r="BX61" t="str">
        <f t="shared" si="42"/>
        <v/>
      </c>
      <c r="BY61">
        <f t="shared" si="43"/>
        <v>0.10508768669416529</v>
      </c>
      <c r="BZ61">
        <f t="shared" si="44"/>
        <v>-0.60231559607198359</v>
      </c>
      <c r="CA61">
        <f t="shared" si="45"/>
        <v>-1.8045684915327403E-2</v>
      </c>
      <c r="CC61" t="str">
        <f t="shared" si="46"/>
        <v>낮음</v>
      </c>
      <c r="CD61" t="str">
        <f t="shared" si="59"/>
        <v>보통</v>
      </c>
      <c r="CE61" t="str">
        <f t="shared" si="60"/>
        <v>낮음</v>
      </c>
      <c r="CF61" t="str">
        <f t="shared" si="61"/>
        <v>낮음</v>
      </c>
      <c r="CG61" t="str">
        <f t="shared" si="62"/>
        <v>높음</v>
      </c>
      <c r="CH61" t="str">
        <f t="shared" si="63"/>
        <v>보통</v>
      </c>
      <c r="CI61" t="str">
        <f t="shared" si="64"/>
        <v>낮음</v>
      </c>
      <c r="CJ61" t="str">
        <f t="shared" si="65"/>
        <v/>
      </c>
      <c r="CK61" t="str">
        <f t="shared" si="66"/>
        <v>보통</v>
      </c>
      <c r="CL61" t="str">
        <f t="shared" si="67"/>
        <v>낮음</v>
      </c>
      <c r="CM61" t="str">
        <f t="shared" si="68"/>
        <v>낮음</v>
      </c>
      <c r="CN61" t="str">
        <f t="shared" si="69"/>
        <v/>
      </c>
      <c r="CO61" t="str">
        <f t="shared" si="70"/>
        <v/>
      </c>
      <c r="CP61" t="str">
        <f t="shared" si="71"/>
        <v/>
      </c>
      <c r="CQ61" t="str">
        <f t="shared" si="72"/>
        <v/>
      </c>
      <c r="CR61" t="str">
        <f t="shared" si="73"/>
        <v>보통</v>
      </c>
      <c r="CS61" t="str">
        <f t="shared" si="50"/>
        <v>보통</v>
      </c>
      <c r="CT61" t="str">
        <f t="shared" si="51"/>
        <v>보통</v>
      </c>
      <c r="CU61" t="str">
        <f t="shared" si="52"/>
        <v>보통</v>
      </c>
      <c r="CV61" t="str">
        <f t="shared" si="53"/>
        <v>보통</v>
      </c>
      <c r="CW61" t="str">
        <f t="shared" si="54"/>
        <v>보통</v>
      </c>
      <c r="CX61" t="str">
        <f t="shared" si="55"/>
        <v/>
      </c>
      <c r="CY61" t="str">
        <f t="shared" si="56"/>
        <v>보통</v>
      </c>
      <c r="CZ61" t="str">
        <f t="shared" si="57"/>
        <v>낮음</v>
      </c>
      <c r="DA61" t="str">
        <f t="shared" si="58"/>
        <v>낮음</v>
      </c>
      <c r="DC61">
        <f t="shared" si="47"/>
        <v>0.20423164853781406</v>
      </c>
      <c r="DD61">
        <f t="shared" si="48"/>
        <v>4.7015828294046741E-2</v>
      </c>
      <c r="DE61">
        <f t="shared" si="49"/>
        <v>0.14371586879453913</v>
      </c>
    </row>
    <row r="62" spans="1:109" x14ac:dyDescent="0.3">
      <c r="A62">
        <v>1072</v>
      </c>
      <c r="F62" t="str">
        <f t="shared" si="3"/>
        <v/>
      </c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  <c r="K62" t="str">
        <f t="shared" si="8"/>
        <v/>
      </c>
      <c r="M62" s="6" t="str">
        <f t="shared" si="9"/>
        <v/>
      </c>
      <c r="N62" t="str">
        <f t="shared" si="10"/>
        <v/>
      </c>
      <c r="O62" t="str">
        <f t="shared" si="11"/>
        <v/>
      </c>
      <c r="P62" t="str">
        <f t="shared" si="12"/>
        <v/>
      </c>
      <c r="Q62" t="str">
        <f t="shared" si="13"/>
        <v/>
      </c>
      <c r="R62" t="str">
        <f t="shared" si="14"/>
        <v/>
      </c>
      <c r="T62" t="str">
        <f t="shared" si="15"/>
        <v/>
      </c>
      <c r="U62" t="str">
        <f t="shared" si="16"/>
        <v/>
      </c>
      <c r="V62" t="str">
        <f t="shared" si="17"/>
        <v/>
      </c>
      <c r="W62" t="str">
        <f t="shared" si="18"/>
        <v/>
      </c>
      <c r="X62" t="str">
        <f t="shared" si="19"/>
        <v/>
      </c>
      <c r="Y62" t="str">
        <f t="shared" si="20"/>
        <v/>
      </c>
      <c r="AA62" s="2"/>
      <c r="AB62" s="2"/>
      <c r="AC62" s="2"/>
      <c r="AD62" s="2"/>
      <c r="AE62" s="2"/>
      <c r="AF62" s="5"/>
      <c r="AG62" s="2"/>
      <c r="AH62" s="2"/>
      <c r="AI62" s="2"/>
      <c r="AJ62" s="2"/>
      <c r="AK62" s="5"/>
      <c r="AL62" s="2"/>
      <c r="AM62" s="2"/>
      <c r="AN62" s="2"/>
      <c r="AO62" s="5"/>
      <c r="AP62" s="2"/>
      <c r="AQ62" s="2"/>
      <c r="AR62" s="2"/>
      <c r="AS62" s="2"/>
      <c r="AT62" s="5"/>
      <c r="AU62" s="2"/>
      <c r="AV62" s="2"/>
      <c r="AW62" s="2"/>
      <c r="AX62" s="2"/>
      <c r="AY62" s="5"/>
      <c r="BC62" t="str">
        <f t="shared" si="21"/>
        <v/>
      </c>
      <c r="BD62" t="str">
        <f t="shared" si="22"/>
        <v/>
      </c>
      <c r="BE62" t="str">
        <f t="shared" si="23"/>
        <v/>
      </c>
      <c r="BF62" t="str">
        <f t="shared" si="24"/>
        <v/>
      </c>
      <c r="BG62" t="str">
        <f t="shared" si="25"/>
        <v/>
      </c>
      <c r="BH62" t="str">
        <f t="shared" si="26"/>
        <v/>
      </c>
      <c r="BI62" t="str">
        <f t="shared" si="27"/>
        <v/>
      </c>
      <c r="BJ62" t="str">
        <f t="shared" si="28"/>
        <v/>
      </c>
      <c r="BK62" t="str">
        <f t="shared" si="29"/>
        <v/>
      </c>
      <c r="BL62" t="str">
        <f t="shared" si="30"/>
        <v/>
      </c>
      <c r="BM62" t="str">
        <f t="shared" si="31"/>
        <v/>
      </c>
      <c r="BN62" t="str">
        <f t="shared" si="32"/>
        <v/>
      </c>
      <c r="BO62" t="str">
        <f t="shared" si="33"/>
        <v/>
      </c>
      <c r="BP62" t="str">
        <f t="shared" si="34"/>
        <v/>
      </c>
      <c r="BQ62" t="str">
        <f t="shared" si="35"/>
        <v/>
      </c>
      <c r="BR62" t="str">
        <f t="shared" si="36"/>
        <v/>
      </c>
      <c r="BS62" t="str">
        <f t="shared" si="37"/>
        <v/>
      </c>
      <c r="BT62" t="str">
        <f t="shared" si="38"/>
        <v/>
      </c>
      <c r="BU62" t="str">
        <f t="shared" si="39"/>
        <v/>
      </c>
      <c r="BV62" t="str">
        <f t="shared" si="40"/>
        <v/>
      </c>
      <c r="BW62" t="str">
        <f t="shared" si="41"/>
        <v/>
      </c>
      <c r="BX62" t="str">
        <f t="shared" si="42"/>
        <v/>
      </c>
      <c r="BY62" t="str">
        <f t="shared" si="43"/>
        <v/>
      </c>
      <c r="BZ62" t="str">
        <f t="shared" si="44"/>
        <v/>
      </c>
      <c r="CA62" t="str">
        <f t="shared" si="45"/>
        <v/>
      </c>
      <c r="CC62" t="str">
        <f t="shared" si="46"/>
        <v/>
      </c>
      <c r="CD62" t="str">
        <f t="shared" si="59"/>
        <v/>
      </c>
      <c r="CE62" t="str">
        <f t="shared" si="60"/>
        <v/>
      </c>
      <c r="CF62" t="str">
        <f t="shared" si="61"/>
        <v/>
      </c>
      <c r="CG62" t="str">
        <f t="shared" si="62"/>
        <v/>
      </c>
      <c r="CH62" t="str">
        <f t="shared" si="63"/>
        <v/>
      </c>
      <c r="CI62" t="str">
        <f t="shared" si="64"/>
        <v/>
      </c>
      <c r="CJ62" t="str">
        <f t="shared" si="65"/>
        <v/>
      </c>
      <c r="CK62" t="str">
        <f t="shared" si="66"/>
        <v/>
      </c>
      <c r="CL62" t="str">
        <f t="shared" si="67"/>
        <v/>
      </c>
      <c r="CM62" t="str">
        <f t="shared" si="68"/>
        <v/>
      </c>
      <c r="CN62" t="str">
        <f t="shared" si="69"/>
        <v/>
      </c>
      <c r="CO62" t="str">
        <f t="shared" si="70"/>
        <v/>
      </c>
      <c r="CP62" t="str">
        <f t="shared" si="71"/>
        <v/>
      </c>
      <c r="CQ62" t="str">
        <f t="shared" si="72"/>
        <v/>
      </c>
      <c r="CR62" t="str">
        <f t="shared" si="73"/>
        <v/>
      </c>
      <c r="CS62" t="str">
        <f t="shared" si="50"/>
        <v/>
      </c>
      <c r="CT62" t="str">
        <f t="shared" si="51"/>
        <v/>
      </c>
      <c r="CU62" t="str">
        <f t="shared" si="52"/>
        <v/>
      </c>
      <c r="CV62" t="str">
        <f t="shared" si="53"/>
        <v/>
      </c>
      <c r="CW62" t="str">
        <f t="shared" si="54"/>
        <v/>
      </c>
      <c r="CX62" t="str">
        <f t="shared" si="55"/>
        <v/>
      </c>
      <c r="CY62" t="str">
        <f t="shared" si="56"/>
        <v/>
      </c>
      <c r="CZ62" t="str">
        <f t="shared" si="57"/>
        <v/>
      </c>
      <c r="DA62" t="str">
        <f t="shared" si="58"/>
        <v/>
      </c>
    </row>
    <row r="63" spans="1:109" x14ac:dyDescent="0.3">
      <c r="A63">
        <v>1073</v>
      </c>
      <c r="B63">
        <v>190213</v>
      </c>
      <c r="C63" t="s">
        <v>65</v>
      </c>
      <c r="D63" t="s">
        <v>16</v>
      </c>
      <c r="E63" t="s">
        <v>13</v>
      </c>
      <c r="F63">
        <f t="shared" si="3"/>
        <v>-1.0975382891056802</v>
      </c>
      <c r="G63">
        <f t="shared" si="4"/>
        <v>-0.64400242228330207</v>
      </c>
      <c r="H63">
        <f t="shared" si="5"/>
        <v>0.48674310602162446</v>
      </c>
      <c r="I63">
        <f t="shared" si="6"/>
        <v>0.46199628313499314</v>
      </c>
      <c r="J63">
        <f t="shared" si="7"/>
        <v>-0.84527028756907563</v>
      </c>
      <c r="K63">
        <f t="shared" si="8"/>
        <v>-0.19926426748820941</v>
      </c>
      <c r="M63" s="6">
        <f t="shared" si="9"/>
        <v>53.58461538461539</v>
      </c>
      <c r="N63">
        <f t="shared" si="10"/>
        <v>72.346670320000001</v>
      </c>
      <c r="O63">
        <f t="shared" si="11"/>
        <v>82.416357210000001</v>
      </c>
      <c r="P63">
        <f t="shared" si="12"/>
        <v>76.514947759999998</v>
      </c>
      <c r="Q63">
        <f t="shared" si="13"/>
        <v>70.442882929999996</v>
      </c>
      <c r="R63">
        <f t="shared" si="14"/>
        <v>75.268899259999998</v>
      </c>
      <c r="T63" t="str">
        <f t="shared" si="15"/>
        <v>낮음</v>
      </c>
      <c r="U63" t="str">
        <f t="shared" si="16"/>
        <v>낮음</v>
      </c>
      <c r="V63" t="str">
        <f t="shared" si="17"/>
        <v>보통</v>
      </c>
      <c r="W63" t="str">
        <f t="shared" si="18"/>
        <v>보통</v>
      </c>
      <c r="X63" t="str">
        <f t="shared" si="19"/>
        <v>낮음</v>
      </c>
      <c r="Y63" t="str">
        <f t="shared" si="20"/>
        <v>낮음</v>
      </c>
      <c r="AA63" s="2">
        <v>53.58461538461539</v>
      </c>
      <c r="AB63" s="2">
        <v>64.318562589999999</v>
      </c>
      <c r="AC63" s="2">
        <v>79.283554210000005</v>
      </c>
      <c r="AD63" s="2">
        <v>57.229035699999997</v>
      </c>
      <c r="AE63" s="2">
        <v>88.555528760000001</v>
      </c>
      <c r="AF63" s="5">
        <v>72.346670320000001</v>
      </c>
      <c r="AG63" s="2">
        <v>72.113994610000006</v>
      </c>
      <c r="AH63" s="2">
        <v>76.110937669999998</v>
      </c>
      <c r="AI63" s="2">
        <v>81.440496580000001</v>
      </c>
      <c r="AJ63" s="2">
        <v>100</v>
      </c>
      <c r="AK63" s="5">
        <v>82.416357210000001</v>
      </c>
      <c r="AL63" s="2">
        <v>66.748388120000001</v>
      </c>
      <c r="AM63" s="2">
        <v>62.796455170000002</v>
      </c>
      <c r="AN63" s="2">
        <v>100</v>
      </c>
      <c r="AO63" s="5">
        <v>76.514947759999998</v>
      </c>
      <c r="AP63" s="2">
        <v>63.389086370000001</v>
      </c>
      <c r="AQ63" s="2">
        <v>100</v>
      </c>
      <c r="AR63" s="2">
        <v>62.921389599999998</v>
      </c>
      <c r="AS63" s="2">
        <v>55.461055729999998</v>
      </c>
      <c r="AT63" s="5">
        <v>70.442882929999996</v>
      </c>
      <c r="AU63" s="2">
        <v>100</v>
      </c>
      <c r="AV63" s="2"/>
      <c r="AW63" s="2">
        <v>74.254719629999997</v>
      </c>
      <c r="AX63" s="2">
        <v>51.551978149999997</v>
      </c>
      <c r="AY63" s="5">
        <v>75.268899259999998</v>
      </c>
      <c r="BA63" t="s">
        <v>13</v>
      </c>
      <c r="BC63">
        <f t="shared" si="21"/>
        <v>-1.0975382891056802</v>
      </c>
      <c r="BD63">
        <f t="shared" si="22"/>
        <v>-0.8735062426790543</v>
      </c>
      <c r="BE63">
        <f t="shared" si="23"/>
        <v>-4.4606516811319323E-2</v>
      </c>
      <c r="BF63">
        <f t="shared" si="24"/>
        <v>-0.47124531685938642</v>
      </c>
      <c r="BG63">
        <f t="shared" si="25"/>
        <v>0.55323385857607388</v>
      </c>
      <c r="BH63">
        <f t="shared" si="26"/>
        <v>-0.3431719386548287</v>
      </c>
      <c r="BI63">
        <f t="shared" si="27"/>
        <v>-0.15118000293108633</v>
      </c>
      <c r="BJ63">
        <f t="shared" si="28"/>
        <v>-0.22314093854617661</v>
      </c>
      <c r="BK63">
        <f t="shared" si="29"/>
        <v>0.37787099518524636</v>
      </c>
      <c r="BL63">
        <f t="shared" si="30"/>
        <v>0.88212311157790269</v>
      </c>
      <c r="BM63">
        <f t="shared" si="31"/>
        <v>0.26722403462301403</v>
      </c>
      <c r="BN63">
        <f t="shared" si="32"/>
        <v>-0.19954140387612787</v>
      </c>
      <c r="BO63">
        <f t="shared" si="33"/>
        <v>-0.31388951887631128</v>
      </c>
      <c r="BP63">
        <f t="shared" si="34"/>
        <v>0.97165803793215788</v>
      </c>
      <c r="BQ63">
        <f t="shared" si="35"/>
        <v>0.26542334714621169</v>
      </c>
      <c r="BR63">
        <f t="shared" si="36"/>
        <v>-0.7857202989314821</v>
      </c>
      <c r="BS63">
        <f t="shared" si="37"/>
        <v>0.78891173317914798</v>
      </c>
      <c r="BT63">
        <f t="shared" si="38"/>
        <v>-0.31186027915373188</v>
      </c>
      <c r="BU63">
        <f t="shared" si="39"/>
        <v>-0.77094634221395764</v>
      </c>
      <c r="BV63">
        <f t="shared" si="40"/>
        <v>-0.4455557335523555</v>
      </c>
      <c r="BW63">
        <f t="shared" si="41"/>
        <v>0.75130126647272211</v>
      </c>
      <c r="BX63" t="str">
        <f t="shared" si="42"/>
        <v/>
      </c>
      <c r="BY63">
        <f t="shared" si="43"/>
        <v>0.1229010992478005</v>
      </c>
      <c r="BZ63">
        <f t="shared" si="44"/>
        <v>-1.0943447748223256</v>
      </c>
      <c r="CA63">
        <f t="shared" si="45"/>
        <v>-9.1603285866414891E-2</v>
      </c>
      <c r="CC63" t="str">
        <f t="shared" si="46"/>
        <v>낮음</v>
      </c>
      <c r="CD63" t="str">
        <f t="shared" si="59"/>
        <v>낮음</v>
      </c>
      <c r="CE63" t="str">
        <f t="shared" si="60"/>
        <v>낮음</v>
      </c>
      <c r="CF63" t="str">
        <f t="shared" si="61"/>
        <v>낮음</v>
      </c>
      <c r="CG63" t="str">
        <f t="shared" si="62"/>
        <v>보통</v>
      </c>
      <c r="CH63" t="str">
        <f t="shared" si="63"/>
        <v>낮음</v>
      </c>
      <c r="CI63" t="str">
        <f t="shared" si="64"/>
        <v>낮음</v>
      </c>
      <c r="CJ63" t="str">
        <f t="shared" si="65"/>
        <v>낮음</v>
      </c>
      <c r="CK63" t="str">
        <f t="shared" si="66"/>
        <v>보통</v>
      </c>
      <c r="CL63" t="str">
        <f t="shared" si="67"/>
        <v>보통</v>
      </c>
      <c r="CM63" t="str">
        <f t="shared" si="68"/>
        <v>보통</v>
      </c>
      <c r="CN63" t="str">
        <f t="shared" si="69"/>
        <v>낮음</v>
      </c>
      <c r="CO63" t="str">
        <f t="shared" si="70"/>
        <v>낮음</v>
      </c>
      <c r="CP63" t="str">
        <f t="shared" si="71"/>
        <v>보통</v>
      </c>
      <c r="CQ63" t="str">
        <f t="shared" si="72"/>
        <v>보통</v>
      </c>
      <c r="CR63" t="str">
        <f t="shared" si="73"/>
        <v>낮음</v>
      </c>
      <c r="CS63" t="str">
        <f t="shared" si="50"/>
        <v>보통</v>
      </c>
      <c r="CT63" t="str">
        <f t="shared" si="51"/>
        <v>낮음</v>
      </c>
      <c r="CU63" t="str">
        <f t="shared" si="52"/>
        <v>낮음</v>
      </c>
      <c r="CV63" t="str">
        <f t="shared" si="53"/>
        <v>낮음</v>
      </c>
      <c r="CW63" t="str">
        <f t="shared" si="54"/>
        <v>보통</v>
      </c>
      <c r="CX63" t="str">
        <f t="shared" si="55"/>
        <v/>
      </c>
      <c r="CY63" t="str">
        <f t="shared" si="56"/>
        <v>보통</v>
      </c>
      <c r="CZ63" t="str">
        <f t="shared" si="57"/>
        <v>낮음</v>
      </c>
      <c r="DA63" t="str">
        <f t="shared" si="58"/>
        <v>낮음</v>
      </c>
      <c r="DC63">
        <f t="shared" si="47"/>
        <v>-0.25172933638900569</v>
      </c>
      <c r="DD63">
        <f t="shared" si="48"/>
        <v>5.1818689736335188E-2</v>
      </c>
      <c r="DE63">
        <f t="shared" si="49"/>
        <v>0.13786490727041728</v>
      </c>
    </row>
    <row r="64" spans="1:109" x14ac:dyDescent="0.3">
      <c r="A64">
        <v>1074</v>
      </c>
      <c r="F64" t="str">
        <f t="shared" si="3"/>
        <v/>
      </c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  <c r="K64" t="str">
        <f t="shared" si="8"/>
        <v/>
      </c>
      <c r="M64" s="6" t="str">
        <f t="shared" si="9"/>
        <v/>
      </c>
      <c r="N64" t="str">
        <f t="shared" si="10"/>
        <v/>
      </c>
      <c r="O64" t="str">
        <f t="shared" si="11"/>
        <v/>
      </c>
      <c r="P64" t="str">
        <f t="shared" si="12"/>
        <v/>
      </c>
      <c r="Q64" t="str">
        <f t="shared" si="13"/>
        <v/>
      </c>
      <c r="R64" t="str">
        <f t="shared" si="14"/>
        <v/>
      </c>
      <c r="T64" t="str">
        <f t="shared" si="15"/>
        <v/>
      </c>
      <c r="U64" t="str">
        <f t="shared" si="16"/>
        <v/>
      </c>
      <c r="V64" t="str">
        <f t="shared" si="17"/>
        <v/>
      </c>
      <c r="W64" t="str">
        <f t="shared" si="18"/>
        <v/>
      </c>
      <c r="X64" t="str">
        <f t="shared" si="19"/>
        <v/>
      </c>
      <c r="Y64" t="str">
        <f t="shared" si="20"/>
        <v/>
      </c>
      <c r="AA64" s="2"/>
      <c r="AB64" s="2"/>
      <c r="AC64" s="2"/>
      <c r="AD64" s="2"/>
      <c r="AE64" s="2"/>
      <c r="AF64" s="5"/>
      <c r="AG64" s="2"/>
      <c r="AH64" s="2"/>
      <c r="AI64" s="2"/>
      <c r="AJ64" s="2"/>
      <c r="AK64" s="5"/>
      <c r="AL64" s="2"/>
      <c r="AM64" s="2"/>
      <c r="AN64" s="2"/>
      <c r="AO64" s="5"/>
      <c r="AP64" s="2"/>
      <c r="AQ64" s="2"/>
      <c r="AR64" s="2"/>
      <c r="AS64" s="2"/>
      <c r="AT64" s="5"/>
      <c r="AU64" s="2"/>
      <c r="AV64" s="2"/>
      <c r="AW64" s="2"/>
      <c r="AX64" s="2"/>
      <c r="AY64" s="5"/>
      <c r="BC64" t="str">
        <f t="shared" si="21"/>
        <v/>
      </c>
      <c r="BD64" t="str">
        <f t="shared" si="22"/>
        <v/>
      </c>
      <c r="BE64" t="str">
        <f t="shared" si="23"/>
        <v/>
      </c>
      <c r="BF64" t="str">
        <f t="shared" si="24"/>
        <v/>
      </c>
      <c r="BG64" t="str">
        <f t="shared" si="25"/>
        <v/>
      </c>
      <c r="BH64" t="str">
        <f t="shared" si="26"/>
        <v/>
      </c>
      <c r="BI64" t="str">
        <f t="shared" si="27"/>
        <v/>
      </c>
      <c r="BJ64" t="str">
        <f t="shared" si="28"/>
        <v/>
      </c>
      <c r="BK64" t="str">
        <f t="shared" si="29"/>
        <v/>
      </c>
      <c r="BL64" t="str">
        <f t="shared" si="30"/>
        <v/>
      </c>
      <c r="BM64" t="str">
        <f t="shared" si="31"/>
        <v/>
      </c>
      <c r="BN64" t="str">
        <f t="shared" si="32"/>
        <v/>
      </c>
      <c r="BO64" t="str">
        <f t="shared" si="33"/>
        <v/>
      </c>
      <c r="BP64" t="str">
        <f t="shared" si="34"/>
        <v/>
      </c>
      <c r="BQ64" t="str">
        <f t="shared" si="35"/>
        <v/>
      </c>
      <c r="BR64" t="str">
        <f t="shared" si="36"/>
        <v/>
      </c>
      <c r="BS64" t="str">
        <f t="shared" si="37"/>
        <v/>
      </c>
      <c r="BT64" t="str">
        <f t="shared" si="38"/>
        <v/>
      </c>
      <c r="BU64" t="str">
        <f t="shared" si="39"/>
        <v/>
      </c>
      <c r="BV64" t="str">
        <f t="shared" si="40"/>
        <v/>
      </c>
      <c r="BW64" t="str">
        <f t="shared" si="41"/>
        <v/>
      </c>
      <c r="BX64" t="str">
        <f t="shared" si="42"/>
        <v/>
      </c>
      <c r="BY64" t="str">
        <f t="shared" si="43"/>
        <v/>
      </c>
      <c r="BZ64" t="str">
        <f t="shared" si="44"/>
        <v/>
      </c>
      <c r="CA64" t="str">
        <f t="shared" si="45"/>
        <v/>
      </c>
      <c r="CC64" t="str">
        <f t="shared" si="46"/>
        <v/>
      </c>
      <c r="CD64" t="str">
        <f t="shared" si="59"/>
        <v/>
      </c>
      <c r="CE64" t="str">
        <f t="shared" si="60"/>
        <v/>
      </c>
      <c r="CF64" t="str">
        <f t="shared" si="61"/>
        <v/>
      </c>
      <c r="CG64" t="str">
        <f t="shared" si="62"/>
        <v/>
      </c>
      <c r="CH64" t="str">
        <f t="shared" si="63"/>
        <v/>
      </c>
      <c r="CI64" t="str">
        <f t="shared" si="64"/>
        <v/>
      </c>
      <c r="CJ64" t="str">
        <f t="shared" si="65"/>
        <v/>
      </c>
      <c r="CK64" t="str">
        <f t="shared" si="66"/>
        <v/>
      </c>
      <c r="CL64" t="str">
        <f t="shared" si="67"/>
        <v/>
      </c>
      <c r="CM64" t="str">
        <f t="shared" si="68"/>
        <v/>
      </c>
      <c r="CN64" t="str">
        <f t="shared" si="69"/>
        <v/>
      </c>
      <c r="CO64" t="str">
        <f t="shared" si="70"/>
        <v/>
      </c>
      <c r="CP64" t="str">
        <f t="shared" si="71"/>
        <v/>
      </c>
      <c r="CQ64" t="str">
        <f t="shared" si="72"/>
        <v/>
      </c>
      <c r="CR64" t="str">
        <f t="shared" si="73"/>
        <v/>
      </c>
      <c r="CS64" t="str">
        <f t="shared" si="50"/>
        <v/>
      </c>
      <c r="CT64" t="str">
        <f t="shared" si="51"/>
        <v/>
      </c>
      <c r="CU64" t="str">
        <f t="shared" si="52"/>
        <v/>
      </c>
      <c r="CV64" t="str">
        <f t="shared" si="53"/>
        <v/>
      </c>
      <c r="CW64" t="str">
        <f t="shared" si="54"/>
        <v/>
      </c>
      <c r="CX64" t="str">
        <f t="shared" si="55"/>
        <v/>
      </c>
      <c r="CY64" t="str">
        <f t="shared" si="56"/>
        <v/>
      </c>
      <c r="CZ64" t="str">
        <f t="shared" si="57"/>
        <v/>
      </c>
      <c r="DA64" t="str">
        <f t="shared" si="58"/>
        <v/>
      </c>
    </row>
    <row r="65" spans="1:109" x14ac:dyDescent="0.3">
      <c r="A65">
        <v>1075</v>
      </c>
      <c r="F65" t="str">
        <f t="shared" si="3"/>
        <v/>
      </c>
      <c r="G65" t="str">
        <f t="shared" si="4"/>
        <v/>
      </c>
      <c r="H65" t="str">
        <f t="shared" si="5"/>
        <v/>
      </c>
      <c r="I65" t="str">
        <f t="shared" si="6"/>
        <v/>
      </c>
      <c r="J65" t="str">
        <f t="shared" si="7"/>
        <v/>
      </c>
      <c r="K65" t="str">
        <f t="shared" si="8"/>
        <v/>
      </c>
      <c r="M65" s="6" t="str">
        <f t="shared" si="9"/>
        <v/>
      </c>
      <c r="N65" t="str">
        <f t="shared" si="10"/>
        <v/>
      </c>
      <c r="O65" t="str">
        <f t="shared" si="11"/>
        <v/>
      </c>
      <c r="P65" t="str">
        <f t="shared" si="12"/>
        <v/>
      </c>
      <c r="Q65" t="str">
        <f t="shared" si="13"/>
        <v/>
      </c>
      <c r="R65" t="str">
        <f t="shared" si="14"/>
        <v/>
      </c>
      <c r="T65" t="str">
        <f t="shared" si="15"/>
        <v/>
      </c>
      <c r="U65" t="str">
        <f t="shared" si="16"/>
        <v/>
      </c>
      <c r="V65" t="str">
        <f t="shared" si="17"/>
        <v/>
      </c>
      <c r="W65" t="str">
        <f t="shared" si="18"/>
        <v/>
      </c>
      <c r="X65" t="str">
        <f t="shared" si="19"/>
        <v/>
      </c>
      <c r="Y65" t="str">
        <f t="shared" si="20"/>
        <v/>
      </c>
      <c r="AA65" s="2"/>
      <c r="AB65" s="2"/>
      <c r="AC65" s="2"/>
      <c r="AD65" s="2"/>
      <c r="AE65" s="2"/>
      <c r="AF65" s="5"/>
      <c r="AG65" s="2"/>
      <c r="AH65" s="2"/>
      <c r="AI65" s="2"/>
      <c r="AJ65" s="2"/>
      <c r="AK65" s="5"/>
      <c r="AL65" s="2"/>
      <c r="AM65" s="2"/>
      <c r="AN65" s="2"/>
      <c r="AO65" s="5"/>
      <c r="AP65" s="2"/>
      <c r="AQ65" s="2"/>
      <c r="AR65" s="2"/>
      <c r="AS65" s="2"/>
      <c r="AT65" s="5"/>
      <c r="AU65" s="2"/>
      <c r="AV65" s="2"/>
      <c r="AW65" s="2"/>
      <c r="AX65" s="2"/>
      <c r="AY65" s="5"/>
      <c r="BC65" t="str">
        <f t="shared" si="21"/>
        <v/>
      </c>
      <c r="BD65" t="str">
        <f t="shared" si="22"/>
        <v/>
      </c>
      <c r="BE65" t="str">
        <f t="shared" si="23"/>
        <v/>
      </c>
      <c r="BF65" t="str">
        <f t="shared" si="24"/>
        <v/>
      </c>
      <c r="BG65" t="str">
        <f t="shared" si="25"/>
        <v/>
      </c>
      <c r="BH65" t="str">
        <f t="shared" si="26"/>
        <v/>
      </c>
      <c r="BI65" t="str">
        <f t="shared" si="27"/>
        <v/>
      </c>
      <c r="BJ65" t="str">
        <f t="shared" si="28"/>
        <v/>
      </c>
      <c r="BK65" t="str">
        <f t="shared" si="29"/>
        <v/>
      </c>
      <c r="BL65" t="str">
        <f t="shared" si="30"/>
        <v/>
      </c>
      <c r="BM65" t="str">
        <f t="shared" si="31"/>
        <v/>
      </c>
      <c r="BN65" t="str">
        <f t="shared" si="32"/>
        <v/>
      </c>
      <c r="BO65" t="str">
        <f t="shared" si="33"/>
        <v/>
      </c>
      <c r="BP65" t="str">
        <f t="shared" si="34"/>
        <v/>
      </c>
      <c r="BQ65" t="str">
        <f t="shared" si="35"/>
        <v/>
      </c>
      <c r="BR65" t="str">
        <f t="shared" si="36"/>
        <v/>
      </c>
      <c r="BS65" t="str">
        <f t="shared" si="37"/>
        <v/>
      </c>
      <c r="BT65" t="str">
        <f t="shared" si="38"/>
        <v/>
      </c>
      <c r="BU65" t="str">
        <f t="shared" si="39"/>
        <v/>
      </c>
      <c r="BV65" t="str">
        <f t="shared" si="40"/>
        <v/>
      </c>
      <c r="BW65" t="str">
        <f t="shared" si="41"/>
        <v/>
      </c>
      <c r="BX65" t="str">
        <f t="shared" si="42"/>
        <v/>
      </c>
      <c r="BY65" t="str">
        <f t="shared" si="43"/>
        <v/>
      </c>
      <c r="BZ65" t="str">
        <f t="shared" si="44"/>
        <v/>
      </c>
      <c r="CA65" t="str">
        <f t="shared" si="45"/>
        <v/>
      </c>
      <c r="CC65" t="str">
        <f t="shared" si="46"/>
        <v/>
      </c>
      <c r="CD65" t="str">
        <f t="shared" si="59"/>
        <v/>
      </c>
      <c r="CE65" t="str">
        <f t="shared" si="60"/>
        <v/>
      </c>
      <c r="CF65" t="str">
        <f t="shared" si="61"/>
        <v/>
      </c>
      <c r="CG65" t="str">
        <f t="shared" si="62"/>
        <v/>
      </c>
      <c r="CH65" t="str">
        <f t="shared" si="63"/>
        <v/>
      </c>
      <c r="CI65" t="str">
        <f t="shared" si="64"/>
        <v/>
      </c>
      <c r="CJ65" t="str">
        <f t="shared" si="65"/>
        <v/>
      </c>
      <c r="CK65" t="str">
        <f t="shared" si="66"/>
        <v/>
      </c>
      <c r="CL65" t="str">
        <f t="shared" si="67"/>
        <v/>
      </c>
      <c r="CM65" t="str">
        <f t="shared" si="68"/>
        <v/>
      </c>
      <c r="CN65" t="str">
        <f t="shared" si="69"/>
        <v/>
      </c>
      <c r="CO65" t="str">
        <f t="shared" si="70"/>
        <v/>
      </c>
      <c r="CP65" t="str">
        <f t="shared" si="71"/>
        <v/>
      </c>
      <c r="CQ65" t="str">
        <f t="shared" si="72"/>
        <v/>
      </c>
      <c r="CR65" t="str">
        <f t="shared" si="73"/>
        <v/>
      </c>
      <c r="CS65" t="str">
        <f t="shared" si="50"/>
        <v/>
      </c>
      <c r="CT65" t="str">
        <f t="shared" si="51"/>
        <v/>
      </c>
      <c r="CU65" t="str">
        <f t="shared" si="52"/>
        <v/>
      </c>
      <c r="CV65" t="str">
        <f t="shared" si="53"/>
        <v/>
      </c>
      <c r="CW65" t="str">
        <f t="shared" si="54"/>
        <v/>
      </c>
      <c r="CX65" t="str">
        <f t="shared" si="55"/>
        <v/>
      </c>
      <c r="CY65" t="str">
        <f t="shared" si="56"/>
        <v/>
      </c>
      <c r="CZ65" t="str">
        <f t="shared" si="57"/>
        <v/>
      </c>
      <c r="DA65" t="str">
        <f t="shared" si="58"/>
        <v/>
      </c>
    </row>
    <row r="66" spans="1:109" x14ac:dyDescent="0.3">
      <c r="A66">
        <v>1076</v>
      </c>
      <c r="B66">
        <v>190213</v>
      </c>
      <c r="C66" t="s">
        <v>66</v>
      </c>
      <c r="D66" t="s">
        <v>16</v>
      </c>
      <c r="E66" t="s">
        <v>21</v>
      </c>
      <c r="F66">
        <f t="shared" si="3"/>
        <v>1.2122979973602781</v>
      </c>
      <c r="G66">
        <f t="shared" si="4"/>
        <v>0.37335039664052255</v>
      </c>
      <c r="H66">
        <f t="shared" si="5"/>
        <v>0.83750473064974051</v>
      </c>
      <c r="I66">
        <f t="shared" si="6"/>
        <v>1.7670440959621516</v>
      </c>
      <c r="J66">
        <f t="shared" si="7"/>
        <v>0.95821888316032733</v>
      </c>
      <c r="K66">
        <f t="shared" si="8"/>
        <v>0.44947640073466932</v>
      </c>
      <c r="M66" s="6">
        <f t="shared" si="9"/>
        <v>68.865909090909113</v>
      </c>
      <c r="N66">
        <f t="shared" si="10"/>
        <v>81.269188119999995</v>
      </c>
      <c r="O66">
        <f t="shared" si="11"/>
        <v>85.097411980000004</v>
      </c>
      <c r="P66">
        <f t="shared" si="12"/>
        <v>94.40057401</v>
      </c>
      <c r="Q66">
        <f t="shared" si="13"/>
        <v>84.325249619999994</v>
      </c>
      <c r="R66">
        <f t="shared" si="14"/>
        <v>80.344288759999998</v>
      </c>
      <c r="T66" t="str">
        <f t="shared" si="15"/>
        <v>높음</v>
      </c>
      <c r="U66" t="str">
        <f t="shared" si="16"/>
        <v>보통</v>
      </c>
      <c r="V66" t="str">
        <f t="shared" si="17"/>
        <v>보통</v>
      </c>
      <c r="W66" t="str">
        <f t="shared" si="18"/>
        <v>높음</v>
      </c>
      <c r="X66" t="str">
        <f t="shared" si="19"/>
        <v>보통</v>
      </c>
      <c r="Y66" t="str">
        <f t="shared" si="20"/>
        <v>보통</v>
      </c>
      <c r="AA66" s="2">
        <v>68.865909090909113</v>
      </c>
      <c r="AB66" s="2">
        <v>81.528076409999997</v>
      </c>
      <c r="AC66" s="2">
        <v>100</v>
      </c>
      <c r="AD66" s="2">
        <v>62.758220190000003</v>
      </c>
      <c r="AE66" s="2">
        <v>80.790455890000004</v>
      </c>
      <c r="AF66" s="5">
        <v>81.269188119999995</v>
      </c>
      <c r="AG66" s="2">
        <v>100</v>
      </c>
      <c r="AH66" s="2">
        <v>83.295119420000006</v>
      </c>
      <c r="AI66" s="2">
        <v>57.094528510000004</v>
      </c>
      <c r="AJ66" s="2">
        <v>100</v>
      </c>
      <c r="AK66" s="5">
        <v>85.097411980000004</v>
      </c>
      <c r="AL66" s="2">
        <v>100</v>
      </c>
      <c r="AM66" s="2">
        <v>83.201722040000007</v>
      </c>
      <c r="AN66" s="2">
        <v>100</v>
      </c>
      <c r="AO66" s="5">
        <v>94.40057401</v>
      </c>
      <c r="AP66" s="2">
        <v>89.647218859999995</v>
      </c>
      <c r="AQ66" s="2">
        <v>84.257069720000004</v>
      </c>
      <c r="AR66" s="2">
        <v>63.396709889999997</v>
      </c>
      <c r="AS66" s="2">
        <v>100</v>
      </c>
      <c r="AT66" s="5">
        <v>84.325249619999994</v>
      </c>
      <c r="AU66" s="2">
        <v>88.258656450000004</v>
      </c>
      <c r="AV66" s="2"/>
      <c r="AW66" s="2">
        <v>52.774209839999997</v>
      </c>
      <c r="AX66" s="2">
        <v>100</v>
      </c>
      <c r="AY66" s="5">
        <v>80.344288759999998</v>
      </c>
      <c r="BA66" t="s">
        <v>21</v>
      </c>
      <c r="BC66">
        <f t="shared" si="21"/>
        <v>1.2122979973602781</v>
      </c>
      <c r="BD66">
        <f t="shared" si="22"/>
        <v>1.8970054221788064E-2</v>
      </c>
      <c r="BE66">
        <f t="shared" si="23"/>
        <v>1.7619727708037443</v>
      </c>
      <c r="BF66">
        <f t="shared" si="24"/>
        <v>-0.35410926156567862</v>
      </c>
      <c r="BG66">
        <f t="shared" si="25"/>
        <v>-0.10721833274681807</v>
      </c>
      <c r="BH66">
        <f t="shared" si="26"/>
        <v>0.37335039664052255</v>
      </c>
      <c r="BI66">
        <f t="shared" si="27"/>
        <v>1.0540045807087839</v>
      </c>
      <c r="BJ66">
        <f t="shared" si="28"/>
        <v>0.30838420164985664</v>
      </c>
      <c r="BK66">
        <f t="shared" si="29"/>
        <v>-0.88441944425269825</v>
      </c>
      <c r="BL66">
        <f t="shared" si="30"/>
        <v>1.1527946111632297</v>
      </c>
      <c r="BM66">
        <f t="shared" si="31"/>
        <v>0.83750473064974051</v>
      </c>
      <c r="BN66">
        <f t="shared" si="32"/>
        <v>0.70493930552953687</v>
      </c>
      <c r="BO66">
        <f t="shared" si="33"/>
        <v>0.8208045567327209</v>
      </c>
      <c r="BP66">
        <f t="shared" si="34"/>
        <v>1.5624164264016251</v>
      </c>
      <c r="BQ66">
        <f t="shared" si="35"/>
        <v>1.7670440959621516</v>
      </c>
      <c r="BR66">
        <f t="shared" si="36"/>
        <v>0.40311684710331785</v>
      </c>
      <c r="BS66">
        <f t="shared" si="37"/>
        <v>0.4344306217181646</v>
      </c>
      <c r="BT66">
        <f t="shared" si="38"/>
        <v>-0.31455654461197846</v>
      </c>
      <c r="BU66">
        <f t="shared" si="39"/>
        <v>1.2879015936024278</v>
      </c>
      <c r="BV66">
        <f t="shared" si="40"/>
        <v>0.95821888316032733</v>
      </c>
      <c r="BW66">
        <f t="shared" si="41"/>
        <v>0.34226892272997467</v>
      </c>
      <c r="BX66" t="str">
        <f t="shared" si="42"/>
        <v/>
      </c>
      <c r="BY66">
        <f t="shared" si="43"/>
        <v>-1.4137946386612084</v>
      </c>
      <c r="BZ66">
        <f t="shared" si="44"/>
        <v>1.4182562487772203</v>
      </c>
      <c r="CA66">
        <f t="shared" si="45"/>
        <v>0.44947640073466932</v>
      </c>
      <c r="CC66" t="str">
        <f t="shared" si="46"/>
        <v>높음</v>
      </c>
      <c r="CD66" t="str">
        <f t="shared" si="59"/>
        <v>보통</v>
      </c>
      <c r="CE66" t="str">
        <f t="shared" si="60"/>
        <v>높음</v>
      </c>
      <c r="CF66" t="str">
        <f t="shared" si="61"/>
        <v>낮음</v>
      </c>
      <c r="CG66" t="str">
        <f t="shared" si="62"/>
        <v>낮음</v>
      </c>
      <c r="CH66" t="str">
        <f t="shared" si="63"/>
        <v>보통</v>
      </c>
      <c r="CI66" t="str">
        <f t="shared" si="64"/>
        <v>높음</v>
      </c>
      <c r="CJ66" t="str">
        <f t="shared" si="65"/>
        <v>보통</v>
      </c>
      <c r="CK66" t="str">
        <f t="shared" si="66"/>
        <v>낮음</v>
      </c>
      <c r="CL66" t="str">
        <f t="shared" si="67"/>
        <v>높음</v>
      </c>
      <c r="CM66" t="str">
        <f t="shared" si="68"/>
        <v>보통</v>
      </c>
      <c r="CN66" t="str">
        <f t="shared" si="69"/>
        <v>보통</v>
      </c>
      <c r="CO66" t="str">
        <f t="shared" si="70"/>
        <v>보통</v>
      </c>
      <c r="CP66" t="str">
        <f t="shared" si="71"/>
        <v>높음</v>
      </c>
      <c r="CQ66" t="str">
        <f t="shared" si="72"/>
        <v>높음</v>
      </c>
      <c r="CR66" t="str">
        <f t="shared" si="73"/>
        <v>보통</v>
      </c>
      <c r="CS66" t="str">
        <f t="shared" si="50"/>
        <v>보통</v>
      </c>
      <c r="CT66" t="str">
        <f t="shared" si="51"/>
        <v>낮음</v>
      </c>
      <c r="CU66" t="str">
        <f t="shared" si="52"/>
        <v>높음</v>
      </c>
      <c r="CV66" t="str">
        <f t="shared" si="53"/>
        <v>보통</v>
      </c>
      <c r="CW66" t="str">
        <f t="shared" si="54"/>
        <v>보통</v>
      </c>
      <c r="CX66" t="str">
        <f t="shared" si="55"/>
        <v/>
      </c>
      <c r="CY66" t="str">
        <f t="shared" si="56"/>
        <v>낮음</v>
      </c>
      <c r="CZ66" t="str">
        <f t="shared" si="57"/>
        <v>높음</v>
      </c>
      <c r="DA66" t="str">
        <f t="shared" si="58"/>
        <v>보통</v>
      </c>
      <c r="DC66">
        <f t="shared" si="47"/>
        <v>0.50465994205868037</v>
      </c>
      <c r="DD66">
        <f t="shared" si="48"/>
        <v>0.83139803772612164</v>
      </c>
      <c r="DE66">
        <f t="shared" si="49"/>
        <v>-0.28089269253798771</v>
      </c>
    </row>
    <row r="67" spans="1:109" x14ac:dyDescent="0.3">
      <c r="A67">
        <v>1077</v>
      </c>
      <c r="B67">
        <v>190213</v>
      </c>
      <c r="C67" t="s">
        <v>67</v>
      </c>
      <c r="D67" t="s">
        <v>16</v>
      </c>
      <c r="E67" t="s">
        <v>13</v>
      </c>
      <c r="F67">
        <f t="shared" si="3"/>
        <v>-0.45299170415393775</v>
      </c>
      <c r="G67">
        <f t="shared" si="4"/>
        <v>2.4036968782155226</v>
      </c>
      <c r="H67">
        <f t="shared" si="5"/>
        <v>1.547131301955857</v>
      </c>
      <c r="I67">
        <f t="shared" si="6"/>
        <v>-0.24143853492598119</v>
      </c>
      <c r="J67">
        <f t="shared" si="7"/>
        <v>-0.33060099049817998</v>
      </c>
      <c r="K67">
        <f t="shared" si="8"/>
        <v>0.92319163613295741</v>
      </c>
      <c r="M67" s="6">
        <f t="shared" si="9"/>
        <v>60.381060606060636</v>
      </c>
      <c r="N67">
        <f t="shared" si="10"/>
        <v>100</v>
      </c>
      <c r="O67">
        <f t="shared" si="11"/>
        <v>92.400210830000006</v>
      </c>
      <c r="P67">
        <f t="shared" si="12"/>
        <v>69.956125290000003</v>
      </c>
      <c r="Q67">
        <f t="shared" si="13"/>
        <v>75.031239540000001</v>
      </c>
      <c r="R67">
        <f t="shared" si="14"/>
        <v>83.503230619999997</v>
      </c>
      <c r="T67" t="str">
        <f t="shared" si="15"/>
        <v>낮음</v>
      </c>
      <c r="U67" t="str">
        <f t="shared" si="16"/>
        <v>높음</v>
      </c>
      <c r="V67" t="str">
        <f t="shared" si="17"/>
        <v>높음</v>
      </c>
      <c r="W67" t="str">
        <f t="shared" si="18"/>
        <v>낮음</v>
      </c>
      <c r="X67" t="str">
        <f t="shared" si="19"/>
        <v>낮음</v>
      </c>
      <c r="Y67" t="str">
        <f t="shared" si="20"/>
        <v>보통</v>
      </c>
      <c r="AA67" s="2">
        <v>60.381060606060636</v>
      </c>
      <c r="AB67" s="2">
        <v>100</v>
      </c>
      <c r="AC67" s="2"/>
      <c r="AD67" s="2"/>
      <c r="AE67" s="2"/>
      <c r="AF67" s="5">
        <v>100</v>
      </c>
      <c r="AG67" s="2">
        <v>94.449449329999993</v>
      </c>
      <c r="AH67" s="2">
        <v>90.624703109999999</v>
      </c>
      <c r="AI67" s="2">
        <v>100</v>
      </c>
      <c r="AJ67" s="2">
        <v>84.526690880000004</v>
      </c>
      <c r="AK67" s="5">
        <v>92.400210830000006</v>
      </c>
      <c r="AL67" s="2">
        <v>81.515598800000006</v>
      </c>
      <c r="AM67" s="2">
        <v>60.155073690000002</v>
      </c>
      <c r="AN67" s="2">
        <v>68.197703390000001</v>
      </c>
      <c r="AO67" s="5">
        <v>69.956125290000003</v>
      </c>
      <c r="AP67" s="2">
        <v>54.550280219999998</v>
      </c>
      <c r="AQ67" s="2">
        <v>100</v>
      </c>
      <c r="AR67" s="2">
        <v>88.364840610000002</v>
      </c>
      <c r="AS67" s="2">
        <v>57.209837329999999</v>
      </c>
      <c r="AT67" s="5">
        <v>75.031239540000001</v>
      </c>
      <c r="AU67" s="2">
        <v>92.600350340000006</v>
      </c>
      <c r="AV67" s="2"/>
      <c r="AW67" s="2">
        <v>84.180942849999994</v>
      </c>
      <c r="AX67" s="2">
        <v>73.728398679999998</v>
      </c>
      <c r="AY67" s="5">
        <v>83.503230619999997</v>
      </c>
      <c r="BA67" t="s">
        <v>13</v>
      </c>
      <c r="BC67">
        <f t="shared" si="21"/>
        <v>-0.45299170415393775</v>
      </c>
      <c r="BD67">
        <f t="shared" si="22"/>
        <v>0.82359376987600263</v>
      </c>
      <c r="BE67" t="str">
        <f t="shared" si="23"/>
        <v/>
      </c>
      <c r="BF67" t="str">
        <f t="shared" si="24"/>
        <v/>
      </c>
      <c r="BG67" t="str">
        <f t="shared" si="25"/>
        <v/>
      </c>
      <c r="BH67">
        <f t="shared" si="26"/>
        <v>1.2808667934992772</v>
      </c>
      <c r="BI67">
        <f t="shared" si="27"/>
        <v>0.98698458727638561</v>
      </c>
      <c r="BJ67">
        <f t="shared" si="28"/>
        <v>0.24003908363721907</v>
      </c>
      <c r="BK67">
        <f t="shared" si="29"/>
        <v>1.256892678195721</v>
      </c>
      <c r="BL67">
        <f t="shared" si="30"/>
        <v>0.17688528740820039</v>
      </c>
      <c r="BM67">
        <f t="shared" si="31"/>
        <v>0.84938166249412328</v>
      </c>
      <c r="BN67">
        <f t="shared" si="32"/>
        <v>0.41913272063159396</v>
      </c>
      <c r="BO67">
        <f t="shared" si="33"/>
        <v>-0.46971640033425399</v>
      </c>
      <c r="BP67">
        <f t="shared" si="34"/>
        <v>-0.35390421521797855</v>
      </c>
      <c r="BQ67">
        <f t="shared" si="35"/>
        <v>-0.13870982605158014</v>
      </c>
      <c r="BR67">
        <f t="shared" si="36"/>
        <v>-1.1693627115269718</v>
      </c>
      <c r="BS67">
        <f t="shared" si="37"/>
        <v>0.78891173317914798</v>
      </c>
      <c r="BT67">
        <f t="shared" si="38"/>
        <v>0.5363752946518261</v>
      </c>
      <c r="BU67">
        <f t="shared" si="39"/>
        <v>-0.69727663795049388</v>
      </c>
      <c r="BV67">
        <f t="shared" si="40"/>
        <v>-0.17426516583018353</v>
      </c>
      <c r="BW67">
        <f t="shared" si="41"/>
        <v>0.38028989036027072</v>
      </c>
      <c r="BX67" t="str">
        <f t="shared" si="42"/>
        <v/>
      </c>
      <c r="BY67">
        <f t="shared" si="43"/>
        <v>0.63163434075204394</v>
      </c>
      <c r="BZ67">
        <f t="shared" si="44"/>
        <v>-1.0519405475406052E-3</v>
      </c>
      <c r="CA67">
        <f t="shared" si="45"/>
        <v>0.4243981543714278</v>
      </c>
      <c r="CC67" t="str">
        <f t="shared" si="46"/>
        <v>낮음</v>
      </c>
      <c r="CD67" t="str">
        <f t="shared" si="59"/>
        <v>보통</v>
      </c>
      <c r="CE67" t="str">
        <f t="shared" si="60"/>
        <v/>
      </c>
      <c r="CF67" t="str">
        <f t="shared" si="61"/>
        <v/>
      </c>
      <c r="CG67" t="str">
        <f t="shared" si="62"/>
        <v/>
      </c>
      <c r="CH67" t="str">
        <f t="shared" si="63"/>
        <v>높음</v>
      </c>
      <c r="CI67" t="str">
        <f t="shared" si="64"/>
        <v>보통</v>
      </c>
      <c r="CJ67" t="str">
        <f t="shared" si="65"/>
        <v>보통</v>
      </c>
      <c r="CK67" t="str">
        <f t="shared" si="66"/>
        <v>높음</v>
      </c>
      <c r="CL67" t="str">
        <f t="shared" si="67"/>
        <v>보통</v>
      </c>
      <c r="CM67" t="str">
        <f t="shared" si="68"/>
        <v>보통</v>
      </c>
      <c r="CN67" t="str">
        <f t="shared" si="69"/>
        <v>보통</v>
      </c>
      <c r="CO67" t="str">
        <f t="shared" si="70"/>
        <v>낮음</v>
      </c>
      <c r="CP67" t="str">
        <f t="shared" si="71"/>
        <v>낮음</v>
      </c>
      <c r="CQ67" t="str">
        <f t="shared" si="72"/>
        <v>낮음</v>
      </c>
      <c r="CR67" t="str">
        <f t="shared" si="73"/>
        <v>낮음</v>
      </c>
      <c r="CS67" t="str">
        <f t="shared" si="50"/>
        <v>보통</v>
      </c>
      <c r="CT67" t="str">
        <f t="shared" si="51"/>
        <v>보통</v>
      </c>
      <c r="CU67" t="str">
        <f t="shared" si="52"/>
        <v>낮음</v>
      </c>
      <c r="CV67" t="str">
        <f t="shared" si="53"/>
        <v>낮음</v>
      </c>
      <c r="CW67" t="str">
        <f t="shared" si="54"/>
        <v>보통</v>
      </c>
      <c r="CX67" t="str">
        <f t="shared" si="55"/>
        <v/>
      </c>
      <c r="CY67" t="str">
        <f t="shared" si="56"/>
        <v>보통</v>
      </c>
      <c r="CZ67" t="str">
        <f t="shared" si="57"/>
        <v>낮음</v>
      </c>
      <c r="DA67" t="str">
        <f t="shared" si="58"/>
        <v>보통</v>
      </c>
      <c r="DC67">
        <f t="shared" si="47"/>
        <v>0.28812765132345619</v>
      </c>
      <c r="DD67">
        <f t="shared" si="48"/>
        <v>0.18641147216070433</v>
      </c>
      <c r="DE67">
        <f t="shared" si="49"/>
        <v>0.51774952459540313</v>
      </c>
    </row>
    <row r="68" spans="1:109" x14ac:dyDescent="0.3">
      <c r="A68">
        <v>1078</v>
      </c>
      <c r="B68">
        <v>190213</v>
      </c>
      <c r="C68" t="s">
        <v>68</v>
      </c>
      <c r="D68" t="s">
        <v>16</v>
      </c>
      <c r="E68" t="s">
        <v>11</v>
      </c>
      <c r="F68">
        <f t="shared" si="3"/>
        <v>2.0485952418796241</v>
      </c>
      <c r="G68">
        <f t="shared" si="4"/>
        <v>1.0815633266132305</v>
      </c>
      <c r="H68">
        <f t="shared" si="5"/>
        <v>-0.13262472717522233</v>
      </c>
      <c r="I68">
        <f t="shared" si="6"/>
        <v>-0.81234916326200146</v>
      </c>
      <c r="J68">
        <f t="shared" si="7"/>
        <v>-1.8059015475382272</v>
      </c>
      <c r="K68">
        <f t="shared" si="8"/>
        <v>-0.37343475519384617</v>
      </c>
      <c r="M68" s="6">
        <f t="shared" si="9"/>
        <v>75.252941176470586</v>
      </c>
      <c r="N68">
        <f t="shared" si="10"/>
        <v>85.665083760000002</v>
      </c>
      <c r="O68">
        <f t="shared" si="11"/>
        <v>73.806522189999995</v>
      </c>
      <c r="P68">
        <f t="shared" si="12"/>
        <v>66.416938189999996</v>
      </c>
      <c r="Q68">
        <f t="shared" si="13"/>
        <v>62.586286319999999</v>
      </c>
      <c r="R68">
        <f t="shared" si="14"/>
        <v>76.18410557</v>
      </c>
      <c r="T68" t="str">
        <f t="shared" si="15"/>
        <v>높음</v>
      </c>
      <c r="U68" t="str">
        <f t="shared" si="16"/>
        <v>높음</v>
      </c>
      <c r="V68" t="str">
        <f t="shared" si="17"/>
        <v>낮음</v>
      </c>
      <c r="W68" t="str">
        <f t="shared" si="18"/>
        <v>낮음</v>
      </c>
      <c r="X68" t="str">
        <f t="shared" si="19"/>
        <v>낮음</v>
      </c>
      <c r="Y68" t="str">
        <f t="shared" si="20"/>
        <v>낮음</v>
      </c>
      <c r="AA68" s="2">
        <v>75.252941176470586</v>
      </c>
      <c r="AB68" s="2">
        <v>99.766215509999995</v>
      </c>
      <c r="AC68" s="2">
        <v>57.229035770000003</v>
      </c>
      <c r="AD68" s="2">
        <v>100</v>
      </c>
      <c r="AE68" s="2"/>
      <c r="AF68" s="5">
        <v>85.665083760000002</v>
      </c>
      <c r="AG68" s="2">
        <v>85.7444883</v>
      </c>
      <c r="AH68" s="2">
        <v>56.363104569999997</v>
      </c>
      <c r="AI68" s="2">
        <v>76.570160360000003</v>
      </c>
      <c r="AJ68" s="2">
        <v>76.548335510000001</v>
      </c>
      <c r="AK68" s="5">
        <v>73.806522189999995</v>
      </c>
      <c r="AL68" s="2">
        <v>55.003190070000002</v>
      </c>
      <c r="AM68" s="2">
        <v>93.658634109999994</v>
      </c>
      <c r="AN68" s="2">
        <v>50.588990379999998</v>
      </c>
      <c r="AO68" s="5">
        <v>66.416938189999996</v>
      </c>
      <c r="AP68" s="2"/>
      <c r="AQ68" s="2"/>
      <c r="AR68" s="2"/>
      <c r="AS68" s="2">
        <v>62.586286319999999</v>
      </c>
      <c r="AT68" s="5">
        <v>62.586286319999999</v>
      </c>
      <c r="AU68" s="2"/>
      <c r="AV68" s="2">
        <v>52.36821114</v>
      </c>
      <c r="AW68" s="2">
        <v>100</v>
      </c>
      <c r="AX68" s="2"/>
      <c r="AY68" s="5">
        <v>76.18410557</v>
      </c>
      <c r="BA68" t="s">
        <v>11</v>
      </c>
      <c r="BC68">
        <f t="shared" si="21"/>
        <v>2.0485952418796241</v>
      </c>
      <c r="BD68">
        <f t="shared" si="22"/>
        <v>0.74142622326063623</v>
      </c>
      <c r="BE68">
        <f t="shared" si="23"/>
        <v>-0.89504947964791925</v>
      </c>
      <c r="BF68">
        <f t="shared" si="24"/>
        <v>0.77913314616513585</v>
      </c>
      <c r="BG68" t="str">
        <f t="shared" si="25"/>
        <v/>
      </c>
      <c r="BH68">
        <f t="shared" si="26"/>
        <v>0.42102837406802324</v>
      </c>
      <c r="BI68">
        <f t="shared" si="27"/>
        <v>0.25568877223903225</v>
      </c>
      <c r="BJ68">
        <f t="shared" si="28"/>
        <v>-0.61671239381705889</v>
      </c>
      <c r="BK68">
        <f t="shared" si="29"/>
        <v>0.17967766520382861</v>
      </c>
      <c r="BL68">
        <f t="shared" si="30"/>
        <v>0.17830699687717019</v>
      </c>
      <c r="BM68">
        <f t="shared" si="31"/>
        <v>-5.6462711401345504E-2</v>
      </c>
      <c r="BN68">
        <f t="shared" si="32"/>
        <v>-0.5107019124022496</v>
      </c>
      <c r="BO68">
        <f t="shared" si="33"/>
        <v>0.59412465008984783</v>
      </c>
      <c r="BP68">
        <f t="shared" si="34"/>
        <v>-0.72278375164300868</v>
      </c>
      <c r="BQ68">
        <f t="shared" si="35"/>
        <v>-0.23605938330604423</v>
      </c>
      <c r="BR68" t="str">
        <f t="shared" si="36"/>
        <v/>
      </c>
      <c r="BS68" t="str">
        <f t="shared" si="37"/>
        <v/>
      </c>
      <c r="BT68" t="str">
        <f t="shared" si="38"/>
        <v/>
      </c>
      <c r="BU68">
        <f t="shared" si="39"/>
        <v>-0.39728403400249435</v>
      </c>
      <c r="BV68">
        <f t="shared" si="40"/>
        <v>-0.40396594194060625</v>
      </c>
      <c r="BW68" t="str">
        <f t="shared" si="41"/>
        <v/>
      </c>
      <c r="BX68">
        <f t="shared" si="42"/>
        <v>-0.7786509624846395</v>
      </c>
      <c r="BY68">
        <f t="shared" si="43"/>
        <v>0.67757046485364958</v>
      </c>
      <c r="BZ68" t="str">
        <f t="shared" si="44"/>
        <v/>
      </c>
      <c r="CA68">
        <f t="shared" si="45"/>
        <v>-0.11994713386400896</v>
      </c>
      <c r="CC68" t="str">
        <f t="shared" si="46"/>
        <v>높음</v>
      </c>
      <c r="CD68" t="str">
        <f t="shared" si="59"/>
        <v>보통</v>
      </c>
      <c r="CE68" t="str">
        <f t="shared" si="60"/>
        <v>낮음</v>
      </c>
      <c r="CF68" t="str">
        <f t="shared" si="61"/>
        <v>보통</v>
      </c>
      <c r="CG68" t="str">
        <f t="shared" si="62"/>
        <v/>
      </c>
      <c r="CH68" t="str">
        <f t="shared" si="63"/>
        <v>보통</v>
      </c>
      <c r="CI68" t="str">
        <f t="shared" si="64"/>
        <v>보통</v>
      </c>
      <c r="CJ68" t="str">
        <f t="shared" si="65"/>
        <v>낮음</v>
      </c>
      <c r="CK68" t="str">
        <f t="shared" si="66"/>
        <v>보통</v>
      </c>
      <c r="CL68" t="str">
        <f t="shared" si="67"/>
        <v>보통</v>
      </c>
      <c r="CM68" t="str">
        <f t="shared" si="68"/>
        <v>낮음</v>
      </c>
      <c r="CN68" t="str">
        <f t="shared" si="69"/>
        <v>낮음</v>
      </c>
      <c r="CO68" t="str">
        <f t="shared" si="70"/>
        <v>보통</v>
      </c>
      <c r="CP68" t="str">
        <f t="shared" si="71"/>
        <v>낮음</v>
      </c>
      <c r="CQ68" t="str">
        <f t="shared" si="72"/>
        <v>낮음</v>
      </c>
      <c r="CR68" t="str">
        <f t="shared" si="73"/>
        <v/>
      </c>
      <c r="CS68" t="str">
        <f t="shared" si="50"/>
        <v/>
      </c>
      <c r="CT68" t="str">
        <f t="shared" si="51"/>
        <v/>
      </c>
      <c r="CU68" t="str">
        <f t="shared" si="52"/>
        <v>낮음</v>
      </c>
      <c r="CV68" t="str">
        <f t="shared" si="53"/>
        <v>낮음</v>
      </c>
      <c r="CW68" t="str">
        <f t="shared" si="54"/>
        <v/>
      </c>
      <c r="CX68" t="str">
        <f t="shared" si="55"/>
        <v>낮음</v>
      </c>
      <c r="CY68" t="str">
        <f t="shared" si="56"/>
        <v>보통</v>
      </c>
      <c r="CZ68" t="str">
        <f t="shared" si="57"/>
        <v/>
      </c>
      <c r="DA68" t="str">
        <f t="shared" si="58"/>
        <v>낮음</v>
      </c>
      <c r="DC68">
        <f t="shared" si="47"/>
        <v>0.1621376943658063</v>
      </c>
      <c r="DD68">
        <f t="shared" si="48"/>
        <v>-0.42407204646494245</v>
      </c>
      <c r="DE68">
        <f t="shared" si="49"/>
        <v>0.22839938114490133</v>
      </c>
    </row>
    <row r="69" spans="1:109" x14ac:dyDescent="0.3">
      <c r="A69">
        <v>1079</v>
      </c>
      <c r="B69">
        <v>190213</v>
      </c>
      <c r="C69" t="s">
        <v>69</v>
      </c>
      <c r="D69" t="s">
        <v>16</v>
      </c>
      <c r="E69" t="s">
        <v>9</v>
      </c>
      <c r="F69">
        <f t="shared" ref="F69:F132" si="74">IF(M69="","",IF((M69-VLOOKUP($BA69,$L$164:$R$170,2,TRUE))/VLOOKUP($BA69,$L$172:$R$178,2,TRUE)&gt;=4,4,IF((M69-VLOOKUP($BA69,$L$164:$R$170,2,TRUE))/VLOOKUP($BA69,$L$172:$R$178,2,TRUE)&lt;=-4,-4,(M69-VLOOKUP($BA69,$L$164:$R$170,2,TRUE))/VLOOKUP($BA69,$L$172:$R$178,2,TRUE))))</f>
        <v>-0.21733050639102841</v>
      </c>
      <c r="G69">
        <f t="shared" ref="G69:G132" si="75">IF(N69="","",IF((N69-VLOOKUP($BA69,$L$164:$R$170,3,TRUE))/VLOOKUP($BA69,$L$172:$R$178,3,TRUE)&gt;=4,4,IF((N69-VLOOKUP($BA69,$L$164:$R$170,3,TRUE))/VLOOKUP($BA69,$L$172:$R$178,3,TRUE)&lt;=-4,-4,(N69-VLOOKUP($BA69,$L$164:$R$170,3,TRUE))/VLOOKUP($BA69,$L$172:$R$178,3,TRUE))))</f>
        <v>-1.1359887321783952</v>
      </c>
      <c r="H69">
        <f t="shared" ref="H69:H132" si="76">IF(O69="","",IF((O69-VLOOKUP($BA69,$L$164:$R$170,4,TRUE))/VLOOKUP($BA69,$L$172:$R$178,4,TRUE)&gt;=4,4,IF((O69-VLOOKUP($BA69,$L$164:$R$170,4,TRUE))/VLOOKUP($BA69,$L$172:$R$178,4,TRUE)&lt;=-4,-4,(O69-VLOOKUP($BA69,$L$164:$R$170,4,TRUE))/VLOOKUP($BA69,$L$172:$R$178,4,TRUE))))</f>
        <v>-1.3629016116031361</v>
      </c>
      <c r="I69">
        <f t="shared" ref="I69:I132" si="77">IF(P69="","",IF((P69-VLOOKUP($BA69,$L$164:$R$170,5,TRUE))/VLOOKUP($BA69,$L$172:$R$178,5,TRUE)&gt;=4,4,IF((P69-VLOOKUP($BA69,$L$164:$R$170,5,TRUE))/VLOOKUP($BA69,$L$172:$R$178,5,TRUE)&lt;=-4,-4,(P69-VLOOKUP($BA69,$L$164:$R$170,5,TRUE))/VLOOKUP($BA69,$L$172:$R$178,5,TRUE))))</f>
        <v>-1.657134301563284</v>
      </c>
      <c r="J69">
        <f t="shared" ref="J69:J132" si="78">IF(Q69="","",IF((Q69-VLOOKUP($BA69,$L$164:$R$170,6,TRUE))/VLOOKUP($BA69,$L$172:$R$178,6,TRUE)&gt;=4,4,IF((Q69-VLOOKUP($BA69,$L$164:$R$170,6,TRUE))/VLOOKUP($BA69,$L$172:$R$178,6,TRUE)&lt;=-4,-4,(Q69-VLOOKUP($BA69,$L$164:$R$170,6,TRUE))/VLOOKUP($BA69,$L$172:$R$178,6,TRUE))))</f>
        <v>-1.4489107075238454</v>
      </c>
      <c r="K69">
        <f t="shared" ref="K69:K132" si="79">IF(R69="","",IF((R69-VLOOKUP($BA69,$L$164:$R$170,7,TRUE))/VLOOKUP($BA69,$L$172:$R$178,7,TRUE)&gt;=4,4,IF((R69-VLOOKUP($BA69,$L$164:$R$170,7,TRUE))/VLOOKUP($BA69,$L$172:$R$178,7,TRUE)&lt;=-4,-4,(R69-VLOOKUP($BA69,$L$164:$R$170,7,TRUE))/VLOOKUP($BA69,$L$172:$R$178,7,TRUE))))</f>
        <v>-2.3143106723902385</v>
      </c>
      <c r="M69" s="6">
        <f t="shared" ref="M69:M132" si="80">IF(AA69="","",AA69)</f>
        <v>59.583006535947689</v>
      </c>
      <c r="N69">
        <f t="shared" ref="N69:N132" si="81">IF(AF69="","",AF69)</f>
        <v>68.44230872</v>
      </c>
      <c r="O69">
        <f t="shared" ref="O69:O132" si="82">IF(AK69="","",AK69)</f>
        <v>60.606888740000002</v>
      </c>
      <c r="P69">
        <f t="shared" ref="P69:P132" si="83">IF(AO69="","",AO69)</f>
        <v>56.622273300000003</v>
      </c>
      <c r="Q69">
        <f t="shared" ref="Q69:Q132" si="84">IF(AT69="","",AT69)</f>
        <v>68.540066420000002</v>
      </c>
      <c r="R69">
        <f t="shared" ref="R69:R132" si="85">IF(AY69="","",AY69)</f>
        <v>56.902185809999999</v>
      </c>
      <c r="T69" t="str">
        <f t="shared" ref="T69:T132" si="86">IF(F69="","",IF(F69&lt;0,"낮음",IF(F69&gt;=1,"높음","보통")))</f>
        <v>낮음</v>
      </c>
      <c r="U69" t="str">
        <f t="shared" ref="U69:U132" si="87">IF(G69="","",IF(G69&lt;0,"낮음",IF(G69&gt;=1,"높음","보통")))</f>
        <v>낮음</v>
      </c>
      <c r="V69" t="str">
        <f t="shared" ref="V69:V132" si="88">IF(H69="","",IF(H69&lt;0,"낮음",IF(H69&gt;=1,"높음","보통")))</f>
        <v>낮음</v>
      </c>
      <c r="W69" t="str">
        <f t="shared" ref="W69:W132" si="89">IF(I69="","",IF(I69&lt;0,"낮음",IF(I69&gt;=1,"높음","보통")))</f>
        <v>낮음</v>
      </c>
      <c r="X69" t="str">
        <f t="shared" ref="X69:X132" si="90">IF(J69="","",IF(J69&lt;0,"낮음",IF(J69&gt;=1,"높음","보통")))</f>
        <v>낮음</v>
      </c>
      <c r="Y69" t="str">
        <f t="shared" ref="Y69:Y132" si="91">IF(K69="","",IF(K69&lt;0,"낮음",IF(K69&gt;=1,"높음","보통")))</f>
        <v>낮음</v>
      </c>
      <c r="AA69" s="2">
        <v>59.583006535947689</v>
      </c>
      <c r="AB69" s="2">
        <v>76.884055020000005</v>
      </c>
      <c r="AC69" s="2">
        <v>73.011184180000001</v>
      </c>
      <c r="AD69" s="2"/>
      <c r="AE69" s="2">
        <v>55.43168696</v>
      </c>
      <c r="AF69" s="5">
        <v>68.44230872</v>
      </c>
      <c r="AG69" s="2">
        <v>55.232507769999998</v>
      </c>
      <c r="AH69" s="2">
        <v>55.441716980000002</v>
      </c>
      <c r="AI69" s="2">
        <v>68.065887509999996</v>
      </c>
      <c r="AJ69" s="2">
        <v>63.687442709999999</v>
      </c>
      <c r="AK69" s="5">
        <v>60.606888740000002</v>
      </c>
      <c r="AL69" s="2"/>
      <c r="AM69" s="2">
        <v>55.705178750000002</v>
      </c>
      <c r="AN69" s="2">
        <v>57.539367849999998</v>
      </c>
      <c r="AO69" s="5">
        <v>56.622273300000003</v>
      </c>
      <c r="AP69" s="2">
        <v>70.868216419999996</v>
      </c>
      <c r="AQ69" s="2">
        <v>83.191298470000007</v>
      </c>
      <c r="AR69" s="2">
        <v>62.921383609999999</v>
      </c>
      <c r="AS69" s="2">
        <v>57.179367190000001</v>
      </c>
      <c r="AT69" s="5">
        <v>68.540066420000002</v>
      </c>
      <c r="AU69" s="2">
        <v>53.189777139999997</v>
      </c>
      <c r="AV69" s="2"/>
      <c r="AW69" s="2">
        <v>62.457159240000003</v>
      </c>
      <c r="AX69" s="2">
        <v>55.059621059999998</v>
      </c>
      <c r="AY69" s="5">
        <v>56.902185809999999</v>
      </c>
      <c r="BA69" t="s">
        <v>9</v>
      </c>
      <c r="BC69">
        <f t="shared" ref="BC69:BC132" si="92">IF(AA69="","",IF((AA69-VLOOKUP($BA69,$Z$164:$AY$170,2,TRUE))/VLOOKUP($BA69,$Z$172:$AY$178,2,TRUE)&gt;=4,4,IF((AA69-VLOOKUP($BA69,$Z$164:$AY$170,2,TRUE))/VLOOKUP($BA69,$Z$172:$AY$178,2,TRUE)&lt;=-4,-4,(AA69-VLOOKUP($BA69,$Z$164:$AY$170,2,TRUE))/VLOOKUP($BA69,$Z$172:$AY$178,2,TRUE))))</f>
        <v>-0.10352123482184665</v>
      </c>
      <c r="BD69">
        <f t="shared" ref="BD69:BD132" si="93">IF(AB69="","",IF((AB69-VLOOKUP($BA69,$Z$164:$AY$170,3,TRUE))/VLOOKUP($BA69,$Z$172:$AY$178,3,TRUE)&gt;=4,4,IF((AB69-VLOOKUP($BA69,$Z$164:$AY$170,3,TRUE))/VLOOKUP($BA69,$Z$172:$AY$178,3,TRUE)&lt;=-4,-4,(AB69-VLOOKUP($BA69,$Z$164:$AY$170,3,TRUE))/VLOOKUP($BA69,$Z$172:$AY$178,3,TRUE))))</f>
        <v>5.1588829705308148E-2</v>
      </c>
      <c r="BE69">
        <f t="shared" ref="BE69:BE132" si="94">IF(AC69="","",IF((AC69-VLOOKUP($BA69,$Z$164:$AY$170,4,TRUE))/VLOOKUP($BA69,$Z$172:$AY$178,4,TRUE)&gt;=4,4,IF((AC69-VLOOKUP($BA69,$Z$164:$AY$170,4,TRUE))/VLOOKUP($BA69,$Z$172:$AY$178,4,TRUE)&lt;=-4,-4,(AC69-VLOOKUP($BA69,$Z$164:$AY$170,4,TRUE))/VLOOKUP($BA69,$Z$172:$AY$178,4,TRUE))))</f>
        <v>-0.68449848477462083</v>
      </c>
      <c r="BF69" t="str">
        <f t="shared" ref="BF69:BF132" si="95">IF(AD69="","",IF((AD69-VLOOKUP($BA69,$Z$164:$AY$170,5,TRUE))/VLOOKUP($BA69,$Z$172:$AY$178,5,TRUE)&gt;=4,4,IF((AD69-VLOOKUP($BA69,$Z$164:$AY$170,5,TRUE))/VLOOKUP($BA69,$Z$172:$AY$178,5,TRUE)&lt;=-4,-4,(AD69-VLOOKUP($BA69,$Z$164:$AY$170,5,TRUE))/VLOOKUP($BA69,$Z$172:$AY$178,5,TRUE))))</f>
        <v/>
      </c>
      <c r="BG69">
        <f t="shared" ref="BG69:BG132" si="96">IF(AE69="","",IF((AE69-VLOOKUP($BA69,$Z$164:$AY$170,6,TRUE))/VLOOKUP($BA69,$Z$172:$AY$178,6,TRUE)&gt;=4,4,IF((AE69-VLOOKUP($BA69,$Z$164:$AY$170,6,TRUE))/VLOOKUP($BA69,$Z$172:$AY$178,6,TRUE)&lt;=-4,-4,(AE69-VLOOKUP($BA69,$Z$164:$AY$170,6,TRUE))/VLOOKUP($BA69,$Z$172:$AY$178,6,TRUE))))</f>
        <v>-1.1231984732252782</v>
      </c>
      <c r="BH69">
        <f t="shared" ref="BH69:BH132" si="97">IF(AF69="","",IF((AF69-VLOOKUP($BA69,$Z$164:$AY$170,7,TRUE))/VLOOKUP($BA69,$Z$172:$AY$178,7,TRUE)&gt;=4,4,IF((AF69-VLOOKUP($BA69,$Z$164:$AY$170,7,TRUE))/VLOOKUP($BA69,$Z$172:$AY$178,7,TRUE)&lt;=-4,-4,(AF69-VLOOKUP($BA69,$Z$164:$AY$170,7,TRUE))/VLOOKUP($BA69,$Z$172:$AY$178,7,TRUE))))</f>
        <v>-1.1359887321783952</v>
      </c>
      <c r="BI69">
        <f t="shared" ref="BI69:BI132" si="98">IF(AG69="","",IF((AG69-VLOOKUP($BA69,$Z$164:$AY$170,8,TRUE))/VLOOKUP($BA69,$Z$172:$AY$178,8,TRUE)&gt;=4,4,IF((AG69-VLOOKUP($BA69,$Z$164:$AY$170,8,TRUE))/VLOOKUP($BA69,$Z$172:$AY$178,8,TRUE)&lt;=-4,-4,(AG69-VLOOKUP($BA69,$Z$164:$AY$170,8,TRUE))/VLOOKUP($BA69,$Z$172:$AY$178,8,TRUE))))</f>
        <v>-1.0997791003832649</v>
      </c>
      <c r="BJ69">
        <f t="shared" ref="BJ69:BJ132" si="99">IF(AH69="","",IF((AH69-VLOOKUP($BA69,$Z$164:$AY$170,9,TRUE))/VLOOKUP($BA69,$Z$172:$AY$178,9,TRUE)&gt;=4,4,IF((AH69-VLOOKUP($BA69,$Z$164:$AY$170,9,TRUE))/VLOOKUP($BA69,$Z$172:$AY$178,9,TRUE)&lt;=-4,-4,(AH69-VLOOKUP($BA69,$Z$164:$AY$170,9,TRUE))/VLOOKUP($BA69,$Z$172:$AY$178,9,TRUE))))</f>
        <v>-0.54637966612525679</v>
      </c>
      <c r="BK69">
        <f t="shared" ref="BK69:BK132" si="100">IF(AI69="","",IF((AI69-VLOOKUP($BA69,$Z$164:$AY$170,10,TRUE))/VLOOKUP($BA69,$Z$172:$AY$178,10,TRUE)&gt;=4,4,IF((AI69-VLOOKUP($BA69,$Z$164:$AY$170,10,TRUE))/VLOOKUP($BA69,$Z$172:$AY$178,10,TRUE)&lt;=-4,-4,(AI69-VLOOKUP($BA69,$Z$164:$AY$170,10,TRUE))/VLOOKUP($BA69,$Z$172:$AY$178,10,TRUE))))</f>
        <v>-0.4218253235417021</v>
      </c>
      <c r="BL69">
        <f t="shared" ref="BL69:BL132" si="101">IF(AJ69="","",IF((AJ69-VLOOKUP($BA69,$Z$164:$AY$170,11,TRUE))/VLOOKUP($BA69,$Z$172:$AY$178,11,TRUE)&gt;=4,4,IF((AJ69-VLOOKUP($BA69,$Z$164:$AY$170,11,TRUE))/VLOOKUP($BA69,$Z$172:$AY$178,11,TRUE)&lt;=-4,-4,(AJ69-VLOOKUP($BA69,$Z$164:$AY$170,11,TRUE))/VLOOKUP($BA69,$Z$172:$AY$178,11,TRUE))))</f>
        <v>-0.60554104186105429</v>
      </c>
      <c r="BM69">
        <f t="shared" ref="BM69:BM132" si="102">IF(AK69="","",IF((AK69-VLOOKUP($BA69,$Z$164:$AY$170,12,TRUE))/VLOOKUP($BA69,$Z$172:$AY$178,12,TRUE)&gt;=4,4,IF((AK69-VLOOKUP($BA69,$Z$164:$AY$170,12,TRUE))/VLOOKUP($BA69,$Z$172:$AY$178,12,TRUE)&lt;=-4,-4,(AK69-VLOOKUP($BA69,$Z$164:$AY$170,12,TRUE))/VLOOKUP($BA69,$Z$172:$AY$178,12,TRUE))))</f>
        <v>-1.3629016116031361</v>
      </c>
      <c r="BN69" t="str">
        <f t="shared" ref="BN69:BN132" si="103">IF(AL69="","",IF((AL69-VLOOKUP($BA69,$Z$164:$AY$170,13,TRUE))/VLOOKUP($BA69,$Z$172:$AY$178,13,TRUE)&gt;=4,4,IF((AL69-VLOOKUP($BA69,$Z$164:$AY$170,13,TRUE))/VLOOKUP($BA69,$Z$172:$AY$178,13,TRUE)&lt;=-4,-4,(AL69-VLOOKUP($BA69,$Z$164:$AY$170,13,TRUE))/VLOOKUP($BA69,$Z$172:$AY$178,13,TRUE))))</f>
        <v/>
      </c>
      <c r="BO69">
        <f t="shared" ref="BO69:BO132" si="104">IF(AM69="","",IF((AM69-VLOOKUP($BA69,$Z$164:$AY$170,14,TRUE))/VLOOKUP($BA69,$Z$172:$AY$178,14,TRUE)&gt;=4,4,IF((AM69-VLOOKUP($BA69,$Z$164:$AY$170,14,TRUE))/VLOOKUP($BA69,$Z$172:$AY$178,14,TRUE)&lt;=-4,-4,(AM69-VLOOKUP($BA69,$Z$164:$AY$170,14,TRUE))/VLOOKUP($BA69,$Z$172:$AY$178,14,TRUE))))</f>
        <v>-0.69491729951925618</v>
      </c>
      <c r="BP69">
        <f t="shared" ref="BP69:BP132" si="105">IF(AN69="","",IF((AN69-VLOOKUP($BA69,$Z$164:$AY$170,15,TRUE))/VLOOKUP($BA69,$Z$172:$AY$178,15,TRUE)&gt;=4,4,IF((AN69-VLOOKUP($BA69,$Z$164:$AY$170,15,TRUE))/VLOOKUP($BA69,$Z$172:$AY$178,15,TRUE)&lt;=-4,-4,(AN69-VLOOKUP($BA69,$Z$164:$AY$170,15,TRUE))/VLOOKUP($BA69,$Z$172:$AY$178,15,TRUE))))</f>
        <v>-0.64481489784218615</v>
      </c>
      <c r="BQ69">
        <f t="shared" ref="BQ69:BQ132" si="106">IF(AO69="","",IF((AO69-VLOOKUP($BA69,$Z$164:$AY$170,16,TRUE))/VLOOKUP($BA69,$Z$172:$AY$178,16,TRUE)&gt;=4,4,IF((AO69-VLOOKUP($BA69,$Z$164:$AY$170,16,TRUE))/VLOOKUP($BA69,$Z$172:$AY$178,16,TRUE)&lt;=-4,-4,(AO69-VLOOKUP($BA69,$Z$164:$AY$170,16,TRUE))/VLOOKUP($BA69,$Z$172:$AY$178,16,TRUE))))</f>
        <v>-0.73164677541761902</v>
      </c>
      <c r="BR69">
        <f t="shared" ref="BR69:BR132" si="107">IF(AP69="","",IF((AP69-VLOOKUP($BA69,$Z$164:$AY$170,17,TRUE))/VLOOKUP($BA69,$Z$172:$AY$178,17,TRUE)&gt;=4,4,IF((AP69-VLOOKUP($BA69,$Z$164:$AY$170,17,TRUE))/VLOOKUP($BA69,$Z$172:$AY$178,17,TRUE)&lt;=-4,-4,(AP69-VLOOKUP($BA69,$Z$164:$AY$170,17,TRUE))/VLOOKUP($BA69,$Z$172:$AY$178,17,TRUE))))</f>
        <v>-0.36623512027586519</v>
      </c>
      <c r="BS69">
        <f t="shared" ref="BS69:BS132" si="108">IF(AQ69="","",IF((AQ69-VLOOKUP($BA69,$Z$164:$AY$170,18,TRUE))/VLOOKUP($BA69,$Z$172:$AY$178,18,TRUE)&gt;=4,4,IF((AQ69-VLOOKUP($BA69,$Z$164:$AY$170,18,TRUE))/VLOOKUP($BA69,$Z$172:$AY$178,18,TRUE)&lt;=-4,-4,(AQ69-VLOOKUP($BA69,$Z$164:$AY$170,18,TRUE))/VLOOKUP($BA69,$Z$172:$AY$178,18,TRUE))))</f>
        <v>0.18567942456514136</v>
      </c>
      <c r="BT69">
        <f t="shared" ref="BT69:BT132" si="109">IF(AR69="","",IF((AR69-VLOOKUP($BA69,$Z$164:$AY$170,19,TRUE))/VLOOKUP($BA69,$Z$172:$AY$178,19,TRUE)&gt;=4,4,IF((AR69-VLOOKUP($BA69,$Z$164:$AY$170,19,TRUE))/VLOOKUP($BA69,$Z$172:$AY$178,19,TRUE)&lt;=-4,-4,(AR69-VLOOKUP($BA69,$Z$164:$AY$170,19,TRUE))/VLOOKUP($BA69,$Z$172:$AY$178,19,TRUE))))</f>
        <v>-0.30260360723888313</v>
      </c>
      <c r="BU69">
        <f t="shared" ref="BU69:BU132" si="110">IF(AS69="","",IF((AS69-VLOOKUP($BA69,$Z$164:$AY$170,20,TRUE))/VLOOKUP($BA69,$Z$172:$AY$178,20,TRUE)&gt;=4,4,IF((AS69-VLOOKUP($BA69,$Z$164:$AY$170,20,TRUE))/VLOOKUP($BA69,$Z$172:$AY$178,20,TRUE)&lt;=-4,-4,(AS69-VLOOKUP($BA69,$Z$164:$AY$170,20,TRUE))/VLOOKUP($BA69,$Z$172:$AY$178,20,TRUE))))</f>
        <v>-0.71241604641526368</v>
      </c>
      <c r="BV69">
        <f t="shared" ref="BV69:BV132" si="111">IF(AT69="","",IF((AT69-VLOOKUP($BA69,$Z$164:$AY$170,21,TRUE))/VLOOKUP($BA69,$Z$172:$AY$178,21,TRUE)&gt;=4,4,IF((AT69-VLOOKUP($BA69,$Z$164:$AY$170,21,TRUE))/VLOOKUP($BA69,$Z$172:$AY$178,21,TRUE)&lt;=-4,-4,(AT69-VLOOKUP($BA69,$Z$164:$AY$170,21,TRUE))/VLOOKUP($BA69,$Z$172:$AY$178,21,TRUE))))</f>
        <v>-0.40351449882203488</v>
      </c>
      <c r="BW69">
        <f t="shared" ref="BW69:BW132" si="112">IF(AU69="","",IF((AU69-VLOOKUP($BA69,$Z$164:$AY$170,22,TRUE))/VLOOKUP($BA69,$Z$172:$AY$178,22,TRUE)&gt;=4,4,IF((AU69-VLOOKUP($BA69,$Z$164:$AY$170,22,TRUE))/VLOOKUP($BA69,$Z$172:$AY$178,22,TRUE)&lt;=-4,-4,(AU69-VLOOKUP($BA69,$Z$164:$AY$170,22,TRUE))/VLOOKUP($BA69,$Z$172:$AY$178,22,TRUE))))</f>
        <v>-1.2982261765702405</v>
      </c>
      <c r="BX69" t="str">
        <f t="shared" ref="BX69:BX132" si="113">IF(AV69="","",IF((AV69-VLOOKUP($BA69,$Z$164:$AY$170,23,TRUE))/VLOOKUP($BA69,$Z$172:$AY$178,23,TRUE)&gt;=4,4,IF((AV69-VLOOKUP($BA69,$Z$164:$AY$170,23,TRUE))/VLOOKUP($BA69,$Z$172:$AY$178,23,TRUE)&lt;=-4,-4,(AV69-VLOOKUP($BA69,$Z$164:$AY$170,23,TRUE))/VLOOKUP($BA69,$Z$172:$AY$178,23,TRUE))))</f>
        <v/>
      </c>
      <c r="BY69">
        <f t="shared" ref="BY69:BY132" si="114">IF(AW69="","",IF((AW69-VLOOKUP($BA69,$Z$164:$AY$170,24,TRUE))/VLOOKUP($BA69,$Z$172:$AY$178,24,TRUE)&gt;=4,4,IF((AW69-VLOOKUP($BA69,$Z$164:$AY$170,24,TRUE))/VLOOKUP($BA69,$Z$172:$AY$178,24,TRUE)&lt;=-4,-4,(AW69-VLOOKUP($BA69,$Z$164:$AY$170,24,TRUE))/VLOOKUP($BA69,$Z$172:$AY$178,24,TRUE))))</f>
        <v>-0.42492500196764482</v>
      </c>
      <c r="BZ69">
        <f t="shared" ref="BZ69:BZ132" si="115">IF(AX69="","",IF((AX69-VLOOKUP($BA69,$Z$164:$AY$170,25,TRUE))/VLOOKUP($BA69,$Z$172:$AY$178,25,TRUE)&gt;=4,4,IF((AX69-VLOOKUP($BA69,$Z$164:$AY$170,25,TRUE))/VLOOKUP($BA69,$Z$172:$AY$178,25,TRUE)&lt;=-4,-4,(AX69-VLOOKUP($BA69,$Z$164:$AY$170,25,TRUE))/VLOOKUP($BA69,$Z$172:$AY$178,25,TRUE))))</f>
        <v>-0.81185162497355201</v>
      </c>
      <c r="CA69">
        <f t="shared" ref="CA69:CA132" si="116">IF(AY69="","",IF((AY69-VLOOKUP($BA69,$Z$164:$AY$170,26,TRUE))/VLOOKUP($BA69,$Z$172:$AY$178,26,TRUE)&gt;=4,4,IF((AY69-VLOOKUP($BA69,$Z$164:$AY$170,26,TRUE))/VLOOKUP($BA69,$Z$172:$AY$178,26,TRUE)&lt;=-4,-4,(AY69-VLOOKUP($BA69,$Z$164:$AY$170,26,TRUE))/VLOOKUP($BA69,$Z$172:$AY$178,26,TRUE))))</f>
        <v>-1.2797742711877917</v>
      </c>
      <c r="CC69" t="str">
        <f t="shared" ref="CC69:CC132" si="117">IF(BC69="","",IF(BC69&lt;0,"낮음",IF(BC69&gt;=1,"높음","보통")))</f>
        <v>낮음</v>
      </c>
      <c r="CD69" t="str">
        <f t="shared" si="59"/>
        <v>보통</v>
      </c>
      <c r="CE69" t="str">
        <f t="shared" si="60"/>
        <v>낮음</v>
      </c>
      <c r="CF69" t="str">
        <f t="shared" si="61"/>
        <v/>
      </c>
      <c r="CG69" t="str">
        <f t="shared" si="62"/>
        <v>낮음</v>
      </c>
      <c r="CH69" t="str">
        <f t="shared" si="63"/>
        <v>낮음</v>
      </c>
      <c r="CI69" t="str">
        <f t="shared" si="64"/>
        <v>낮음</v>
      </c>
      <c r="CJ69" t="str">
        <f t="shared" si="65"/>
        <v>낮음</v>
      </c>
      <c r="CK69" t="str">
        <f t="shared" si="66"/>
        <v>낮음</v>
      </c>
      <c r="CL69" t="str">
        <f t="shared" si="67"/>
        <v>낮음</v>
      </c>
      <c r="CM69" t="str">
        <f t="shared" si="68"/>
        <v>낮음</v>
      </c>
      <c r="CN69" t="str">
        <f t="shared" si="69"/>
        <v/>
      </c>
      <c r="CO69" t="str">
        <f t="shared" si="70"/>
        <v>낮음</v>
      </c>
      <c r="CP69" t="str">
        <f t="shared" si="71"/>
        <v>낮음</v>
      </c>
      <c r="CQ69" t="str">
        <f t="shared" si="72"/>
        <v>낮음</v>
      </c>
      <c r="CR69" t="str">
        <f t="shared" si="73"/>
        <v>낮음</v>
      </c>
      <c r="CS69" t="str">
        <f t="shared" si="50"/>
        <v>보통</v>
      </c>
      <c r="CT69" t="str">
        <f t="shared" si="51"/>
        <v>낮음</v>
      </c>
      <c r="CU69" t="str">
        <f t="shared" si="52"/>
        <v>낮음</v>
      </c>
      <c r="CV69" t="str">
        <f t="shared" si="53"/>
        <v>낮음</v>
      </c>
      <c r="CW69" t="str">
        <f t="shared" si="54"/>
        <v>낮음</v>
      </c>
      <c r="CX69" t="str">
        <f t="shared" si="55"/>
        <v/>
      </c>
      <c r="CY69" t="str">
        <f t="shared" si="56"/>
        <v>낮음</v>
      </c>
      <c r="CZ69" t="str">
        <f t="shared" si="57"/>
        <v>낮음</v>
      </c>
      <c r="DA69" t="str">
        <f t="shared" si="58"/>
        <v>낮음</v>
      </c>
      <c r="DC69">
        <f t="shared" ref="DC69:DC132" si="118">AVERAGE(BD69,BI69,BN69,BR69,BW69)</f>
        <v>-0.67816289188101564</v>
      </c>
      <c r="DD69">
        <f t="shared" ref="DD69:DD132" si="119">AVERAGE(BE69,BJ69,BO69,BS69,BX69)</f>
        <v>-0.43502900646349812</v>
      </c>
      <c r="DE69">
        <f t="shared" ref="DE69:DE132" si="120">AVERAGE(BF69,BK69,BP69,BT69,BY69)</f>
        <v>-0.448542207647604</v>
      </c>
    </row>
    <row r="70" spans="1:109" x14ac:dyDescent="0.3">
      <c r="A70">
        <v>1080</v>
      </c>
      <c r="F70" t="str">
        <f t="shared" si="74"/>
        <v/>
      </c>
      <c r="G70" t="str">
        <f t="shared" si="75"/>
        <v/>
      </c>
      <c r="H70" t="str">
        <f t="shared" si="76"/>
        <v/>
      </c>
      <c r="I70" t="str">
        <f t="shared" si="77"/>
        <v/>
      </c>
      <c r="J70" t="str">
        <f t="shared" si="78"/>
        <v/>
      </c>
      <c r="K70" t="str">
        <f t="shared" si="79"/>
        <v/>
      </c>
      <c r="M70" s="6" t="str">
        <f t="shared" si="80"/>
        <v/>
      </c>
      <c r="N70" t="str">
        <f t="shared" si="81"/>
        <v/>
      </c>
      <c r="O70" t="str">
        <f t="shared" si="82"/>
        <v/>
      </c>
      <c r="P70" t="str">
        <f t="shared" si="83"/>
        <v/>
      </c>
      <c r="Q70" t="str">
        <f t="shared" si="84"/>
        <v/>
      </c>
      <c r="R70" t="str">
        <f t="shared" si="85"/>
        <v/>
      </c>
      <c r="T70" t="str">
        <f t="shared" si="86"/>
        <v/>
      </c>
      <c r="U70" t="str">
        <f t="shared" si="87"/>
        <v/>
      </c>
      <c r="V70" t="str">
        <f t="shared" si="88"/>
        <v/>
      </c>
      <c r="W70" t="str">
        <f t="shared" si="89"/>
        <v/>
      </c>
      <c r="X70" t="str">
        <f t="shared" si="90"/>
        <v/>
      </c>
      <c r="Y70" t="str">
        <f t="shared" si="91"/>
        <v/>
      </c>
      <c r="AA70" s="2"/>
      <c r="AB70" s="2"/>
      <c r="AC70" s="2"/>
      <c r="AD70" s="2"/>
      <c r="AE70" s="2"/>
      <c r="AF70" s="5"/>
      <c r="AG70" s="2"/>
      <c r="AH70" s="2"/>
      <c r="AI70" s="2"/>
      <c r="AJ70" s="2"/>
      <c r="AK70" s="5"/>
      <c r="AL70" s="2"/>
      <c r="AM70" s="2"/>
      <c r="AN70" s="2"/>
      <c r="AO70" s="5"/>
      <c r="AP70" s="2"/>
      <c r="AQ70" s="2"/>
      <c r="AR70" s="2"/>
      <c r="AS70" s="2"/>
      <c r="AT70" s="5"/>
      <c r="AU70" s="2"/>
      <c r="AV70" s="2"/>
      <c r="AW70" s="2"/>
      <c r="AX70" s="2"/>
      <c r="AY70" s="5"/>
      <c r="BC70" t="str">
        <f t="shared" si="92"/>
        <v/>
      </c>
      <c r="BD70" t="str">
        <f t="shared" si="93"/>
        <v/>
      </c>
      <c r="BE70" t="str">
        <f t="shared" si="94"/>
        <v/>
      </c>
      <c r="BF70" t="str">
        <f t="shared" si="95"/>
        <v/>
      </c>
      <c r="BG70" t="str">
        <f t="shared" si="96"/>
        <v/>
      </c>
      <c r="BH70" t="str">
        <f t="shared" si="97"/>
        <v/>
      </c>
      <c r="BI70" t="str">
        <f t="shared" si="98"/>
        <v/>
      </c>
      <c r="BJ70" t="str">
        <f t="shared" si="99"/>
        <v/>
      </c>
      <c r="BK70" t="str">
        <f t="shared" si="100"/>
        <v/>
      </c>
      <c r="BL70" t="str">
        <f t="shared" si="101"/>
        <v/>
      </c>
      <c r="BM70" t="str">
        <f t="shared" si="102"/>
        <v/>
      </c>
      <c r="BN70" t="str">
        <f t="shared" si="103"/>
        <v/>
      </c>
      <c r="BO70" t="str">
        <f t="shared" si="104"/>
        <v/>
      </c>
      <c r="BP70" t="str">
        <f t="shared" si="105"/>
        <v/>
      </c>
      <c r="BQ70" t="str">
        <f t="shared" si="106"/>
        <v/>
      </c>
      <c r="BR70" t="str">
        <f t="shared" si="107"/>
        <v/>
      </c>
      <c r="BS70" t="str">
        <f t="shared" si="108"/>
        <v/>
      </c>
      <c r="BT70" t="str">
        <f t="shared" si="109"/>
        <v/>
      </c>
      <c r="BU70" t="str">
        <f t="shared" si="110"/>
        <v/>
      </c>
      <c r="BV70" t="str">
        <f t="shared" si="111"/>
        <v/>
      </c>
      <c r="BW70" t="str">
        <f t="shared" si="112"/>
        <v/>
      </c>
      <c r="BX70" t="str">
        <f t="shared" si="113"/>
        <v/>
      </c>
      <c r="BY70" t="str">
        <f t="shared" si="114"/>
        <v/>
      </c>
      <c r="BZ70" t="str">
        <f t="shared" si="115"/>
        <v/>
      </c>
      <c r="CA70" t="str">
        <f t="shared" si="116"/>
        <v/>
      </c>
      <c r="CC70" t="str">
        <f t="shared" si="117"/>
        <v/>
      </c>
      <c r="CD70" t="str">
        <f t="shared" si="59"/>
        <v/>
      </c>
      <c r="CE70" t="str">
        <f t="shared" si="60"/>
        <v/>
      </c>
      <c r="CF70" t="str">
        <f t="shared" si="61"/>
        <v/>
      </c>
      <c r="CG70" t="str">
        <f t="shared" si="62"/>
        <v/>
      </c>
      <c r="CH70" t="str">
        <f t="shared" si="63"/>
        <v/>
      </c>
      <c r="CI70" t="str">
        <f t="shared" si="64"/>
        <v/>
      </c>
      <c r="CJ70" t="str">
        <f t="shared" si="65"/>
        <v/>
      </c>
      <c r="CK70" t="str">
        <f t="shared" si="66"/>
        <v/>
      </c>
      <c r="CL70" t="str">
        <f t="shared" si="67"/>
        <v/>
      </c>
      <c r="CM70" t="str">
        <f t="shared" si="68"/>
        <v/>
      </c>
      <c r="CN70" t="str">
        <f t="shared" si="69"/>
        <v/>
      </c>
      <c r="CO70" t="str">
        <f t="shared" si="70"/>
        <v/>
      </c>
      <c r="CP70" t="str">
        <f t="shared" si="71"/>
        <v/>
      </c>
      <c r="CQ70" t="str">
        <f t="shared" si="72"/>
        <v/>
      </c>
      <c r="CR70" t="str">
        <f t="shared" si="73"/>
        <v/>
      </c>
      <c r="CS70" t="str">
        <f t="shared" si="50"/>
        <v/>
      </c>
      <c r="CT70" t="str">
        <f t="shared" si="51"/>
        <v/>
      </c>
      <c r="CU70" t="str">
        <f t="shared" si="52"/>
        <v/>
      </c>
      <c r="CV70" t="str">
        <f t="shared" si="53"/>
        <v/>
      </c>
      <c r="CW70" t="str">
        <f t="shared" si="54"/>
        <v/>
      </c>
      <c r="CX70" t="str">
        <f t="shared" si="55"/>
        <v/>
      </c>
      <c r="CY70" t="str">
        <f t="shared" si="56"/>
        <v/>
      </c>
      <c r="CZ70" t="str">
        <f t="shared" si="57"/>
        <v/>
      </c>
      <c r="DA70" t="str">
        <f t="shared" si="58"/>
        <v/>
      </c>
    </row>
    <row r="71" spans="1:109" x14ac:dyDescent="0.3">
      <c r="A71">
        <v>1081</v>
      </c>
      <c r="B71">
        <v>190213</v>
      </c>
      <c r="C71" t="s">
        <v>70</v>
      </c>
      <c r="D71" t="s">
        <v>16</v>
      </c>
      <c r="E71" t="s">
        <v>9</v>
      </c>
      <c r="F71">
        <f t="shared" si="74"/>
        <v>-0.22026146354460477</v>
      </c>
      <c r="G71">
        <f t="shared" si="75"/>
        <v>-1.9344125655172431</v>
      </c>
      <c r="H71">
        <f t="shared" si="76"/>
        <v>0.27816956385022529</v>
      </c>
      <c r="I71">
        <f t="shared" si="77"/>
        <v>-0.18703549877693426</v>
      </c>
      <c r="J71">
        <f t="shared" si="78"/>
        <v>0.75604829253812689</v>
      </c>
      <c r="K71">
        <f t="shared" si="79"/>
        <v>-1.0505455021001711</v>
      </c>
      <c r="M71" s="6">
        <f t="shared" si="80"/>
        <v>59.560919540229911</v>
      </c>
      <c r="N71">
        <f t="shared" si="81"/>
        <v>63.197805510000002</v>
      </c>
      <c r="O71">
        <f t="shared" si="82"/>
        <v>77.871413419999996</v>
      </c>
      <c r="P71">
        <f t="shared" si="83"/>
        <v>71.049805000000006</v>
      </c>
      <c r="Q71">
        <f t="shared" si="84"/>
        <v>82.189038049999994</v>
      </c>
      <c r="R71">
        <f t="shared" si="85"/>
        <v>67.308697429999995</v>
      </c>
      <c r="T71" t="str">
        <f t="shared" si="86"/>
        <v>낮음</v>
      </c>
      <c r="U71" t="str">
        <f t="shared" si="87"/>
        <v>낮음</v>
      </c>
      <c r="V71" t="str">
        <f t="shared" si="88"/>
        <v>보통</v>
      </c>
      <c r="W71" t="str">
        <f t="shared" si="89"/>
        <v>낮음</v>
      </c>
      <c r="X71" t="str">
        <f t="shared" si="90"/>
        <v>보통</v>
      </c>
      <c r="Y71" t="str">
        <f t="shared" si="91"/>
        <v>낮음</v>
      </c>
      <c r="AA71" s="2">
        <v>59.560919540229911</v>
      </c>
      <c r="AB71" s="2">
        <v>62.288224669999998</v>
      </c>
      <c r="AC71" s="2">
        <v>70.773818719999994</v>
      </c>
      <c r="AD71" s="2">
        <v>63.931911120000002</v>
      </c>
      <c r="AE71" s="2">
        <v>55.79726754</v>
      </c>
      <c r="AF71" s="5">
        <v>63.197805510000002</v>
      </c>
      <c r="AG71" s="2">
        <v>80.780667489999999</v>
      </c>
      <c r="AH71" s="2">
        <v>76.107747959999998</v>
      </c>
      <c r="AI71" s="2">
        <v>54.597238220000001</v>
      </c>
      <c r="AJ71" s="2">
        <v>100</v>
      </c>
      <c r="AK71" s="5">
        <v>77.871413419999996</v>
      </c>
      <c r="AL71" s="2">
        <v>70.846450379999993</v>
      </c>
      <c r="AM71" s="2">
        <v>80.762608510000007</v>
      </c>
      <c r="AN71" s="2">
        <v>61.540356099999997</v>
      </c>
      <c r="AO71" s="5">
        <v>71.049805000000006</v>
      </c>
      <c r="AP71" s="2">
        <v>100</v>
      </c>
      <c r="AQ71" s="2">
        <v>74.688947670000005</v>
      </c>
      <c r="AR71" s="2">
        <v>62.921383730000002</v>
      </c>
      <c r="AS71" s="2">
        <v>91.145820799999996</v>
      </c>
      <c r="AT71" s="5">
        <v>82.189038049999994</v>
      </c>
      <c r="AU71" s="2">
        <v>72.569985819999999</v>
      </c>
      <c r="AV71" s="2"/>
      <c r="AW71" s="2">
        <v>74.498807080000006</v>
      </c>
      <c r="AX71" s="2">
        <v>54.857299400000002</v>
      </c>
      <c r="AY71" s="5">
        <v>67.308697429999995</v>
      </c>
      <c r="BA71" t="s">
        <v>9</v>
      </c>
      <c r="BC71">
        <f t="shared" si="92"/>
        <v>-0.1049173402687379</v>
      </c>
      <c r="BD71">
        <f t="shared" si="93"/>
        <v>-0.83839130092328629</v>
      </c>
      <c r="BE71">
        <f t="shared" si="94"/>
        <v>-0.8672599957681506</v>
      </c>
      <c r="BF71">
        <f t="shared" si="95"/>
        <v>-0.21841508362660628</v>
      </c>
      <c r="BG71">
        <f t="shared" si="96"/>
        <v>-1.1010633787766209</v>
      </c>
      <c r="BH71">
        <f t="shared" si="97"/>
        <v>-1.9344125655172431</v>
      </c>
      <c r="BI71">
        <f t="shared" si="98"/>
        <v>0.4139163532793777</v>
      </c>
      <c r="BJ71">
        <f t="shared" si="99"/>
        <v>8.0079711949826507E-2</v>
      </c>
      <c r="BK71">
        <f t="shared" si="100"/>
        <v>-1.1864817825079197</v>
      </c>
      <c r="BL71">
        <f t="shared" si="101"/>
        <v>1.1190363750734644</v>
      </c>
      <c r="BM71">
        <f t="shared" si="102"/>
        <v>0.27816956385022529</v>
      </c>
      <c r="BN71">
        <f t="shared" si="103"/>
        <v>-1.2907808207025778E-2</v>
      </c>
      <c r="BO71">
        <f t="shared" si="104"/>
        <v>0.36276866801723295</v>
      </c>
      <c r="BP71">
        <f t="shared" si="105"/>
        <v>-0.49664916188099234</v>
      </c>
      <c r="BQ71">
        <f t="shared" si="106"/>
        <v>-8.2578653667162688E-2</v>
      </c>
      <c r="BR71">
        <f t="shared" si="107"/>
        <v>0.61355352240751304</v>
      </c>
      <c r="BS71">
        <f t="shared" si="108"/>
        <v>-0.1550517974055165</v>
      </c>
      <c r="BT71">
        <f t="shared" si="109"/>
        <v>-0.30260360307776629</v>
      </c>
      <c r="BU71">
        <f t="shared" si="110"/>
        <v>0.45870186376965588</v>
      </c>
      <c r="BV71">
        <f t="shared" si="111"/>
        <v>0.21055572732300809</v>
      </c>
      <c r="BW71">
        <f t="shared" si="112"/>
        <v>-0.30193784937980345</v>
      </c>
      <c r="BX71" t="str">
        <f t="shared" si="113"/>
        <v/>
      </c>
      <c r="BY71">
        <f t="shared" si="114"/>
        <v>0.10540028935571674</v>
      </c>
      <c r="BZ71">
        <f t="shared" si="115"/>
        <v>-0.82071053664243165</v>
      </c>
      <c r="CA71">
        <f t="shared" si="116"/>
        <v>-0.5809337183375165</v>
      </c>
      <c r="CC71" t="str">
        <f t="shared" si="117"/>
        <v>낮음</v>
      </c>
      <c r="CD71" t="str">
        <f t="shared" si="59"/>
        <v>낮음</v>
      </c>
      <c r="CE71" t="str">
        <f t="shared" si="60"/>
        <v>낮음</v>
      </c>
      <c r="CF71" t="str">
        <f t="shared" si="61"/>
        <v>낮음</v>
      </c>
      <c r="CG71" t="str">
        <f t="shared" si="62"/>
        <v>낮음</v>
      </c>
      <c r="CH71" t="str">
        <f t="shared" si="63"/>
        <v>낮음</v>
      </c>
      <c r="CI71" t="str">
        <f t="shared" si="64"/>
        <v>보통</v>
      </c>
      <c r="CJ71" t="str">
        <f t="shared" si="65"/>
        <v>보통</v>
      </c>
      <c r="CK71" t="str">
        <f t="shared" si="66"/>
        <v>낮음</v>
      </c>
      <c r="CL71" t="str">
        <f t="shared" si="67"/>
        <v>높음</v>
      </c>
      <c r="CM71" t="str">
        <f t="shared" si="68"/>
        <v>보통</v>
      </c>
      <c r="CN71" t="str">
        <f t="shared" si="69"/>
        <v>낮음</v>
      </c>
      <c r="CO71" t="str">
        <f t="shared" si="70"/>
        <v>보통</v>
      </c>
      <c r="CP71" t="str">
        <f t="shared" si="71"/>
        <v>낮음</v>
      </c>
      <c r="CQ71" t="str">
        <f t="shared" si="72"/>
        <v>낮음</v>
      </c>
      <c r="CR71" t="str">
        <f t="shared" si="73"/>
        <v>보통</v>
      </c>
      <c r="CS71" t="str">
        <f t="shared" si="50"/>
        <v>낮음</v>
      </c>
      <c r="CT71" t="str">
        <f t="shared" si="51"/>
        <v>낮음</v>
      </c>
      <c r="CU71" t="str">
        <f t="shared" si="52"/>
        <v>보통</v>
      </c>
      <c r="CV71" t="str">
        <f t="shared" si="53"/>
        <v>보통</v>
      </c>
      <c r="CW71" t="str">
        <f t="shared" si="54"/>
        <v>낮음</v>
      </c>
      <c r="CX71" t="str">
        <f t="shared" si="55"/>
        <v/>
      </c>
      <c r="CY71" t="str">
        <f t="shared" si="56"/>
        <v>보통</v>
      </c>
      <c r="CZ71" t="str">
        <f t="shared" si="57"/>
        <v>낮음</v>
      </c>
      <c r="DA71" t="str">
        <f t="shared" si="58"/>
        <v>낮음</v>
      </c>
      <c r="DC71">
        <f t="shared" si="118"/>
        <v>-2.5153416564644947E-2</v>
      </c>
      <c r="DD71">
        <f t="shared" si="119"/>
        <v>-0.14486585330165191</v>
      </c>
      <c r="DE71">
        <f t="shared" si="120"/>
        <v>-0.41974986834751354</v>
      </c>
    </row>
    <row r="72" spans="1:109" x14ac:dyDescent="0.3">
      <c r="A72">
        <v>1082</v>
      </c>
      <c r="F72" t="str">
        <f t="shared" si="74"/>
        <v/>
      </c>
      <c r="G72" t="str">
        <f t="shared" si="75"/>
        <v/>
      </c>
      <c r="H72" t="str">
        <f t="shared" si="76"/>
        <v/>
      </c>
      <c r="I72" t="str">
        <f t="shared" si="77"/>
        <v/>
      </c>
      <c r="J72" t="str">
        <f t="shared" si="78"/>
        <v/>
      </c>
      <c r="K72" t="str">
        <f t="shared" si="79"/>
        <v/>
      </c>
      <c r="M72" s="6" t="str">
        <f t="shared" si="80"/>
        <v/>
      </c>
      <c r="N72" t="str">
        <f t="shared" si="81"/>
        <v/>
      </c>
      <c r="O72" t="str">
        <f t="shared" si="82"/>
        <v/>
      </c>
      <c r="P72" t="str">
        <f t="shared" si="83"/>
        <v/>
      </c>
      <c r="Q72" t="str">
        <f t="shared" si="84"/>
        <v/>
      </c>
      <c r="R72" t="str">
        <f t="shared" si="85"/>
        <v/>
      </c>
      <c r="T72" t="str">
        <f t="shared" si="86"/>
        <v/>
      </c>
      <c r="U72" t="str">
        <f t="shared" si="87"/>
        <v/>
      </c>
      <c r="V72" t="str">
        <f t="shared" si="88"/>
        <v/>
      </c>
      <c r="W72" t="str">
        <f t="shared" si="89"/>
        <v/>
      </c>
      <c r="X72" t="str">
        <f t="shared" si="90"/>
        <v/>
      </c>
      <c r="Y72" t="str">
        <f t="shared" si="91"/>
        <v/>
      </c>
      <c r="AA72" s="2"/>
      <c r="AB72" s="2"/>
      <c r="AC72" s="2"/>
      <c r="AD72" s="2"/>
      <c r="AE72" s="2"/>
      <c r="AF72" s="5"/>
      <c r="AG72" s="2"/>
      <c r="AH72" s="2"/>
      <c r="AI72" s="2"/>
      <c r="AJ72" s="2"/>
      <c r="AK72" s="5"/>
      <c r="AL72" s="2"/>
      <c r="AM72" s="2"/>
      <c r="AN72" s="2"/>
      <c r="AO72" s="5"/>
      <c r="AP72" s="2"/>
      <c r="AQ72" s="2"/>
      <c r="AR72" s="2"/>
      <c r="AS72" s="2"/>
      <c r="AT72" s="5"/>
      <c r="AU72" s="2"/>
      <c r="AV72" s="2"/>
      <c r="AW72" s="2"/>
      <c r="AX72" s="2"/>
      <c r="AY72" s="5"/>
      <c r="BC72" t="str">
        <f t="shared" si="92"/>
        <v/>
      </c>
      <c r="BD72" t="str">
        <f t="shared" si="93"/>
        <v/>
      </c>
      <c r="BE72" t="str">
        <f t="shared" si="94"/>
        <v/>
      </c>
      <c r="BF72" t="str">
        <f t="shared" si="95"/>
        <v/>
      </c>
      <c r="BG72" t="str">
        <f t="shared" si="96"/>
        <v/>
      </c>
      <c r="BH72" t="str">
        <f t="shared" si="97"/>
        <v/>
      </c>
      <c r="BI72" t="str">
        <f t="shared" si="98"/>
        <v/>
      </c>
      <c r="BJ72" t="str">
        <f t="shared" si="99"/>
        <v/>
      </c>
      <c r="BK72" t="str">
        <f t="shared" si="100"/>
        <v/>
      </c>
      <c r="BL72" t="str">
        <f t="shared" si="101"/>
        <v/>
      </c>
      <c r="BM72" t="str">
        <f t="shared" si="102"/>
        <v/>
      </c>
      <c r="BN72" t="str">
        <f t="shared" si="103"/>
        <v/>
      </c>
      <c r="BO72" t="str">
        <f t="shared" si="104"/>
        <v/>
      </c>
      <c r="BP72" t="str">
        <f t="shared" si="105"/>
        <v/>
      </c>
      <c r="BQ72" t="str">
        <f t="shared" si="106"/>
        <v/>
      </c>
      <c r="BR72" t="str">
        <f t="shared" si="107"/>
        <v/>
      </c>
      <c r="BS72" t="str">
        <f t="shared" si="108"/>
        <v/>
      </c>
      <c r="BT72" t="str">
        <f t="shared" si="109"/>
        <v/>
      </c>
      <c r="BU72" t="str">
        <f t="shared" si="110"/>
        <v/>
      </c>
      <c r="BV72" t="str">
        <f t="shared" si="111"/>
        <v/>
      </c>
      <c r="BW72" t="str">
        <f t="shared" si="112"/>
        <v/>
      </c>
      <c r="BX72" t="str">
        <f t="shared" si="113"/>
        <v/>
      </c>
      <c r="BY72" t="str">
        <f t="shared" si="114"/>
        <v/>
      </c>
      <c r="BZ72" t="str">
        <f t="shared" si="115"/>
        <v/>
      </c>
      <c r="CA72" t="str">
        <f t="shared" si="116"/>
        <v/>
      </c>
      <c r="CC72" t="str">
        <f t="shared" si="117"/>
        <v/>
      </c>
      <c r="CD72" t="str">
        <f t="shared" si="59"/>
        <v/>
      </c>
      <c r="CE72" t="str">
        <f t="shared" si="60"/>
        <v/>
      </c>
      <c r="CF72" t="str">
        <f t="shared" si="61"/>
        <v/>
      </c>
      <c r="CG72" t="str">
        <f t="shared" si="62"/>
        <v/>
      </c>
      <c r="CH72" t="str">
        <f t="shared" si="63"/>
        <v/>
      </c>
      <c r="CI72" t="str">
        <f t="shared" si="64"/>
        <v/>
      </c>
      <c r="CJ72" t="str">
        <f t="shared" si="65"/>
        <v/>
      </c>
      <c r="CK72" t="str">
        <f t="shared" si="66"/>
        <v/>
      </c>
      <c r="CL72" t="str">
        <f t="shared" si="67"/>
        <v/>
      </c>
      <c r="CM72" t="str">
        <f t="shared" si="68"/>
        <v/>
      </c>
      <c r="CN72" t="str">
        <f t="shared" si="69"/>
        <v/>
      </c>
      <c r="CO72" t="str">
        <f t="shared" si="70"/>
        <v/>
      </c>
      <c r="CP72" t="str">
        <f t="shared" si="71"/>
        <v/>
      </c>
      <c r="CQ72" t="str">
        <f t="shared" si="72"/>
        <v/>
      </c>
      <c r="CR72" t="str">
        <f t="shared" si="73"/>
        <v/>
      </c>
      <c r="CS72" t="str">
        <f t="shared" si="50"/>
        <v/>
      </c>
      <c r="CT72" t="str">
        <f t="shared" si="51"/>
        <v/>
      </c>
      <c r="CU72" t="str">
        <f t="shared" si="52"/>
        <v/>
      </c>
      <c r="CV72" t="str">
        <f t="shared" si="53"/>
        <v/>
      </c>
      <c r="CW72" t="str">
        <f t="shared" si="54"/>
        <v/>
      </c>
      <c r="CX72" t="str">
        <f t="shared" si="55"/>
        <v/>
      </c>
      <c r="CY72" t="str">
        <f t="shared" si="56"/>
        <v/>
      </c>
      <c r="CZ72" t="str">
        <f t="shared" si="57"/>
        <v/>
      </c>
      <c r="DA72" t="str">
        <f t="shared" si="58"/>
        <v/>
      </c>
    </row>
    <row r="73" spans="1:109" x14ac:dyDescent="0.3">
      <c r="A73">
        <v>1083</v>
      </c>
      <c r="B73">
        <v>190213</v>
      </c>
      <c r="C73" t="s">
        <v>71</v>
      </c>
      <c r="D73" t="s">
        <v>6</v>
      </c>
      <c r="E73" t="s">
        <v>11</v>
      </c>
      <c r="F73">
        <f t="shared" si="74"/>
        <v>-5.1926267234060864E-3</v>
      </c>
      <c r="G73">
        <f t="shared" si="75"/>
        <v>-0.84724567816996965</v>
      </c>
      <c r="H73">
        <f t="shared" si="76"/>
        <v>-0.46975128927499127</v>
      </c>
      <c r="I73">
        <f t="shared" si="77"/>
        <v>-0.63628429116270036</v>
      </c>
      <c r="J73">
        <f t="shared" si="78"/>
        <v>-1.3882337464308909</v>
      </c>
      <c r="K73">
        <f t="shared" si="79"/>
        <v>0.35631360431862907</v>
      </c>
      <c r="M73" s="6">
        <f t="shared" si="80"/>
        <v>61.378260869565189</v>
      </c>
      <c r="N73">
        <f t="shared" si="81"/>
        <v>68.642101659999994</v>
      </c>
      <c r="O73">
        <f t="shared" si="82"/>
        <v>70.54454672</v>
      </c>
      <c r="P73">
        <f t="shared" si="83"/>
        <v>67.862246720000002</v>
      </c>
      <c r="Q73">
        <f t="shared" si="84"/>
        <v>65.914767690000005</v>
      </c>
      <c r="R73">
        <f t="shared" si="85"/>
        <v>82.644588920000004</v>
      </c>
      <c r="T73" t="str">
        <f t="shared" si="86"/>
        <v>낮음</v>
      </c>
      <c r="U73" t="str">
        <f t="shared" si="87"/>
        <v>낮음</v>
      </c>
      <c r="V73" t="str">
        <f t="shared" si="88"/>
        <v>낮음</v>
      </c>
      <c r="W73" t="str">
        <f t="shared" si="89"/>
        <v>낮음</v>
      </c>
      <c r="X73" t="str">
        <f t="shared" si="90"/>
        <v>낮음</v>
      </c>
      <c r="Y73" t="str">
        <f t="shared" si="91"/>
        <v>보통</v>
      </c>
      <c r="AA73" s="2">
        <v>61.378260869565189</v>
      </c>
      <c r="AB73" s="2">
        <v>57.459154120000001</v>
      </c>
      <c r="AC73" s="2">
        <v>80.601245520000006</v>
      </c>
      <c r="AD73" s="2">
        <v>57.229035580000001</v>
      </c>
      <c r="AE73" s="2">
        <v>79.278971420000005</v>
      </c>
      <c r="AF73" s="5">
        <v>68.642101659999994</v>
      </c>
      <c r="AG73" s="2">
        <v>100</v>
      </c>
      <c r="AH73" s="2">
        <v>71.71775667</v>
      </c>
      <c r="AI73" s="2">
        <v>58.034930709999998</v>
      </c>
      <c r="AJ73" s="2">
        <v>52.425499520000002</v>
      </c>
      <c r="AK73" s="5">
        <v>70.54454672</v>
      </c>
      <c r="AL73" s="2">
        <v>66.748826510000001</v>
      </c>
      <c r="AM73" s="2">
        <v>58.780841430000002</v>
      </c>
      <c r="AN73" s="2">
        <v>78.057072239999997</v>
      </c>
      <c r="AO73" s="5">
        <v>67.862246720000002</v>
      </c>
      <c r="AP73" s="2">
        <v>62.831307989999999</v>
      </c>
      <c r="AQ73" s="2">
        <v>63.051212970000002</v>
      </c>
      <c r="AR73" s="2">
        <v>67.543747949999997</v>
      </c>
      <c r="AS73" s="2">
        <v>70.232801839999993</v>
      </c>
      <c r="AT73" s="5">
        <v>65.914767690000005</v>
      </c>
      <c r="AU73" s="2">
        <v>100</v>
      </c>
      <c r="AV73" s="2">
        <v>78.161886980000006</v>
      </c>
      <c r="AW73" s="2">
        <v>56.053931630000001</v>
      </c>
      <c r="AX73" s="2">
        <v>96.362537070000002</v>
      </c>
      <c r="AY73" s="5">
        <v>82.644588920000004</v>
      </c>
      <c r="BA73" t="s">
        <v>11</v>
      </c>
      <c r="BC73">
        <f t="shared" si="92"/>
        <v>-5.1926267234060864E-3</v>
      </c>
      <c r="BD73">
        <f t="shared" si="93"/>
        <v>-0.75372859208864229</v>
      </c>
      <c r="BE73">
        <f t="shared" si="94"/>
        <v>1.2723397305197967E-2</v>
      </c>
      <c r="BF73">
        <f t="shared" si="95"/>
        <v>-0.45137313548932878</v>
      </c>
      <c r="BG73">
        <f t="shared" si="96"/>
        <v>0.27007824781184547</v>
      </c>
      <c r="BH73">
        <f t="shared" si="97"/>
        <v>-0.32981376266988011</v>
      </c>
      <c r="BI73">
        <f t="shared" si="98"/>
        <v>0.73870357174154544</v>
      </c>
      <c r="BJ73">
        <f t="shared" si="99"/>
        <v>-0.18879495396489415</v>
      </c>
      <c r="BK73">
        <f t="shared" si="100"/>
        <v>-0.5550998483883568</v>
      </c>
      <c r="BL73">
        <f t="shared" si="101"/>
        <v>-0.77829891877759438</v>
      </c>
      <c r="BM73">
        <f t="shared" si="102"/>
        <v>-0.19998858464531533</v>
      </c>
      <c r="BN73">
        <f t="shared" si="103"/>
        <v>-0.17515907882154483</v>
      </c>
      <c r="BO73">
        <f t="shared" si="104"/>
        <v>-0.5136215777712767</v>
      </c>
      <c r="BP73">
        <f t="shared" si="105"/>
        <v>0.20920899434538098</v>
      </c>
      <c r="BQ73">
        <f t="shared" si="106"/>
        <v>-0.18489694354587188</v>
      </c>
      <c r="BR73">
        <f t="shared" si="107"/>
        <v>-0.51744510764575546</v>
      </c>
      <c r="BS73">
        <f t="shared" si="108"/>
        <v>-0.38549267275652249</v>
      </c>
      <c r="BT73">
        <f t="shared" si="109"/>
        <v>-5.5465638569007554E-2</v>
      </c>
      <c r="BU73">
        <f t="shared" si="110"/>
        <v>-0.19458070353196749</v>
      </c>
      <c r="BV73">
        <f t="shared" si="111"/>
        <v>-0.31053694692003725</v>
      </c>
      <c r="BW73">
        <f t="shared" si="112"/>
        <v>0.4102157668969591</v>
      </c>
      <c r="BX73">
        <f t="shared" si="113"/>
        <v>2.2535840221939257E-2</v>
      </c>
      <c r="BY73">
        <f t="shared" si="114"/>
        <v>-0.66434463122260123</v>
      </c>
      <c r="BZ73">
        <f t="shared" si="115"/>
        <v>0.53065010967812054</v>
      </c>
      <c r="CA73">
        <f t="shared" si="116"/>
        <v>0.11444782522341514</v>
      </c>
      <c r="CC73" t="str">
        <f t="shared" si="117"/>
        <v>낮음</v>
      </c>
      <c r="CD73" t="str">
        <f t="shared" si="59"/>
        <v>낮음</v>
      </c>
      <c r="CE73" t="str">
        <f t="shared" si="60"/>
        <v>보통</v>
      </c>
      <c r="CF73" t="str">
        <f t="shared" si="61"/>
        <v>낮음</v>
      </c>
      <c r="CG73" t="str">
        <f t="shared" si="62"/>
        <v>보통</v>
      </c>
      <c r="CH73" t="str">
        <f t="shared" si="63"/>
        <v>낮음</v>
      </c>
      <c r="CI73" t="str">
        <f t="shared" si="64"/>
        <v>보통</v>
      </c>
      <c r="CJ73" t="str">
        <f t="shared" si="65"/>
        <v>낮음</v>
      </c>
      <c r="CK73" t="str">
        <f t="shared" si="66"/>
        <v>낮음</v>
      </c>
      <c r="CL73" t="str">
        <f t="shared" si="67"/>
        <v>낮음</v>
      </c>
      <c r="CM73" t="str">
        <f t="shared" si="68"/>
        <v>낮음</v>
      </c>
      <c r="CN73" t="str">
        <f t="shared" si="69"/>
        <v>낮음</v>
      </c>
      <c r="CO73" t="str">
        <f t="shared" si="70"/>
        <v>낮음</v>
      </c>
      <c r="CP73" t="str">
        <f t="shared" si="71"/>
        <v>보통</v>
      </c>
      <c r="CQ73" t="str">
        <f t="shared" si="72"/>
        <v>낮음</v>
      </c>
      <c r="CR73" t="str">
        <f t="shared" si="73"/>
        <v>낮음</v>
      </c>
      <c r="CS73" t="str">
        <f t="shared" si="50"/>
        <v>낮음</v>
      </c>
      <c r="CT73" t="str">
        <f t="shared" si="51"/>
        <v>낮음</v>
      </c>
      <c r="CU73" t="str">
        <f t="shared" si="52"/>
        <v>낮음</v>
      </c>
      <c r="CV73" t="str">
        <f t="shared" si="53"/>
        <v>낮음</v>
      </c>
      <c r="CW73" t="str">
        <f t="shared" si="54"/>
        <v>보통</v>
      </c>
      <c r="CX73" t="str">
        <f t="shared" si="55"/>
        <v>보통</v>
      </c>
      <c r="CY73" t="str">
        <f t="shared" si="56"/>
        <v>낮음</v>
      </c>
      <c r="CZ73" t="str">
        <f t="shared" si="57"/>
        <v>보통</v>
      </c>
      <c r="DA73" t="str">
        <f t="shared" si="58"/>
        <v>보통</v>
      </c>
      <c r="DC73">
        <f t="shared" si="118"/>
        <v>-5.9482687983487603E-2</v>
      </c>
      <c r="DD73">
        <f t="shared" si="119"/>
        <v>-0.21052999339311121</v>
      </c>
      <c r="DE73">
        <f t="shared" si="120"/>
        <v>-0.30341485186478268</v>
      </c>
    </row>
    <row r="74" spans="1:109" x14ac:dyDescent="0.3">
      <c r="A74">
        <v>1084</v>
      </c>
      <c r="B74">
        <v>190213</v>
      </c>
      <c r="C74" t="s">
        <v>72</v>
      </c>
      <c r="D74" t="s">
        <v>16</v>
      </c>
      <c r="E74" t="s">
        <v>13</v>
      </c>
      <c r="F74">
        <f t="shared" si="74"/>
        <v>0.25480456411222385</v>
      </c>
      <c r="G74">
        <f t="shared" si="75"/>
        <v>-0.43518404687935935</v>
      </c>
      <c r="H74">
        <f t="shared" si="76"/>
        <v>-0.55270752315528926</v>
      </c>
      <c r="I74">
        <f t="shared" si="77"/>
        <v>0.84034404800626472</v>
      </c>
      <c r="J74">
        <f t="shared" si="78"/>
        <v>-0.54026713073477972</v>
      </c>
      <c r="K74">
        <f t="shared" si="79"/>
        <v>-0.11228512231461792</v>
      </c>
      <c r="M74" s="6">
        <f t="shared" si="80"/>
        <v>67.844444444444477</v>
      </c>
      <c r="N74">
        <f t="shared" si="81"/>
        <v>74.241385910000005</v>
      </c>
      <c r="O74">
        <f t="shared" si="82"/>
        <v>72.629636680000004</v>
      </c>
      <c r="P74">
        <f t="shared" si="83"/>
        <v>80.042660290000001</v>
      </c>
      <c r="Q74">
        <f t="shared" si="84"/>
        <v>73.162033379999997</v>
      </c>
      <c r="R74">
        <f t="shared" si="85"/>
        <v>75.906977870000006</v>
      </c>
      <c r="T74" t="str">
        <f t="shared" si="86"/>
        <v>보통</v>
      </c>
      <c r="U74" t="str">
        <f t="shared" si="87"/>
        <v>낮음</v>
      </c>
      <c r="V74" t="str">
        <f t="shared" si="88"/>
        <v>낮음</v>
      </c>
      <c r="W74" t="str">
        <f t="shared" si="89"/>
        <v>보통</v>
      </c>
      <c r="X74" t="str">
        <f t="shared" si="90"/>
        <v>낮음</v>
      </c>
      <c r="Y74" t="str">
        <f t="shared" si="91"/>
        <v>낮음</v>
      </c>
      <c r="AA74" s="2">
        <v>67.844444444444477</v>
      </c>
      <c r="AB74" s="2">
        <v>73.841505049999995</v>
      </c>
      <c r="AC74" s="2">
        <v>50.391418860000002</v>
      </c>
      <c r="AD74" s="2">
        <v>100</v>
      </c>
      <c r="AE74" s="2">
        <v>72.732619720000002</v>
      </c>
      <c r="AF74" s="5">
        <v>74.241385910000005</v>
      </c>
      <c r="AG74" s="2">
        <v>67.603430939999996</v>
      </c>
      <c r="AH74" s="2">
        <v>100</v>
      </c>
      <c r="AI74" s="2">
        <v>56.25861544</v>
      </c>
      <c r="AJ74" s="2">
        <v>66.656500350000002</v>
      </c>
      <c r="AK74" s="5">
        <v>72.629636680000004</v>
      </c>
      <c r="AL74" s="2">
        <v>75.189865040000001</v>
      </c>
      <c r="AM74" s="2">
        <v>64.938115839999995</v>
      </c>
      <c r="AN74" s="2">
        <v>100</v>
      </c>
      <c r="AO74" s="5">
        <v>80.042660290000001</v>
      </c>
      <c r="AP74" s="2">
        <v>58.388105340000003</v>
      </c>
      <c r="AQ74" s="2">
        <v>71.338644560000006</v>
      </c>
      <c r="AR74" s="2">
        <v>62.921383609999999</v>
      </c>
      <c r="AS74" s="2">
        <v>100</v>
      </c>
      <c r="AT74" s="5">
        <v>73.162033379999997</v>
      </c>
      <c r="AU74" s="2">
        <v>65.914674259999998</v>
      </c>
      <c r="AV74" s="2"/>
      <c r="AW74" s="2">
        <v>61.806259349999998</v>
      </c>
      <c r="AX74" s="2">
        <v>100</v>
      </c>
      <c r="AY74" s="5">
        <v>75.906977870000006</v>
      </c>
      <c r="BA74" t="s">
        <v>13</v>
      </c>
      <c r="BC74">
        <f t="shared" si="92"/>
        <v>0.25480456411222385</v>
      </c>
      <c r="BD74">
        <f t="shared" si="93"/>
        <v>-0.42057085269676275</v>
      </c>
      <c r="BE74">
        <f t="shared" si="94"/>
        <v>-1.2157562866215339</v>
      </c>
      <c r="BF74">
        <f t="shared" si="95"/>
        <v>0.92635687143418954</v>
      </c>
      <c r="BG74">
        <f t="shared" si="96"/>
        <v>-7.1101563136563656E-2</v>
      </c>
      <c r="BH74">
        <f t="shared" si="97"/>
        <v>-0.23189812316194425</v>
      </c>
      <c r="BI74">
        <f t="shared" si="98"/>
        <v>-0.38102819341692012</v>
      </c>
      <c r="BJ74">
        <f t="shared" si="99"/>
        <v>0.53923437099650828</v>
      </c>
      <c r="BK74">
        <f t="shared" si="100"/>
        <v>-0.81480205431019814</v>
      </c>
      <c r="BL74">
        <f t="shared" si="101"/>
        <v>-0.63759687598279535</v>
      </c>
      <c r="BM74">
        <f t="shared" si="102"/>
        <v>-0.3034387800810221</v>
      </c>
      <c r="BN74">
        <f t="shared" si="103"/>
        <v>0.1541153195365253</v>
      </c>
      <c r="BO74">
        <f t="shared" si="104"/>
        <v>-0.18754339815344351</v>
      </c>
      <c r="BP74">
        <f t="shared" si="105"/>
        <v>0.97165803793215788</v>
      </c>
      <c r="BQ74">
        <f t="shared" si="106"/>
        <v>0.48278944683857189</v>
      </c>
      <c r="BR74">
        <f t="shared" si="107"/>
        <v>-1.002784503659343</v>
      </c>
      <c r="BS74">
        <f t="shared" si="108"/>
        <v>-0.35577296019010285</v>
      </c>
      <c r="BT74">
        <f t="shared" si="109"/>
        <v>-0.31186047884877655</v>
      </c>
      <c r="BU74">
        <f t="shared" si="110"/>
        <v>1.1053147372586261</v>
      </c>
      <c r="BV74">
        <f t="shared" si="111"/>
        <v>-0.28478360269949687</v>
      </c>
      <c r="BW74">
        <f t="shared" si="112"/>
        <v>-0.95770445529797199</v>
      </c>
      <c r="BX74" t="str">
        <f t="shared" si="113"/>
        <v/>
      </c>
      <c r="BY74">
        <f t="shared" si="114"/>
        <v>-0.51510042556389146</v>
      </c>
      <c r="BZ74">
        <f t="shared" si="115"/>
        <v>1.2941324391509077</v>
      </c>
      <c r="CA74">
        <f t="shared" si="116"/>
        <v>-5.1618317160350466E-2</v>
      </c>
      <c r="CC74" t="str">
        <f t="shared" si="117"/>
        <v>보통</v>
      </c>
      <c r="CD74" t="str">
        <f t="shared" si="59"/>
        <v>낮음</v>
      </c>
      <c r="CE74" t="str">
        <f t="shared" si="60"/>
        <v>낮음</v>
      </c>
      <c r="CF74" t="str">
        <f t="shared" si="61"/>
        <v>보통</v>
      </c>
      <c r="CG74" t="str">
        <f t="shared" si="62"/>
        <v>낮음</v>
      </c>
      <c r="CH74" t="str">
        <f t="shared" si="63"/>
        <v>낮음</v>
      </c>
      <c r="CI74" t="str">
        <f t="shared" si="64"/>
        <v>낮음</v>
      </c>
      <c r="CJ74" t="str">
        <f t="shared" si="65"/>
        <v>보통</v>
      </c>
      <c r="CK74" t="str">
        <f t="shared" si="66"/>
        <v>낮음</v>
      </c>
      <c r="CL74" t="str">
        <f t="shared" si="67"/>
        <v>낮음</v>
      </c>
      <c r="CM74" t="str">
        <f t="shared" si="68"/>
        <v>낮음</v>
      </c>
      <c r="CN74" t="str">
        <f t="shared" si="69"/>
        <v>보통</v>
      </c>
      <c r="CO74" t="str">
        <f t="shared" si="70"/>
        <v>낮음</v>
      </c>
      <c r="CP74" t="str">
        <f t="shared" si="71"/>
        <v>보통</v>
      </c>
      <c r="CQ74" t="str">
        <f t="shared" si="72"/>
        <v>보통</v>
      </c>
      <c r="CR74" t="str">
        <f t="shared" si="73"/>
        <v>낮음</v>
      </c>
      <c r="CS74" t="str">
        <f t="shared" si="50"/>
        <v>낮음</v>
      </c>
      <c r="CT74" t="str">
        <f t="shared" si="51"/>
        <v>낮음</v>
      </c>
      <c r="CU74" t="str">
        <f t="shared" si="52"/>
        <v>높음</v>
      </c>
      <c r="CV74" t="str">
        <f t="shared" si="53"/>
        <v>낮음</v>
      </c>
      <c r="CW74" t="str">
        <f t="shared" si="54"/>
        <v>낮음</v>
      </c>
      <c r="CX74" t="str">
        <f t="shared" si="55"/>
        <v/>
      </c>
      <c r="CY74" t="str">
        <f t="shared" si="56"/>
        <v>낮음</v>
      </c>
      <c r="CZ74" t="str">
        <f t="shared" si="57"/>
        <v>높음</v>
      </c>
      <c r="DA74" t="str">
        <f t="shared" si="58"/>
        <v>낮음</v>
      </c>
      <c r="DC74">
        <f t="shared" si="118"/>
        <v>-0.52159453710689452</v>
      </c>
      <c r="DD74">
        <f t="shared" si="119"/>
        <v>-0.30495956849214301</v>
      </c>
      <c r="DE74">
        <f t="shared" si="120"/>
        <v>5.1250390128696255E-2</v>
      </c>
    </row>
    <row r="75" spans="1:109" x14ac:dyDescent="0.3">
      <c r="A75">
        <v>1085</v>
      </c>
      <c r="F75" t="str">
        <f t="shared" si="74"/>
        <v/>
      </c>
      <c r="G75" t="str">
        <f t="shared" si="75"/>
        <v/>
      </c>
      <c r="H75" t="str">
        <f t="shared" si="76"/>
        <v/>
      </c>
      <c r="I75" t="str">
        <f t="shared" si="77"/>
        <v/>
      </c>
      <c r="J75" t="str">
        <f t="shared" si="78"/>
        <v/>
      </c>
      <c r="K75" t="str">
        <f t="shared" si="79"/>
        <v/>
      </c>
      <c r="M75" s="6" t="str">
        <f t="shared" si="80"/>
        <v/>
      </c>
      <c r="N75" t="str">
        <f t="shared" si="81"/>
        <v/>
      </c>
      <c r="O75" t="str">
        <f t="shared" si="82"/>
        <v/>
      </c>
      <c r="P75" t="str">
        <f t="shared" si="83"/>
        <v/>
      </c>
      <c r="Q75" t="str">
        <f t="shared" si="84"/>
        <v/>
      </c>
      <c r="R75" t="str">
        <f t="shared" si="85"/>
        <v/>
      </c>
      <c r="T75" t="str">
        <f t="shared" si="86"/>
        <v/>
      </c>
      <c r="U75" t="str">
        <f t="shared" si="87"/>
        <v/>
      </c>
      <c r="V75" t="str">
        <f t="shared" si="88"/>
        <v/>
      </c>
      <c r="W75" t="str">
        <f t="shared" si="89"/>
        <v/>
      </c>
      <c r="X75" t="str">
        <f t="shared" si="90"/>
        <v/>
      </c>
      <c r="Y75" t="str">
        <f t="shared" si="91"/>
        <v/>
      </c>
      <c r="AA75" s="2"/>
      <c r="AB75" s="2"/>
      <c r="AC75" s="2"/>
      <c r="AD75" s="2"/>
      <c r="AE75" s="2"/>
      <c r="AF75" s="5"/>
      <c r="AG75" s="2"/>
      <c r="AH75" s="2"/>
      <c r="AI75" s="2"/>
      <c r="AJ75" s="2"/>
      <c r="AK75" s="5"/>
      <c r="AL75" s="2"/>
      <c r="AM75" s="2"/>
      <c r="AN75" s="2"/>
      <c r="AO75" s="5"/>
      <c r="AP75" s="2"/>
      <c r="AQ75" s="2"/>
      <c r="AR75" s="2"/>
      <c r="AS75" s="2"/>
      <c r="AT75" s="5"/>
      <c r="AU75" s="2"/>
      <c r="AV75" s="2"/>
      <c r="AW75" s="2"/>
      <c r="AX75" s="2"/>
      <c r="AY75" s="5"/>
      <c r="BC75" t="str">
        <f t="shared" si="92"/>
        <v/>
      </c>
      <c r="BD75" t="str">
        <f t="shared" si="93"/>
        <v/>
      </c>
      <c r="BE75" t="str">
        <f t="shared" si="94"/>
        <v/>
      </c>
      <c r="BF75" t="str">
        <f t="shared" si="95"/>
        <v/>
      </c>
      <c r="BG75" t="str">
        <f t="shared" si="96"/>
        <v/>
      </c>
      <c r="BH75" t="str">
        <f t="shared" si="97"/>
        <v/>
      </c>
      <c r="BI75" t="str">
        <f t="shared" si="98"/>
        <v/>
      </c>
      <c r="BJ75" t="str">
        <f t="shared" si="99"/>
        <v/>
      </c>
      <c r="BK75" t="str">
        <f t="shared" si="100"/>
        <v/>
      </c>
      <c r="BL75" t="str">
        <f t="shared" si="101"/>
        <v/>
      </c>
      <c r="BM75" t="str">
        <f t="shared" si="102"/>
        <v/>
      </c>
      <c r="BN75" t="str">
        <f t="shared" si="103"/>
        <v/>
      </c>
      <c r="BO75" t="str">
        <f t="shared" si="104"/>
        <v/>
      </c>
      <c r="BP75" t="str">
        <f t="shared" si="105"/>
        <v/>
      </c>
      <c r="BQ75" t="str">
        <f t="shared" si="106"/>
        <v/>
      </c>
      <c r="BR75" t="str">
        <f t="shared" si="107"/>
        <v/>
      </c>
      <c r="BS75" t="str">
        <f t="shared" si="108"/>
        <v/>
      </c>
      <c r="BT75" t="str">
        <f t="shared" si="109"/>
        <v/>
      </c>
      <c r="BU75" t="str">
        <f t="shared" si="110"/>
        <v/>
      </c>
      <c r="BV75" t="str">
        <f t="shared" si="111"/>
        <v/>
      </c>
      <c r="BW75" t="str">
        <f t="shared" si="112"/>
        <v/>
      </c>
      <c r="BX75" t="str">
        <f t="shared" si="113"/>
        <v/>
      </c>
      <c r="BY75" t="str">
        <f t="shared" si="114"/>
        <v/>
      </c>
      <c r="BZ75" t="str">
        <f t="shared" si="115"/>
        <v/>
      </c>
      <c r="CA75" t="str">
        <f t="shared" si="116"/>
        <v/>
      </c>
      <c r="CC75" t="str">
        <f t="shared" si="117"/>
        <v/>
      </c>
      <c r="CD75" t="str">
        <f t="shared" si="59"/>
        <v/>
      </c>
      <c r="CE75" t="str">
        <f t="shared" si="60"/>
        <v/>
      </c>
      <c r="CF75" t="str">
        <f t="shared" si="61"/>
        <v/>
      </c>
      <c r="CG75" t="str">
        <f t="shared" si="62"/>
        <v/>
      </c>
      <c r="CH75" t="str">
        <f t="shared" si="63"/>
        <v/>
      </c>
      <c r="CI75" t="str">
        <f t="shared" si="64"/>
        <v/>
      </c>
      <c r="CJ75" t="str">
        <f t="shared" si="65"/>
        <v/>
      </c>
      <c r="CK75" t="str">
        <f t="shared" si="66"/>
        <v/>
      </c>
      <c r="CL75" t="str">
        <f t="shared" si="67"/>
        <v/>
      </c>
      <c r="CM75" t="str">
        <f t="shared" si="68"/>
        <v/>
      </c>
      <c r="CN75" t="str">
        <f t="shared" si="69"/>
        <v/>
      </c>
      <c r="CO75" t="str">
        <f t="shared" si="70"/>
        <v/>
      </c>
      <c r="CP75" t="str">
        <f t="shared" si="71"/>
        <v/>
      </c>
      <c r="CQ75" t="str">
        <f t="shared" si="72"/>
        <v/>
      </c>
      <c r="CR75" t="str">
        <f t="shared" si="73"/>
        <v/>
      </c>
      <c r="CS75" t="str">
        <f t="shared" si="50"/>
        <v/>
      </c>
      <c r="CT75" t="str">
        <f t="shared" si="51"/>
        <v/>
      </c>
      <c r="CU75" t="str">
        <f t="shared" si="52"/>
        <v/>
      </c>
      <c r="CV75" t="str">
        <f t="shared" si="53"/>
        <v/>
      </c>
      <c r="CW75" t="str">
        <f t="shared" si="54"/>
        <v/>
      </c>
      <c r="CX75" t="str">
        <f t="shared" si="55"/>
        <v/>
      </c>
      <c r="CY75" t="str">
        <f t="shared" si="56"/>
        <v/>
      </c>
      <c r="CZ75" t="str">
        <f t="shared" si="57"/>
        <v/>
      </c>
      <c r="DA75" t="str">
        <f t="shared" si="58"/>
        <v/>
      </c>
    </row>
    <row r="76" spans="1:109" x14ac:dyDescent="0.3">
      <c r="A76">
        <v>1086</v>
      </c>
      <c r="B76">
        <v>190214</v>
      </c>
      <c r="C76" t="s">
        <v>73</v>
      </c>
      <c r="D76" t="s">
        <v>16</v>
      </c>
      <c r="E76" t="s">
        <v>17</v>
      </c>
      <c r="F76">
        <f t="shared" si="74"/>
        <v>-1.1347367636891297</v>
      </c>
      <c r="G76">
        <f t="shared" si="75"/>
        <v>0.36867955287939541</v>
      </c>
      <c r="H76">
        <f t="shared" si="76"/>
        <v>-0.99635227407172422</v>
      </c>
      <c r="I76">
        <f t="shared" si="77"/>
        <v>-0.71123883186697379</v>
      </c>
      <c r="J76">
        <f t="shared" si="78"/>
        <v>-0.86636906355439558</v>
      </c>
      <c r="K76">
        <f t="shared" si="79"/>
        <v>0.57853550152103705</v>
      </c>
      <c r="M76" s="6">
        <f t="shared" si="80"/>
        <v>54.660312944523476</v>
      </c>
      <c r="N76">
        <f t="shared" si="81"/>
        <v>80.884017799999995</v>
      </c>
      <c r="O76">
        <f t="shared" si="82"/>
        <v>75.037827859999993</v>
      </c>
      <c r="P76">
        <f t="shared" si="83"/>
        <v>69.574870169999997</v>
      </c>
      <c r="Q76">
        <f t="shared" si="84"/>
        <v>70.540731679999993</v>
      </c>
      <c r="R76">
        <f t="shared" si="85"/>
        <v>85.998521519999997</v>
      </c>
      <c r="T76" t="str">
        <f t="shared" si="86"/>
        <v>낮음</v>
      </c>
      <c r="U76" t="str">
        <f t="shared" si="87"/>
        <v>보통</v>
      </c>
      <c r="V76" t="str">
        <f t="shared" si="88"/>
        <v>낮음</v>
      </c>
      <c r="W76" t="str">
        <f t="shared" si="89"/>
        <v>낮음</v>
      </c>
      <c r="X76" t="str">
        <f t="shared" si="90"/>
        <v>낮음</v>
      </c>
      <c r="Y76" t="str">
        <f t="shared" si="91"/>
        <v>보통</v>
      </c>
      <c r="AA76" s="2">
        <v>54.660312944523476</v>
      </c>
      <c r="AB76" s="2">
        <v>100</v>
      </c>
      <c r="AC76" s="2">
        <v>83.922040159999995</v>
      </c>
      <c r="AD76" s="2">
        <v>69.516112500000006</v>
      </c>
      <c r="AE76" s="2">
        <v>70.097918530000001</v>
      </c>
      <c r="AF76" s="5">
        <v>80.884017799999995</v>
      </c>
      <c r="AG76" s="2">
        <v>100</v>
      </c>
      <c r="AH76" s="2">
        <v>71.337064679999997</v>
      </c>
      <c r="AI76" s="2">
        <v>73.812789850000001</v>
      </c>
      <c r="AJ76" s="2">
        <v>55.001456900000001</v>
      </c>
      <c r="AK76" s="5">
        <v>75.037827859999993</v>
      </c>
      <c r="AL76" s="2">
        <v>75.123382039999996</v>
      </c>
      <c r="AM76" s="2">
        <v>57.275729910000003</v>
      </c>
      <c r="AN76" s="2">
        <v>76.325498569999993</v>
      </c>
      <c r="AO76" s="5">
        <v>69.574870169999997</v>
      </c>
      <c r="AP76" s="2">
        <v>100</v>
      </c>
      <c r="AQ76" s="2">
        <v>60.871875940000002</v>
      </c>
      <c r="AR76" s="2">
        <v>67.314675030000004</v>
      </c>
      <c r="AS76" s="2">
        <v>53.976375760000003</v>
      </c>
      <c r="AT76" s="5">
        <v>70.540731679999993</v>
      </c>
      <c r="AU76" s="2">
        <v>95.619767820000007</v>
      </c>
      <c r="AV76" s="2"/>
      <c r="AW76" s="2">
        <v>62.375796749999999</v>
      </c>
      <c r="AX76" s="2">
        <v>100</v>
      </c>
      <c r="AY76" s="5">
        <v>85.998521519999997</v>
      </c>
      <c r="BA76" t="s">
        <v>17</v>
      </c>
      <c r="BC76">
        <f t="shared" si="92"/>
        <v>-1.1347367636891297</v>
      </c>
      <c r="BD76">
        <f t="shared" si="93"/>
        <v>0.15872691869781089</v>
      </c>
      <c r="BE76">
        <f t="shared" si="94"/>
        <v>0.74818441441364592</v>
      </c>
      <c r="BF76">
        <f t="shared" si="95"/>
        <v>0.19437103061166233</v>
      </c>
      <c r="BG76">
        <f t="shared" si="96"/>
        <v>-0.42008348936980949</v>
      </c>
      <c r="BH76">
        <f t="shared" si="97"/>
        <v>0.36867955287939541</v>
      </c>
      <c r="BI76">
        <f t="shared" si="98"/>
        <v>0.31703124084119316</v>
      </c>
      <c r="BJ76">
        <f t="shared" si="99"/>
        <v>-0.25766027544757475</v>
      </c>
      <c r="BK76">
        <f t="shared" si="100"/>
        <v>-0.12157805451450088</v>
      </c>
      <c r="BL76">
        <f t="shared" si="101"/>
        <v>-1.5433852579564364</v>
      </c>
      <c r="BM76">
        <f t="shared" si="102"/>
        <v>-0.99635227407172422</v>
      </c>
      <c r="BN76">
        <f t="shared" si="103"/>
        <v>-0.37229849315149455</v>
      </c>
      <c r="BO76">
        <f t="shared" si="104"/>
        <v>-1.3890828305685672</v>
      </c>
      <c r="BP76">
        <f t="shared" si="105"/>
        <v>0.15716481818815645</v>
      </c>
      <c r="BQ76">
        <f t="shared" si="106"/>
        <v>-0.71123883186697379</v>
      </c>
      <c r="BR76">
        <f t="shared" si="107"/>
        <v>1.1468019334683801</v>
      </c>
      <c r="BS76">
        <f t="shared" si="108"/>
        <v>-1.7413552233094745</v>
      </c>
      <c r="BT76">
        <f t="shared" si="109"/>
        <v>-0.23802769947619268</v>
      </c>
      <c r="BU76">
        <f t="shared" si="110"/>
        <v>-1.214665623193006</v>
      </c>
      <c r="BV76">
        <f t="shared" si="111"/>
        <v>-0.86636906355439558</v>
      </c>
      <c r="BW76">
        <f t="shared" si="112"/>
        <v>9.0151389435846385E-2</v>
      </c>
      <c r="BX76" t="str">
        <f t="shared" si="113"/>
        <v/>
      </c>
      <c r="BY76">
        <f t="shared" si="114"/>
        <v>-0.740712115552281</v>
      </c>
      <c r="BZ76">
        <f t="shared" si="115"/>
        <v>1.0192416455697768</v>
      </c>
      <c r="CA76">
        <f t="shared" si="116"/>
        <v>0.57853550152103705</v>
      </c>
      <c r="CC76" t="str">
        <f t="shared" si="117"/>
        <v>낮음</v>
      </c>
      <c r="CD76" t="str">
        <f t="shared" si="59"/>
        <v>보통</v>
      </c>
      <c r="CE76" t="str">
        <f t="shared" si="60"/>
        <v>보통</v>
      </c>
      <c r="CF76" t="str">
        <f t="shared" si="61"/>
        <v>보통</v>
      </c>
      <c r="CG76" t="str">
        <f t="shared" si="62"/>
        <v>낮음</v>
      </c>
      <c r="CH76" t="str">
        <f t="shared" si="63"/>
        <v>보통</v>
      </c>
      <c r="CI76" t="str">
        <f t="shared" si="64"/>
        <v>보통</v>
      </c>
      <c r="CJ76" t="str">
        <f t="shared" si="65"/>
        <v>낮음</v>
      </c>
      <c r="CK76" t="str">
        <f t="shared" si="66"/>
        <v>낮음</v>
      </c>
      <c r="CL76" t="str">
        <f t="shared" si="67"/>
        <v>낮음</v>
      </c>
      <c r="CM76" t="str">
        <f t="shared" si="68"/>
        <v>낮음</v>
      </c>
      <c r="CN76" t="str">
        <f t="shared" si="69"/>
        <v>낮음</v>
      </c>
      <c r="CO76" t="str">
        <f t="shared" si="70"/>
        <v>낮음</v>
      </c>
      <c r="CP76" t="str">
        <f t="shared" si="71"/>
        <v>보통</v>
      </c>
      <c r="CQ76" t="str">
        <f t="shared" si="72"/>
        <v>낮음</v>
      </c>
      <c r="CR76" t="str">
        <f t="shared" si="73"/>
        <v>높음</v>
      </c>
      <c r="CS76" t="str">
        <f t="shared" si="50"/>
        <v>낮음</v>
      </c>
      <c r="CT76" t="str">
        <f t="shared" si="51"/>
        <v>낮음</v>
      </c>
      <c r="CU76" t="str">
        <f t="shared" si="52"/>
        <v>낮음</v>
      </c>
      <c r="CV76" t="str">
        <f t="shared" si="53"/>
        <v>낮음</v>
      </c>
      <c r="CW76" t="str">
        <f t="shared" si="54"/>
        <v>보통</v>
      </c>
      <c r="CX76" t="str">
        <f t="shared" si="55"/>
        <v/>
      </c>
      <c r="CY76" t="str">
        <f t="shared" si="56"/>
        <v>낮음</v>
      </c>
      <c r="CZ76" t="str">
        <f t="shared" si="57"/>
        <v>높음</v>
      </c>
      <c r="DA76" t="str">
        <f t="shared" si="58"/>
        <v>보통</v>
      </c>
      <c r="DC76">
        <f t="shared" si="118"/>
        <v>0.26808259785834715</v>
      </c>
      <c r="DD76">
        <f t="shared" si="119"/>
        <v>-0.65997847872799265</v>
      </c>
      <c r="DE76">
        <f t="shared" si="120"/>
        <v>-0.14975640414863117</v>
      </c>
    </row>
    <row r="77" spans="1:109" x14ac:dyDescent="0.3">
      <c r="A77">
        <v>1087</v>
      </c>
      <c r="B77">
        <v>190214</v>
      </c>
      <c r="C77" t="s">
        <v>74</v>
      </c>
      <c r="D77" t="s">
        <v>16</v>
      </c>
      <c r="E77" t="s">
        <v>13</v>
      </c>
      <c r="F77">
        <f t="shared" si="74"/>
        <v>0.40196775370773785</v>
      </c>
      <c r="G77">
        <f t="shared" si="75"/>
        <v>-0.58133543583304836</v>
      </c>
      <c r="H77">
        <f t="shared" si="76"/>
        <v>-0.33478395630407581</v>
      </c>
      <c r="I77">
        <f t="shared" si="77"/>
        <v>-1.1480405548206669</v>
      </c>
      <c r="J77">
        <f t="shared" si="78"/>
        <v>1.9367188706908252</v>
      </c>
      <c r="K77">
        <f t="shared" si="79"/>
        <v>-0.4928841511989947</v>
      </c>
      <c r="M77" s="6">
        <f t="shared" si="80"/>
        <v>69.396212121212102</v>
      </c>
      <c r="N77">
        <f t="shared" si="81"/>
        <v>72.915279839999997</v>
      </c>
      <c r="O77">
        <f t="shared" si="82"/>
        <v>74.681448459999999</v>
      </c>
      <c r="P77">
        <f t="shared" si="83"/>
        <v>61.502972919999998</v>
      </c>
      <c r="Q77">
        <f t="shared" si="84"/>
        <v>95.244747770000004</v>
      </c>
      <c r="R77">
        <f t="shared" si="85"/>
        <v>73.114905140000005</v>
      </c>
      <c r="T77" t="str">
        <f t="shared" si="86"/>
        <v>보통</v>
      </c>
      <c r="U77" t="str">
        <f t="shared" si="87"/>
        <v>낮음</v>
      </c>
      <c r="V77" t="str">
        <f t="shared" si="88"/>
        <v>낮음</v>
      </c>
      <c r="W77" t="str">
        <f t="shared" si="89"/>
        <v>낮음</v>
      </c>
      <c r="X77" t="str">
        <f t="shared" si="90"/>
        <v>높음</v>
      </c>
      <c r="Y77" t="str">
        <f t="shared" si="91"/>
        <v>낮음</v>
      </c>
      <c r="AA77" s="2">
        <v>69.396212121212102</v>
      </c>
      <c r="AB77" s="2">
        <v>50.430239499999999</v>
      </c>
      <c r="AC77" s="2">
        <v>91.735152630000002</v>
      </c>
      <c r="AD77" s="2">
        <v>84.737416749999994</v>
      </c>
      <c r="AE77" s="2">
        <v>64.758310449999996</v>
      </c>
      <c r="AF77" s="5">
        <v>72.915279839999997</v>
      </c>
      <c r="AG77" s="2">
        <v>73.582614660000004</v>
      </c>
      <c r="AH77" s="2">
        <v>76.393279910000004</v>
      </c>
      <c r="AI77" s="2">
        <v>92.82981212</v>
      </c>
      <c r="AJ77" s="2">
        <v>55.92008714</v>
      </c>
      <c r="AK77" s="5">
        <v>74.681448459999999</v>
      </c>
      <c r="AL77" s="2">
        <v>62.465927120000003</v>
      </c>
      <c r="AM77" s="2">
        <v>70.054305200000002</v>
      </c>
      <c r="AN77" s="2">
        <v>51.988686450000003</v>
      </c>
      <c r="AO77" s="5">
        <v>61.502972919999998</v>
      </c>
      <c r="AP77" s="2">
        <v>100</v>
      </c>
      <c r="AQ77" s="2">
        <v>100</v>
      </c>
      <c r="AR77" s="2">
        <v>100</v>
      </c>
      <c r="AS77" s="2">
        <v>80.978991089999994</v>
      </c>
      <c r="AT77" s="5">
        <v>95.244747770000004</v>
      </c>
      <c r="AU77" s="2">
        <v>74.907032509999993</v>
      </c>
      <c r="AV77" s="2">
        <v>78.159670370000001</v>
      </c>
      <c r="AW77" s="2">
        <v>83.936855390000005</v>
      </c>
      <c r="AX77" s="2">
        <v>55.456062279999998</v>
      </c>
      <c r="AY77" s="5">
        <v>73.114905140000005</v>
      </c>
      <c r="BA77" t="s">
        <v>13</v>
      </c>
      <c r="BC77">
        <f t="shared" si="92"/>
        <v>0.40196775370773785</v>
      </c>
      <c r="BD77">
        <f t="shared" si="93"/>
        <v>-1.5340702502210275</v>
      </c>
      <c r="BE77">
        <f t="shared" si="94"/>
        <v>0.46012206924496279</v>
      </c>
      <c r="BF77">
        <f t="shared" si="95"/>
        <v>0.42763022127977895</v>
      </c>
      <c r="BG77">
        <f t="shared" si="96"/>
        <v>-0.38574937716156604</v>
      </c>
      <c r="BH77">
        <f t="shared" si="97"/>
        <v>-0.30977835116871055</v>
      </c>
      <c r="BI77">
        <f t="shared" si="98"/>
        <v>-7.6342424814444074E-2</v>
      </c>
      <c r="BJ77">
        <f t="shared" si="99"/>
        <v>-0.2141305073436649</v>
      </c>
      <c r="BK77">
        <f t="shared" si="100"/>
        <v>0.91729573558641775</v>
      </c>
      <c r="BL77">
        <f t="shared" si="101"/>
        <v>-1.1269378846116758</v>
      </c>
      <c r="BM77">
        <f t="shared" si="102"/>
        <v>-0.18379781536475512</v>
      </c>
      <c r="BN77">
        <f t="shared" si="103"/>
        <v>-0.37895563905743707</v>
      </c>
      <c r="BO77">
        <f t="shared" si="104"/>
        <v>0.11428344471406568</v>
      </c>
      <c r="BP77">
        <f t="shared" si="105"/>
        <v>-1.029517718224519</v>
      </c>
      <c r="BQ77">
        <f t="shared" si="106"/>
        <v>-0.65956540743653247</v>
      </c>
      <c r="BR77">
        <f t="shared" si="107"/>
        <v>0.80335168590193184</v>
      </c>
      <c r="BS77">
        <f t="shared" si="108"/>
        <v>0.78891173317914798</v>
      </c>
      <c r="BT77">
        <f t="shared" si="109"/>
        <v>0.9242690633712044</v>
      </c>
      <c r="BU77">
        <f t="shared" si="110"/>
        <v>0.30402994492526164</v>
      </c>
      <c r="BV77">
        <f t="shared" si="111"/>
        <v>1.0208760556306937</v>
      </c>
      <c r="BW77">
        <f t="shared" si="112"/>
        <v>-0.50683618962001886</v>
      </c>
      <c r="BX77">
        <f t="shared" si="113"/>
        <v>6.9332406108932432E-2</v>
      </c>
      <c r="BY77">
        <f t="shared" si="114"/>
        <v>0.61912450675132003</v>
      </c>
      <c r="BZ77">
        <f t="shared" si="115"/>
        <v>-0.90187425425473478</v>
      </c>
      <c r="CA77">
        <f t="shared" si="116"/>
        <v>-0.22658255978572933</v>
      </c>
      <c r="CC77" t="str">
        <f t="shared" si="117"/>
        <v>보통</v>
      </c>
      <c r="CD77" t="str">
        <f t="shared" si="59"/>
        <v>낮음</v>
      </c>
      <c r="CE77" t="str">
        <f t="shared" si="60"/>
        <v>보통</v>
      </c>
      <c r="CF77" t="str">
        <f t="shared" si="61"/>
        <v>보통</v>
      </c>
      <c r="CG77" t="str">
        <f t="shared" si="62"/>
        <v>낮음</v>
      </c>
      <c r="CH77" t="str">
        <f t="shared" si="63"/>
        <v>낮음</v>
      </c>
      <c r="CI77" t="str">
        <f t="shared" si="64"/>
        <v>낮음</v>
      </c>
      <c r="CJ77" t="str">
        <f t="shared" si="65"/>
        <v>낮음</v>
      </c>
      <c r="CK77" t="str">
        <f t="shared" si="66"/>
        <v>보통</v>
      </c>
      <c r="CL77" t="str">
        <f t="shared" si="67"/>
        <v>낮음</v>
      </c>
      <c r="CM77" t="str">
        <f t="shared" si="68"/>
        <v>낮음</v>
      </c>
      <c r="CN77" t="str">
        <f t="shared" si="69"/>
        <v>낮음</v>
      </c>
      <c r="CO77" t="str">
        <f t="shared" si="70"/>
        <v>보통</v>
      </c>
      <c r="CP77" t="str">
        <f t="shared" si="71"/>
        <v>낮음</v>
      </c>
      <c r="CQ77" t="str">
        <f t="shared" si="72"/>
        <v>낮음</v>
      </c>
      <c r="CR77" t="str">
        <f t="shared" si="73"/>
        <v>보통</v>
      </c>
      <c r="CS77" t="str">
        <f t="shared" si="50"/>
        <v>보통</v>
      </c>
      <c r="CT77" t="str">
        <f t="shared" si="51"/>
        <v>보통</v>
      </c>
      <c r="CU77" t="str">
        <f t="shared" si="52"/>
        <v>보통</v>
      </c>
      <c r="CV77" t="str">
        <f t="shared" si="53"/>
        <v>높음</v>
      </c>
      <c r="CW77" t="str">
        <f t="shared" si="54"/>
        <v>낮음</v>
      </c>
      <c r="CX77" t="str">
        <f t="shared" si="55"/>
        <v>보통</v>
      </c>
      <c r="CY77" t="str">
        <f t="shared" si="56"/>
        <v>보통</v>
      </c>
      <c r="CZ77" t="str">
        <f t="shared" si="57"/>
        <v>낮음</v>
      </c>
      <c r="DA77" t="str">
        <f t="shared" si="58"/>
        <v>낮음</v>
      </c>
      <c r="DC77">
        <f t="shared" si="118"/>
        <v>-0.33857056356219911</v>
      </c>
      <c r="DD77">
        <f t="shared" si="119"/>
        <v>0.24370382918068884</v>
      </c>
      <c r="DE77">
        <f t="shared" si="120"/>
        <v>0.37176036175284044</v>
      </c>
    </row>
    <row r="78" spans="1:109" x14ac:dyDescent="0.3">
      <c r="A78">
        <v>1088</v>
      </c>
      <c r="B78">
        <v>190214</v>
      </c>
      <c r="C78" t="s">
        <v>75</v>
      </c>
      <c r="D78" t="s">
        <v>6</v>
      </c>
      <c r="E78" t="s">
        <v>17</v>
      </c>
      <c r="F78">
        <f t="shared" si="74"/>
        <v>-1.2499405623035984</v>
      </c>
      <c r="G78">
        <f t="shared" si="75"/>
        <v>0.18084655100747513</v>
      </c>
      <c r="H78">
        <f t="shared" si="76"/>
        <v>-0.73256877579929081</v>
      </c>
      <c r="I78">
        <f t="shared" si="77"/>
        <v>0.79669538973876231</v>
      </c>
      <c r="J78">
        <f t="shared" si="78"/>
        <v>-0.63199893484982883</v>
      </c>
      <c r="K78">
        <f t="shared" si="79"/>
        <v>1.7818148589531742</v>
      </c>
      <c r="M78" s="6">
        <f t="shared" si="80"/>
        <v>53.619696969696939</v>
      </c>
      <c r="N78">
        <f t="shared" si="81"/>
        <v>79.75370676</v>
      </c>
      <c r="O78">
        <f t="shared" si="82"/>
        <v>76.735504570000003</v>
      </c>
      <c r="P78">
        <f t="shared" si="83"/>
        <v>89.333982050000003</v>
      </c>
      <c r="Q78">
        <f t="shared" si="84"/>
        <v>72.659169610000006</v>
      </c>
      <c r="R78">
        <f t="shared" si="85"/>
        <v>94.293047689999995</v>
      </c>
      <c r="T78" t="str">
        <f t="shared" si="86"/>
        <v>낮음</v>
      </c>
      <c r="U78" t="str">
        <f t="shared" si="87"/>
        <v>보통</v>
      </c>
      <c r="V78" t="str">
        <f t="shared" si="88"/>
        <v>낮음</v>
      </c>
      <c r="W78" t="str">
        <f t="shared" si="89"/>
        <v>보통</v>
      </c>
      <c r="X78" t="str">
        <f t="shared" si="90"/>
        <v>낮음</v>
      </c>
      <c r="Y78" t="str">
        <f t="shared" si="91"/>
        <v>높음</v>
      </c>
      <c r="AA78" s="2">
        <v>53.619696969696939</v>
      </c>
      <c r="AB78" s="2">
        <v>100</v>
      </c>
      <c r="AC78" s="2">
        <v>75.468625340000003</v>
      </c>
      <c r="AD78" s="2">
        <v>57.229035609999997</v>
      </c>
      <c r="AE78" s="2">
        <v>86.317166099999994</v>
      </c>
      <c r="AF78" s="5">
        <v>79.75370676</v>
      </c>
      <c r="AG78" s="2">
        <v>100</v>
      </c>
      <c r="AH78" s="2">
        <v>69.376578660000007</v>
      </c>
      <c r="AI78" s="2">
        <v>74.753192049999996</v>
      </c>
      <c r="AJ78" s="2">
        <v>62.812247550000002</v>
      </c>
      <c r="AK78" s="5">
        <v>76.735504570000003</v>
      </c>
      <c r="AL78" s="2">
        <v>68.001946149999995</v>
      </c>
      <c r="AM78" s="2">
        <v>100</v>
      </c>
      <c r="AN78" s="2">
        <v>100</v>
      </c>
      <c r="AO78" s="5">
        <v>89.333982050000003</v>
      </c>
      <c r="AP78" s="2">
        <v>85.980194460000007</v>
      </c>
      <c r="AQ78" s="2">
        <v>77.859630800000005</v>
      </c>
      <c r="AR78" s="2">
        <v>70.300804229999997</v>
      </c>
      <c r="AS78" s="2">
        <v>56.496048940000001</v>
      </c>
      <c r="AT78" s="5">
        <v>72.659169610000006</v>
      </c>
      <c r="AU78" s="2">
        <v>100</v>
      </c>
      <c r="AV78" s="2"/>
      <c r="AW78" s="2">
        <v>82.879143080000006</v>
      </c>
      <c r="AX78" s="2">
        <v>100</v>
      </c>
      <c r="AY78" s="5">
        <v>94.293047689999995</v>
      </c>
      <c r="BA78" t="s">
        <v>17</v>
      </c>
      <c r="BC78">
        <f t="shared" si="92"/>
        <v>-1.2499405623035984</v>
      </c>
      <c r="BD78">
        <f t="shared" si="93"/>
        <v>0.15872691869781089</v>
      </c>
      <c r="BE78">
        <f t="shared" si="94"/>
        <v>1.2961364571902671E-2</v>
      </c>
      <c r="BF78">
        <f t="shared" si="95"/>
        <v>-0.44324534812793576</v>
      </c>
      <c r="BG78">
        <f t="shared" si="96"/>
        <v>0.77577580633215315</v>
      </c>
      <c r="BH78">
        <f t="shared" si="97"/>
        <v>0.18084655100747513</v>
      </c>
      <c r="BI78">
        <f t="shared" si="98"/>
        <v>0.31703124084119316</v>
      </c>
      <c r="BJ78">
        <f t="shared" si="99"/>
        <v>-0.31736337313073809</v>
      </c>
      <c r="BK78">
        <f t="shared" si="100"/>
        <v>-6.7740832527063713E-2</v>
      </c>
      <c r="BL78">
        <f t="shared" si="101"/>
        <v>-1.0216772372126726</v>
      </c>
      <c r="BM78">
        <f t="shared" si="102"/>
        <v>-0.73256877579929081</v>
      </c>
      <c r="BN78">
        <f t="shared" si="103"/>
        <v>-0.59216409367424649</v>
      </c>
      <c r="BO78">
        <f t="shared" si="104"/>
        <v>1.3234585605946301</v>
      </c>
      <c r="BP78">
        <f t="shared" si="105"/>
        <v>1.5603953330196045</v>
      </c>
      <c r="BQ78">
        <f t="shared" si="106"/>
        <v>0.79669538973876231</v>
      </c>
      <c r="BR78">
        <f t="shared" si="107"/>
        <v>0.22100595967034561</v>
      </c>
      <c r="BS78">
        <f t="shared" si="108"/>
        <v>-0.4322819602518686</v>
      </c>
      <c r="BT78">
        <f t="shared" si="109"/>
        <v>-0.12982278729653668</v>
      </c>
      <c r="BU78">
        <f t="shared" si="110"/>
        <v>-1.0500160774698182</v>
      </c>
      <c r="BV78">
        <f t="shared" si="111"/>
        <v>-0.63199893484982883</v>
      </c>
      <c r="BW78">
        <f t="shared" si="112"/>
        <v>0.26892707319766396</v>
      </c>
      <c r="BX78" t="str">
        <f t="shared" si="113"/>
        <v/>
      </c>
      <c r="BY78">
        <f t="shared" si="114"/>
        <v>0.83064802652796665</v>
      </c>
      <c r="BZ78">
        <f t="shared" si="115"/>
        <v>1.0192416455697768</v>
      </c>
      <c r="CA78">
        <f t="shared" si="116"/>
        <v>1.7818148589531742</v>
      </c>
      <c r="CC78" t="str">
        <f t="shared" si="117"/>
        <v>낮음</v>
      </c>
      <c r="CD78" t="str">
        <f t="shared" si="59"/>
        <v>보통</v>
      </c>
      <c r="CE78" t="str">
        <f t="shared" si="60"/>
        <v>보통</v>
      </c>
      <c r="CF78" t="str">
        <f t="shared" si="61"/>
        <v>낮음</v>
      </c>
      <c r="CG78" t="str">
        <f t="shared" si="62"/>
        <v>보통</v>
      </c>
      <c r="CH78" t="str">
        <f t="shared" si="63"/>
        <v>보통</v>
      </c>
      <c r="CI78" t="str">
        <f t="shared" si="64"/>
        <v>보통</v>
      </c>
      <c r="CJ78" t="str">
        <f t="shared" si="65"/>
        <v>낮음</v>
      </c>
      <c r="CK78" t="str">
        <f t="shared" si="66"/>
        <v>낮음</v>
      </c>
      <c r="CL78" t="str">
        <f t="shared" si="67"/>
        <v>낮음</v>
      </c>
      <c r="CM78" t="str">
        <f t="shared" si="68"/>
        <v>낮음</v>
      </c>
      <c r="CN78" t="str">
        <f t="shared" si="69"/>
        <v>낮음</v>
      </c>
      <c r="CO78" t="str">
        <f t="shared" si="70"/>
        <v>높음</v>
      </c>
      <c r="CP78" t="str">
        <f t="shared" si="71"/>
        <v>높음</v>
      </c>
      <c r="CQ78" t="str">
        <f t="shared" si="72"/>
        <v>보통</v>
      </c>
      <c r="CR78" t="str">
        <f t="shared" si="73"/>
        <v>보통</v>
      </c>
      <c r="CS78" t="str">
        <f t="shared" ref="CS78:CS141" si="121">IF(BS78="","",IF(BS78&lt;0,"낮음",IF(BS78&gt;=1,"높음","보통")))</f>
        <v>낮음</v>
      </c>
      <c r="CT78" t="str">
        <f t="shared" ref="CT78:CT141" si="122">IF(BT78="","",IF(BT78&lt;0,"낮음",IF(BT78&gt;=1,"높음","보통")))</f>
        <v>낮음</v>
      </c>
      <c r="CU78" t="str">
        <f t="shared" ref="CU78:CU141" si="123">IF(BU78="","",IF(BU78&lt;0,"낮음",IF(BU78&gt;=1,"높음","보통")))</f>
        <v>낮음</v>
      </c>
      <c r="CV78" t="str">
        <f t="shared" ref="CV78:CV141" si="124">IF(BV78="","",IF(BV78&lt;0,"낮음",IF(BV78&gt;=1,"높음","보통")))</f>
        <v>낮음</v>
      </c>
      <c r="CW78" t="str">
        <f t="shared" ref="CW78:CW141" si="125">IF(BW78="","",IF(BW78&lt;0,"낮음",IF(BW78&gt;=1,"높음","보통")))</f>
        <v>보통</v>
      </c>
      <c r="CX78" t="str">
        <f t="shared" ref="CX78:CX141" si="126">IF(BX78="","",IF(BX78&lt;0,"낮음",IF(BX78&gt;=1,"높음","보통")))</f>
        <v/>
      </c>
      <c r="CY78" t="str">
        <f t="shared" ref="CY78:CY141" si="127">IF(BY78="","",IF(BY78&lt;0,"낮음",IF(BY78&gt;=1,"높음","보통")))</f>
        <v>보통</v>
      </c>
      <c r="CZ78" t="str">
        <f t="shared" ref="CZ78:CZ141" si="128">IF(BZ78="","",IF(BZ78&lt;0,"낮음",IF(BZ78&gt;=1,"높음","보통")))</f>
        <v>높음</v>
      </c>
      <c r="DA78" t="str">
        <f t="shared" ref="DA78:DA141" si="129">IF(CA78="","",IF(CA78&lt;0,"낮음",IF(CA78&gt;=1,"높음","보통")))</f>
        <v>높음</v>
      </c>
      <c r="DC78">
        <f t="shared" si="118"/>
        <v>7.4705419746553425E-2</v>
      </c>
      <c r="DD78">
        <f t="shared" si="119"/>
        <v>0.1466936479459815</v>
      </c>
      <c r="DE78">
        <f t="shared" si="120"/>
        <v>0.350046878319207</v>
      </c>
    </row>
    <row r="79" spans="1:109" x14ac:dyDescent="0.3">
      <c r="A79">
        <v>1089</v>
      </c>
      <c r="B79">
        <v>190214</v>
      </c>
      <c r="C79" t="s">
        <v>76</v>
      </c>
      <c r="D79" t="s">
        <v>6</v>
      </c>
      <c r="E79" t="s">
        <v>13</v>
      </c>
      <c r="F79">
        <f t="shared" si="74"/>
        <v>-0.91721684431925543</v>
      </c>
      <c r="G79">
        <f t="shared" si="75"/>
        <v>-0.61766240794952865</v>
      </c>
      <c r="H79">
        <f t="shared" si="76"/>
        <v>-1.2150926648087845</v>
      </c>
      <c r="I79">
        <f t="shared" si="77"/>
        <v>-1.5995968217006848</v>
      </c>
      <c r="J79">
        <f t="shared" si="78"/>
        <v>-0.3626333731891499</v>
      </c>
      <c r="K79">
        <f t="shared" si="79"/>
        <v>-1.1935367076405654</v>
      </c>
      <c r="M79" s="6">
        <f t="shared" si="80"/>
        <v>55.486021505376321</v>
      </c>
      <c r="N79">
        <f t="shared" si="81"/>
        <v>72.585666700000004</v>
      </c>
      <c r="O79">
        <f t="shared" si="82"/>
        <v>66.393093949999994</v>
      </c>
      <c r="P79">
        <f t="shared" si="83"/>
        <v>57.292664709999997</v>
      </c>
      <c r="Q79">
        <f t="shared" si="84"/>
        <v>74.745665880000004</v>
      </c>
      <c r="R79">
        <f t="shared" si="85"/>
        <v>67.974921199999997</v>
      </c>
      <c r="T79" t="str">
        <f t="shared" si="86"/>
        <v>낮음</v>
      </c>
      <c r="U79" t="str">
        <f t="shared" si="87"/>
        <v>낮음</v>
      </c>
      <c r="V79" t="str">
        <f t="shared" si="88"/>
        <v>낮음</v>
      </c>
      <c r="W79" t="str">
        <f t="shared" si="89"/>
        <v>낮음</v>
      </c>
      <c r="X79" t="str">
        <f t="shared" si="90"/>
        <v>낮음</v>
      </c>
      <c r="Y79" t="str">
        <f t="shared" si="91"/>
        <v>낮음</v>
      </c>
      <c r="AA79" s="2">
        <v>55.486021505376321</v>
      </c>
      <c r="AB79" s="2">
        <v>89.996821830000002</v>
      </c>
      <c r="AC79" s="2">
        <v>82.816879700000001</v>
      </c>
      <c r="AD79" s="2">
        <v>57.229035600000003</v>
      </c>
      <c r="AE79" s="2">
        <v>60.299929669999997</v>
      </c>
      <c r="AF79" s="5">
        <v>72.585666700000004</v>
      </c>
      <c r="AG79" s="2">
        <v>77.25818529</v>
      </c>
      <c r="AH79" s="2">
        <v>74.480105140000006</v>
      </c>
      <c r="AI79" s="2">
        <v>56.676571969999998</v>
      </c>
      <c r="AJ79" s="2">
        <v>57.157513399999999</v>
      </c>
      <c r="AK79" s="5">
        <v>66.393093949999994</v>
      </c>
      <c r="AL79" s="2">
        <v>56.056598839999999</v>
      </c>
      <c r="AM79" s="2">
        <v>65.711493300000001</v>
      </c>
      <c r="AN79" s="2">
        <v>50.109901999999998</v>
      </c>
      <c r="AO79" s="5">
        <v>57.292664709999997</v>
      </c>
      <c r="AP79" s="2">
        <v>100</v>
      </c>
      <c r="AQ79" s="2">
        <v>81.973553109999997</v>
      </c>
      <c r="AR79" s="2">
        <v>62.921383609999999</v>
      </c>
      <c r="AS79" s="2">
        <v>54.087726809999999</v>
      </c>
      <c r="AT79" s="5">
        <v>74.745665880000004</v>
      </c>
      <c r="AU79" s="2">
        <v>82.060211159999994</v>
      </c>
      <c r="AV79" s="2"/>
      <c r="AW79" s="2">
        <v>52.368211080000002</v>
      </c>
      <c r="AX79" s="2">
        <v>69.496341349999994</v>
      </c>
      <c r="AY79" s="5">
        <v>67.974921199999997</v>
      </c>
      <c r="BA79" t="s">
        <v>13</v>
      </c>
      <c r="BC79">
        <f t="shared" si="92"/>
        <v>-0.91721684431925543</v>
      </c>
      <c r="BD79">
        <f t="shared" si="93"/>
        <v>0.34781714678683012</v>
      </c>
      <c r="BE79">
        <f t="shared" si="94"/>
        <v>9.8617695734744978E-2</v>
      </c>
      <c r="BF79">
        <f t="shared" si="95"/>
        <v>-0.47124532012702869</v>
      </c>
      <c r="BG79">
        <f t="shared" si="96"/>
        <v>-0.5616667787847518</v>
      </c>
      <c r="BH79">
        <f t="shared" si="97"/>
        <v>-0.32913603836881922</v>
      </c>
      <c r="BI79">
        <f t="shared" si="98"/>
        <v>0.1109563963788666</v>
      </c>
      <c r="BJ79">
        <f t="shared" si="99"/>
        <v>-0.27518594716544226</v>
      </c>
      <c r="BK79">
        <f t="shared" si="100"/>
        <v>-0.79500665116218561</v>
      </c>
      <c r="BL79">
        <f t="shared" si="101"/>
        <v>-1.0705388431135083</v>
      </c>
      <c r="BM79">
        <f t="shared" si="102"/>
        <v>-0.66709103901844991</v>
      </c>
      <c r="BN79">
        <f t="shared" si="103"/>
        <v>-0.64747524294457981</v>
      </c>
      <c r="BO79">
        <f t="shared" si="104"/>
        <v>-0.14191841036043992</v>
      </c>
      <c r="BP79">
        <f t="shared" si="105"/>
        <v>-1.10782796667187</v>
      </c>
      <c r="BQ79">
        <f t="shared" si="106"/>
        <v>-0.91899081875552735</v>
      </c>
      <c r="BR79">
        <f t="shared" si="107"/>
        <v>0.80335168590193184</v>
      </c>
      <c r="BS79">
        <f t="shared" si="108"/>
        <v>6.8966792891399245E-2</v>
      </c>
      <c r="BT79">
        <f t="shared" si="109"/>
        <v>-0.31186047884877655</v>
      </c>
      <c r="BU79">
        <f t="shared" si="110"/>
        <v>-0.8287996129670705</v>
      </c>
      <c r="BV79">
        <f t="shared" si="111"/>
        <v>-0.19114995638439847</v>
      </c>
      <c r="BW79">
        <f t="shared" si="112"/>
        <v>-0.14818263486311567</v>
      </c>
      <c r="BX79" t="str">
        <f t="shared" si="113"/>
        <v/>
      </c>
      <c r="BY79">
        <f t="shared" si="114"/>
        <v>-0.99881399752914257</v>
      </c>
      <c r="BZ79">
        <f t="shared" si="115"/>
        <v>-0.20969147039726982</v>
      </c>
      <c r="CA79">
        <f t="shared" si="116"/>
        <v>-0.54867782166979628</v>
      </c>
      <c r="CC79" t="str">
        <f t="shared" si="117"/>
        <v>낮음</v>
      </c>
      <c r="CD79" t="str">
        <f t="shared" ref="CD79:CD142" si="130">IF(BD79="","",IF(BD79&lt;0,"낮음",IF(BD79&gt;=1,"높음","보통")))</f>
        <v>보통</v>
      </c>
      <c r="CE79" t="str">
        <f t="shared" ref="CE79:CE142" si="131">IF(BE79="","",IF(BE79&lt;0,"낮음",IF(BE79&gt;=1,"높음","보통")))</f>
        <v>보통</v>
      </c>
      <c r="CF79" t="str">
        <f t="shared" ref="CF79:CF142" si="132">IF(BF79="","",IF(BF79&lt;0,"낮음",IF(BF79&gt;=1,"높음","보통")))</f>
        <v>낮음</v>
      </c>
      <c r="CG79" t="str">
        <f t="shared" ref="CG79:CG142" si="133">IF(BG79="","",IF(BG79&lt;0,"낮음",IF(BG79&gt;=1,"높음","보통")))</f>
        <v>낮음</v>
      </c>
      <c r="CH79" t="str">
        <f t="shared" ref="CH79:CH142" si="134">IF(BH79="","",IF(BH79&lt;0,"낮음",IF(BH79&gt;=1,"높음","보통")))</f>
        <v>낮음</v>
      </c>
      <c r="CI79" t="str">
        <f t="shared" ref="CI79:CI142" si="135">IF(BI79="","",IF(BI79&lt;0,"낮음",IF(BI79&gt;=1,"높음","보통")))</f>
        <v>보통</v>
      </c>
      <c r="CJ79" t="str">
        <f t="shared" ref="CJ79:CJ142" si="136">IF(BJ79="","",IF(BJ79&lt;0,"낮음",IF(BJ79&gt;=1,"높음","보통")))</f>
        <v>낮음</v>
      </c>
      <c r="CK79" t="str">
        <f t="shared" ref="CK79:CK142" si="137">IF(BK79="","",IF(BK79&lt;0,"낮음",IF(BK79&gt;=1,"높음","보통")))</f>
        <v>낮음</v>
      </c>
      <c r="CL79" t="str">
        <f t="shared" ref="CL79:CL142" si="138">IF(BL79="","",IF(BL79&lt;0,"낮음",IF(BL79&gt;=1,"높음","보통")))</f>
        <v>낮음</v>
      </c>
      <c r="CM79" t="str">
        <f t="shared" ref="CM79:CM142" si="139">IF(BM79="","",IF(BM79&lt;0,"낮음",IF(BM79&gt;=1,"높음","보통")))</f>
        <v>낮음</v>
      </c>
      <c r="CN79" t="str">
        <f t="shared" ref="CN79:CN142" si="140">IF(BN79="","",IF(BN79&lt;0,"낮음",IF(BN79&gt;=1,"높음","보통")))</f>
        <v>낮음</v>
      </c>
      <c r="CO79" t="str">
        <f t="shared" ref="CO79:CO142" si="141">IF(BO79="","",IF(BO79&lt;0,"낮음",IF(BO79&gt;=1,"높음","보통")))</f>
        <v>낮음</v>
      </c>
      <c r="CP79" t="str">
        <f t="shared" ref="CP79:CP142" si="142">IF(BP79="","",IF(BP79&lt;0,"낮음",IF(BP79&gt;=1,"높음","보통")))</f>
        <v>낮음</v>
      </c>
      <c r="CQ79" t="str">
        <f t="shared" ref="CQ79:CQ142" si="143">IF(BQ79="","",IF(BQ79&lt;0,"낮음",IF(BQ79&gt;=1,"높음","보통")))</f>
        <v>낮음</v>
      </c>
      <c r="CR79" t="str">
        <f t="shared" ref="CR79:CR142" si="144">IF(BR79="","",IF(BR79&lt;0,"낮음",IF(BR79&gt;=1,"높음","보통")))</f>
        <v>보통</v>
      </c>
      <c r="CS79" t="str">
        <f t="shared" si="121"/>
        <v>보통</v>
      </c>
      <c r="CT79" t="str">
        <f t="shared" si="122"/>
        <v>낮음</v>
      </c>
      <c r="CU79" t="str">
        <f t="shared" si="123"/>
        <v>낮음</v>
      </c>
      <c r="CV79" t="str">
        <f t="shared" si="124"/>
        <v>낮음</v>
      </c>
      <c r="CW79" t="str">
        <f t="shared" si="125"/>
        <v>낮음</v>
      </c>
      <c r="CX79" t="str">
        <f t="shared" si="126"/>
        <v/>
      </c>
      <c r="CY79" t="str">
        <f t="shared" si="127"/>
        <v>낮음</v>
      </c>
      <c r="CZ79" t="str">
        <f t="shared" si="128"/>
        <v>낮음</v>
      </c>
      <c r="DA79" t="str">
        <f t="shared" si="129"/>
        <v>낮음</v>
      </c>
      <c r="DC79">
        <f t="shared" si="118"/>
        <v>9.3293470251986615E-2</v>
      </c>
      <c r="DD79">
        <f t="shared" si="119"/>
        <v>-6.2379967224934482E-2</v>
      </c>
      <c r="DE79">
        <f t="shared" si="120"/>
        <v>-0.73695088286780064</v>
      </c>
    </row>
    <row r="80" spans="1:109" x14ac:dyDescent="0.3">
      <c r="A80">
        <v>1090</v>
      </c>
      <c r="B80">
        <v>190214</v>
      </c>
      <c r="C80" t="s">
        <v>77</v>
      </c>
      <c r="D80" t="s">
        <v>6</v>
      </c>
      <c r="E80" t="s">
        <v>25</v>
      </c>
      <c r="F80">
        <f t="shared" si="74"/>
        <v>-0.95221280160530508</v>
      </c>
      <c r="G80">
        <f t="shared" si="75"/>
        <v>0.10878758349965499</v>
      </c>
      <c r="H80">
        <f t="shared" si="76"/>
        <v>-0.81781375685537894</v>
      </c>
      <c r="I80">
        <f t="shared" si="77"/>
        <v>0.88277214850676367</v>
      </c>
      <c r="J80">
        <f t="shared" si="78"/>
        <v>-0.93295630429845722</v>
      </c>
      <c r="K80">
        <f t="shared" si="79"/>
        <v>0.89561066150600166</v>
      </c>
      <c r="M80" s="6">
        <f t="shared" si="80"/>
        <v>59.589189189189206</v>
      </c>
      <c r="N80">
        <f t="shared" si="81"/>
        <v>82.222134789999998</v>
      </c>
      <c r="O80">
        <f t="shared" si="82"/>
        <v>81.755775209999996</v>
      </c>
      <c r="P80">
        <f t="shared" si="83"/>
        <v>78.674624649999998</v>
      </c>
      <c r="Q80">
        <f t="shared" si="84"/>
        <v>73.334023849999994</v>
      </c>
      <c r="R80">
        <f t="shared" si="85"/>
        <v>87.127669499999996</v>
      </c>
      <c r="T80" t="str">
        <f t="shared" si="86"/>
        <v>낮음</v>
      </c>
      <c r="U80" t="str">
        <f t="shared" si="87"/>
        <v>보통</v>
      </c>
      <c r="V80" t="str">
        <f t="shared" si="88"/>
        <v>낮음</v>
      </c>
      <c r="W80" t="str">
        <f t="shared" si="89"/>
        <v>보통</v>
      </c>
      <c r="X80" t="str">
        <f t="shared" si="90"/>
        <v>낮음</v>
      </c>
      <c r="Y80" t="str">
        <f t="shared" si="91"/>
        <v>보통</v>
      </c>
      <c r="AA80" s="2">
        <v>59.589189189189206</v>
      </c>
      <c r="AB80" s="2">
        <v>100</v>
      </c>
      <c r="AC80" s="2">
        <v>77.078546579999994</v>
      </c>
      <c r="AD80" s="2">
        <v>100</v>
      </c>
      <c r="AE80" s="2">
        <v>51.809992569999999</v>
      </c>
      <c r="AF80" s="5">
        <v>82.222134789999998</v>
      </c>
      <c r="AG80" s="2">
        <v>100</v>
      </c>
      <c r="AH80" s="2">
        <v>93.429440639999996</v>
      </c>
      <c r="AI80" s="2">
        <v>75.380126849999996</v>
      </c>
      <c r="AJ80" s="2">
        <v>58.21353337</v>
      </c>
      <c r="AK80" s="5">
        <v>81.755775209999996</v>
      </c>
      <c r="AL80" s="2">
        <v>58.816199820000001</v>
      </c>
      <c r="AM80" s="2">
        <v>100</v>
      </c>
      <c r="AN80" s="2">
        <v>77.207674139999995</v>
      </c>
      <c r="AO80" s="5">
        <v>78.674624649999998</v>
      </c>
      <c r="AP80" s="2">
        <v>55.600305120000002</v>
      </c>
      <c r="AQ80" s="2">
        <v>89.785382229999996</v>
      </c>
      <c r="AR80" s="2">
        <v>76.993006120000004</v>
      </c>
      <c r="AS80" s="2">
        <v>70.957401919999995</v>
      </c>
      <c r="AT80" s="5">
        <v>73.334023849999994</v>
      </c>
      <c r="AU80" s="2">
        <v>98.331679149999999</v>
      </c>
      <c r="AV80" s="2"/>
      <c r="AW80" s="2">
        <v>100</v>
      </c>
      <c r="AX80" s="2">
        <v>63.051329340000002</v>
      </c>
      <c r="AY80" s="5">
        <v>87.127669499999996</v>
      </c>
      <c r="BA80" t="s">
        <v>196</v>
      </c>
      <c r="BC80">
        <f t="shared" si="92"/>
        <v>-0.95221280160530508</v>
      </c>
      <c r="BD80">
        <f t="shared" si="93"/>
        <v>0.57300258663031134</v>
      </c>
      <c r="BE80">
        <f t="shared" si="94"/>
        <v>-0.6413697526502764</v>
      </c>
      <c r="BF80">
        <f t="shared" si="95"/>
        <v>1.8538778143810624</v>
      </c>
      <c r="BG80">
        <f t="shared" si="96"/>
        <v>-1.5074188900183603</v>
      </c>
      <c r="BH80">
        <f t="shared" si="97"/>
        <v>0.10878758349965499</v>
      </c>
      <c r="BI80">
        <f t="shared" si="98"/>
        <v>0.5</v>
      </c>
      <c r="BJ80">
        <f t="shared" si="99"/>
        <v>0.79396018848527294</v>
      </c>
      <c r="BK80">
        <f t="shared" si="100"/>
        <v>-1.0266599782201653</v>
      </c>
      <c r="BL80">
        <f t="shared" si="101"/>
        <v>-1.434568195476321</v>
      </c>
      <c r="BM80">
        <f t="shared" si="102"/>
        <v>-0.81781375685537894</v>
      </c>
      <c r="BN80">
        <f t="shared" si="103"/>
        <v>-1.3882528495911584</v>
      </c>
      <c r="BO80">
        <f t="shared" si="104"/>
        <v>1.6945595830558933</v>
      </c>
      <c r="BP80">
        <f t="shared" si="105"/>
        <v>-0.98481127042795902</v>
      </c>
      <c r="BQ80">
        <f t="shared" si="106"/>
        <v>0.88277214850676367</v>
      </c>
      <c r="BR80">
        <f t="shared" si="107"/>
        <v>-1.8944459213139277</v>
      </c>
      <c r="BS80">
        <f t="shared" si="108"/>
        <v>0.50253958709470725</v>
      </c>
      <c r="BT80">
        <f t="shared" si="109"/>
        <v>0.17617522421439541</v>
      </c>
      <c r="BU80">
        <f t="shared" si="110"/>
        <v>-1.8386261054838069</v>
      </c>
      <c r="BV80">
        <f t="shared" si="111"/>
        <v>-0.93295630429845722</v>
      </c>
      <c r="BW80">
        <f t="shared" si="112"/>
        <v>1.4077875879541082</v>
      </c>
      <c r="BX80" t="str">
        <f t="shared" si="113"/>
        <v/>
      </c>
      <c r="BY80">
        <f t="shared" si="114"/>
        <v>1.7068557204225381</v>
      </c>
      <c r="BZ80">
        <f t="shared" si="115"/>
        <v>-0.94799466709073854</v>
      </c>
      <c r="CA80">
        <f t="shared" si="116"/>
        <v>0.89561066150600166</v>
      </c>
      <c r="CC80" t="str">
        <f t="shared" si="117"/>
        <v>낮음</v>
      </c>
      <c r="CD80" t="str">
        <f t="shared" si="130"/>
        <v>보통</v>
      </c>
      <c r="CE80" t="str">
        <f t="shared" si="131"/>
        <v>낮음</v>
      </c>
      <c r="CF80" t="str">
        <f t="shared" si="132"/>
        <v>높음</v>
      </c>
      <c r="CG80" t="str">
        <f t="shared" si="133"/>
        <v>낮음</v>
      </c>
      <c r="CH80" t="str">
        <f t="shared" si="134"/>
        <v>보통</v>
      </c>
      <c r="CI80" t="str">
        <f t="shared" si="135"/>
        <v>보통</v>
      </c>
      <c r="CJ80" t="str">
        <f t="shared" si="136"/>
        <v>보통</v>
      </c>
      <c r="CK80" t="str">
        <f t="shared" si="137"/>
        <v>낮음</v>
      </c>
      <c r="CL80" t="str">
        <f t="shared" si="138"/>
        <v>낮음</v>
      </c>
      <c r="CM80" t="str">
        <f t="shared" si="139"/>
        <v>낮음</v>
      </c>
      <c r="CN80" t="str">
        <f t="shared" si="140"/>
        <v>낮음</v>
      </c>
      <c r="CO80" t="str">
        <f t="shared" si="141"/>
        <v>높음</v>
      </c>
      <c r="CP80" t="str">
        <f t="shared" si="142"/>
        <v>낮음</v>
      </c>
      <c r="CQ80" t="str">
        <f t="shared" si="143"/>
        <v>보통</v>
      </c>
      <c r="CR80" t="str">
        <f t="shared" si="144"/>
        <v>낮음</v>
      </c>
      <c r="CS80" t="str">
        <f t="shared" si="121"/>
        <v>보통</v>
      </c>
      <c r="CT80" t="str">
        <f t="shared" si="122"/>
        <v>보통</v>
      </c>
      <c r="CU80" t="str">
        <f t="shared" si="123"/>
        <v>낮음</v>
      </c>
      <c r="CV80" t="str">
        <f t="shared" si="124"/>
        <v>낮음</v>
      </c>
      <c r="CW80" t="str">
        <f t="shared" si="125"/>
        <v>높음</v>
      </c>
      <c r="CX80" t="str">
        <f t="shared" si="126"/>
        <v/>
      </c>
      <c r="CY80" t="str">
        <f t="shared" si="127"/>
        <v>높음</v>
      </c>
      <c r="CZ80" t="str">
        <f t="shared" si="128"/>
        <v>낮음</v>
      </c>
      <c r="DA80" t="str">
        <f t="shared" si="129"/>
        <v>보통</v>
      </c>
      <c r="DC80">
        <f t="shared" si="118"/>
        <v>-0.16038171926413339</v>
      </c>
      <c r="DD80">
        <f t="shared" si="119"/>
        <v>0.58742240149639924</v>
      </c>
      <c r="DE80">
        <f t="shared" si="120"/>
        <v>0.34508750207397432</v>
      </c>
    </row>
    <row r="81" spans="1:109" x14ac:dyDescent="0.3">
      <c r="A81">
        <v>1091</v>
      </c>
      <c r="B81">
        <v>190214</v>
      </c>
      <c r="C81" t="s">
        <v>78</v>
      </c>
      <c r="D81" t="s">
        <v>6</v>
      </c>
      <c r="E81" t="s">
        <v>13</v>
      </c>
      <c r="F81">
        <f t="shared" si="74"/>
        <v>0.12339804206684887</v>
      </c>
      <c r="G81">
        <f t="shared" si="75"/>
        <v>0.79897229636671996</v>
      </c>
      <c r="H81">
        <f t="shared" si="76"/>
        <v>-0.1934130715493482</v>
      </c>
      <c r="I81">
        <f t="shared" si="77"/>
        <v>9.2383956580063181E-2</v>
      </c>
      <c r="J81">
        <f t="shared" si="78"/>
        <v>-0.23044721866681914</v>
      </c>
      <c r="K81">
        <f t="shared" si="79"/>
        <v>0.77790390079102167</v>
      </c>
      <c r="M81" s="6">
        <f t="shared" si="80"/>
        <v>66.458823529411788</v>
      </c>
      <c r="N81">
        <f t="shared" si="81"/>
        <v>85.439515670000006</v>
      </c>
      <c r="O81">
        <f t="shared" si="82"/>
        <v>76.012495169999994</v>
      </c>
      <c r="P81">
        <f t="shared" si="83"/>
        <v>73.068684410000003</v>
      </c>
      <c r="Q81">
        <f t="shared" si="84"/>
        <v>75.924125950000004</v>
      </c>
      <c r="R81">
        <f t="shared" si="85"/>
        <v>82.437400460000006</v>
      </c>
      <c r="T81" t="str">
        <f t="shared" si="86"/>
        <v>보통</v>
      </c>
      <c r="U81" t="str">
        <f t="shared" si="87"/>
        <v>보통</v>
      </c>
      <c r="V81" t="str">
        <f t="shared" si="88"/>
        <v>낮음</v>
      </c>
      <c r="W81" t="str">
        <f t="shared" si="89"/>
        <v>보통</v>
      </c>
      <c r="X81" t="str">
        <f t="shared" si="90"/>
        <v>낮음</v>
      </c>
      <c r="Y81" t="str">
        <f t="shared" si="91"/>
        <v>보통</v>
      </c>
      <c r="AA81" s="2">
        <v>66.458823529411788</v>
      </c>
      <c r="AB81" s="2">
        <v>75.883971279999997</v>
      </c>
      <c r="AC81" s="2">
        <v>70.276709049999994</v>
      </c>
      <c r="AD81" s="2">
        <v>98.033134320000002</v>
      </c>
      <c r="AE81" s="2">
        <v>97.56424801</v>
      </c>
      <c r="AF81" s="5">
        <v>85.439515670000006</v>
      </c>
      <c r="AG81" s="2">
        <v>82.592017920000004</v>
      </c>
      <c r="AH81" s="2">
        <v>80.449061459999996</v>
      </c>
      <c r="AI81" s="2">
        <v>65.035702639999997</v>
      </c>
      <c r="AJ81" s="2">
        <v>75.97319865</v>
      </c>
      <c r="AK81" s="5">
        <v>76.012495169999994</v>
      </c>
      <c r="AL81" s="2">
        <v>66.75006655</v>
      </c>
      <c r="AM81" s="2">
        <v>56.930684579999998</v>
      </c>
      <c r="AN81" s="2">
        <v>95.525302100000005</v>
      </c>
      <c r="AO81" s="5">
        <v>73.068684410000003</v>
      </c>
      <c r="AP81" s="2">
        <v>94.446284599999998</v>
      </c>
      <c r="AQ81" s="2">
        <v>54.489821849999998</v>
      </c>
      <c r="AR81" s="2">
        <v>62.921383659999996</v>
      </c>
      <c r="AS81" s="2">
        <v>91.839013699999995</v>
      </c>
      <c r="AT81" s="5">
        <v>75.924125950000004</v>
      </c>
      <c r="AU81" s="2">
        <v>97.463340369999997</v>
      </c>
      <c r="AV81" s="2">
        <v>78.15854616</v>
      </c>
      <c r="AW81" s="2">
        <v>64.653946340000005</v>
      </c>
      <c r="AX81" s="2">
        <v>89.473768960000001</v>
      </c>
      <c r="AY81" s="5">
        <v>82.437400460000006</v>
      </c>
      <c r="BA81" t="s">
        <v>13</v>
      </c>
      <c r="BC81">
        <f t="shared" si="92"/>
        <v>0.12339804206684887</v>
      </c>
      <c r="BD81">
        <f t="shared" si="93"/>
        <v>-0.32342595842731736</v>
      </c>
      <c r="BE81">
        <f t="shared" si="94"/>
        <v>-0.40970118731826261</v>
      </c>
      <c r="BF81">
        <f t="shared" si="95"/>
        <v>0.86208673342265241</v>
      </c>
      <c r="BG81">
        <f t="shared" si="96"/>
        <v>0.90869709974247226</v>
      </c>
      <c r="BH81">
        <f t="shared" si="97"/>
        <v>0.42575130525681693</v>
      </c>
      <c r="BI81">
        <f t="shared" si="98"/>
        <v>0.38275652338157307</v>
      </c>
      <c r="BJ81">
        <f t="shared" si="99"/>
        <v>-8.4697728781411713E-2</v>
      </c>
      <c r="BK81">
        <f t="shared" si="100"/>
        <v>-0.39909858488657002</v>
      </c>
      <c r="BL81">
        <f t="shared" si="101"/>
        <v>-0.21296320605598623</v>
      </c>
      <c r="BM81">
        <f t="shared" si="102"/>
        <v>-0.10618459858772057</v>
      </c>
      <c r="BN81">
        <f t="shared" si="103"/>
        <v>-0.19947108584293272</v>
      </c>
      <c r="BO81">
        <f t="shared" si="104"/>
        <v>-0.65993750373134907</v>
      </c>
      <c r="BP81">
        <f t="shared" si="105"/>
        <v>0.78514664527301692</v>
      </c>
      <c r="BQ81">
        <f t="shared" si="106"/>
        <v>5.3075879337595833E-2</v>
      </c>
      <c r="BR81">
        <f t="shared" si="107"/>
        <v>0.56229641907444028</v>
      </c>
      <c r="BS81">
        <f t="shared" si="108"/>
        <v>-1.0286856386502683</v>
      </c>
      <c r="BT81">
        <f t="shared" si="109"/>
        <v>-0.3118604771818731</v>
      </c>
      <c r="BU81">
        <f t="shared" si="110"/>
        <v>0.76152255233445987</v>
      </c>
      <c r="BV81">
        <f t="shared" si="111"/>
        <v>-0.12147248172355032</v>
      </c>
      <c r="BW81">
        <f t="shared" si="112"/>
        <v>0.62411557210902391</v>
      </c>
      <c r="BX81">
        <f t="shared" si="113"/>
        <v>6.9298311690602632E-2</v>
      </c>
      <c r="BY81">
        <f t="shared" si="114"/>
        <v>-0.36915236444300065</v>
      </c>
      <c r="BZ81">
        <f t="shared" si="115"/>
        <v>0.77519147875630356</v>
      </c>
      <c r="CA81">
        <f t="shared" si="116"/>
        <v>0.35760828722076632</v>
      </c>
      <c r="CC81" t="str">
        <f t="shared" si="117"/>
        <v>보통</v>
      </c>
      <c r="CD81" t="str">
        <f t="shared" si="130"/>
        <v>낮음</v>
      </c>
      <c r="CE81" t="str">
        <f t="shared" si="131"/>
        <v>낮음</v>
      </c>
      <c r="CF81" t="str">
        <f t="shared" si="132"/>
        <v>보통</v>
      </c>
      <c r="CG81" t="str">
        <f t="shared" si="133"/>
        <v>보통</v>
      </c>
      <c r="CH81" t="str">
        <f t="shared" si="134"/>
        <v>보통</v>
      </c>
      <c r="CI81" t="str">
        <f t="shared" si="135"/>
        <v>보통</v>
      </c>
      <c r="CJ81" t="str">
        <f t="shared" si="136"/>
        <v>낮음</v>
      </c>
      <c r="CK81" t="str">
        <f t="shared" si="137"/>
        <v>낮음</v>
      </c>
      <c r="CL81" t="str">
        <f t="shared" si="138"/>
        <v>낮음</v>
      </c>
      <c r="CM81" t="str">
        <f t="shared" si="139"/>
        <v>낮음</v>
      </c>
      <c r="CN81" t="str">
        <f t="shared" si="140"/>
        <v>낮음</v>
      </c>
      <c r="CO81" t="str">
        <f t="shared" si="141"/>
        <v>낮음</v>
      </c>
      <c r="CP81" t="str">
        <f t="shared" si="142"/>
        <v>보통</v>
      </c>
      <c r="CQ81" t="str">
        <f t="shared" si="143"/>
        <v>보통</v>
      </c>
      <c r="CR81" t="str">
        <f t="shared" si="144"/>
        <v>보통</v>
      </c>
      <c r="CS81" t="str">
        <f t="shared" si="121"/>
        <v>낮음</v>
      </c>
      <c r="CT81" t="str">
        <f t="shared" si="122"/>
        <v>낮음</v>
      </c>
      <c r="CU81" t="str">
        <f t="shared" si="123"/>
        <v>보통</v>
      </c>
      <c r="CV81" t="str">
        <f t="shared" si="124"/>
        <v>낮음</v>
      </c>
      <c r="CW81" t="str">
        <f t="shared" si="125"/>
        <v>보통</v>
      </c>
      <c r="CX81" t="str">
        <f t="shared" si="126"/>
        <v>보통</v>
      </c>
      <c r="CY81" t="str">
        <f t="shared" si="127"/>
        <v>낮음</v>
      </c>
      <c r="CZ81" t="str">
        <f t="shared" si="128"/>
        <v>보통</v>
      </c>
      <c r="DA81" t="str">
        <f t="shared" si="129"/>
        <v>보통</v>
      </c>
      <c r="DC81">
        <f t="shared" si="118"/>
        <v>0.2092542940589574</v>
      </c>
      <c r="DD81">
        <f t="shared" si="119"/>
        <v>-0.42274474935813788</v>
      </c>
      <c r="DE81">
        <f t="shared" si="120"/>
        <v>0.11342439043684509</v>
      </c>
    </row>
    <row r="82" spans="1:109" x14ac:dyDescent="0.3">
      <c r="A82">
        <v>1092</v>
      </c>
      <c r="B82">
        <v>190214</v>
      </c>
      <c r="C82" t="s">
        <v>79</v>
      </c>
      <c r="D82" t="s">
        <v>6</v>
      </c>
      <c r="E82" t="s">
        <v>17</v>
      </c>
      <c r="F82">
        <f t="shared" si="74"/>
        <v>-1.3209426302228826</v>
      </c>
      <c r="G82">
        <f t="shared" si="75"/>
        <v>-2.0972387197813256</v>
      </c>
      <c r="H82">
        <f t="shared" si="76"/>
        <v>1.9737018922970582</v>
      </c>
      <c r="I82">
        <f t="shared" si="77"/>
        <v>0.68660061985658294</v>
      </c>
      <c r="J82">
        <f t="shared" si="78"/>
        <v>0.53708173988664543</v>
      </c>
      <c r="K82">
        <f t="shared" si="79"/>
        <v>2.1870379940040214</v>
      </c>
      <c r="M82" s="6">
        <f t="shared" si="80"/>
        <v>52.978347578347559</v>
      </c>
      <c r="N82">
        <f t="shared" si="81"/>
        <v>66.045013900000001</v>
      </c>
      <c r="O82">
        <f t="shared" si="82"/>
        <v>94.152714950000004</v>
      </c>
      <c r="P82">
        <f t="shared" si="83"/>
        <v>87.891362839999999</v>
      </c>
      <c r="Q82">
        <f t="shared" si="84"/>
        <v>83.226321909999996</v>
      </c>
      <c r="R82">
        <f t="shared" si="85"/>
        <v>97.086359049999999</v>
      </c>
      <c r="T82" t="str">
        <f t="shared" si="86"/>
        <v>낮음</v>
      </c>
      <c r="U82" t="str">
        <f t="shared" si="87"/>
        <v>낮음</v>
      </c>
      <c r="V82" t="str">
        <f t="shared" si="88"/>
        <v>높음</v>
      </c>
      <c r="W82" t="str">
        <f t="shared" si="89"/>
        <v>보통</v>
      </c>
      <c r="X82" t="str">
        <f t="shared" si="90"/>
        <v>보통</v>
      </c>
      <c r="Y82" t="str">
        <f t="shared" si="91"/>
        <v>높음</v>
      </c>
      <c r="AA82" s="2">
        <v>52.978347578347559</v>
      </c>
      <c r="AB82" s="2">
        <v>84.251454730000006</v>
      </c>
      <c r="AC82" s="2">
        <v>62.489525329999999</v>
      </c>
      <c r="AD82" s="2">
        <v>57.229035580000001</v>
      </c>
      <c r="AE82" s="2">
        <v>60.210039950000002</v>
      </c>
      <c r="AF82" s="5">
        <v>66.045013900000001</v>
      </c>
      <c r="AG82" s="2">
        <v>100</v>
      </c>
      <c r="AH82" s="2"/>
      <c r="AI82" s="2">
        <v>99.308138389999996</v>
      </c>
      <c r="AJ82" s="2">
        <v>83.150006450000006</v>
      </c>
      <c r="AK82" s="5">
        <v>94.152714950000004</v>
      </c>
      <c r="AL82" s="2">
        <v>100</v>
      </c>
      <c r="AM82" s="2">
        <v>70.470739210000005</v>
      </c>
      <c r="AN82" s="2">
        <v>93.203349309999993</v>
      </c>
      <c r="AO82" s="5">
        <v>87.891362839999999</v>
      </c>
      <c r="AP82" s="2">
        <v>96.861381219999998</v>
      </c>
      <c r="AQ82" s="2">
        <v>81.708340300000003</v>
      </c>
      <c r="AR82" s="2"/>
      <c r="AS82" s="2">
        <v>71.10924421</v>
      </c>
      <c r="AT82" s="5">
        <v>83.226321909999996</v>
      </c>
      <c r="AU82" s="2">
        <v>100</v>
      </c>
      <c r="AV82" s="2">
        <v>100</v>
      </c>
      <c r="AW82" s="2">
        <v>100</v>
      </c>
      <c r="AX82" s="2">
        <v>88.345436179999993</v>
      </c>
      <c r="AY82" s="5">
        <v>97.086359049999999</v>
      </c>
      <c r="BA82" t="s">
        <v>17</v>
      </c>
      <c r="BC82">
        <f t="shared" si="92"/>
        <v>-1.3209426302228826</v>
      </c>
      <c r="BD82">
        <f t="shared" si="93"/>
        <v>-0.47710017068606669</v>
      </c>
      <c r="BE82">
        <f t="shared" si="94"/>
        <v>-1.1158763532905236</v>
      </c>
      <c r="BF82">
        <f t="shared" si="95"/>
        <v>-0.44324534968473306</v>
      </c>
      <c r="BG82">
        <f t="shared" si="96"/>
        <v>-1.1491254170937923</v>
      </c>
      <c r="BH82">
        <f t="shared" si="97"/>
        <v>-2.0972387197813256</v>
      </c>
      <c r="BI82">
        <f t="shared" si="98"/>
        <v>0.31703124084119316</v>
      </c>
      <c r="BJ82" t="str">
        <f t="shared" si="99"/>
        <v/>
      </c>
      <c r="BK82">
        <f t="shared" si="100"/>
        <v>1.3380088530821319</v>
      </c>
      <c r="BL82">
        <f t="shared" si="101"/>
        <v>0.33674759037925245</v>
      </c>
      <c r="BM82">
        <f t="shared" si="102"/>
        <v>1.9737018922970582</v>
      </c>
      <c r="BN82">
        <f t="shared" si="103"/>
        <v>0.39573658168935705</v>
      </c>
      <c r="BO82">
        <f t="shared" si="104"/>
        <v>-0.55133864423989831</v>
      </c>
      <c r="BP82">
        <f t="shared" si="105"/>
        <v>1.1575455549553142</v>
      </c>
      <c r="BQ82">
        <f t="shared" si="106"/>
        <v>0.68660061985658294</v>
      </c>
      <c r="BR82">
        <f t="shared" si="107"/>
        <v>0.9395436643347197</v>
      </c>
      <c r="BS82">
        <f t="shared" si="108"/>
        <v>-0.13570111450461583</v>
      </c>
      <c r="BT82" t="str">
        <f t="shared" si="109"/>
        <v/>
      </c>
      <c r="BU82">
        <f t="shared" si="110"/>
        <v>-9.5108122792244343E-2</v>
      </c>
      <c r="BV82">
        <f t="shared" si="111"/>
        <v>0.53708173988664543</v>
      </c>
      <c r="BW82">
        <f t="shared" si="112"/>
        <v>0.26892707319766396</v>
      </c>
      <c r="BX82">
        <f t="shared" si="113"/>
        <v>0.5296531122867284</v>
      </c>
      <c r="BY82">
        <f t="shared" si="114"/>
        <v>2.1427768726852845</v>
      </c>
      <c r="BZ82">
        <f t="shared" si="115"/>
        <v>0.29978720357300542</v>
      </c>
      <c r="CA82">
        <f t="shared" si="116"/>
        <v>2.1870379940040214</v>
      </c>
      <c r="CC82" t="str">
        <f t="shared" si="117"/>
        <v>낮음</v>
      </c>
      <c r="CD82" t="str">
        <f t="shared" si="130"/>
        <v>낮음</v>
      </c>
      <c r="CE82" t="str">
        <f t="shared" si="131"/>
        <v>낮음</v>
      </c>
      <c r="CF82" t="str">
        <f t="shared" si="132"/>
        <v>낮음</v>
      </c>
      <c r="CG82" t="str">
        <f t="shared" si="133"/>
        <v>낮음</v>
      </c>
      <c r="CH82" t="str">
        <f t="shared" si="134"/>
        <v>낮음</v>
      </c>
      <c r="CI82" t="str">
        <f t="shared" si="135"/>
        <v>보통</v>
      </c>
      <c r="CJ82" t="str">
        <f t="shared" si="136"/>
        <v/>
      </c>
      <c r="CK82" t="str">
        <f t="shared" si="137"/>
        <v>높음</v>
      </c>
      <c r="CL82" t="str">
        <f t="shared" si="138"/>
        <v>보통</v>
      </c>
      <c r="CM82" t="str">
        <f t="shared" si="139"/>
        <v>높음</v>
      </c>
      <c r="CN82" t="str">
        <f t="shared" si="140"/>
        <v>보통</v>
      </c>
      <c r="CO82" t="str">
        <f t="shared" si="141"/>
        <v>낮음</v>
      </c>
      <c r="CP82" t="str">
        <f t="shared" si="142"/>
        <v>높음</v>
      </c>
      <c r="CQ82" t="str">
        <f t="shared" si="143"/>
        <v>보통</v>
      </c>
      <c r="CR82" t="str">
        <f t="shared" si="144"/>
        <v>보통</v>
      </c>
      <c r="CS82" t="str">
        <f t="shared" si="121"/>
        <v>낮음</v>
      </c>
      <c r="CT82" t="str">
        <f t="shared" si="122"/>
        <v/>
      </c>
      <c r="CU82" t="str">
        <f t="shared" si="123"/>
        <v>낮음</v>
      </c>
      <c r="CV82" t="str">
        <f t="shared" si="124"/>
        <v>보통</v>
      </c>
      <c r="CW82" t="str">
        <f t="shared" si="125"/>
        <v>보통</v>
      </c>
      <c r="CX82" t="str">
        <f t="shared" si="126"/>
        <v>보통</v>
      </c>
      <c r="CY82" t="str">
        <f t="shared" si="127"/>
        <v>높음</v>
      </c>
      <c r="CZ82" t="str">
        <f t="shared" si="128"/>
        <v>보통</v>
      </c>
      <c r="DA82" t="str">
        <f t="shared" si="129"/>
        <v>높음</v>
      </c>
      <c r="DC82">
        <f t="shared" si="118"/>
        <v>0.28882767787537345</v>
      </c>
      <c r="DD82">
        <f t="shared" si="119"/>
        <v>-0.31831574993707734</v>
      </c>
      <c r="DE82">
        <f t="shared" si="120"/>
        <v>1.0487714827594994</v>
      </c>
    </row>
    <row r="83" spans="1:109" x14ac:dyDescent="0.3">
      <c r="A83">
        <v>1093</v>
      </c>
      <c r="B83">
        <v>190214</v>
      </c>
      <c r="C83" t="s">
        <v>80</v>
      </c>
      <c r="D83" t="s">
        <v>6</v>
      </c>
      <c r="E83" t="s">
        <v>9</v>
      </c>
      <c r="F83">
        <f t="shared" si="74"/>
        <v>0.708599373102476</v>
      </c>
      <c r="G83">
        <f t="shared" si="75"/>
        <v>-8.9953439278423336E-2</v>
      </c>
      <c r="H83">
        <f t="shared" si="76"/>
        <v>-1.3533831681018649</v>
      </c>
      <c r="I83">
        <f t="shared" si="77"/>
        <v>0.12336131904251064</v>
      </c>
      <c r="J83">
        <f t="shared" si="78"/>
        <v>3.8236556071893128E-2</v>
      </c>
      <c r="K83">
        <f t="shared" si="79"/>
        <v>-1.3866024338597074</v>
      </c>
      <c r="M83" s="6">
        <f t="shared" si="80"/>
        <v>66.560593792172739</v>
      </c>
      <c r="N83">
        <f t="shared" si="81"/>
        <v>75.313265250000001</v>
      </c>
      <c r="O83">
        <f t="shared" si="82"/>
        <v>60.70702541</v>
      </c>
      <c r="P83">
        <f t="shared" si="83"/>
        <v>74.096035580000006</v>
      </c>
      <c r="Q83">
        <f t="shared" si="84"/>
        <v>77.745693739999993</v>
      </c>
      <c r="R83">
        <f t="shared" si="85"/>
        <v>64.541426700000002</v>
      </c>
      <c r="T83" t="str">
        <f t="shared" si="86"/>
        <v>보통</v>
      </c>
      <c r="U83" t="str">
        <f t="shared" si="87"/>
        <v>낮음</v>
      </c>
      <c r="V83" t="str">
        <f t="shared" si="88"/>
        <v>낮음</v>
      </c>
      <c r="W83" t="str">
        <f t="shared" si="89"/>
        <v>보통</v>
      </c>
      <c r="X83" t="str">
        <f t="shared" si="90"/>
        <v>보통</v>
      </c>
      <c r="Y83" t="str">
        <f t="shared" si="91"/>
        <v>낮음</v>
      </c>
      <c r="AA83" s="2">
        <v>66.560593792172739</v>
      </c>
      <c r="AB83" s="2">
        <v>100</v>
      </c>
      <c r="AC83" s="2">
        <v>82.402444529999997</v>
      </c>
      <c r="AD83" s="2">
        <v>62.024663359999998</v>
      </c>
      <c r="AE83" s="2">
        <v>56.82595311</v>
      </c>
      <c r="AF83" s="5">
        <v>75.313265250000001</v>
      </c>
      <c r="AG83" s="2">
        <v>56.577365210000004</v>
      </c>
      <c r="AH83" s="2"/>
      <c r="AI83" s="2">
        <v>61.483072110000002</v>
      </c>
      <c r="AJ83" s="2">
        <v>64.060638909999994</v>
      </c>
      <c r="AK83" s="5">
        <v>60.70702541</v>
      </c>
      <c r="AL83" s="2">
        <v>79.954295119999998</v>
      </c>
      <c r="AM83" s="2">
        <v>57.269780849999997</v>
      </c>
      <c r="AN83" s="2">
        <v>85.064030759999994</v>
      </c>
      <c r="AO83" s="5">
        <v>74.096035580000006</v>
      </c>
      <c r="AP83" s="2">
        <v>67.658353629999993</v>
      </c>
      <c r="AQ83" s="2">
        <v>100</v>
      </c>
      <c r="AR83" s="2">
        <v>62.921383589999998</v>
      </c>
      <c r="AS83" s="2">
        <v>80.403037729999994</v>
      </c>
      <c r="AT83" s="5">
        <v>77.745693739999993</v>
      </c>
      <c r="AU83" s="2">
        <v>72.569985819999999</v>
      </c>
      <c r="AV83" s="2">
        <v>65.022695479999996</v>
      </c>
      <c r="AW83" s="2">
        <v>64.491221370000005</v>
      </c>
      <c r="AX83" s="2">
        <v>56.081804130000002</v>
      </c>
      <c r="AY83" s="5">
        <v>64.541426700000002</v>
      </c>
      <c r="BA83" t="s">
        <v>9</v>
      </c>
      <c r="BC83">
        <f t="shared" si="92"/>
        <v>0.33752777424431984</v>
      </c>
      <c r="BD83">
        <f t="shared" si="93"/>
        <v>1.4610825850848221</v>
      </c>
      <c r="BE83">
        <f t="shared" si="94"/>
        <v>8.2636327300121867E-2</v>
      </c>
      <c r="BF83">
        <f t="shared" si="95"/>
        <v>-0.28226811288678033</v>
      </c>
      <c r="BG83">
        <f t="shared" si="96"/>
        <v>-1.0387787457966067</v>
      </c>
      <c r="BH83">
        <f t="shared" si="97"/>
        <v>-8.9953439278423336E-2</v>
      </c>
      <c r="BI83">
        <f t="shared" si="98"/>
        <v>-1.0200980346993531</v>
      </c>
      <c r="BJ83" t="str">
        <f t="shared" si="99"/>
        <v/>
      </c>
      <c r="BK83">
        <f t="shared" si="100"/>
        <v>-0.79555190928995145</v>
      </c>
      <c r="BL83">
        <f t="shared" si="101"/>
        <v>-0.58781698752178546</v>
      </c>
      <c r="BM83">
        <f t="shared" si="102"/>
        <v>-1.3533831681018649</v>
      </c>
      <c r="BN83">
        <f t="shared" si="103"/>
        <v>0.26001342950224166</v>
      </c>
      <c r="BO83">
        <f t="shared" si="104"/>
        <v>-0.62887470449660865</v>
      </c>
      <c r="BP83">
        <f t="shared" si="105"/>
        <v>0.37448625535263391</v>
      </c>
      <c r="BQ83">
        <f t="shared" si="106"/>
        <v>5.4465658699823984E-2</v>
      </c>
      <c r="BR83">
        <f t="shared" si="107"/>
        <v>-0.47419236558415212</v>
      </c>
      <c r="BS83">
        <f t="shared" si="108"/>
        <v>0.8592871769125231</v>
      </c>
      <c r="BT83">
        <f t="shared" si="109"/>
        <v>-0.30260360793240265</v>
      </c>
      <c r="BU83">
        <f t="shared" si="110"/>
        <v>8.8305065712281708E-2</v>
      </c>
      <c r="BV83">
        <f t="shared" si="111"/>
        <v>1.0648692621230194E-2</v>
      </c>
      <c r="BW83">
        <f t="shared" si="112"/>
        <v>-0.30193784937980345</v>
      </c>
      <c r="BX83">
        <f t="shared" si="113"/>
        <v>-0.38538606443179202</v>
      </c>
      <c r="BY83">
        <f t="shared" si="114"/>
        <v>-0.33534302730809784</v>
      </c>
      <c r="BZ83">
        <f t="shared" si="115"/>
        <v>-0.76709403685098276</v>
      </c>
      <c r="CA83">
        <f t="shared" si="116"/>
        <v>-0.76676746142611363</v>
      </c>
      <c r="CC83" t="str">
        <f t="shared" si="117"/>
        <v>보통</v>
      </c>
      <c r="CD83" t="str">
        <f t="shared" si="130"/>
        <v>높음</v>
      </c>
      <c r="CE83" t="str">
        <f t="shared" si="131"/>
        <v>보통</v>
      </c>
      <c r="CF83" t="str">
        <f t="shared" si="132"/>
        <v>낮음</v>
      </c>
      <c r="CG83" t="str">
        <f t="shared" si="133"/>
        <v>낮음</v>
      </c>
      <c r="CH83" t="str">
        <f t="shared" si="134"/>
        <v>낮음</v>
      </c>
      <c r="CI83" t="str">
        <f t="shared" si="135"/>
        <v>낮음</v>
      </c>
      <c r="CJ83" t="str">
        <f t="shared" si="136"/>
        <v/>
      </c>
      <c r="CK83" t="str">
        <f t="shared" si="137"/>
        <v>낮음</v>
      </c>
      <c r="CL83" t="str">
        <f t="shared" si="138"/>
        <v>낮음</v>
      </c>
      <c r="CM83" t="str">
        <f t="shared" si="139"/>
        <v>낮음</v>
      </c>
      <c r="CN83" t="str">
        <f t="shared" si="140"/>
        <v>보통</v>
      </c>
      <c r="CO83" t="str">
        <f t="shared" si="141"/>
        <v>낮음</v>
      </c>
      <c r="CP83" t="str">
        <f t="shared" si="142"/>
        <v>보통</v>
      </c>
      <c r="CQ83" t="str">
        <f t="shared" si="143"/>
        <v>보통</v>
      </c>
      <c r="CR83" t="str">
        <f t="shared" si="144"/>
        <v>낮음</v>
      </c>
      <c r="CS83" t="str">
        <f t="shared" si="121"/>
        <v>보통</v>
      </c>
      <c r="CT83" t="str">
        <f t="shared" si="122"/>
        <v>낮음</v>
      </c>
      <c r="CU83" t="str">
        <f t="shared" si="123"/>
        <v>보통</v>
      </c>
      <c r="CV83" t="str">
        <f t="shared" si="124"/>
        <v>보통</v>
      </c>
      <c r="CW83" t="str">
        <f t="shared" si="125"/>
        <v>낮음</v>
      </c>
      <c r="CX83" t="str">
        <f t="shared" si="126"/>
        <v>낮음</v>
      </c>
      <c r="CY83" t="str">
        <f t="shared" si="127"/>
        <v>낮음</v>
      </c>
      <c r="CZ83" t="str">
        <f t="shared" si="128"/>
        <v>낮음</v>
      </c>
      <c r="DA83" t="str">
        <f t="shared" si="129"/>
        <v>낮음</v>
      </c>
      <c r="DC83">
        <f t="shared" si="118"/>
        <v>-1.502644701524899E-2</v>
      </c>
      <c r="DD83">
        <f t="shared" si="119"/>
        <v>-1.8084316178938936E-2</v>
      </c>
      <c r="DE83">
        <f t="shared" si="120"/>
        <v>-0.26825608041291965</v>
      </c>
    </row>
    <row r="84" spans="1:109" x14ac:dyDescent="0.3">
      <c r="A84">
        <v>1094</v>
      </c>
      <c r="B84">
        <v>190214</v>
      </c>
      <c r="C84" t="s">
        <v>81</v>
      </c>
      <c r="D84" t="s">
        <v>6</v>
      </c>
      <c r="E84" t="s">
        <v>7</v>
      </c>
      <c r="F84">
        <f t="shared" si="74"/>
        <v>-0.49728530024227402</v>
      </c>
      <c r="G84">
        <f t="shared" si="75"/>
        <v>-1.0952148509751582</v>
      </c>
      <c r="H84">
        <f t="shared" si="76"/>
        <v>1.2836647758820434</v>
      </c>
      <c r="I84">
        <f t="shared" si="77"/>
        <v>-0.60048546296175687</v>
      </c>
      <c r="J84">
        <f t="shared" si="78"/>
        <v>0.60754679108598864</v>
      </c>
      <c r="K84">
        <f t="shared" si="79"/>
        <v>-0.31201314403733854</v>
      </c>
      <c r="M84" s="6">
        <f t="shared" si="80"/>
        <v>59.4</v>
      </c>
      <c r="N84">
        <f t="shared" si="81"/>
        <v>71.983695139999995</v>
      </c>
      <c r="O84">
        <f t="shared" si="82"/>
        <v>97.760161839999995</v>
      </c>
      <c r="P84">
        <f t="shared" si="83"/>
        <v>69.814932450000001</v>
      </c>
      <c r="Q84">
        <f t="shared" si="84"/>
        <v>82.928527549999998</v>
      </c>
      <c r="R84">
        <f t="shared" si="85"/>
        <v>75.753190149999995</v>
      </c>
      <c r="T84" t="str">
        <f t="shared" si="86"/>
        <v>낮음</v>
      </c>
      <c r="U84" t="str">
        <f t="shared" si="87"/>
        <v>낮음</v>
      </c>
      <c r="V84" t="str">
        <f t="shared" si="88"/>
        <v>높음</v>
      </c>
      <c r="W84" t="str">
        <f t="shared" si="89"/>
        <v>낮음</v>
      </c>
      <c r="X84" t="str">
        <f t="shared" si="90"/>
        <v>보통</v>
      </c>
      <c r="Y84" t="str">
        <f t="shared" si="91"/>
        <v>낮음</v>
      </c>
      <c r="AA84" s="2">
        <v>59.4</v>
      </c>
      <c r="AB84" s="2">
        <v>59.83699129</v>
      </c>
      <c r="AC84" s="2">
        <v>52.63547904</v>
      </c>
      <c r="AD84" s="2">
        <v>100</v>
      </c>
      <c r="AE84" s="2">
        <v>75.462310220000006</v>
      </c>
      <c r="AF84" s="5">
        <v>71.983695139999995</v>
      </c>
      <c r="AG84" s="2">
        <v>91.040647370000002</v>
      </c>
      <c r="AH84" s="2">
        <v>100</v>
      </c>
      <c r="AI84" s="2">
        <v>100</v>
      </c>
      <c r="AJ84" s="2">
        <v>100</v>
      </c>
      <c r="AK84" s="5">
        <v>97.760161839999995</v>
      </c>
      <c r="AL84" s="2">
        <v>63.922009670000001</v>
      </c>
      <c r="AM84" s="2">
        <v>58.602369709999998</v>
      </c>
      <c r="AN84" s="2">
        <v>86.920417979999996</v>
      </c>
      <c r="AO84" s="5">
        <v>69.814932450000001</v>
      </c>
      <c r="AP84" s="2">
        <v>100</v>
      </c>
      <c r="AQ84" s="2">
        <v>68.792726579999993</v>
      </c>
      <c r="AR84" s="2">
        <v>62.921383609999999</v>
      </c>
      <c r="AS84" s="2">
        <v>100</v>
      </c>
      <c r="AT84" s="5">
        <v>82.928527549999998</v>
      </c>
      <c r="AU84" s="2">
        <v>95.619767820000007</v>
      </c>
      <c r="AV84" s="2"/>
      <c r="AW84" s="2">
        <v>56.517697800000001</v>
      </c>
      <c r="AX84" s="2">
        <v>75.122104829999998</v>
      </c>
      <c r="AY84" s="5">
        <v>75.753190149999995</v>
      </c>
      <c r="BA84" t="s">
        <v>7</v>
      </c>
      <c r="BC84">
        <f t="shared" si="92"/>
        <v>-0.49728530024227402</v>
      </c>
      <c r="BD84">
        <f t="shared" si="93"/>
        <v>-1.9833321398988775</v>
      </c>
      <c r="BE84">
        <f t="shared" si="94"/>
        <v>-1.6422097165122329</v>
      </c>
      <c r="BF84">
        <f t="shared" si="95"/>
        <v>1.3826088902222851</v>
      </c>
      <c r="BG84">
        <f t="shared" si="96"/>
        <v>-2.8062486246117086E-2</v>
      </c>
      <c r="BH84">
        <f t="shared" si="97"/>
        <v>-1.0952148509751582</v>
      </c>
      <c r="BI84">
        <f t="shared" si="98"/>
        <v>-0.31929702844192809</v>
      </c>
      <c r="BJ84">
        <f t="shared" si="99"/>
        <v>0.56243163977128685</v>
      </c>
      <c r="BK84">
        <f t="shared" si="100"/>
        <v>0.79054672588991914</v>
      </c>
      <c r="BL84">
        <f t="shared" si="101"/>
        <v>0.99989330415601518</v>
      </c>
      <c r="BM84">
        <f t="shared" si="102"/>
        <v>1.2836647758820434</v>
      </c>
      <c r="BN84">
        <f t="shared" si="103"/>
        <v>-0.43713847745430162</v>
      </c>
      <c r="BO84">
        <f t="shared" si="104"/>
        <v>-0.85127287478402747</v>
      </c>
      <c r="BP84">
        <f t="shared" si="105"/>
        <v>0.5412088091240117</v>
      </c>
      <c r="BQ84">
        <f t="shared" si="106"/>
        <v>-0.60048546296175687</v>
      </c>
      <c r="BR84">
        <f t="shared" si="107"/>
        <v>1.0184023892673821</v>
      </c>
      <c r="BS84">
        <f t="shared" si="108"/>
        <v>-0.64969333412108576</v>
      </c>
      <c r="BT84">
        <f t="shared" si="109"/>
        <v>-0.20915547978875115</v>
      </c>
      <c r="BU84">
        <f t="shared" si="110"/>
        <v>1.3733582374888174</v>
      </c>
      <c r="BV84">
        <f t="shared" si="111"/>
        <v>0.60754679108598864</v>
      </c>
      <c r="BW84">
        <f t="shared" si="112"/>
        <v>0.46028812229950261</v>
      </c>
      <c r="BX84" t="str">
        <f t="shared" si="113"/>
        <v/>
      </c>
      <c r="BY84">
        <f t="shared" si="114"/>
        <v>-0.78641892689454362</v>
      </c>
      <c r="BZ84">
        <f t="shared" si="115"/>
        <v>1.9553756186453078E-3</v>
      </c>
      <c r="CA84">
        <f t="shared" si="116"/>
        <v>-0.31201314403733854</v>
      </c>
      <c r="CC84" t="str">
        <f t="shared" si="117"/>
        <v>낮음</v>
      </c>
      <c r="CD84" t="str">
        <f t="shared" si="130"/>
        <v>낮음</v>
      </c>
      <c r="CE84" t="str">
        <f t="shared" si="131"/>
        <v>낮음</v>
      </c>
      <c r="CF84" t="str">
        <f t="shared" si="132"/>
        <v>높음</v>
      </c>
      <c r="CG84" t="str">
        <f t="shared" si="133"/>
        <v>낮음</v>
      </c>
      <c r="CH84" t="str">
        <f t="shared" si="134"/>
        <v>낮음</v>
      </c>
      <c r="CI84" t="str">
        <f t="shared" si="135"/>
        <v>낮음</v>
      </c>
      <c r="CJ84" t="str">
        <f t="shared" si="136"/>
        <v>보통</v>
      </c>
      <c r="CK84" t="str">
        <f t="shared" si="137"/>
        <v>보통</v>
      </c>
      <c r="CL84" t="str">
        <f t="shared" si="138"/>
        <v>보통</v>
      </c>
      <c r="CM84" t="str">
        <f t="shared" si="139"/>
        <v>높음</v>
      </c>
      <c r="CN84" t="str">
        <f t="shared" si="140"/>
        <v>낮음</v>
      </c>
      <c r="CO84" t="str">
        <f t="shared" si="141"/>
        <v>낮음</v>
      </c>
      <c r="CP84" t="str">
        <f t="shared" si="142"/>
        <v>보통</v>
      </c>
      <c r="CQ84" t="str">
        <f t="shared" si="143"/>
        <v>낮음</v>
      </c>
      <c r="CR84" t="str">
        <f t="shared" si="144"/>
        <v>높음</v>
      </c>
      <c r="CS84" t="str">
        <f t="shared" si="121"/>
        <v>낮음</v>
      </c>
      <c r="CT84" t="str">
        <f t="shared" si="122"/>
        <v>낮음</v>
      </c>
      <c r="CU84" t="str">
        <f t="shared" si="123"/>
        <v>높음</v>
      </c>
      <c r="CV84" t="str">
        <f t="shared" si="124"/>
        <v>보통</v>
      </c>
      <c r="CW84" t="str">
        <f t="shared" si="125"/>
        <v>보통</v>
      </c>
      <c r="CX84" t="str">
        <f t="shared" si="126"/>
        <v/>
      </c>
      <c r="CY84" t="str">
        <f t="shared" si="127"/>
        <v>낮음</v>
      </c>
      <c r="CZ84" t="str">
        <f t="shared" si="128"/>
        <v>보통</v>
      </c>
      <c r="DA84" t="str">
        <f t="shared" si="129"/>
        <v>낮음</v>
      </c>
      <c r="DC84">
        <f t="shared" si="118"/>
        <v>-0.25221542684564452</v>
      </c>
      <c r="DD84">
        <f t="shared" si="119"/>
        <v>-0.64518607141151485</v>
      </c>
      <c r="DE84">
        <f t="shared" si="120"/>
        <v>0.34375800371058424</v>
      </c>
    </row>
    <row r="85" spans="1:109" x14ac:dyDescent="0.3">
      <c r="A85">
        <v>1095</v>
      </c>
      <c r="B85">
        <v>190214</v>
      </c>
      <c r="C85" t="s">
        <v>82</v>
      </c>
      <c r="D85" t="s">
        <v>6</v>
      </c>
      <c r="E85" t="s">
        <v>21</v>
      </c>
      <c r="F85">
        <f t="shared" si="74"/>
        <v>1.3909684209643072</v>
      </c>
      <c r="G85">
        <f t="shared" si="75"/>
        <v>-1.2026201822319682</v>
      </c>
      <c r="H85">
        <f t="shared" si="76"/>
        <v>-0.86424960429817788</v>
      </c>
      <c r="I85">
        <f t="shared" si="77"/>
        <v>0.26638349701296837</v>
      </c>
      <c r="J85">
        <f t="shared" si="78"/>
        <v>-0.33348496842732572</v>
      </c>
      <c r="K85">
        <f t="shared" si="79"/>
        <v>-0.40097234834625556</v>
      </c>
      <c r="M85" s="6">
        <f t="shared" si="80"/>
        <v>70.105882352941165</v>
      </c>
      <c r="N85">
        <f t="shared" si="81"/>
        <v>69.520241100000007</v>
      </c>
      <c r="O85">
        <f t="shared" si="82"/>
        <v>70.483463099999994</v>
      </c>
      <c r="P85">
        <f t="shared" si="83"/>
        <v>77.501594990000001</v>
      </c>
      <c r="Q85">
        <f t="shared" si="84"/>
        <v>75.229196970000004</v>
      </c>
      <c r="R85">
        <f t="shared" si="85"/>
        <v>73.829762680000002</v>
      </c>
      <c r="T85" t="str">
        <f t="shared" si="86"/>
        <v>높음</v>
      </c>
      <c r="U85" t="str">
        <f t="shared" si="87"/>
        <v>낮음</v>
      </c>
      <c r="V85" t="str">
        <f t="shared" si="88"/>
        <v>낮음</v>
      </c>
      <c r="W85" t="str">
        <f t="shared" si="89"/>
        <v>보통</v>
      </c>
      <c r="X85" t="str">
        <f t="shared" si="90"/>
        <v>낮음</v>
      </c>
      <c r="Y85" t="str">
        <f t="shared" si="91"/>
        <v>낮음</v>
      </c>
      <c r="AA85" s="2">
        <v>70.105882352941165</v>
      </c>
      <c r="AB85" s="2">
        <v>63.377294970000001</v>
      </c>
      <c r="AC85" s="2">
        <v>71.168275989999998</v>
      </c>
      <c r="AD85" s="2">
        <v>58.586115720000002</v>
      </c>
      <c r="AE85" s="2">
        <v>84.949277719999998</v>
      </c>
      <c r="AF85" s="5">
        <v>69.520241100000007</v>
      </c>
      <c r="AG85" s="2">
        <v>100</v>
      </c>
      <c r="AH85" s="2">
        <v>55.363123969999997</v>
      </c>
      <c r="AI85" s="2">
        <v>67.961398380000006</v>
      </c>
      <c r="AJ85" s="2">
        <v>58.609330059999998</v>
      </c>
      <c r="AK85" s="5">
        <v>70.483463099999994</v>
      </c>
      <c r="AL85" s="2"/>
      <c r="AM85" s="2">
        <v>55.003189980000002</v>
      </c>
      <c r="AN85" s="2">
        <v>100</v>
      </c>
      <c r="AO85" s="5">
        <v>77.501594990000001</v>
      </c>
      <c r="AP85" s="2">
        <v>100</v>
      </c>
      <c r="AQ85" s="2">
        <v>64.654516529999995</v>
      </c>
      <c r="AR85" s="2">
        <v>68.860917270000002</v>
      </c>
      <c r="AS85" s="2">
        <v>67.401354089999998</v>
      </c>
      <c r="AT85" s="5">
        <v>75.229196970000004</v>
      </c>
      <c r="AU85" s="2">
        <v>65.79020749</v>
      </c>
      <c r="AV85" s="2"/>
      <c r="AW85" s="2">
        <v>86.459092440000006</v>
      </c>
      <c r="AX85" s="2">
        <v>69.239988100000005</v>
      </c>
      <c r="AY85" s="5">
        <v>73.829762680000002</v>
      </c>
      <c r="BA85" t="s">
        <v>21</v>
      </c>
      <c r="BC85">
        <f t="shared" si="92"/>
        <v>1.3909684209643072</v>
      </c>
      <c r="BD85">
        <f t="shared" si="93"/>
        <v>-1.0520336228016129</v>
      </c>
      <c r="BE85">
        <f t="shared" si="94"/>
        <v>-0.75521228654975914</v>
      </c>
      <c r="BF85">
        <f t="shared" si="95"/>
        <v>-0.55702401751748887</v>
      </c>
      <c r="BG85">
        <f t="shared" si="96"/>
        <v>0.12541751106497767</v>
      </c>
      <c r="BH85">
        <f t="shared" si="97"/>
        <v>-1.2026201822319682</v>
      </c>
      <c r="BI85">
        <f t="shared" si="98"/>
        <v>1.0540045807087839</v>
      </c>
      <c r="BJ85">
        <f t="shared" si="99"/>
        <v>-0.5874270875342571</v>
      </c>
      <c r="BK85">
        <f t="shared" si="100"/>
        <v>-0.21005373228664245</v>
      </c>
      <c r="BL85">
        <f t="shared" si="101"/>
        <v>-1.1477017892457961</v>
      </c>
      <c r="BM85">
        <f t="shared" si="102"/>
        <v>-0.86424960429817788</v>
      </c>
      <c r="BN85" t="str">
        <f t="shared" si="103"/>
        <v/>
      </c>
      <c r="BO85">
        <f t="shared" si="104"/>
        <v>-1.0481720620755801</v>
      </c>
      <c r="BP85">
        <f t="shared" si="105"/>
        <v>1.5624164264016251</v>
      </c>
      <c r="BQ85">
        <f t="shared" si="106"/>
        <v>0.26638349701296837</v>
      </c>
      <c r="BR85">
        <f t="shared" si="107"/>
        <v>1.1011517108737114</v>
      </c>
      <c r="BS85">
        <f t="shared" si="108"/>
        <v>-0.96107314463379612</v>
      </c>
      <c r="BT85">
        <f t="shared" si="109"/>
        <v>-8.5199267743714426E-3</v>
      </c>
      <c r="BU85">
        <f t="shared" si="110"/>
        <v>-0.70625962516836305</v>
      </c>
      <c r="BV85">
        <f t="shared" si="111"/>
        <v>-0.33348496842732572</v>
      </c>
      <c r="BW85">
        <f t="shared" si="112"/>
        <v>-1.3797744421980489</v>
      </c>
      <c r="BX85" t="str">
        <f t="shared" si="113"/>
        <v/>
      </c>
      <c r="BY85">
        <f t="shared" si="114"/>
        <v>1.3474875066060994</v>
      </c>
      <c r="BZ85">
        <f t="shared" si="115"/>
        <v>-0.42354951130441953</v>
      </c>
      <c r="CA85">
        <f t="shared" si="116"/>
        <v>-0.40097234834625556</v>
      </c>
      <c r="CC85" t="str">
        <f t="shared" si="117"/>
        <v>높음</v>
      </c>
      <c r="CD85" t="str">
        <f t="shared" si="130"/>
        <v>낮음</v>
      </c>
      <c r="CE85" t="str">
        <f t="shared" si="131"/>
        <v>낮음</v>
      </c>
      <c r="CF85" t="str">
        <f t="shared" si="132"/>
        <v>낮음</v>
      </c>
      <c r="CG85" t="str">
        <f t="shared" si="133"/>
        <v>보통</v>
      </c>
      <c r="CH85" t="str">
        <f t="shared" si="134"/>
        <v>낮음</v>
      </c>
      <c r="CI85" t="str">
        <f t="shared" si="135"/>
        <v>높음</v>
      </c>
      <c r="CJ85" t="str">
        <f t="shared" si="136"/>
        <v>낮음</v>
      </c>
      <c r="CK85" t="str">
        <f t="shared" si="137"/>
        <v>낮음</v>
      </c>
      <c r="CL85" t="str">
        <f t="shared" si="138"/>
        <v>낮음</v>
      </c>
      <c r="CM85" t="str">
        <f t="shared" si="139"/>
        <v>낮음</v>
      </c>
      <c r="CN85" t="str">
        <f t="shared" si="140"/>
        <v/>
      </c>
      <c r="CO85" t="str">
        <f t="shared" si="141"/>
        <v>낮음</v>
      </c>
      <c r="CP85" t="str">
        <f t="shared" si="142"/>
        <v>높음</v>
      </c>
      <c r="CQ85" t="str">
        <f t="shared" si="143"/>
        <v>보통</v>
      </c>
      <c r="CR85" t="str">
        <f t="shared" si="144"/>
        <v>높음</v>
      </c>
      <c r="CS85" t="str">
        <f t="shared" si="121"/>
        <v>낮음</v>
      </c>
      <c r="CT85" t="str">
        <f t="shared" si="122"/>
        <v>낮음</v>
      </c>
      <c r="CU85" t="str">
        <f t="shared" si="123"/>
        <v>낮음</v>
      </c>
      <c r="CV85" t="str">
        <f t="shared" si="124"/>
        <v>낮음</v>
      </c>
      <c r="CW85" t="str">
        <f t="shared" si="125"/>
        <v>낮음</v>
      </c>
      <c r="CX85" t="str">
        <f t="shared" si="126"/>
        <v/>
      </c>
      <c r="CY85" t="str">
        <f t="shared" si="127"/>
        <v>높음</v>
      </c>
      <c r="CZ85" t="str">
        <f t="shared" si="128"/>
        <v>낮음</v>
      </c>
      <c r="DA85" t="str">
        <f t="shared" si="129"/>
        <v>낮음</v>
      </c>
      <c r="DC85">
        <f t="shared" si="118"/>
        <v>-6.9162943354291628E-2</v>
      </c>
      <c r="DD85">
        <f t="shared" si="119"/>
        <v>-0.83797114519834826</v>
      </c>
      <c r="DE85">
        <f t="shared" si="120"/>
        <v>0.4268612512858444</v>
      </c>
    </row>
    <row r="86" spans="1:109" x14ac:dyDescent="0.3">
      <c r="A86">
        <v>1096</v>
      </c>
      <c r="B86">
        <v>190214</v>
      </c>
      <c r="C86" t="s">
        <v>83</v>
      </c>
      <c r="D86" t="s">
        <v>16</v>
      </c>
      <c r="E86" t="s">
        <v>11</v>
      </c>
      <c r="F86">
        <f t="shared" si="74"/>
        <v>-0.77498975707403539</v>
      </c>
      <c r="G86">
        <f t="shared" si="75"/>
        <v>-0.82923510517156929</v>
      </c>
      <c r="H86">
        <f t="shared" si="76"/>
        <v>-0.37174241722695417</v>
      </c>
      <c r="I86">
        <f t="shared" si="77"/>
        <v>-0.94909718950900102</v>
      </c>
      <c r="J86">
        <f t="shared" si="78"/>
        <v>0.90635711307337696</v>
      </c>
      <c r="K86">
        <f t="shared" si="79"/>
        <v>-1.1274009932775715</v>
      </c>
      <c r="M86" s="6">
        <f t="shared" si="80"/>
        <v>56.177777777777777</v>
      </c>
      <c r="N86">
        <f t="shared" si="81"/>
        <v>68.80105657</v>
      </c>
      <c r="O86">
        <f t="shared" si="82"/>
        <v>71.492862790000004</v>
      </c>
      <c r="P86">
        <f t="shared" si="83"/>
        <v>65.294379860000006</v>
      </c>
      <c r="Q86">
        <f t="shared" si="84"/>
        <v>84.200838360000006</v>
      </c>
      <c r="R86">
        <f t="shared" si="85"/>
        <v>69.509220639999995</v>
      </c>
      <c r="T86" t="str">
        <f t="shared" si="86"/>
        <v>낮음</v>
      </c>
      <c r="U86" t="str">
        <f t="shared" si="87"/>
        <v>낮음</v>
      </c>
      <c r="V86" t="str">
        <f t="shared" si="88"/>
        <v>낮음</v>
      </c>
      <c r="W86" t="str">
        <f t="shared" si="89"/>
        <v>낮음</v>
      </c>
      <c r="X86" t="str">
        <f t="shared" si="90"/>
        <v>보통</v>
      </c>
      <c r="Y86" t="str">
        <f t="shared" si="91"/>
        <v>낮음</v>
      </c>
      <c r="AA86" s="2">
        <v>56.177777777777777</v>
      </c>
      <c r="AB86" s="2">
        <v>59.977984859999999</v>
      </c>
      <c r="AC86" s="2">
        <v>79.942399870000003</v>
      </c>
      <c r="AD86" s="2"/>
      <c r="AE86" s="2">
        <v>66.482784980000005</v>
      </c>
      <c r="AF86" s="5">
        <v>68.80105657</v>
      </c>
      <c r="AG86" s="2">
        <v>100</v>
      </c>
      <c r="AH86" s="2">
        <v>80.665346060000005</v>
      </c>
      <c r="AI86" s="2">
        <v>51.211790299999997</v>
      </c>
      <c r="AJ86" s="2">
        <v>54.094314789999999</v>
      </c>
      <c r="AK86" s="5">
        <v>71.492862790000004</v>
      </c>
      <c r="AL86" s="2">
        <v>66.749023179999995</v>
      </c>
      <c r="AM86" s="2">
        <v>55.972886340000002</v>
      </c>
      <c r="AN86" s="2">
        <v>73.161230070000002</v>
      </c>
      <c r="AO86" s="5">
        <v>65.294379860000006</v>
      </c>
      <c r="AP86" s="2">
        <v>100</v>
      </c>
      <c r="AQ86" s="2">
        <v>73.881969760000004</v>
      </c>
      <c r="AR86" s="2">
        <v>62.921383669999997</v>
      </c>
      <c r="AS86" s="2">
        <v>100</v>
      </c>
      <c r="AT86" s="5">
        <v>84.200838360000006</v>
      </c>
      <c r="AU86" s="2">
        <v>78.021630459999997</v>
      </c>
      <c r="AV86" s="2"/>
      <c r="AW86" s="2">
        <v>59.96746718</v>
      </c>
      <c r="AX86" s="2">
        <v>70.538564289999997</v>
      </c>
      <c r="AY86" s="5">
        <v>69.509220639999995</v>
      </c>
      <c r="BA86" t="s">
        <v>11</v>
      </c>
      <c r="BC86">
        <f t="shared" si="92"/>
        <v>-0.77498975707403539</v>
      </c>
      <c r="BD86">
        <f t="shared" si="93"/>
        <v>-0.66471172856214467</v>
      </c>
      <c r="BE86">
        <f t="shared" si="94"/>
        <v>-1.2866062038437678E-2</v>
      </c>
      <c r="BF86" t="str">
        <f t="shared" si="95"/>
        <v/>
      </c>
      <c r="BG86">
        <f t="shared" si="96"/>
        <v>-0.18844673085450961</v>
      </c>
      <c r="BH86">
        <f t="shared" si="97"/>
        <v>-0.32280265007114306</v>
      </c>
      <c r="BI86">
        <f t="shared" si="98"/>
        <v>0.73870357174154544</v>
      </c>
      <c r="BJ86">
        <f t="shared" si="99"/>
        <v>6.0564622512725548E-2</v>
      </c>
      <c r="BK86">
        <f t="shared" si="100"/>
        <v>-0.8255842308330148</v>
      </c>
      <c r="BL86">
        <f t="shared" si="101"/>
        <v>-0.71212102161497315</v>
      </c>
      <c r="BM86">
        <f t="shared" si="102"/>
        <v>-0.15826298207417142</v>
      </c>
      <c r="BN86">
        <f t="shared" si="103"/>
        <v>-0.17515346046195951</v>
      </c>
      <c r="BO86">
        <f t="shared" si="104"/>
        <v>-0.60280444801451327</v>
      </c>
      <c r="BP86">
        <f t="shared" si="105"/>
        <v>4.3092939675080412E-2</v>
      </c>
      <c r="BQ86">
        <f t="shared" si="106"/>
        <v>-0.2757967969750163</v>
      </c>
      <c r="BR86">
        <f t="shared" si="107"/>
        <v>0.36116609366041863</v>
      </c>
      <c r="BS86">
        <f t="shared" si="108"/>
        <v>-9.9897645242936678E-2</v>
      </c>
      <c r="BT86">
        <f t="shared" si="109"/>
        <v>-0.18866099110918153</v>
      </c>
      <c r="BU86">
        <f t="shared" si="110"/>
        <v>0.59452515651971582</v>
      </c>
      <c r="BV86">
        <f t="shared" si="111"/>
        <v>0.20274494222365957</v>
      </c>
      <c r="BW86">
        <f t="shared" si="112"/>
        <v>-0.17629080341848463</v>
      </c>
      <c r="BX86" t="str">
        <f t="shared" si="113"/>
        <v/>
      </c>
      <c r="BY86">
        <f t="shared" si="114"/>
        <v>-0.54484287308213641</v>
      </c>
      <c r="BZ86">
        <f t="shared" si="115"/>
        <v>-0.1893407946910417</v>
      </c>
      <c r="CA86">
        <f t="shared" si="116"/>
        <v>-0.36212086844698155</v>
      </c>
      <c r="CC86" t="str">
        <f t="shared" si="117"/>
        <v>낮음</v>
      </c>
      <c r="CD86" t="str">
        <f t="shared" si="130"/>
        <v>낮음</v>
      </c>
      <c r="CE86" t="str">
        <f t="shared" si="131"/>
        <v>낮음</v>
      </c>
      <c r="CF86" t="str">
        <f t="shared" si="132"/>
        <v/>
      </c>
      <c r="CG86" t="str">
        <f t="shared" si="133"/>
        <v>낮음</v>
      </c>
      <c r="CH86" t="str">
        <f t="shared" si="134"/>
        <v>낮음</v>
      </c>
      <c r="CI86" t="str">
        <f t="shared" si="135"/>
        <v>보통</v>
      </c>
      <c r="CJ86" t="str">
        <f t="shared" si="136"/>
        <v>보통</v>
      </c>
      <c r="CK86" t="str">
        <f t="shared" si="137"/>
        <v>낮음</v>
      </c>
      <c r="CL86" t="str">
        <f t="shared" si="138"/>
        <v>낮음</v>
      </c>
      <c r="CM86" t="str">
        <f t="shared" si="139"/>
        <v>낮음</v>
      </c>
      <c r="CN86" t="str">
        <f t="shared" si="140"/>
        <v>낮음</v>
      </c>
      <c r="CO86" t="str">
        <f t="shared" si="141"/>
        <v>낮음</v>
      </c>
      <c r="CP86" t="str">
        <f t="shared" si="142"/>
        <v>보통</v>
      </c>
      <c r="CQ86" t="str">
        <f t="shared" si="143"/>
        <v>낮음</v>
      </c>
      <c r="CR86" t="str">
        <f t="shared" si="144"/>
        <v>보통</v>
      </c>
      <c r="CS86" t="str">
        <f t="shared" si="121"/>
        <v>낮음</v>
      </c>
      <c r="CT86" t="str">
        <f t="shared" si="122"/>
        <v>낮음</v>
      </c>
      <c r="CU86" t="str">
        <f t="shared" si="123"/>
        <v>보통</v>
      </c>
      <c r="CV86" t="str">
        <f t="shared" si="124"/>
        <v>보통</v>
      </c>
      <c r="CW86" t="str">
        <f t="shared" si="125"/>
        <v>낮음</v>
      </c>
      <c r="CX86" t="str">
        <f t="shared" si="126"/>
        <v/>
      </c>
      <c r="CY86" t="str">
        <f t="shared" si="127"/>
        <v>낮음</v>
      </c>
      <c r="CZ86" t="str">
        <f t="shared" si="128"/>
        <v>낮음</v>
      </c>
      <c r="DA86" t="str">
        <f t="shared" si="129"/>
        <v>낮음</v>
      </c>
      <c r="DC86">
        <f t="shared" si="118"/>
        <v>1.6742734591875051E-2</v>
      </c>
      <c r="DD86">
        <f t="shared" si="119"/>
        <v>-0.16375088319579051</v>
      </c>
      <c r="DE86">
        <f t="shared" si="120"/>
        <v>-0.37899878883731308</v>
      </c>
    </row>
    <row r="87" spans="1:109" x14ac:dyDescent="0.3">
      <c r="A87">
        <v>1097</v>
      </c>
      <c r="B87">
        <v>190214</v>
      </c>
      <c r="C87" t="s">
        <v>84</v>
      </c>
      <c r="D87" t="s">
        <v>16</v>
      </c>
      <c r="E87" t="s">
        <v>13</v>
      </c>
      <c r="F87">
        <f t="shared" si="74"/>
        <v>0.7169043976187649</v>
      </c>
      <c r="G87">
        <f t="shared" si="75"/>
        <v>-0.38855450923394819</v>
      </c>
      <c r="H87">
        <f t="shared" si="76"/>
        <v>1.5297207948141742</v>
      </c>
      <c r="I87">
        <f t="shared" si="77"/>
        <v>0.80019377501317912</v>
      </c>
      <c r="J87">
        <f t="shared" si="78"/>
        <v>-1.11999339129276</v>
      </c>
      <c r="K87">
        <f t="shared" si="79"/>
        <v>-0.51489063442539063</v>
      </c>
      <c r="M87" s="6">
        <f t="shared" si="80"/>
        <v>72.71707317073168</v>
      </c>
      <c r="N87">
        <f t="shared" si="81"/>
        <v>74.664479479999997</v>
      </c>
      <c r="O87">
        <f t="shared" si="82"/>
        <v>92.236286000000007</v>
      </c>
      <c r="P87">
        <f t="shared" si="83"/>
        <v>79.668299360000006</v>
      </c>
      <c r="Q87">
        <f t="shared" si="84"/>
        <v>67.993683849999996</v>
      </c>
      <c r="R87">
        <f t="shared" si="85"/>
        <v>72.953465679999994</v>
      </c>
      <c r="T87" t="str">
        <f t="shared" si="86"/>
        <v>보통</v>
      </c>
      <c r="U87" t="str">
        <f t="shared" si="87"/>
        <v>낮음</v>
      </c>
      <c r="V87" t="str">
        <f t="shared" si="88"/>
        <v>높음</v>
      </c>
      <c r="W87" t="str">
        <f t="shared" si="89"/>
        <v>보통</v>
      </c>
      <c r="X87" t="str">
        <f t="shared" si="90"/>
        <v>낮음</v>
      </c>
      <c r="Y87" t="str">
        <f t="shared" si="91"/>
        <v>낮음</v>
      </c>
      <c r="AA87" s="2">
        <v>72.71707317073168</v>
      </c>
      <c r="AB87" s="2">
        <v>73.287361899999993</v>
      </c>
      <c r="AC87" s="2">
        <v>84.7557987</v>
      </c>
      <c r="AD87" s="2">
        <v>63.656827309999997</v>
      </c>
      <c r="AE87" s="2">
        <v>76.957930009999998</v>
      </c>
      <c r="AF87" s="5">
        <v>74.664479479999997</v>
      </c>
      <c r="AG87" s="2">
        <v>100</v>
      </c>
      <c r="AH87" s="2">
        <v>100</v>
      </c>
      <c r="AI87" s="2">
        <v>69.424246249999996</v>
      </c>
      <c r="AJ87" s="2">
        <v>99.520897770000005</v>
      </c>
      <c r="AK87" s="5">
        <v>92.236286000000007</v>
      </c>
      <c r="AL87" s="2">
        <v>66.749441640000001</v>
      </c>
      <c r="AM87" s="2">
        <v>72.255456429999995</v>
      </c>
      <c r="AN87" s="2">
        <v>100</v>
      </c>
      <c r="AO87" s="5">
        <v>79.668299360000006</v>
      </c>
      <c r="AP87" s="2">
        <v>63.352918000000003</v>
      </c>
      <c r="AQ87" s="2">
        <v>62.262212679999998</v>
      </c>
      <c r="AR87" s="2">
        <v>81.901711649999996</v>
      </c>
      <c r="AS87" s="2">
        <v>64.457893060000004</v>
      </c>
      <c r="AT87" s="5">
        <v>67.993683849999996</v>
      </c>
      <c r="AU87" s="2">
        <v>71.214030149999999</v>
      </c>
      <c r="AV87" s="2">
        <v>62.149163520000002</v>
      </c>
      <c r="AW87" s="2">
        <v>70.105232869999995</v>
      </c>
      <c r="AX87" s="2">
        <v>88.345436179999993</v>
      </c>
      <c r="AY87" s="5">
        <v>72.953465679999994</v>
      </c>
      <c r="BA87" t="s">
        <v>13</v>
      </c>
      <c r="BC87">
        <f t="shared" si="92"/>
        <v>0.7169043976187649</v>
      </c>
      <c r="BD87">
        <f t="shared" si="93"/>
        <v>-0.44692731182749096</v>
      </c>
      <c r="BE87">
        <f t="shared" si="94"/>
        <v>0.17721225141650943</v>
      </c>
      <c r="BF87">
        <f t="shared" si="95"/>
        <v>-0.26120806922989853</v>
      </c>
      <c r="BG87">
        <f t="shared" si="96"/>
        <v>9.5619415610457836E-2</v>
      </c>
      <c r="BH87">
        <f t="shared" si="97"/>
        <v>-0.2070504699875674</v>
      </c>
      <c r="BI87">
        <f t="shared" si="98"/>
        <v>1.2698281786848693</v>
      </c>
      <c r="BJ87">
        <f t="shared" si="99"/>
        <v>0.53923437099650828</v>
      </c>
      <c r="BK87">
        <f t="shared" si="100"/>
        <v>-0.1912468497011324</v>
      </c>
      <c r="BL87">
        <f t="shared" si="101"/>
        <v>0.86028673439318526</v>
      </c>
      <c r="BM87">
        <f t="shared" si="102"/>
        <v>0.8398232200515372</v>
      </c>
      <c r="BN87">
        <f t="shared" si="103"/>
        <v>-0.19949726652495339</v>
      </c>
      <c r="BO87">
        <f t="shared" si="104"/>
        <v>0.24413917906570268</v>
      </c>
      <c r="BP87">
        <f t="shared" si="105"/>
        <v>0.97165803793215788</v>
      </c>
      <c r="BQ87">
        <f t="shared" si="106"/>
        <v>0.45972255163685222</v>
      </c>
      <c r="BR87">
        <f t="shared" si="107"/>
        <v>-0.78729016260887996</v>
      </c>
      <c r="BS87">
        <f t="shared" si="108"/>
        <v>-0.71826986530662873</v>
      </c>
      <c r="BT87">
        <f t="shared" si="109"/>
        <v>0.32090704312375151</v>
      </c>
      <c r="BU87">
        <f t="shared" si="110"/>
        <v>-0.39194284320207934</v>
      </c>
      <c r="BV87">
        <f t="shared" si="111"/>
        <v>-0.59036675530897098</v>
      </c>
      <c r="BW87">
        <f t="shared" si="112"/>
        <v>-0.69199980553776619</v>
      </c>
      <c r="BX87">
        <f t="shared" si="113"/>
        <v>-0.41622537955010991</v>
      </c>
      <c r="BY87">
        <f t="shared" si="114"/>
        <v>-8.9766075689430277E-2</v>
      </c>
      <c r="BZ87">
        <f t="shared" si="115"/>
        <v>0.71956491172838488</v>
      </c>
      <c r="CA87">
        <f t="shared" si="116"/>
        <v>-0.23669910601507921</v>
      </c>
      <c r="CC87" t="str">
        <f t="shared" si="117"/>
        <v>보통</v>
      </c>
      <c r="CD87" t="str">
        <f t="shared" si="130"/>
        <v>낮음</v>
      </c>
      <c r="CE87" t="str">
        <f t="shared" si="131"/>
        <v>보통</v>
      </c>
      <c r="CF87" t="str">
        <f t="shared" si="132"/>
        <v>낮음</v>
      </c>
      <c r="CG87" t="str">
        <f t="shared" si="133"/>
        <v>보통</v>
      </c>
      <c r="CH87" t="str">
        <f t="shared" si="134"/>
        <v>낮음</v>
      </c>
      <c r="CI87" t="str">
        <f t="shared" si="135"/>
        <v>높음</v>
      </c>
      <c r="CJ87" t="str">
        <f t="shared" si="136"/>
        <v>보통</v>
      </c>
      <c r="CK87" t="str">
        <f t="shared" si="137"/>
        <v>낮음</v>
      </c>
      <c r="CL87" t="str">
        <f t="shared" si="138"/>
        <v>보통</v>
      </c>
      <c r="CM87" t="str">
        <f t="shared" si="139"/>
        <v>보통</v>
      </c>
      <c r="CN87" t="str">
        <f t="shared" si="140"/>
        <v>낮음</v>
      </c>
      <c r="CO87" t="str">
        <f t="shared" si="141"/>
        <v>보통</v>
      </c>
      <c r="CP87" t="str">
        <f t="shared" si="142"/>
        <v>보통</v>
      </c>
      <c r="CQ87" t="str">
        <f t="shared" si="143"/>
        <v>보통</v>
      </c>
      <c r="CR87" t="str">
        <f t="shared" si="144"/>
        <v>낮음</v>
      </c>
      <c r="CS87" t="str">
        <f t="shared" si="121"/>
        <v>낮음</v>
      </c>
      <c r="CT87" t="str">
        <f t="shared" si="122"/>
        <v>보통</v>
      </c>
      <c r="CU87" t="str">
        <f t="shared" si="123"/>
        <v>낮음</v>
      </c>
      <c r="CV87" t="str">
        <f t="shared" si="124"/>
        <v>낮음</v>
      </c>
      <c r="CW87" t="str">
        <f t="shared" si="125"/>
        <v>낮음</v>
      </c>
      <c r="CX87" t="str">
        <f t="shared" si="126"/>
        <v>낮음</v>
      </c>
      <c r="CY87" t="str">
        <f t="shared" si="127"/>
        <v>낮음</v>
      </c>
      <c r="CZ87" t="str">
        <f t="shared" si="128"/>
        <v>보통</v>
      </c>
      <c r="DA87" t="str">
        <f t="shared" si="129"/>
        <v>낮음</v>
      </c>
      <c r="DC87">
        <f t="shared" si="118"/>
        <v>-0.17117727356284423</v>
      </c>
      <c r="DD87">
        <f t="shared" si="119"/>
        <v>-3.4781888675603646E-2</v>
      </c>
      <c r="DE87">
        <f t="shared" si="120"/>
        <v>0.15006881728708962</v>
      </c>
    </row>
    <row r="88" spans="1:109" x14ac:dyDescent="0.3">
      <c r="A88">
        <v>1098</v>
      </c>
      <c r="B88">
        <v>190214</v>
      </c>
      <c r="C88" t="s">
        <v>85</v>
      </c>
      <c r="D88" t="s">
        <v>6</v>
      </c>
      <c r="E88" t="s">
        <v>11</v>
      </c>
      <c r="F88">
        <f t="shared" si="74"/>
        <v>-1.1513387598470306</v>
      </c>
      <c r="G88">
        <f t="shared" si="75"/>
        <v>-0.14006146316099283</v>
      </c>
      <c r="H88">
        <f t="shared" si="76"/>
        <v>-0.16051770247164471</v>
      </c>
      <c r="I88">
        <f t="shared" si="77"/>
        <v>0.53796371334591797</v>
      </c>
      <c r="J88">
        <f t="shared" si="78"/>
        <v>-0.10431327008387475</v>
      </c>
      <c r="K88">
        <f t="shared" si="79"/>
        <v>0.69686887849856927</v>
      </c>
      <c r="M88" s="6">
        <f t="shared" si="80"/>
        <v>53.635294117647028</v>
      </c>
      <c r="N88">
        <f t="shared" si="81"/>
        <v>74.883457960000001</v>
      </c>
      <c r="O88">
        <f t="shared" si="82"/>
        <v>73.536634820000003</v>
      </c>
      <c r="P88">
        <f t="shared" si="83"/>
        <v>77.501595199999997</v>
      </c>
      <c r="Q88">
        <f t="shared" si="84"/>
        <v>76.146596369999997</v>
      </c>
      <c r="R88">
        <f t="shared" si="85"/>
        <v>85.659534620000002</v>
      </c>
      <c r="T88" t="str">
        <f t="shared" si="86"/>
        <v>낮음</v>
      </c>
      <c r="U88" t="str">
        <f t="shared" si="87"/>
        <v>낮음</v>
      </c>
      <c r="V88" t="str">
        <f t="shared" si="88"/>
        <v>낮음</v>
      </c>
      <c r="W88" t="str">
        <f t="shared" si="89"/>
        <v>보통</v>
      </c>
      <c r="X88" t="str">
        <f t="shared" si="90"/>
        <v>낮음</v>
      </c>
      <c r="Y88" t="str">
        <f t="shared" si="91"/>
        <v>보통</v>
      </c>
      <c r="AA88" s="2">
        <v>53.635294117647028</v>
      </c>
      <c r="AB88" s="2">
        <v>60.25893129</v>
      </c>
      <c r="AC88" s="2">
        <v>77.949923089999999</v>
      </c>
      <c r="AD88" s="2"/>
      <c r="AE88" s="2">
        <v>86.441519490000005</v>
      </c>
      <c r="AF88" s="5">
        <v>74.883457960000001</v>
      </c>
      <c r="AG88" s="2">
        <v>55.959198550000004</v>
      </c>
      <c r="AH88" s="2">
        <v>75.062995220000005</v>
      </c>
      <c r="AI88" s="2">
        <v>100</v>
      </c>
      <c r="AJ88" s="2">
        <v>63.12434554</v>
      </c>
      <c r="AK88" s="5">
        <v>73.536634820000003</v>
      </c>
      <c r="AL88" s="2"/>
      <c r="AM88" s="2">
        <v>55.00319039</v>
      </c>
      <c r="AN88" s="2">
        <v>100</v>
      </c>
      <c r="AO88" s="5">
        <v>77.501595199999997</v>
      </c>
      <c r="AP88" s="2">
        <v>100</v>
      </c>
      <c r="AQ88" s="2">
        <v>67.332338050000004</v>
      </c>
      <c r="AR88" s="2">
        <v>81.329029340000005</v>
      </c>
      <c r="AS88" s="2">
        <v>55.925018080000001</v>
      </c>
      <c r="AT88" s="5">
        <v>76.146596369999997</v>
      </c>
      <c r="AU88" s="2">
        <v>79.225297370000007</v>
      </c>
      <c r="AV88" s="2"/>
      <c r="AW88" s="2">
        <v>77.753306499999994</v>
      </c>
      <c r="AX88" s="2">
        <v>100</v>
      </c>
      <c r="AY88" s="5">
        <v>85.659534620000002</v>
      </c>
      <c r="BA88" t="s">
        <v>11</v>
      </c>
      <c r="BC88">
        <f t="shared" si="92"/>
        <v>-1.1513387598470306</v>
      </c>
      <c r="BD88">
        <f t="shared" si="93"/>
        <v>-0.6547829272257093</v>
      </c>
      <c r="BE88">
        <f t="shared" si="94"/>
        <v>-9.0253540509226543E-2</v>
      </c>
      <c r="BF88" t="str">
        <f t="shared" si="95"/>
        <v/>
      </c>
      <c r="BG88">
        <f t="shared" si="96"/>
        <v>0.52673340178235084</v>
      </c>
      <c r="BH88">
        <f t="shared" si="97"/>
        <v>-5.4522789977464632E-2</v>
      </c>
      <c r="BI88">
        <f t="shared" si="98"/>
        <v>-0.75351637307472819</v>
      </c>
      <c r="BJ88">
        <f t="shared" si="99"/>
        <v>-9.5566797007123047E-2</v>
      </c>
      <c r="BK88">
        <f t="shared" si="100"/>
        <v>1.1084883484069266</v>
      </c>
      <c r="BL88">
        <f t="shared" si="101"/>
        <v>-0.35402959166969855</v>
      </c>
      <c r="BM88">
        <f t="shared" si="102"/>
        <v>-6.8337669019211136E-2</v>
      </c>
      <c r="BN88" t="str">
        <f t="shared" si="103"/>
        <v/>
      </c>
      <c r="BO88">
        <f t="shared" si="104"/>
        <v>-0.63360275685934675</v>
      </c>
      <c r="BP88">
        <f t="shared" si="105"/>
        <v>0.95373311518864357</v>
      </c>
      <c r="BQ88">
        <f t="shared" si="106"/>
        <v>0.1563261072412889</v>
      </c>
      <c r="BR88">
        <f t="shared" si="107"/>
        <v>0.36116609366041863</v>
      </c>
      <c r="BS88">
        <f t="shared" si="108"/>
        <v>-0.27260415917263442</v>
      </c>
      <c r="BT88">
        <f t="shared" si="109"/>
        <v>0.34176298803472499</v>
      </c>
      <c r="BU88">
        <f t="shared" si="110"/>
        <v>-0.57386920588553592</v>
      </c>
      <c r="BV88">
        <f t="shared" si="111"/>
        <v>-2.3334056313191864E-2</v>
      </c>
      <c r="BW88">
        <f t="shared" si="112"/>
        <v>-0.14417019729702193</v>
      </c>
      <c r="BX88" t="str">
        <f t="shared" si="113"/>
        <v/>
      </c>
      <c r="BY88">
        <f t="shared" si="114"/>
        <v>-1.7434067328887448E-3</v>
      </c>
      <c r="BZ88">
        <f t="shared" si="115"/>
        <v>0.63206518809735979</v>
      </c>
      <c r="CA88">
        <f t="shared" si="116"/>
        <v>0.22383407942718214</v>
      </c>
      <c r="CC88" t="str">
        <f t="shared" si="117"/>
        <v>낮음</v>
      </c>
      <c r="CD88" t="str">
        <f t="shared" si="130"/>
        <v>낮음</v>
      </c>
      <c r="CE88" t="str">
        <f t="shared" si="131"/>
        <v>낮음</v>
      </c>
      <c r="CF88" t="str">
        <f t="shared" si="132"/>
        <v/>
      </c>
      <c r="CG88" t="str">
        <f t="shared" si="133"/>
        <v>보통</v>
      </c>
      <c r="CH88" t="str">
        <f t="shared" si="134"/>
        <v>낮음</v>
      </c>
      <c r="CI88" t="str">
        <f t="shared" si="135"/>
        <v>낮음</v>
      </c>
      <c r="CJ88" t="str">
        <f t="shared" si="136"/>
        <v>낮음</v>
      </c>
      <c r="CK88" t="str">
        <f t="shared" si="137"/>
        <v>높음</v>
      </c>
      <c r="CL88" t="str">
        <f t="shared" si="138"/>
        <v>낮음</v>
      </c>
      <c r="CM88" t="str">
        <f t="shared" si="139"/>
        <v>낮음</v>
      </c>
      <c r="CN88" t="str">
        <f t="shared" si="140"/>
        <v/>
      </c>
      <c r="CO88" t="str">
        <f t="shared" si="141"/>
        <v>낮음</v>
      </c>
      <c r="CP88" t="str">
        <f t="shared" si="142"/>
        <v>보통</v>
      </c>
      <c r="CQ88" t="str">
        <f t="shared" si="143"/>
        <v>보통</v>
      </c>
      <c r="CR88" t="str">
        <f t="shared" si="144"/>
        <v>보통</v>
      </c>
      <c r="CS88" t="str">
        <f t="shared" si="121"/>
        <v>낮음</v>
      </c>
      <c r="CT88" t="str">
        <f t="shared" si="122"/>
        <v>보통</v>
      </c>
      <c r="CU88" t="str">
        <f t="shared" si="123"/>
        <v>낮음</v>
      </c>
      <c r="CV88" t="str">
        <f t="shared" si="124"/>
        <v>낮음</v>
      </c>
      <c r="CW88" t="str">
        <f t="shared" si="125"/>
        <v>낮음</v>
      </c>
      <c r="CX88" t="str">
        <f t="shared" si="126"/>
        <v/>
      </c>
      <c r="CY88" t="str">
        <f t="shared" si="127"/>
        <v>낮음</v>
      </c>
      <c r="CZ88" t="str">
        <f t="shared" si="128"/>
        <v>보통</v>
      </c>
      <c r="DA88" t="str">
        <f t="shared" si="129"/>
        <v>보통</v>
      </c>
      <c r="DC88">
        <f t="shared" si="118"/>
        <v>-0.29782585098426018</v>
      </c>
      <c r="DD88">
        <f t="shared" si="119"/>
        <v>-0.27300681338708271</v>
      </c>
      <c r="DE88">
        <f t="shared" si="120"/>
        <v>0.60056026122435158</v>
      </c>
    </row>
    <row r="89" spans="1:109" x14ac:dyDescent="0.3">
      <c r="A89">
        <v>1099</v>
      </c>
      <c r="B89">
        <v>190214</v>
      </c>
      <c r="C89" t="s">
        <v>86</v>
      </c>
      <c r="D89" t="s">
        <v>16</v>
      </c>
      <c r="E89" t="s">
        <v>13</v>
      </c>
      <c r="F89">
        <f t="shared" si="74"/>
        <v>-0.30617632908937475</v>
      </c>
      <c r="G89">
        <f t="shared" si="75"/>
        <v>0.11355726844765698</v>
      </c>
      <c r="H89">
        <f t="shared" si="76"/>
        <v>0.71654056184082859</v>
      </c>
      <c r="I89">
        <f t="shared" si="77"/>
        <v>-0.70016078941241178</v>
      </c>
      <c r="J89">
        <f t="shared" si="78"/>
        <v>0.55348641002124899</v>
      </c>
      <c r="K89">
        <f t="shared" si="79"/>
        <v>0.14915882251960327</v>
      </c>
      <c r="M89" s="6">
        <f t="shared" si="80"/>
        <v>61.929160739687049</v>
      </c>
      <c r="N89">
        <f t="shared" si="81"/>
        <v>79.22039565</v>
      </c>
      <c r="O89">
        <f t="shared" si="82"/>
        <v>84.579965000000001</v>
      </c>
      <c r="P89">
        <f t="shared" si="83"/>
        <v>65.679001450000001</v>
      </c>
      <c r="Q89">
        <f t="shared" si="84"/>
        <v>82.91301584</v>
      </c>
      <c r="R89">
        <f t="shared" si="85"/>
        <v>77.824929449999999</v>
      </c>
      <c r="T89" t="str">
        <f t="shared" si="86"/>
        <v>낮음</v>
      </c>
      <c r="U89" t="str">
        <f t="shared" si="87"/>
        <v>보통</v>
      </c>
      <c r="V89" t="str">
        <f t="shared" si="88"/>
        <v>보통</v>
      </c>
      <c r="W89" t="str">
        <f t="shared" si="89"/>
        <v>낮음</v>
      </c>
      <c r="X89" t="str">
        <f t="shared" si="90"/>
        <v>보통</v>
      </c>
      <c r="Y89" t="str">
        <f t="shared" si="91"/>
        <v>보통</v>
      </c>
      <c r="AA89" s="2">
        <v>61.929160739687049</v>
      </c>
      <c r="AB89" s="2">
        <v>91.290009679999997</v>
      </c>
      <c r="AC89" s="2">
        <v>100</v>
      </c>
      <c r="AD89" s="2">
        <v>59.83316233</v>
      </c>
      <c r="AE89" s="2">
        <v>65.758410609999999</v>
      </c>
      <c r="AF89" s="5">
        <v>79.22039565</v>
      </c>
      <c r="AG89" s="2">
        <v>65.360063429999997</v>
      </c>
      <c r="AH89" s="2">
        <v>100</v>
      </c>
      <c r="AI89" s="2">
        <v>74.126257249999995</v>
      </c>
      <c r="AJ89" s="2">
        <v>98.83353932</v>
      </c>
      <c r="AK89" s="5">
        <v>84.579965000000001</v>
      </c>
      <c r="AL89" s="2">
        <v>62.793990659999999</v>
      </c>
      <c r="AM89" s="2">
        <v>57.156748759999999</v>
      </c>
      <c r="AN89" s="2">
        <v>77.086264920000005</v>
      </c>
      <c r="AO89" s="5">
        <v>65.679001450000001</v>
      </c>
      <c r="AP89" s="2">
        <v>88.036085900000003</v>
      </c>
      <c r="AQ89" s="2">
        <v>72.267982720000006</v>
      </c>
      <c r="AR89" s="2">
        <v>71.347994749999998</v>
      </c>
      <c r="AS89" s="2">
        <v>100</v>
      </c>
      <c r="AT89" s="5">
        <v>82.91301584</v>
      </c>
      <c r="AU89" s="2">
        <v>100</v>
      </c>
      <c r="AV89" s="2"/>
      <c r="AW89" s="2">
        <v>66.443921020000005</v>
      </c>
      <c r="AX89" s="2">
        <v>67.030867319999999</v>
      </c>
      <c r="AY89" s="5">
        <v>77.824929449999999</v>
      </c>
      <c r="BA89" t="s">
        <v>13</v>
      </c>
      <c r="BC89">
        <f t="shared" si="92"/>
        <v>-0.30617632908937475</v>
      </c>
      <c r="BD89">
        <f t="shared" si="93"/>
        <v>0.40932445354841163</v>
      </c>
      <c r="BE89">
        <f t="shared" si="94"/>
        <v>0.79513967793452112</v>
      </c>
      <c r="BF89">
        <f t="shared" si="95"/>
        <v>-0.38615176949034619</v>
      </c>
      <c r="BG89">
        <f t="shared" si="96"/>
        <v>-0.34628773622246867</v>
      </c>
      <c r="BH89">
        <f t="shared" si="97"/>
        <v>6.0511679169408743E-2</v>
      </c>
      <c r="BI89">
        <f t="shared" si="98"/>
        <v>-0.49534516142642154</v>
      </c>
      <c r="BJ89">
        <f t="shared" si="99"/>
        <v>0.53923437099650828</v>
      </c>
      <c r="BK89">
        <f t="shared" si="100"/>
        <v>3.145143749009699E-2</v>
      </c>
      <c r="BL89">
        <f t="shared" si="101"/>
        <v>0.82895851791775155</v>
      </c>
      <c r="BM89">
        <f t="shared" si="102"/>
        <v>0.39338381486525004</v>
      </c>
      <c r="BN89">
        <f t="shared" si="103"/>
        <v>-0.36521137632627104</v>
      </c>
      <c r="BO89">
        <f t="shared" si="104"/>
        <v>-0.64660096887431384</v>
      </c>
      <c r="BP89">
        <f t="shared" si="105"/>
        <v>1.6582916370674043E-2</v>
      </c>
      <c r="BQ89">
        <f t="shared" si="106"/>
        <v>-0.40225219779977084</v>
      </c>
      <c r="BR89">
        <f t="shared" si="107"/>
        <v>0.2840660729451196</v>
      </c>
      <c r="BS89">
        <f t="shared" si="108"/>
        <v>-0.31865681022493764</v>
      </c>
      <c r="BT89">
        <f t="shared" si="109"/>
        <v>-3.0933519185760115E-2</v>
      </c>
      <c r="BU89">
        <f t="shared" si="110"/>
        <v>1.1053147372586261</v>
      </c>
      <c r="BV89">
        <f t="shared" si="111"/>
        <v>0.29175170008341794</v>
      </c>
      <c r="BW89">
        <f t="shared" si="112"/>
        <v>0.75130126647272211</v>
      </c>
      <c r="BX89" t="str">
        <f t="shared" si="113"/>
        <v/>
      </c>
      <c r="BY89">
        <f t="shared" si="114"/>
        <v>-0.27741358313772579</v>
      </c>
      <c r="BZ89">
        <f t="shared" si="115"/>
        <v>-0.33123881779010766</v>
      </c>
      <c r="CA89">
        <f t="shared" si="116"/>
        <v>6.856943510742354E-2</v>
      </c>
      <c r="CC89" t="str">
        <f t="shared" si="117"/>
        <v>낮음</v>
      </c>
      <c r="CD89" t="str">
        <f t="shared" si="130"/>
        <v>보통</v>
      </c>
      <c r="CE89" t="str">
        <f t="shared" si="131"/>
        <v>보통</v>
      </c>
      <c r="CF89" t="str">
        <f t="shared" si="132"/>
        <v>낮음</v>
      </c>
      <c r="CG89" t="str">
        <f t="shared" si="133"/>
        <v>낮음</v>
      </c>
      <c r="CH89" t="str">
        <f t="shared" si="134"/>
        <v>보통</v>
      </c>
      <c r="CI89" t="str">
        <f t="shared" si="135"/>
        <v>낮음</v>
      </c>
      <c r="CJ89" t="str">
        <f t="shared" si="136"/>
        <v>보통</v>
      </c>
      <c r="CK89" t="str">
        <f t="shared" si="137"/>
        <v>보통</v>
      </c>
      <c r="CL89" t="str">
        <f t="shared" si="138"/>
        <v>보통</v>
      </c>
      <c r="CM89" t="str">
        <f t="shared" si="139"/>
        <v>보통</v>
      </c>
      <c r="CN89" t="str">
        <f t="shared" si="140"/>
        <v>낮음</v>
      </c>
      <c r="CO89" t="str">
        <f t="shared" si="141"/>
        <v>낮음</v>
      </c>
      <c r="CP89" t="str">
        <f t="shared" si="142"/>
        <v>보통</v>
      </c>
      <c r="CQ89" t="str">
        <f t="shared" si="143"/>
        <v>낮음</v>
      </c>
      <c r="CR89" t="str">
        <f t="shared" si="144"/>
        <v>보통</v>
      </c>
      <c r="CS89" t="str">
        <f t="shared" si="121"/>
        <v>낮음</v>
      </c>
      <c r="CT89" t="str">
        <f t="shared" si="122"/>
        <v>낮음</v>
      </c>
      <c r="CU89" t="str">
        <f t="shared" si="123"/>
        <v>높음</v>
      </c>
      <c r="CV89" t="str">
        <f t="shared" si="124"/>
        <v>보통</v>
      </c>
      <c r="CW89" t="str">
        <f t="shared" si="125"/>
        <v>보통</v>
      </c>
      <c r="CX89" t="str">
        <f t="shared" si="126"/>
        <v/>
      </c>
      <c r="CY89" t="str">
        <f t="shared" si="127"/>
        <v>낮음</v>
      </c>
      <c r="CZ89" t="str">
        <f t="shared" si="128"/>
        <v>낮음</v>
      </c>
      <c r="DA89" t="str">
        <f t="shared" si="129"/>
        <v>보통</v>
      </c>
      <c r="DC89">
        <f t="shared" si="118"/>
        <v>0.11682705104271215</v>
      </c>
      <c r="DD89">
        <f t="shared" si="119"/>
        <v>9.227906745794448E-2</v>
      </c>
      <c r="DE89">
        <f t="shared" si="120"/>
        <v>-0.12929290359061221</v>
      </c>
    </row>
    <row r="90" spans="1:109" x14ac:dyDescent="0.3">
      <c r="A90">
        <v>1100</v>
      </c>
      <c r="B90">
        <v>190214</v>
      </c>
      <c r="C90" t="s">
        <v>87</v>
      </c>
      <c r="D90" t="s">
        <v>16</v>
      </c>
      <c r="E90" t="s">
        <v>9</v>
      </c>
      <c r="F90">
        <f t="shared" si="74"/>
        <v>-0.3697402783773362</v>
      </c>
      <c r="G90">
        <f t="shared" si="75"/>
        <v>6.9692991498554305E-2</v>
      </c>
      <c r="H90">
        <f t="shared" si="76"/>
        <v>-0.73016375552744184</v>
      </c>
      <c r="I90">
        <f t="shared" si="77"/>
        <v>1.4406349428944953</v>
      </c>
      <c r="J90">
        <f t="shared" si="78"/>
        <v>-0.78553199703749388</v>
      </c>
      <c r="K90">
        <f t="shared" si="79"/>
        <v>0.56476645391845148</v>
      </c>
      <c r="M90" s="6">
        <f t="shared" si="80"/>
        <v>58.434482758620675</v>
      </c>
      <c r="N90">
        <f t="shared" si="81"/>
        <v>76.361914080000005</v>
      </c>
      <c r="O90">
        <f t="shared" si="82"/>
        <v>67.263466769999994</v>
      </c>
      <c r="P90">
        <f t="shared" si="83"/>
        <v>87.023742839999997</v>
      </c>
      <c r="Q90">
        <f t="shared" si="84"/>
        <v>72.646463499999996</v>
      </c>
      <c r="R90">
        <f t="shared" si="85"/>
        <v>80.61003144</v>
      </c>
      <c r="T90" t="str">
        <f t="shared" si="86"/>
        <v>낮음</v>
      </c>
      <c r="U90" t="str">
        <f t="shared" si="87"/>
        <v>보통</v>
      </c>
      <c r="V90" t="str">
        <f t="shared" si="88"/>
        <v>낮음</v>
      </c>
      <c r="W90" t="str">
        <f t="shared" si="89"/>
        <v>높음</v>
      </c>
      <c r="X90" t="str">
        <f t="shared" si="90"/>
        <v>낮음</v>
      </c>
      <c r="Y90" t="str">
        <f t="shared" si="91"/>
        <v>보통</v>
      </c>
      <c r="AA90" s="2">
        <v>58.434482758620675</v>
      </c>
      <c r="AB90" s="2">
        <v>78.140902490000002</v>
      </c>
      <c r="AC90" s="2">
        <v>89.225482009999993</v>
      </c>
      <c r="AD90" s="2">
        <v>67.407136609999995</v>
      </c>
      <c r="AE90" s="2">
        <v>70.674135219999997</v>
      </c>
      <c r="AF90" s="5">
        <v>76.361914080000005</v>
      </c>
      <c r="AG90" s="2">
        <v>54.904614240000001</v>
      </c>
      <c r="AH90" s="2">
        <v>64.475379810000007</v>
      </c>
      <c r="AI90" s="2">
        <v>92.82981212</v>
      </c>
      <c r="AJ90" s="2">
        <v>56.844060910000003</v>
      </c>
      <c r="AK90" s="5">
        <v>67.263466769999994</v>
      </c>
      <c r="AL90" s="2">
        <v>100</v>
      </c>
      <c r="AM90" s="2">
        <v>61.071228529999999</v>
      </c>
      <c r="AN90" s="2">
        <v>100</v>
      </c>
      <c r="AO90" s="5">
        <v>87.023742839999997</v>
      </c>
      <c r="AP90" s="2">
        <v>87.104305839999995</v>
      </c>
      <c r="AQ90" s="2">
        <v>58.71206282</v>
      </c>
      <c r="AR90" s="2">
        <v>87.30128775</v>
      </c>
      <c r="AS90" s="2">
        <v>57.468197600000003</v>
      </c>
      <c r="AT90" s="5">
        <v>72.646463499999996</v>
      </c>
      <c r="AU90" s="2">
        <v>57.112676950000001</v>
      </c>
      <c r="AV90" s="2">
        <v>100</v>
      </c>
      <c r="AW90" s="2">
        <v>100</v>
      </c>
      <c r="AX90" s="2">
        <v>65.327448810000007</v>
      </c>
      <c r="AY90" s="5">
        <v>80.61003144</v>
      </c>
      <c r="BA90" t="s">
        <v>9</v>
      </c>
      <c r="BC90">
        <f t="shared" si="92"/>
        <v>-0.17611871806035251</v>
      </c>
      <c r="BD90">
        <f t="shared" si="93"/>
        <v>0.12822505037300144</v>
      </c>
      <c r="BE90">
        <f t="shared" si="94"/>
        <v>0.63998319874520171</v>
      </c>
      <c r="BF90">
        <f t="shared" si="95"/>
        <v>-0.10206749651570476</v>
      </c>
      <c r="BG90">
        <f t="shared" si="96"/>
        <v>-0.20030198932596802</v>
      </c>
      <c r="BH90">
        <f t="shared" si="97"/>
        <v>6.9692991498554305E-2</v>
      </c>
      <c r="BI90">
        <f t="shared" si="98"/>
        <v>-1.1192063683777518</v>
      </c>
      <c r="BJ90">
        <f t="shared" si="99"/>
        <v>-0.27253788181269883</v>
      </c>
      <c r="BK90">
        <f t="shared" si="100"/>
        <v>0.98409849960277762</v>
      </c>
      <c r="BL90">
        <f t="shared" si="101"/>
        <v>-0.93055097199315184</v>
      </c>
      <c r="BM90">
        <f t="shared" si="102"/>
        <v>-0.73016375552744184</v>
      </c>
      <c r="BN90">
        <f t="shared" si="103"/>
        <v>0.86069325472775371</v>
      </c>
      <c r="BO90">
        <f t="shared" si="104"/>
        <v>-0.46841379904977065</v>
      </c>
      <c r="BP90">
        <f t="shared" si="105"/>
        <v>0.9275993205405545</v>
      </c>
      <c r="BQ90">
        <f t="shared" si="106"/>
        <v>0.63605943678093058</v>
      </c>
      <c r="BR90">
        <f t="shared" si="107"/>
        <v>0.17983292158028522</v>
      </c>
      <c r="BS90">
        <f t="shared" si="108"/>
        <v>-0.7953245438822899</v>
      </c>
      <c r="BT90">
        <f t="shared" si="109"/>
        <v>0.54279327950628575</v>
      </c>
      <c r="BU90">
        <f t="shared" si="110"/>
        <v>-0.70245756002039694</v>
      </c>
      <c r="BV90">
        <f t="shared" si="111"/>
        <v>-0.21876679387300338</v>
      </c>
      <c r="BW90">
        <f t="shared" si="112"/>
        <v>-1.0965596540898135</v>
      </c>
      <c r="BX90">
        <f t="shared" si="113"/>
        <v>0.47335817627535115</v>
      </c>
      <c r="BY90">
        <f t="shared" si="114"/>
        <v>1.2284963758787253</v>
      </c>
      <c r="BZ90">
        <f t="shared" si="115"/>
        <v>-0.36226170430700716</v>
      </c>
      <c r="CA90">
        <f t="shared" si="116"/>
        <v>0.31230620226467409</v>
      </c>
      <c r="CC90" t="str">
        <f t="shared" si="117"/>
        <v>낮음</v>
      </c>
      <c r="CD90" t="str">
        <f t="shared" si="130"/>
        <v>보통</v>
      </c>
      <c r="CE90" t="str">
        <f t="shared" si="131"/>
        <v>보통</v>
      </c>
      <c r="CF90" t="str">
        <f t="shared" si="132"/>
        <v>낮음</v>
      </c>
      <c r="CG90" t="str">
        <f t="shared" si="133"/>
        <v>낮음</v>
      </c>
      <c r="CH90" t="str">
        <f t="shared" si="134"/>
        <v>보통</v>
      </c>
      <c r="CI90" t="str">
        <f t="shared" si="135"/>
        <v>낮음</v>
      </c>
      <c r="CJ90" t="str">
        <f t="shared" si="136"/>
        <v>낮음</v>
      </c>
      <c r="CK90" t="str">
        <f t="shared" si="137"/>
        <v>보통</v>
      </c>
      <c r="CL90" t="str">
        <f t="shared" si="138"/>
        <v>낮음</v>
      </c>
      <c r="CM90" t="str">
        <f t="shared" si="139"/>
        <v>낮음</v>
      </c>
      <c r="CN90" t="str">
        <f t="shared" si="140"/>
        <v>보통</v>
      </c>
      <c r="CO90" t="str">
        <f t="shared" si="141"/>
        <v>낮음</v>
      </c>
      <c r="CP90" t="str">
        <f t="shared" si="142"/>
        <v>보통</v>
      </c>
      <c r="CQ90" t="str">
        <f t="shared" si="143"/>
        <v>보통</v>
      </c>
      <c r="CR90" t="str">
        <f t="shared" si="144"/>
        <v>보통</v>
      </c>
      <c r="CS90" t="str">
        <f t="shared" si="121"/>
        <v>낮음</v>
      </c>
      <c r="CT90" t="str">
        <f t="shared" si="122"/>
        <v>보통</v>
      </c>
      <c r="CU90" t="str">
        <f t="shared" si="123"/>
        <v>낮음</v>
      </c>
      <c r="CV90" t="str">
        <f t="shared" si="124"/>
        <v>낮음</v>
      </c>
      <c r="CW90" t="str">
        <f t="shared" si="125"/>
        <v>낮음</v>
      </c>
      <c r="CX90" t="str">
        <f t="shared" si="126"/>
        <v>보통</v>
      </c>
      <c r="CY90" t="str">
        <f t="shared" si="127"/>
        <v>높음</v>
      </c>
      <c r="CZ90" t="str">
        <f t="shared" si="128"/>
        <v>낮음</v>
      </c>
      <c r="DA90" t="str">
        <f t="shared" si="129"/>
        <v>보통</v>
      </c>
      <c r="DC90">
        <f t="shared" si="118"/>
        <v>-0.20940295915730495</v>
      </c>
      <c r="DD90">
        <f t="shared" si="119"/>
        <v>-8.45869699448413E-2</v>
      </c>
      <c r="DE90">
        <f t="shared" si="120"/>
        <v>0.71618399580252767</v>
      </c>
    </row>
    <row r="91" spans="1:109" x14ac:dyDescent="0.3">
      <c r="A91">
        <v>1101</v>
      </c>
      <c r="B91">
        <v>190214</v>
      </c>
      <c r="C91" t="s">
        <v>88</v>
      </c>
      <c r="D91" t="s">
        <v>6</v>
      </c>
      <c r="E91" t="s">
        <v>13</v>
      </c>
      <c r="F91">
        <f t="shared" si="74"/>
        <v>1.7952920997883943</v>
      </c>
      <c r="G91">
        <f t="shared" si="75"/>
        <v>1.0689615932806236</v>
      </c>
      <c r="H91">
        <f t="shared" si="76"/>
        <v>0.41959735963162237</v>
      </c>
      <c r="I91">
        <f t="shared" si="77"/>
        <v>1.163920544771319</v>
      </c>
      <c r="J91">
        <f t="shared" si="78"/>
        <v>-1.4563932985789119</v>
      </c>
      <c r="K91">
        <f t="shared" si="79"/>
        <v>0.18338594861117075</v>
      </c>
      <c r="M91" s="6">
        <f t="shared" si="80"/>
        <v>84.088172043010772</v>
      </c>
      <c r="N91">
        <f t="shared" si="81"/>
        <v>87.889266219999996</v>
      </c>
      <c r="O91">
        <f t="shared" si="82"/>
        <v>81.784161089999998</v>
      </c>
      <c r="P91">
        <f t="shared" si="83"/>
        <v>83.059685810000005</v>
      </c>
      <c r="Q91">
        <f t="shared" si="84"/>
        <v>64.994626499999995</v>
      </c>
      <c r="R91">
        <f t="shared" si="85"/>
        <v>78.076019489999993</v>
      </c>
      <c r="T91" t="str">
        <f t="shared" si="86"/>
        <v>높음</v>
      </c>
      <c r="U91" t="str">
        <f t="shared" si="87"/>
        <v>높음</v>
      </c>
      <c r="V91" t="str">
        <f t="shared" si="88"/>
        <v>보통</v>
      </c>
      <c r="W91" t="str">
        <f t="shared" si="89"/>
        <v>높음</v>
      </c>
      <c r="X91" t="str">
        <f t="shared" si="90"/>
        <v>낮음</v>
      </c>
      <c r="Y91" t="str">
        <f t="shared" si="91"/>
        <v>보통</v>
      </c>
      <c r="AA91" s="2">
        <v>84.088172043010772</v>
      </c>
      <c r="AB91" s="2">
        <v>92.074100630000004</v>
      </c>
      <c r="AC91" s="2">
        <v>95.037563349999999</v>
      </c>
      <c r="AD91" s="2">
        <v>64.445400910000004</v>
      </c>
      <c r="AE91" s="2">
        <v>100</v>
      </c>
      <c r="AF91" s="5">
        <v>87.889266219999996</v>
      </c>
      <c r="AG91" s="2">
        <v>100</v>
      </c>
      <c r="AH91" s="2">
        <v>75.736557079999997</v>
      </c>
      <c r="AI91" s="2">
        <v>54.127037119999997</v>
      </c>
      <c r="AJ91" s="2">
        <v>97.273050170000005</v>
      </c>
      <c r="AK91" s="5">
        <v>81.784161089999998</v>
      </c>
      <c r="AL91" s="2">
        <v>85.31177194</v>
      </c>
      <c r="AM91" s="2">
        <v>63.867285500000001</v>
      </c>
      <c r="AN91" s="2">
        <v>100</v>
      </c>
      <c r="AO91" s="5">
        <v>83.059685810000005</v>
      </c>
      <c r="AP91" s="2">
        <v>69.359215309999996</v>
      </c>
      <c r="AQ91" s="2">
        <v>60.011652419999997</v>
      </c>
      <c r="AR91" s="2">
        <v>65.572084559999993</v>
      </c>
      <c r="AS91" s="2">
        <v>65.035553719999996</v>
      </c>
      <c r="AT91" s="5">
        <v>64.994626499999995</v>
      </c>
      <c r="AU91" s="2">
        <v>73.316786449999995</v>
      </c>
      <c r="AV91" s="2"/>
      <c r="AW91" s="2">
        <v>60.911272009999998</v>
      </c>
      <c r="AX91" s="2">
        <v>100</v>
      </c>
      <c r="AY91" s="5">
        <v>78.076019489999993</v>
      </c>
      <c r="BA91" t="s">
        <v>13</v>
      </c>
      <c r="BC91">
        <f t="shared" si="92"/>
        <v>1.7952920997883943</v>
      </c>
      <c r="BD91">
        <f t="shared" si="93"/>
        <v>0.44661781552256752</v>
      </c>
      <c r="BE91">
        <f t="shared" si="94"/>
        <v>0.59398609513624334</v>
      </c>
      <c r="BF91">
        <f t="shared" si="95"/>
        <v>-0.23544030347974562</v>
      </c>
      <c r="BG91">
        <f t="shared" si="96"/>
        <v>1.0048062438966654</v>
      </c>
      <c r="BH91">
        <f t="shared" si="97"/>
        <v>0.56962149461029687</v>
      </c>
      <c r="BI91">
        <f t="shared" si="98"/>
        <v>1.2698281786848693</v>
      </c>
      <c r="BJ91">
        <f t="shared" si="99"/>
        <v>-0.23508860372638729</v>
      </c>
      <c r="BK91">
        <f t="shared" si="100"/>
        <v>-0.91575861117022228</v>
      </c>
      <c r="BL91">
        <f t="shared" si="101"/>
        <v>0.75783501329106795</v>
      </c>
      <c r="BM91">
        <f t="shared" si="102"/>
        <v>0.23036073438078544</v>
      </c>
      <c r="BN91">
        <f t="shared" si="103"/>
        <v>0.57817386555478834</v>
      </c>
      <c r="BO91">
        <f t="shared" si="104"/>
        <v>-0.2507164588098495</v>
      </c>
      <c r="BP91">
        <f t="shared" si="105"/>
        <v>0.97165803793215788</v>
      </c>
      <c r="BQ91">
        <f t="shared" si="106"/>
        <v>0.6686886844827219</v>
      </c>
      <c r="BR91">
        <f t="shared" si="107"/>
        <v>-0.52659088358077322</v>
      </c>
      <c r="BS91">
        <f t="shared" si="108"/>
        <v>-0.80815332830335029</v>
      </c>
      <c r="BT91">
        <f t="shared" si="109"/>
        <v>-0.22349122263323842</v>
      </c>
      <c r="BU91">
        <f t="shared" si="110"/>
        <v>-0.36760813497617129</v>
      </c>
      <c r="BV91">
        <f t="shared" si="111"/>
        <v>-0.76768862461172593</v>
      </c>
      <c r="BW91">
        <f t="shared" si="112"/>
        <v>-0.58656961028009957</v>
      </c>
      <c r="BX91" t="str">
        <f t="shared" si="113"/>
        <v/>
      </c>
      <c r="BY91">
        <f t="shared" si="114"/>
        <v>-0.56096981621652897</v>
      </c>
      <c r="BZ91">
        <f t="shared" si="115"/>
        <v>1.2941324391509077</v>
      </c>
      <c r="CA91">
        <f t="shared" si="116"/>
        <v>8.4303902984044721E-2</v>
      </c>
      <c r="CC91" t="str">
        <f t="shared" si="117"/>
        <v>높음</v>
      </c>
      <c r="CD91" t="str">
        <f t="shared" si="130"/>
        <v>보통</v>
      </c>
      <c r="CE91" t="str">
        <f t="shared" si="131"/>
        <v>보통</v>
      </c>
      <c r="CF91" t="str">
        <f t="shared" si="132"/>
        <v>낮음</v>
      </c>
      <c r="CG91" t="str">
        <f t="shared" si="133"/>
        <v>높음</v>
      </c>
      <c r="CH91" t="str">
        <f t="shared" si="134"/>
        <v>보통</v>
      </c>
      <c r="CI91" t="str">
        <f t="shared" si="135"/>
        <v>높음</v>
      </c>
      <c r="CJ91" t="str">
        <f t="shared" si="136"/>
        <v>낮음</v>
      </c>
      <c r="CK91" t="str">
        <f t="shared" si="137"/>
        <v>낮음</v>
      </c>
      <c r="CL91" t="str">
        <f t="shared" si="138"/>
        <v>보통</v>
      </c>
      <c r="CM91" t="str">
        <f t="shared" si="139"/>
        <v>보통</v>
      </c>
      <c r="CN91" t="str">
        <f t="shared" si="140"/>
        <v>보통</v>
      </c>
      <c r="CO91" t="str">
        <f t="shared" si="141"/>
        <v>낮음</v>
      </c>
      <c r="CP91" t="str">
        <f t="shared" si="142"/>
        <v>보통</v>
      </c>
      <c r="CQ91" t="str">
        <f t="shared" si="143"/>
        <v>보통</v>
      </c>
      <c r="CR91" t="str">
        <f t="shared" si="144"/>
        <v>낮음</v>
      </c>
      <c r="CS91" t="str">
        <f t="shared" si="121"/>
        <v>낮음</v>
      </c>
      <c r="CT91" t="str">
        <f t="shared" si="122"/>
        <v>낮음</v>
      </c>
      <c r="CU91" t="str">
        <f t="shared" si="123"/>
        <v>낮음</v>
      </c>
      <c r="CV91" t="str">
        <f t="shared" si="124"/>
        <v>낮음</v>
      </c>
      <c r="CW91" t="str">
        <f t="shared" si="125"/>
        <v>낮음</v>
      </c>
      <c r="CX91" t="str">
        <f t="shared" si="126"/>
        <v/>
      </c>
      <c r="CY91" t="str">
        <f t="shared" si="127"/>
        <v>낮음</v>
      </c>
      <c r="CZ91" t="str">
        <f t="shared" si="128"/>
        <v>높음</v>
      </c>
      <c r="DA91" t="str">
        <f t="shared" si="129"/>
        <v>보통</v>
      </c>
      <c r="DC91">
        <f t="shared" si="118"/>
        <v>0.23629187318027042</v>
      </c>
      <c r="DD91">
        <f t="shared" si="119"/>
        <v>-0.17499307392583593</v>
      </c>
      <c r="DE91">
        <f t="shared" si="120"/>
        <v>-0.19280038311351549</v>
      </c>
    </row>
    <row r="92" spans="1:109" x14ac:dyDescent="0.3">
      <c r="A92">
        <v>1102</v>
      </c>
      <c r="B92">
        <v>190214</v>
      </c>
      <c r="C92" t="s">
        <v>89</v>
      </c>
      <c r="D92" t="s">
        <v>16</v>
      </c>
      <c r="E92" t="s">
        <v>11</v>
      </c>
      <c r="F92">
        <f t="shared" si="74"/>
        <v>-1.4109453984350793</v>
      </c>
      <c r="G92">
        <f t="shared" si="75"/>
        <v>1.3307597634979098</v>
      </c>
      <c r="H92">
        <f t="shared" si="76"/>
        <v>0.20549979699576251</v>
      </c>
      <c r="I92">
        <f t="shared" si="77"/>
        <v>-0.43369881170554386</v>
      </c>
      <c r="J92">
        <f t="shared" si="78"/>
        <v>0.23190823406066211</v>
      </c>
      <c r="K92">
        <f t="shared" si="79"/>
        <v>-0.64389832022082694</v>
      </c>
      <c r="M92" s="6">
        <f t="shared" si="80"/>
        <v>51.88148148148148</v>
      </c>
      <c r="N92">
        <f t="shared" si="81"/>
        <v>87.864402859999998</v>
      </c>
      <c r="O92">
        <f t="shared" si="82"/>
        <v>77.078153760000006</v>
      </c>
      <c r="P92">
        <f t="shared" si="83"/>
        <v>69.525261709999995</v>
      </c>
      <c r="Q92">
        <f t="shared" si="84"/>
        <v>78.826015299999995</v>
      </c>
      <c r="R92">
        <f t="shared" si="85"/>
        <v>73.789683800000006</v>
      </c>
      <c r="T92" t="str">
        <f t="shared" si="86"/>
        <v>낮음</v>
      </c>
      <c r="U92" t="str">
        <f t="shared" si="87"/>
        <v>높음</v>
      </c>
      <c r="V92" t="str">
        <f t="shared" si="88"/>
        <v>보통</v>
      </c>
      <c r="W92" t="str">
        <f t="shared" si="89"/>
        <v>낮음</v>
      </c>
      <c r="X92" t="str">
        <f t="shared" si="90"/>
        <v>보통</v>
      </c>
      <c r="Y92" t="str">
        <f t="shared" si="91"/>
        <v>낮음</v>
      </c>
      <c r="AA92" s="2">
        <v>51.88148148148148</v>
      </c>
      <c r="AB92" s="2">
        <v>100</v>
      </c>
      <c r="AC92" s="2">
        <v>100</v>
      </c>
      <c r="AD92" s="2">
        <v>100</v>
      </c>
      <c r="AE92" s="2">
        <v>51.457611440000001</v>
      </c>
      <c r="AF92" s="5">
        <v>87.864402859999998</v>
      </c>
      <c r="AG92" s="2">
        <v>52.20029899</v>
      </c>
      <c r="AH92" s="2">
        <v>73.417949879999995</v>
      </c>
      <c r="AI92" s="2">
        <v>82.694366180000003</v>
      </c>
      <c r="AJ92" s="2">
        <v>100</v>
      </c>
      <c r="AK92" s="5">
        <v>77.078153760000006</v>
      </c>
      <c r="AL92" s="2">
        <v>66.749300950000006</v>
      </c>
      <c r="AM92" s="2">
        <v>67.198757650000005</v>
      </c>
      <c r="AN92" s="2">
        <v>74.627726530000004</v>
      </c>
      <c r="AO92" s="5">
        <v>69.525261709999995</v>
      </c>
      <c r="AP92" s="2">
        <v>78.98019721</v>
      </c>
      <c r="AQ92" s="2">
        <v>95.283081249999995</v>
      </c>
      <c r="AR92" s="2">
        <v>87.137664229999999</v>
      </c>
      <c r="AS92" s="2">
        <v>53.90311852</v>
      </c>
      <c r="AT92" s="5">
        <v>78.826015299999995</v>
      </c>
      <c r="AU92" s="2">
        <v>78.671786310000002</v>
      </c>
      <c r="AV92" s="2"/>
      <c r="AW92" s="2">
        <v>67.989808249999996</v>
      </c>
      <c r="AX92" s="2">
        <v>74.707456829999998</v>
      </c>
      <c r="AY92" s="5">
        <v>73.789683800000006</v>
      </c>
      <c r="BA92" t="s">
        <v>11</v>
      </c>
      <c r="BC92">
        <f t="shared" si="92"/>
        <v>-1.4109453984350793</v>
      </c>
      <c r="BD92">
        <f t="shared" si="93"/>
        <v>0.74968829570181283</v>
      </c>
      <c r="BE92">
        <f t="shared" si="94"/>
        <v>0.76616790905560117</v>
      </c>
      <c r="BF92">
        <f t="shared" si="95"/>
        <v>0.77913314616513585</v>
      </c>
      <c r="BG92">
        <f t="shared" si="96"/>
        <v>-0.72684287014105042</v>
      </c>
      <c r="BH92">
        <f t="shared" si="97"/>
        <v>0.51803496449453135</v>
      </c>
      <c r="BI92">
        <f t="shared" si="98"/>
        <v>-0.88087792666410136</v>
      </c>
      <c r="BJ92">
        <f t="shared" si="99"/>
        <v>-0.14141241993292925</v>
      </c>
      <c r="BK92">
        <f t="shared" si="100"/>
        <v>0.42245473406773609</v>
      </c>
      <c r="BL92">
        <f t="shared" si="101"/>
        <v>1.1082971934023498</v>
      </c>
      <c r="BM92">
        <f t="shared" si="102"/>
        <v>8.7488027142004765E-2</v>
      </c>
      <c r="BN92">
        <f t="shared" si="103"/>
        <v>-0.17514552528251109</v>
      </c>
      <c r="BO92">
        <f t="shared" si="104"/>
        <v>-0.24626191356571556</v>
      </c>
      <c r="BP92">
        <f t="shared" si="105"/>
        <v>9.2851203455704467E-2</v>
      </c>
      <c r="BQ92">
        <f t="shared" si="106"/>
        <v>-0.12602791836538815</v>
      </c>
      <c r="BR92">
        <f t="shared" si="107"/>
        <v>-0.13570999160973315</v>
      </c>
      <c r="BS92">
        <f t="shared" si="108"/>
        <v>0.46442589588311822</v>
      </c>
      <c r="BT92">
        <f t="shared" si="109"/>
        <v>0.50914122243703475</v>
      </c>
      <c r="BU92">
        <f t="shared" si="110"/>
        <v>-0.62746823064614921</v>
      </c>
      <c r="BV92">
        <f t="shared" si="111"/>
        <v>5.1876044042270732E-2</v>
      </c>
      <c r="BW92">
        <f t="shared" si="112"/>
        <v>-0.1589409869518886</v>
      </c>
      <c r="BX92" t="str">
        <f t="shared" si="113"/>
        <v/>
      </c>
      <c r="BY92">
        <f t="shared" si="114"/>
        <v>-0.2998766909639089</v>
      </c>
      <c r="BZ92">
        <f t="shared" si="115"/>
        <v>-7.3109077144580814E-2</v>
      </c>
      <c r="CA92">
        <f t="shared" si="116"/>
        <v>-0.20681995164120914</v>
      </c>
      <c r="CC92" t="str">
        <f t="shared" si="117"/>
        <v>낮음</v>
      </c>
      <c r="CD92" t="str">
        <f t="shared" si="130"/>
        <v>보통</v>
      </c>
      <c r="CE92" t="str">
        <f t="shared" si="131"/>
        <v>보통</v>
      </c>
      <c r="CF92" t="str">
        <f t="shared" si="132"/>
        <v>보통</v>
      </c>
      <c r="CG92" t="str">
        <f t="shared" si="133"/>
        <v>낮음</v>
      </c>
      <c r="CH92" t="str">
        <f t="shared" si="134"/>
        <v>보통</v>
      </c>
      <c r="CI92" t="str">
        <f t="shared" si="135"/>
        <v>낮음</v>
      </c>
      <c r="CJ92" t="str">
        <f t="shared" si="136"/>
        <v>낮음</v>
      </c>
      <c r="CK92" t="str">
        <f t="shared" si="137"/>
        <v>보통</v>
      </c>
      <c r="CL92" t="str">
        <f t="shared" si="138"/>
        <v>높음</v>
      </c>
      <c r="CM92" t="str">
        <f t="shared" si="139"/>
        <v>보통</v>
      </c>
      <c r="CN92" t="str">
        <f t="shared" si="140"/>
        <v>낮음</v>
      </c>
      <c r="CO92" t="str">
        <f t="shared" si="141"/>
        <v>낮음</v>
      </c>
      <c r="CP92" t="str">
        <f t="shared" si="142"/>
        <v>보통</v>
      </c>
      <c r="CQ92" t="str">
        <f t="shared" si="143"/>
        <v>낮음</v>
      </c>
      <c r="CR92" t="str">
        <f t="shared" si="144"/>
        <v>낮음</v>
      </c>
      <c r="CS92" t="str">
        <f t="shared" si="121"/>
        <v>보통</v>
      </c>
      <c r="CT92" t="str">
        <f t="shared" si="122"/>
        <v>보통</v>
      </c>
      <c r="CU92" t="str">
        <f t="shared" si="123"/>
        <v>낮음</v>
      </c>
      <c r="CV92" t="str">
        <f t="shared" si="124"/>
        <v>보통</v>
      </c>
      <c r="CW92" t="str">
        <f t="shared" si="125"/>
        <v>낮음</v>
      </c>
      <c r="CX92" t="str">
        <f t="shared" si="126"/>
        <v/>
      </c>
      <c r="CY92" t="str">
        <f t="shared" si="127"/>
        <v>낮음</v>
      </c>
      <c r="CZ92" t="str">
        <f t="shared" si="128"/>
        <v>낮음</v>
      </c>
      <c r="DA92" t="str">
        <f t="shared" si="129"/>
        <v>낮음</v>
      </c>
      <c r="DC92">
        <f t="shared" si="118"/>
        <v>-0.12019722696128428</v>
      </c>
      <c r="DD92">
        <f t="shared" si="119"/>
        <v>0.21072986786001863</v>
      </c>
      <c r="DE92">
        <f t="shared" si="120"/>
        <v>0.30074072303234045</v>
      </c>
    </row>
    <row r="93" spans="1:109" x14ac:dyDescent="0.3">
      <c r="A93">
        <v>1103</v>
      </c>
      <c r="B93">
        <v>190214</v>
      </c>
      <c r="C93" t="s">
        <v>90</v>
      </c>
      <c r="D93" t="s">
        <v>16</v>
      </c>
      <c r="E93" t="s">
        <v>21</v>
      </c>
      <c r="F93">
        <f t="shared" si="74"/>
        <v>0.18737509840042113</v>
      </c>
      <c r="G93">
        <f t="shared" si="75"/>
        <v>-1.759100859351298</v>
      </c>
      <c r="H93">
        <f t="shared" si="76"/>
        <v>-1.5566321198161128</v>
      </c>
      <c r="I93">
        <f t="shared" si="77"/>
        <v>-0.84752837470819975</v>
      </c>
      <c r="J93">
        <f t="shared" si="78"/>
        <v>-1.3574356771883567</v>
      </c>
      <c r="K93">
        <f t="shared" si="79"/>
        <v>-0.17024809165591684</v>
      </c>
      <c r="M93" s="6">
        <f t="shared" si="80"/>
        <v>61.752941176470564</v>
      </c>
      <c r="N93">
        <f t="shared" si="81"/>
        <v>65.371647159999995</v>
      </c>
      <c r="O93">
        <f t="shared" si="82"/>
        <v>64.53757392</v>
      </c>
      <c r="P93">
        <f t="shared" si="83"/>
        <v>64.957803699999999</v>
      </c>
      <c r="Q93">
        <f t="shared" si="84"/>
        <v>68.018635860000003</v>
      </c>
      <c r="R93">
        <f t="shared" si="85"/>
        <v>75.597134539999999</v>
      </c>
      <c r="T93" t="str">
        <f t="shared" si="86"/>
        <v>보통</v>
      </c>
      <c r="U93" t="str">
        <f t="shared" si="87"/>
        <v>낮음</v>
      </c>
      <c r="V93" t="str">
        <f t="shared" si="88"/>
        <v>낮음</v>
      </c>
      <c r="W93" t="str">
        <f t="shared" si="89"/>
        <v>낮음</v>
      </c>
      <c r="X93" t="str">
        <f t="shared" si="90"/>
        <v>낮음</v>
      </c>
      <c r="Y93" t="str">
        <f t="shared" si="91"/>
        <v>낮음</v>
      </c>
      <c r="AA93" s="2">
        <v>61.752941176470564</v>
      </c>
      <c r="AB93" s="2">
        <v>50.77593384</v>
      </c>
      <c r="AC93" s="2">
        <v>80.909415260000003</v>
      </c>
      <c r="AD93" s="2">
        <v>59.09043604</v>
      </c>
      <c r="AE93" s="2">
        <v>70.710803519999999</v>
      </c>
      <c r="AF93" s="5">
        <v>65.371647159999995</v>
      </c>
      <c r="AG93" s="2">
        <v>60.90766773</v>
      </c>
      <c r="AH93" s="2">
        <v>75.845363230000004</v>
      </c>
      <c r="AI93" s="2">
        <v>52.549251210000001</v>
      </c>
      <c r="AJ93" s="2">
        <v>68.848013519999995</v>
      </c>
      <c r="AK93" s="5">
        <v>64.53757392</v>
      </c>
      <c r="AL93" s="2">
        <v>66.749732829999999</v>
      </c>
      <c r="AM93" s="2">
        <v>65.176078129999993</v>
      </c>
      <c r="AN93" s="2">
        <v>62.947600129999998</v>
      </c>
      <c r="AO93" s="5">
        <v>64.957803699999999</v>
      </c>
      <c r="AP93" s="2">
        <v>61.381006790000001</v>
      </c>
      <c r="AQ93" s="2">
        <v>81.506697349999996</v>
      </c>
      <c r="AR93" s="2">
        <v>63.518609410000003</v>
      </c>
      <c r="AS93" s="2">
        <v>65.668229879999998</v>
      </c>
      <c r="AT93" s="5">
        <v>68.018635860000003</v>
      </c>
      <c r="AU93" s="2">
        <v>90.195945159999994</v>
      </c>
      <c r="AV93" s="2">
        <v>94.458598080000002</v>
      </c>
      <c r="AW93" s="2">
        <v>64.979396280000003</v>
      </c>
      <c r="AX93" s="2">
        <v>52.754598629999997</v>
      </c>
      <c r="AY93" s="5">
        <v>75.597134539999999</v>
      </c>
      <c r="BA93" t="s">
        <v>21</v>
      </c>
      <c r="BC93">
        <f t="shared" si="92"/>
        <v>0.18737509840042113</v>
      </c>
      <c r="BD93">
        <f t="shared" si="93"/>
        <v>-1.7955886124500238</v>
      </c>
      <c r="BE93">
        <f t="shared" si="94"/>
        <v>9.5248483799555306E-2</v>
      </c>
      <c r="BF93">
        <f t="shared" si="95"/>
        <v>-0.53249586023135587</v>
      </c>
      <c r="BG93">
        <f t="shared" si="96"/>
        <v>-0.67105312304956144</v>
      </c>
      <c r="BH93">
        <f t="shared" si="97"/>
        <v>-1.759100859351298</v>
      </c>
      <c r="BI93">
        <f t="shared" si="98"/>
        <v>-1.8656543326159076</v>
      </c>
      <c r="BJ93">
        <f t="shared" si="99"/>
        <v>6.946193386496656E-2</v>
      </c>
      <c r="BK93">
        <f t="shared" si="100"/>
        <v>-1.1664858717673632</v>
      </c>
      <c r="BL93">
        <f t="shared" si="101"/>
        <v>-0.57863502906043485</v>
      </c>
      <c r="BM93">
        <f t="shared" si="102"/>
        <v>-1.5566321198161128</v>
      </c>
      <c r="BN93">
        <f t="shared" si="103"/>
        <v>-0.36069865677552432</v>
      </c>
      <c r="BO93">
        <f t="shared" si="104"/>
        <v>-0.37392100327411659</v>
      </c>
      <c r="BP93">
        <f t="shared" si="105"/>
        <v>-0.73234796062026397</v>
      </c>
      <c r="BQ93">
        <f t="shared" si="106"/>
        <v>-0.84752837470819975</v>
      </c>
      <c r="BR93">
        <f t="shared" si="107"/>
        <v>-1.5027286667512803</v>
      </c>
      <c r="BS93">
        <f t="shared" si="108"/>
        <v>0.23863189264427206</v>
      </c>
      <c r="BT93">
        <f t="shared" si="109"/>
        <v>-0.30772925673242696</v>
      </c>
      <c r="BU93">
        <f t="shared" si="110"/>
        <v>-0.81228025855407548</v>
      </c>
      <c r="BV93">
        <f t="shared" si="111"/>
        <v>-1.3574356771883567</v>
      </c>
      <c r="BW93">
        <f t="shared" si="112"/>
        <v>0.49074802669236284</v>
      </c>
      <c r="BX93">
        <f t="shared" si="113"/>
        <v>0.43451271573019334</v>
      </c>
      <c r="BY93">
        <f t="shared" si="114"/>
        <v>-0.4132875626344491</v>
      </c>
      <c r="BZ93">
        <f t="shared" si="115"/>
        <v>-1.4106390281012329</v>
      </c>
      <c r="CA93">
        <f t="shared" si="116"/>
        <v>-0.17024809165591684</v>
      </c>
      <c r="CC93" t="str">
        <f t="shared" si="117"/>
        <v>보통</v>
      </c>
      <c r="CD93" t="str">
        <f t="shared" si="130"/>
        <v>낮음</v>
      </c>
      <c r="CE93" t="str">
        <f t="shared" si="131"/>
        <v>보통</v>
      </c>
      <c r="CF93" t="str">
        <f t="shared" si="132"/>
        <v>낮음</v>
      </c>
      <c r="CG93" t="str">
        <f t="shared" si="133"/>
        <v>낮음</v>
      </c>
      <c r="CH93" t="str">
        <f t="shared" si="134"/>
        <v>낮음</v>
      </c>
      <c r="CI93" t="str">
        <f t="shared" si="135"/>
        <v>낮음</v>
      </c>
      <c r="CJ93" t="str">
        <f t="shared" si="136"/>
        <v>보통</v>
      </c>
      <c r="CK93" t="str">
        <f t="shared" si="137"/>
        <v>낮음</v>
      </c>
      <c r="CL93" t="str">
        <f t="shared" si="138"/>
        <v>낮음</v>
      </c>
      <c r="CM93" t="str">
        <f t="shared" si="139"/>
        <v>낮음</v>
      </c>
      <c r="CN93" t="str">
        <f t="shared" si="140"/>
        <v>낮음</v>
      </c>
      <c r="CO93" t="str">
        <f t="shared" si="141"/>
        <v>낮음</v>
      </c>
      <c r="CP93" t="str">
        <f t="shared" si="142"/>
        <v>낮음</v>
      </c>
      <c r="CQ93" t="str">
        <f t="shared" si="143"/>
        <v>낮음</v>
      </c>
      <c r="CR93" t="str">
        <f t="shared" si="144"/>
        <v>낮음</v>
      </c>
      <c r="CS93" t="str">
        <f t="shared" si="121"/>
        <v>보통</v>
      </c>
      <c r="CT93" t="str">
        <f t="shared" si="122"/>
        <v>낮음</v>
      </c>
      <c r="CU93" t="str">
        <f t="shared" si="123"/>
        <v>낮음</v>
      </c>
      <c r="CV93" t="str">
        <f t="shared" si="124"/>
        <v>낮음</v>
      </c>
      <c r="CW93" t="str">
        <f t="shared" si="125"/>
        <v>보통</v>
      </c>
      <c r="CX93" t="str">
        <f t="shared" si="126"/>
        <v>보통</v>
      </c>
      <c r="CY93" t="str">
        <f t="shared" si="127"/>
        <v>낮음</v>
      </c>
      <c r="CZ93" t="str">
        <f t="shared" si="128"/>
        <v>낮음</v>
      </c>
      <c r="DA93" t="str">
        <f t="shared" si="129"/>
        <v>낮음</v>
      </c>
      <c r="DC93">
        <f t="shared" si="118"/>
        <v>-1.0067844483800745</v>
      </c>
      <c r="DD93">
        <f t="shared" si="119"/>
        <v>9.2786804552974139E-2</v>
      </c>
      <c r="DE93">
        <f t="shared" si="120"/>
        <v>-0.6304693023971718</v>
      </c>
    </row>
    <row r="94" spans="1:109" x14ac:dyDescent="0.3">
      <c r="A94">
        <v>1104</v>
      </c>
      <c r="B94">
        <v>190214</v>
      </c>
      <c r="C94" t="s">
        <v>91</v>
      </c>
      <c r="D94" t="s">
        <v>16</v>
      </c>
      <c r="E94" t="s">
        <v>11</v>
      </c>
      <c r="F94">
        <f t="shared" si="74"/>
        <v>-0.42754416421837921</v>
      </c>
      <c r="G94">
        <f t="shared" si="75"/>
        <v>0.19568613854185621</v>
      </c>
      <c r="H94">
        <f t="shared" si="76"/>
        <v>0.94090301739571069</v>
      </c>
      <c r="I94">
        <f t="shared" si="77"/>
        <v>1.4652890297410108</v>
      </c>
      <c r="J94">
        <f t="shared" si="78"/>
        <v>-0.89498411481409412</v>
      </c>
      <c r="K94">
        <f t="shared" si="79"/>
        <v>2.238811915553073</v>
      </c>
      <c r="M94" s="6">
        <f t="shared" si="80"/>
        <v>58.524999999999999</v>
      </c>
      <c r="N94">
        <f t="shared" si="81"/>
        <v>77.846646849999999</v>
      </c>
      <c r="O94">
        <f t="shared" si="82"/>
        <v>84.193781939999994</v>
      </c>
      <c r="P94">
        <f t="shared" si="83"/>
        <v>85.113966559999994</v>
      </c>
      <c r="Q94">
        <f t="shared" si="84"/>
        <v>69.845576350000002</v>
      </c>
      <c r="R94">
        <f t="shared" si="85"/>
        <v>99.310400959999996</v>
      </c>
      <c r="T94" t="str">
        <f t="shared" si="86"/>
        <v>낮음</v>
      </c>
      <c r="U94" t="str">
        <f t="shared" si="87"/>
        <v>보통</v>
      </c>
      <c r="V94" t="str">
        <f t="shared" si="88"/>
        <v>보통</v>
      </c>
      <c r="W94" t="str">
        <f t="shared" si="89"/>
        <v>높음</v>
      </c>
      <c r="X94" t="str">
        <f t="shared" si="90"/>
        <v>낮음</v>
      </c>
      <c r="Y94" t="str">
        <f t="shared" si="91"/>
        <v>높음</v>
      </c>
      <c r="AA94" s="2">
        <v>58.524999999999999</v>
      </c>
      <c r="AB94" s="2">
        <v>100</v>
      </c>
      <c r="AC94" s="2">
        <v>74.905418569999995</v>
      </c>
      <c r="AD94" s="2">
        <v>77.126764629999997</v>
      </c>
      <c r="AE94" s="2">
        <v>59.354404209999998</v>
      </c>
      <c r="AF94" s="5">
        <v>77.846646849999999</v>
      </c>
      <c r="AG94" s="2">
        <v>100</v>
      </c>
      <c r="AH94" s="2">
        <v>77.660094349999994</v>
      </c>
      <c r="AI94" s="2">
        <v>69.946691909999998</v>
      </c>
      <c r="AJ94" s="2">
        <v>89.168341499999997</v>
      </c>
      <c r="AK94" s="5">
        <v>84.193781939999994</v>
      </c>
      <c r="AL94" s="2">
        <v>100</v>
      </c>
      <c r="AM94" s="2">
        <v>90.162119200000006</v>
      </c>
      <c r="AN94" s="2">
        <v>65.179780489999999</v>
      </c>
      <c r="AO94" s="5">
        <v>85.113966559999994</v>
      </c>
      <c r="AP94" s="2">
        <v>100</v>
      </c>
      <c r="AQ94" s="2">
        <v>62.643007040000001</v>
      </c>
      <c r="AR94" s="2">
        <v>62.921383640000002</v>
      </c>
      <c r="AS94" s="2">
        <v>53.817914719999997</v>
      </c>
      <c r="AT94" s="5">
        <v>69.845576350000002</v>
      </c>
      <c r="AU94" s="2">
        <v>100</v>
      </c>
      <c r="AV94" s="2"/>
      <c r="AW94" s="2">
        <v>97.931202889999994</v>
      </c>
      <c r="AX94" s="2">
        <v>100</v>
      </c>
      <c r="AY94" s="5">
        <v>99.310400959999996</v>
      </c>
      <c r="BA94" t="s">
        <v>11</v>
      </c>
      <c r="BC94">
        <f t="shared" si="92"/>
        <v>-0.42754416421837921</v>
      </c>
      <c r="BD94">
        <f t="shared" si="93"/>
        <v>0.74968829570181283</v>
      </c>
      <c r="BE94">
        <f t="shared" si="94"/>
        <v>-0.20850160761880621</v>
      </c>
      <c r="BF94">
        <f t="shared" si="95"/>
        <v>0.12107784658940354</v>
      </c>
      <c r="BG94">
        <f t="shared" si="96"/>
        <v>-0.44387757002020628</v>
      </c>
      <c r="BH94">
        <f t="shared" si="97"/>
        <v>7.6176230009498372E-2</v>
      </c>
      <c r="BI94">
        <f t="shared" si="98"/>
        <v>0.73870357174154544</v>
      </c>
      <c r="BJ94">
        <f t="shared" si="99"/>
        <v>-2.3188471304004074E-2</v>
      </c>
      <c r="BK94">
        <f t="shared" si="100"/>
        <v>-8.2891278960685058E-2</v>
      </c>
      <c r="BL94">
        <f t="shared" si="101"/>
        <v>0.67876110561617176</v>
      </c>
      <c r="BM94">
        <f t="shared" si="102"/>
        <v>0.40057338219953348</v>
      </c>
      <c r="BN94">
        <f t="shared" si="103"/>
        <v>0.77474202102198253</v>
      </c>
      <c r="BO94">
        <f t="shared" si="104"/>
        <v>0.48307257641794626</v>
      </c>
      <c r="BP94">
        <f t="shared" si="105"/>
        <v>-0.22771785624964394</v>
      </c>
      <c r="BQ94">
        <f t="shared" si="106"/>
        <v>0.42579624669868182</v>
      </c>
      <c r="BR94">
        <f t="shared" si="107"/>
        <v>0.36116609366041863</v>
      </c>
      <c r="BS94">
        <f t="shared" si="108"/>
        <v>-0.39625660976203242</v>
      </c>
      <c r="BT94">
        <f t="shared" si="109"/>
        <v>-0.18866099197364389</v>
      </c>
      <c r="BU94">
        <f t="shared" si="110"/>
        <v>-0.62972691880071729</v>
      </c>
      <c r="BV94">
        <f t="shared" si="111"/>
        <v>-0.20020089215583448</v>
      </c>
      <c r="BW94">
        <f t="shared" si="112"/>
        <v>0.4102157668969591</v>
      </c>
      <c r="BX94" t="str">
        <f t="shared" si="113"/>
        <v/>
      </c>
      <c r="BY94">
        <f t="shared" si="114"/>
        <v>0.61439871421478964</v>
      </c>
      <c r="BZ94">
        <f t="shared" si="115"/>
        <v>0.63206518809735979</v>
      </c>
      <c r="CA94">
        <f t="shared" si="116"/>
        <v>0.71910573077695172</v>
      </c>
      <c r="CC94" t="str">
        <f t="shared" si="117"/>
        <v>낮음</v>
      </c>
      <c r="CD94" t="str">
        <f t="shared" si="130"/>
        <v>보통</v>
      </c>
      <c r="CE94" t="str">
        <f t="shared" si="131"/>
        <v>낮음</v>
      </c>
      <c r="CF94" t="str">
        <f t="shared" si="132"/>
        <v>보통</v>
      </c>
      <c r="CG94" t="str">
        <f t="shared" si="133"/>
        <v>낮음</v>
      </c>
      <c r="CH94" t="str">
        <f t="shared" si="134"/>
        <v>보통</v>
      </c>
      <c r="CI94" t="str">
        <f t="shared" si="135"/>
        <v>보통</v>
      </c>
      <c r="CJ94" t="str">
        <f t="shared" si="136"/>
        <v>낮음</v>
      </c>
      <c r="CK94" t="str">
        <f t="shared" si="137"/>
        <v>낮음</v>
      </c>
      <c r="CL94" t="str">
        <f t="shared" si="138"/>
        <v>보통</v>
      </c>
      <c r="CM94" t="str">
        <f t="shared" si="139"/>
        <v>보통</v>
      </c>
      <c r="CN94" t="str">
        <f t="shared" si="140"/>
        <v>보통</v>
      </c>
      <c r="CO94" t="str">
        <f t="shared" si="141"/>
        <v>보통</v>
      </c>
      <c r="CP94" t="str">
        <f t="shared" si="142"/>
        <v>낮음</v>
      </c>
      <c r="CQ94" t="str">
        <f t="shared" si="143"/>
        <v>보통</v>
      </c>
      <c r="CR94" t="str">
        <f t="shared" si="144"/>
        <v>보통</v>
      </c>
      <c r="CS94" t="str">
        <f t="shared" si="121"/>
        <v>낮음</v>
      </c>
      <c r="CT94" t="str">
        <f t="shared" si="122"/>
        <v>낮음</v>
      </c>
      <c r="CU94" t="str">
        <f t="shared" si="123"/>
        <v>낮음</v>
      </c>
      <c r="CV94" t="str">
        <f t="shared" si="124"/>
        <v>낮음</v>
      </c>
      <c r="CW94" t="str">
        <f t="shared" si="125"/>
        <v>보통</v>
      </c>
      <c r="CX94" t="str">
        <f t="shared" si="126"/>
        <v/>
      </c>
      <c r="CY94" t="str">
        <f t="shared" si="127"/>
        <v>보통</v>
      </c>
      <c r="CZ94" t="str">
        <f t="shared" si="128"/>
        <v>보통</v>
      </c>
      <c r="DA94" t="str">
        <f t="shared" si="129"/>
        <v>보통</v>
      </c>
      <c r="DC94">
        <f t="shared" si="118"/>
        <v>0.60690314980454363</v>
      </c>
      <c r="DD94">
        <f t="shared" si="119"/>
        <v>-3.6218528066724112E-2</v>
      </c>
      <c r="DE94">
        <f t="shared" si="120"/>
        <v>4.7241286724044061E-2</v>
      </c>
    </row>
    <row r="95" spans="1:109" x14ac:dyDescent="0.3">
      <c r="A95">
        <v>1105</v>
      </c>
      <c r="B95">
        <v>190218</v>
      </c>
      <c r="C95" t="s">
        <v>92</v>
      </c>
      <c r="D95" t="s">
        <v>6</v>
      </c>
      <c r="E95" t="s">
        <v>13</v>
      </c>
      <c r="F95">
        <f t="shared" si="74"/>
        <v>0.42421217399146993</v>
      </c>
      <c r="G95">
        <f t="shared" si="75"/>
        <v>0.18709953264903384</v>
      </c>
      <c r="H95">
        <f t="shared" si="76"/>
        <v>-0.65162647593632872</v>
      </c>
      <c r="I95">
        <f t="shared" si="77"/>
        <v>0.74705861252439343</v>
      </c>
      <c r="J95">
        <f t="shared" si="78"/>
        <v>2.4701086070672451</v>
      </c>
      <c r="K95">
        <f t="shared" si="79"/>
        <v>-0.70913168418392691</v>
      </c>
      <c r="M95" s="6">
        <f t="shared" si="80"/>
        <v>69.630769230769218</v>
      </c>
      <c r="N95">
        <f t="shared" si="81"/>
        <v>79.88768211</v>
      </c>
      <c r="O95">
        <f t="shared" si="82"/>
        <v>71.698286870000004</v>
      </c>
      <c r="P95">
        <f t="shared" si="83"/>
        <v>79.172867389999993</v>
      </c>
      <c r="Q95">
        <f t="shared" si="84"/>
        <v>100</v>
      </c>
      <c r="R95">
        <f t="shared" si="85"/>
        <v>71.528514229999999</v>
      </c>
      <c r="T95" t="str">
        <f t="shared" si="86"/>
        <v>보통</v>
      </c>
      <c r="U95" t="str">
        <f t="shared" si="87"/>
        <v>보통</v>
      </c>
      <c r="V95" t="str">
        <f t="shared" si="88"/>
        <v>낮음</v>
      </c>
      <c r="W95" t="str">
        <f t="shared" si="89"/>
        <v>보통</v>
      </c>
      <c r="X95" t="str">
        <f t="shared" si="90"/>
        <v>높음</v>
      </c>
      <c r="Y95" t="str">
        <f t="shared" si="91"/>
        <v>낮음</v>
      </c>
      <c r="AA95" s="2">
        <v>69.630769230769218</v>
      </c>
      <c r="AB95" s="2">
        <v>81.013782210000002</v>
      </c>
      <c r="AC95" s="2">
        <v>81.307910620000001</v>
      </c>
      <c r="AD95" s="2">
        <v>57.229035609999997</v>
      </c>
      <c r="AE95" s="2">
        <v>100</v>
      </c>
      <c r="AF95" s="5">
        <v>79.88768211</v>
      </c>
      <c r="AG95" s="2">
        <v>62.080726370000001</v>
      </c>
      <c r="AH95" s="2">
        <v>76.142961</v>
      </c>
      <c r="AI95" s="2">
        <v>59.184311170000001</v>
      </c>
      <c r="AJ95" s="2">
        <v>89.385148920000006</v>
      </c>
      <c r="AK95" s="5">
        <v>71.698286870000004</v>
      </c>
      <c r="AL95" s="2">
        <v>66.750410090000003</v>
      </c>
      <c r="AM95" s="2">
        <v>70.768192080000006</v>
      </c>
      <c r="AN95" s="2">
        <v>100</v>
      </c>
      <c r="AO95" s="5">
        <v>79.172867389999993</v>
      </c>
      <c r="AP95" s="2">
        <v>100</v>
      </c>
      <c r="AQ95" s="2"/>
      <c r="AR95" s="2"/>
      <c r="AS95" s="2"/>
      <c r="AT95" s="5">
        <v>100</v>
      </c>
      <c r="AU95" s="2">
        <v>71.214030149999999</v>
      </c>
      <c r="AV95" s="2">
        <v>78.161628910000005</v>
      </c>
      <c r="AW95" s="2">
        <v>66.199833569999996</v>
      </c>
      <c r="AX95" s="2">
        <v>70.538564289999997</v>
      </c>
      <c r="AY95" s="5">
        <v>71.528514229999999</v>
      </c>
      <c r="BA95" t="s">
        <v>13</v>
      </c>
      <c r="BC95">
        <f t="shared" si="92"/>
        <v>0.42421217399146993</v>
      </c>
      <c r="BD95">
        <f t="shared" si="93"/>
        <v>-7.9439089465917073E-2</v>
      </c>
      <c r="BE95">
        <f t="shared" si="94"/>
        <v>3.7451265172085621E-2</v>
      </c>
      <c r="BF95">
        <f t="shared" si="95"/>
        <v>-0.47124531980026463</v>
      </c>
      <c r="BG95">
        <f t="shared" si="96"/>
        <v>1.0048062438966654</v>
      </c>
      <c r="BH95">
        <f t="shared" si="97"/>
        <v>9.9700415897404859E-2</v>
      </c>
      <c r="BI95">
        <f t="shared" si="98"/>
        <v>-0.6624528101328041</v>
      </c>
      <c r="BJ95">
        <f t="shared" si="99"/>
        <v>-0.22211897310508522</v>
      </c>
      <c r="BK95">
        <f t="shared" si="100"/>
        <v>-0.67623423132686311</v>
      </c>
      <c r="BL95">
        <f t="shared" si="101"/>
        <v>0.3983226251086831</v>
      </c>
      <c r="BM95">
        <f t="shared" si="102"/>
        <v>-0.35774570571759889</v>
      </c>
      <c r="BN95">
        <f t="shared" si="103"/>
        <v>-0.19945669319198861</v>
      </c>
      <c r="BO95">
        <f t="shared" si="104"/>
        <v>0.15639881769841069</v>
      </c>
      <c r="BP95">
        <f t="shared" si="105"/>
        <v>0.97165803793215788</v>
      </c>
      <c r="BQ95">
        <f t="shared" si="106"/>
        <v>0.42919565522281672</v>
      </c>
      <c r="BR95">
        <f t="shared" si="107"/>
        <v>0.80335168590193184</v>
      </c>
      <c r="BS95" t="str">
        <f t="shared" si="108"/>
        <v/>
      </c>
      <c r="BT95" t="str">
        <f t="shared" si="109"/>
        <v/>
      </c>
      <c r="BU95" t="str">
        <f t="shared" si="110"/>
        <v/>
      </c>
      <c r="BV95">
        <f t="shared" si="111"/>
        <v>1.3020344717675818</v>
      </c>
      <c r="BW95">
        <f t="shared" si="112"/>
        <v>-0.69199980553776619</v>
      </c>
      <c r="BX95">
        <f t="shared" si="113"/>
        <v>6.9391803625478046E-2</v>
      </c>
      <c r="BY95">
        <f t="shared" si="114"/>
        <v>-0.2899234166259364</v>
      </c>
      <c r="BZ95">
        <f t="shared" si="115"/>
        <v>-0.15831010023983796</v>
      </c>
      <c r="CA95">
        <f t="shared" si="116"/>
        <v>-0.32599318082493717</v>
      </c>
      <c r="CC95" t="str">
        <f t="shared" si="117"/>
        <v>보통</v>
      </c>
      <c r="CD95" t="str">
        <f t="shared" si="130"/>
        <v>낮음</v>
      </c>
      <c r="CE95" t="str">
        <f t="shared" si="131"/>
        <v>보통</v>
      </c>
      <c r="CF95" t="str">
        <f t="shared" si="132"/>
        <v>낮음</v>
      </c>
      <c r="CG95" t="str">
        <f t="shared" si="133"/>
        <v>높음</v>
      </c>
      <c r="CH95" t="str">
        <f t="shared" si="134"/>
        <v>보통</v>
      </c>
      <c r="CI95" t="str">
        <f t="shared" si="135"/>
        <v>낮음</v>
      </c>
      <c r="CJ95" t="str">
        <f t="shared" si="136"/>
        <v>낮음</v>
      </c>
      <c r="CK95" t="str">
        <f t="shared" si="137"/>
        <v>낮음</v>
      </c>
      <c r="CL95" t="str">
        <f t="shared" si="138"/>
        <v>보통</v>
      </c>
      <c r="CM95" t="str">
        <f t="shared" si="139"/>
        <v>낮음</v>
      </c>
      <c r="CN95" t="str">
        <f t="shared" si="140"/>
        <v>낮음</v>
      </c>
      <c r="CO95" t="str">
        <f t="shared" si="141"/>
        <v>보통</v>
      </c>
      <c r="CP95" t="str">
        <f t="shared" si="142"/>
        <v>보통</v>
      </c>
      <c r="CQ95" t="str">
        <f t="shared" si="143"/>
        <v>보통</v>
      </c>
      <c r="CR95" t="str">
        <f t="shared" si="144"/>
        <v>보통</v>
      </c>
      <c r="CS95" t="str">
        <f t="shared" si="121"/>
        <v/>
      </c>
      <c r="CT95" t="str">
        <f t="shared" si="122"/>
        <v/>
      </c>
      <c r="CU95" t="str">
        <f t="shared" si="123"/>
        <v/>
      </c>
      <c r="CV95" t="str">
        <f t="shared" si="124"/>
        <v>높음</v>
      </c>
      <c r="CW95" t="str">
        <f t="shared" si="125"/>
        <v>낮음</v>
      </c>
      <c r="CX95" t="str">
        <f t="shared" si="126"/>
        <v>보통</v>
      </c>
      <c r="CY95" t="str">
        <f t="shared" si="127"/>
        <v>낮음</v>
      </c>
      <c r="CZ95" t="str">
        <f t="shared" si="128"/>
        <v>낮음</v>
      </c>
      <c r="DA95" t="str">
        <f t="shared" si="129"/>
        <v>낮음</v>
      </c>
      <c r="DC95">
        <f t="shared" si="118"/>
        <v>-0.16599934248530882</v>
      </c>
      <c r="DD95">
        <f t="shared" si="119"/>
        <v>1.0280728347722288E-2</v>
      </c>
      <c r="DE95">
        <f t="shared" si="120"/>
        <v>-0.11643623245522654</v>
      </c>
    </row>
    <row r="96" spans="1:109" x14ac:dyDescent="0.3">
      <c r="A96">
        <v>1106</v>
      </c>
      <c r="B96">
        <v>190218</v>
      </c>
      <c r="C96" t="s">
        <v>93</v>
      </c>
      <c r="D96" t="s">
        <v>6</v>
      </c>
      <c r="E96" t="s">
        <v>11</v>
      </c>
      <c r="F96">
        <f t="shared" si="74"/>
        <v>-0.38829533447136905</v>
      </c>
      <c r="G96">
        <f t="shared" si="75"/>
        <v>-0.24466659271069915</v>
      </c>
      <c r="H96">
        <f t="shared" si="76"/>
        <v>-0.32665099533130332</v>
      </c>
      <c r="I96">
        <f t="shared" si="77"/>
        <v>-1.5119546777768584</v>
      </c>
      <c r="J96" t="str">
        <f t="shared" si="78"/>
        <v/>
      </c>
      <c r="K96">
        <f t="shared" si="79"/>
        <v>1.143395608971171</v>
      </c>
      <c r="M96" s="6">
        <f t="shared" si="80"/>
        <v>58.790151515151528</v>
      </c>
      <c r="N96">
        <f t="shared" si="81"/>
        <v>73.960250299999998</v>
      </c>
      <c r="O96">
        <f t="shared" si="82"/>
        <v>71.929159209999995</v>
      </c>
      <c r="P96">
        <f t="shared" si="83"/>
        <v>60.673908330000003</v>
      </c>
      <c r="Q96" t="str">
        <f t="shared" si="84"/>
        <v/>
      </c>
      <c r="R96">
        <f t="shared" si="85"/>
        <v>89.61264869</v>
      </c>
      <c r="T96" t="str">
        <f t="shared" si="86"/>
        <v>낮음</v>
      </c>
      <c r="U96" t="str">
        <f t="shared" si="87"/>
        <v>낮음</v>
      </c>
      <c r="V96" t="str">
        <f t="shared" si="88"/>
        <v>낮음</v>
      </c>
      <c r="W96" t="str">
        <f t="shared" si="89"/>
        <v>낮음</v>
      </c>
      <c r="X96" t="str">
        <f t="shared" si="90"/>
        <v/>
      </c>
      <c r="Y96" t="str">
        <f t="shared" si="91"/>
        <v>높음</v>
      </c>
      <c r="AA96" s="2">
        <v>58.790151515151528</v>
      </c>
      <c r="AB96" s="2">
        <v>80.654601549999995</v>
      </c>
      <c r="AC96" s="2">
        <v>83.794521639999999</v>
      </c>
      <c r="AD96" s="2"/>
      <c r="AE96" s="2">
        <v>57.431627710000001</v>
      </c>
      <c r="AF96" s="5">
        <v>73.960250299999998</v>
      </c>
      <c r="AG96" s="2">
        <v>64.139984470000002</v>
      </c>
      <c r="AH96" s="2"/>
      <c r="AI96" s="2">
        <v>79.350713920000004</v>
      </c>
      <c r="AJ96" s="2">
        <v>72.296779229999999</v>
      </c>
      <c r="AK96" s="5">
        <v>71.929159209999995</v>
      </c>
      <c r="AL96" s="2"/>
      <c r="AM96" s="2">
        <v>64.462191239999996</v>
      </c>
      <c r="AN96" s="2">
        <v>56.885625410000003</v>
      </c>
      <c r="AO96" s="5">
        <v>60.673908330000003</v>
      </c>
      <c r="AP96" s="2"/>
      <c r="AQ96" s="2"/>
      <c r="AR96" s="2"/>
      <c r="AS96" s="2"/>
      <c r="AT96" s="5"/>
      <c r="AU96" s="2">
        <v>79.225297370000007</v>
      </c>
      <c r="AV96" s="2"/>
      <c r="AW96" s="2">
        <v>100</v>
      </c>
      <c r="AX96" s="2"/>
      <c r="AY96" s="5">
        <v>89.61264869</v>
      </c>
      <c r="BA96" t="s">
        <v>11</v>
      </c>
      <c r="BC96">
        <f t="shared" si="92"/>
        <v>-0.38829533447136905</v>
      </c>
      <c r="BD96">
        <f t="shared" si="93"/>
        <v>6.6011275907553332E-2</v>
      </c>
      <c r="BE96">
        <f t="shared" si="94"/>
        <v>0.1367497294905011</v>
      </c>
      <c r="BF96" t="str">
        <f t="shared" si="95"/>
        <v/>
      </c>
      <c r="BG96">
        <f t="shared" si="96"/>
        <v>-0.51277630463747625</v>
      </c>
      <c r="BH96">
        <f t="shared" si="97"/>
        <v>-9.5243223566312818E-2</v>
      </c>
      <c r="BI96">
        <f t="shared" si="98"/>
        <v>-0.47632950289582165</v>
      </c>
      <c r="BJ96" t="str">
        <f t="shared" si="99"/>
        <v/>
      </c>
      <c r="BK96">
        <f t="shared" si="100"/>
        <v>0.2899049604575834</v>
      </c>
      <c r="BL96">
        <f t="shared" si="101"/>
        <v>9.708914550815682E-3</v>
      </c>
      <c r="BM96">
        <f t="shared" si="102"/>
        <v>-0.13906607969105306</v>
      </c>
      <c r="BN96" t="str">
        <f t="shared" si="103"/>
        <v/>
      </c>
      <c r="BO96">
        <f t="shared" si="104"/>
        <v>-0.33317742297830749</v>
      </c>
      <c r="BP96">
        <f t="shared" si="105"/>
        <v>-0.50913875808260312</v>
      </c>
      <c r="BQ96">
        <f t="shared" si="106"/>
        <v>-0.43935675072220381</v>
      </c>
      <c r="BR96" t="str">
        <f t="shared" si="107"/>
        <v/>
      </c>
      <c r="BS96" t="str">
        <f t="shared" si="108"/>
        <v/>
      </c>
      <c r="BT96" t="str">
        <f t="shared" si="109"/>
        <v/>
      </c>
      <c r="BU96" t="str">
        <f t="shared" si="110"/>
        <v/>
      </c>
      <c r="BV96" t="str">
        <f t="shared" si="111"/>
        <v/>
      </c>
      <c r="BW96">
        <f t="shared" si="112"/>
        <v>-0.14417019729702193</v>
      </c>
      <c r="BX96" t="str">
        <f t="shared" si="113"/>
        <v/>
      </c>
      <c r="BY96">
        <f t="shared" si="114"/>
        <v>0.67757046485364958</v>
      </c>
      <c r="BZ96" t="str">
        <f t="shared" si="115"/>
        <v/>
      </c>
      <c r="CA96">
        <f t="shared" si="116"/>
        <v>0.3672583343175797</v>
      </c>
      <c r="CC96" t="str">
        <f t="shared" si="117"/>
        <v>낮음</v>
      </c>
      <c r="CD96" t="str">
        <f t="shared" si="130"/>
        <v>보통</v>
      </c>
      <c r="CE96" t="str">
        <f t="shared" si="131"/>
        <v>보통</v>
      </c>
      <c r="CF96" t="str">
        <f t="shared" si="132"/>
        <v/>
      </c>
      <c r="CG96" t="str">
        <f t="shared" si="133"/>
        <v>낮음</v>
      </c>
      <c r="CH96" t="str">
        <f t="shared" si="134"/>
        <v>낮음</v>
      </c>
      <c r="CI96" t="str">
        <f t="shared" si="135"/>
        <v>낮음</v>
      </c>
      <c r="CJ96" t="str">
        <f t="shared" si="136"/>
        <v/>
      </c>
      <c r="CK96" t="str">
        <f t="shared" si="137"/>
        <v>보통</v>
      </c>
      <c r="CL96" t="str">
        <f t="shared" si="138"/>
        <v>보통</v>
      </c>
      <c r="CM96" t="str">
        <f t="shared" si="139"/>
        <v>낮음</v>
      </c>
      <c r="CN96" t="str">
        <f t="shared" si="140"/>
        <v/>
      </c>
      <c r="CO96" t="str">
        <f t="shared" si="141"/>
        <v>낮음</v>
      </c>
      <c r="CP96" t="str">
        <f t="shared" si="142"/>
        <v>낮음</v>
      </c>
      <c r="CQ96" t="str">
        <f t="shared" si="143"/>
        <v>낮음</v>
      </c>
      <c r="CR96" t="str">
        <f t="shared" si="144"/>
        <v/>
      </c>
      <c r="CS96" t="str">
        <f t="shared" si="121"/>
        <v/>
      </c>
      <c r="CT96" t="str">
        <f t="shared" si="122"/>
        <v/>
      </c>
      <c r="CU96" t="str">
        <f t="shared" si="123"/>
        <v/>
      </c>
      <c r="CV96" t="str">
        <f t="shared" si="124"/>
        <v/>
      </c>
      <c r="CW96" t="str">
        <f t="shared" si="125"/>
        <v>낮음</v>
      </c>
      <c r="CX96" t="str">
        <f t="shared" si="126"/>
        <v/>
      </c>
      <c r="CY96" t="str">
        <f t="shared" si="127"/>
        <v>보통</v>
      </c>
      <c r="CZ96" t="str">
        <f t="shared" si="128"/>
        <v/>
      </c>
      <c r="DA96" t="str">
        <f t="shared" si="129"/>
        <v>보통</v>
      </c>
      <c r="DC96">
        <f t="shared" si="118"/>
        <v>-0.1848294747617634</v>
      </c>
      <c r="DD96">
        <f t="shared" si="119"/>
        <v>-9.8213846743903196E-2</v>
      </c>
      <c r="DE96">
        <f t="shared" si="120"/>
        <v>0.15277888907620996</v>
      </c>
    </row>
    <row r="97" spans="1:109" x14ac:dyDescent="0.3">
      <c r="A97">
        <v>1107</v>
      </c>
      <c r="B97">
        <v>190218</v>
      </c>
      <c r="C97" t="s">
        <v>94</v>
      </c>
      <c r="D97" t="s">
        <v>16</v>
      </c>
      <c r="E97" t="s">
        <v>9</v>
      </c>
      <c r="F97">
        <f t="shared" si="74"/>
        <v>-6.1656957940656766E-2</v>
      </c>
      <c r="G97">
        <f t="shared" si="75"/>
        <v>-0.18357924771008982</v>
      </c>
      <c r="H97">
        <f t="shared" si="76"/>
        <v>1.4575788644562091</v>
      </c>
      <c r="I97">
        <f t="shared" si="77"/>
        <v>-1.0582150929772025</v>
      </c>
      <c r="J97">
        <f t="shared" si="78"/>
        <v>0.19720101550323885</v>
      </c>
      <c r="K97">
        <f t="shared" si="79"/>
        <v>0.3264677118141881</v>
      </c>
      <c r="M97" s="6">
        <f t="shared" si="80"/>
        <v>60.756125356125331</v>
      </c>
      <c r="N97">
        <f t="shared" si="81"/>
        <v>74.698277529999999</v>
      </c>
      <c r="O97">
        <f t="shared" si="82"/>
        <v>90.279126919999996</v>
      </c>
      <c r="P97">
        <f t="shared" si="83"/>
        <v>62.500059100000001</v>
      </c>
      <c r="Q97">
        <f t="shared" si="84"/>
        <v>78.729703599999993</v>
      </c>
      <c r="R97">
        <f t="shared" si="85"/>
        <v>78.647753410000007</v>
      </c>
      <c r="T97" t="str">
        <f t="shared" si="86"/>
        <v>낮음</v>
      </c>
      <c r="U97" t="str">
        <f t="shared" si="87"/>
        <v>낮음</v>
      </c>
      <c r="V97" t="str">
        <f t="shared" si="88"/>
        <v>높음</v>
      </c>
      <c r="W97" t="str">
        <f t="shared" si="89"/>
        <v>낮음</v>
      </c>
      <c r="X97" t="str">
        <f t="shared" si="90"/>
        <v>보통</v>
      </c>
      <c r="Y97" t="str">
        <f t="shared" si="91"/>
        <v>보통</v>
      </c>
      <c r="AA97" s="2">
        <v>60.756125356125331</v>
      </c>
      <c r="AB97" s="2">
        <v>86.120843679999993</v>
      </c>
      <c r="AC97" s="2">
        <v>81.430115860000001</v>
      </c>
      <c r="AD97" s="2">
        <v>76.301513189999994</v>
      </c>
      <c r="AE97" s="2">
        <v>54.940637369999997</v>
      </c>
      <c r="AF97" s="5">
        <v>74.698277529999999</v>
      </c>
      <c r="AG97" s="2">
        <v>84.786890150000005</v>
      </c>
      <c r="AH97" s="2">
        <v>90.596497709999994</v>
      </c>
      <c r="AI97" s="2">
        <v>88.023311989999996</v>
      </c>
      <c r="AJ97" s="2">
        <v>97.709807859999998</v>
      </c>
      <c r="AK97" s="5">
        <v>90.279126919999996</v>
      </c>
      <c r="AL97" s="2">
        <v>53.782042429999997</v>
      </c>
      <c r="AM97" s="2">
        <v>75.765400299999996</v>
      </c>
      <c r="AN97" s="2">
        <v>57.952734589999999</v>
      </c>
      <c r="AO97" s="5">
        <v>62.500059100000001</v>
      </c>
      <c r="AP97" s="2">
        <v>64.294206360000004</v>
      </c>
      <c r="AQ97" s="2">
        <v>85.649749330000006</v>
      </c>
      <c r="AR97" s="2">
        <v>64.97485872</v>
      </c>
      <c r="AS97" s="2">
        <v>100</v>
      </c>
      <c r="AT97" s="5">
        <v>78.729703599999993</v>
      </c>
      <c r="AU97" s="2">
        <v>84.772122490000001</v>
      </c>
      <c r="AV97" s="2"/>
      <c r="AW97" s="2">
        <v>53.67814705</v>
      </c>
      <c r="AX97" s="2">
        <v>97.492990669999998</v>
      </c>
      <c r="AY97" s="5">
        <v>78.647753410000007</v>
      </c>
      <c r="BA97" t="s">
        <v>9</v>
      </c>
      <c r="BC97">
        <f t="shared" si="92"/>
        <v>-2.9369114016102708E-2</v>
      </c>
      <c r="BD97">
        <f t="shared" si="93"/>
        <v>0.61480162274900807</v>
      </c>
      <c r="BE97">
        <f t="shared" si="94"/>
        <v>3.2106545217783587E-3</v>
      </c>
      <c r="BF97">
        <f t="shared" si="95"/>
        <v>0.19570864978515423</v>
      </c>
      <c r="BG97">
        <f t="shared" si="96"/>
        <v>-1.1529304383466872</v>
      </c>
      <c r="BH97">
        <f t="shared" si="97"/>
        <v>-0.18357924771008982</v>
      </c>
      <c r="BI97">
        <f t="shared" si="98"/>
        <v>0.65127986960556528</v>
      </c>
      <c r="BJ97">
        <f t="shared" si="99"/>
        <v>0.51928418068669269</v>
      </c>
      <c r="BK97">
        <f t="shared" si="100"/>
        <v>0.71121877051552118</v>
      </c>
      <c r="BL97">
        <f t="shared" si="101"/>
        <v>1.0102692173780572</v>
      </c>
      <c r="BM97">
        <f t="shared" si="102"/>
        <v>1.4575788644562091</v>
      </c>
      <c r="BN97">
        <f t="shared" si="103"/>
        <v>-0.52425154225599457</v>
      </c>
      <c r="BO97">
        <f t="shared" si="104"/>
        <v>0.15183414475609114</v>
      </c>
      <c r="BP97">
        <f t="shared" si="105"/>
        <v>-0.62950698304039199</v>
      </c>
      <c r="BQ97">
        <f t="shared" si="106"/>
        <v>-0.46721600038369537</v>
      </c>
      <c r="BR97">
        <f t="shared" si="107"/>
        <v>-0.58733865744810809</v>
      </c>
      <c r="BS97">
        <f t="shared" si="108"/>
        <v>0.28420170215484214</v>
      </c>
      <c r="BT97">
        <f t="shared" si="109"/>
        <v>-0.23139736069116007</v>
      </c>
      <c r="BU97">
        <f t="shared" si="110"/>
        <v>0.76398212529374943</v>
      </c>
      <c r="BV97">
        <f t="shared" si="111"/>
        <v>5.4919511964940174E-2</v>
      </c>
      <c r="BW97">
        <f t="shared" si="112"/>
        <v>0.32534364855623377</v>
      </c>
      <c r="BX97" t="str">
        <f t="shared" si="113"/>
        <v/>
      </c>
      <c r="BY97">
        <f t="shared" si="114"/>
        <v>-0.81156080622423998</v>
      </c>
      <c r="BZ97">
        <f t="shared" si="115"/>
        <v>1.0461475293825442</v>
      </c>
      <c r="CA97">
        <f t="shared" si="116"/>
        <v>0.18053106825188525</v>
      </c>
      <c r="CC97" t="str">
        <f t="shared" si="117"/>
        <v>낮음</v>
      </c>
      <c r="CD97" t="str">
        <f t="shared" si="130"/>
        <v>보통</v>
      </c>
      <c r="CE97" t="str">
        <f t="shared" si="131"/>
        <v>보통</v>
      </c>
      <c r="CF97" t="str">
        <f t="shared" si="132"/>
        <v>보통</v>
      </c>
      <c r="CG97" t="str">
        <f t="shared" si="133"/>
        <v>낮음</v>
      </c>
      <c r="CH97" t="str">
        <f t="shared" si="134"/>
        <v>낮음</v>
      </c>
      <c r="CI97" t="str">
        <f t="shared" si="135"/>
        <v>보통</v>
      </c>
      <c r="CJ97" t="str">
        <f t="shared" si="136"/>
        <v>보통</v>
      </c>
      <c r="CK97" t="str">
        <f t="shared" si="137"/>
        <v>보통</v>
      </c>
      <c r="CL97" t="str">
        <f t="shared" si="138"/>
        <v>높음</v>
      </c>
      <c r="CM97" t="str">
        <f t="shared" si="139"/>
        <v>높음</v>
      </c>
      <c r="CN97" t="str">
        <f t="shared" si="140"/>
        <v>낮음</v>
      </c>
      <c r="CO97" t="str">
        <f t="shared" si="141"/>
        <v>보통</v>
      </c>
      <c r="CP97" t="str">
        <f t="shared" si="142"/>
        <v>낮음</v>
      </c>
      <c r="CQ97" t="str">
        <f t="shared" si="143"/>
        <v>낮음</v>
      </c>
      <c r="CR97" t="str">
        <f t="shared" si="144"/>
        <v>낮음</v>
      </c>
      <c r="CS97" t="str">
        <f t="shared" si="121"/>
        <v>보통</v>
      </c>
      <c r="CT97" t="str">
        <f t="shared" si="122"/>
        <v>낮음</v>
      </c>
      <c r="CU97" t="str">
        <f t="shared" si="123"/>
        <v>보통</v>
      </c>
      <c r="CV97" t="str">
        <f t="shared" si="124"/>
        <v>보통</v>
      </c>
      <c r="CW97" t="str">
        <f t="shared" si="125"/>
        <v>보통</v>
      </c>
      <c r="CX97" t="str">
        <f t="shared" si="126"/>
        <v/>
      </c>
      <c r="CY97" t="str">
        <f t="shared" si="127"/>
        <v>낮음</v>
      </c>
      <c r="CZ97" t="str">
        <f t="shared" si="128"/>
        <v>높음</v>
      </c>
      <c r="DA97" t="str">
        <f t="shared" si="129"/>
        <v>보통</v>
      </c>
      <c r="DC97">
        <f t="shared" si="118"/>
        <v>9.5966988241340895E-2</v>
      </c>
      <c r="DD97">
        <f t="shared" si="119"/>
        <v>0.2396326705298511</v>
      </c>
      <c r="DE97">
        <f t="shared" si="120"/>
        <v>-0.15310754593102333</v>
      </c>
    </row>
    <row r="98" spans="1:109" x14ac:dyDescent="0.3">
      <c r="A98">
        <v>1108</v>
      </c>
      <c r="B98">
        <v>190218</v>
      </c>
      <c r="C98" t="s">
        <v>95</v>
      </c>
      <c r="D98" t="s">
        <v>16</v>
      </c>
      <c r="E98" t="s">
        <v>21</v>
      </c>
      <c r="F98">
        <f t="shared" si="74"/>
        <v>0.8642888567172492</v>
      </c>
      <c r="G98">
        <f t="shared" si="75"/>
        <v>1.0287973416597493</v>
      </c>
      <c r="H98">
        <f t="shared" si="76"/>
        <v>-0.85284925082300467</v>
      </c>
      <c r="I98">
        <f t="shared" si="77"/>
        <v>-1.3822701268677771</v>
      </c>
      <c r="J98">
        <f t="shared" si="78"/>
        <v>0.26493641675704571</v>
      </c>
      <c r="K98">
        <f t="shared" si="79"/>
        <v>-0.51515579560543645</v>
      </c>
      <c r="M98" s="6">
        <f t="shared" si="80"/>
        <v>66.450724637681134</v>
      </c>
      <c r="N98">
        <f t="shared" si="81"/>
        <v>86.155581010000006</v>
      </c>
      <c r="O98">
        <f t="shared" si="82"/>
        <v>70.581364530000002</v>
      </c>
      <c r="P98">
        <f t="shared" si="83"/>
        <v>58.936062569999997</v>
      </c>
      <c r="Q98">
        <f t="shared" si="84"/>
        <v>79.443222050000003</v>
      </c>
      <c r="R98">
        <f t="shared" si="85"/>
        <v>72.955105570000001</v>
      </c>
      <c r="T98" t="str">
        <f t="shared" si="86"/>
        <v>보통</v>
      </c>
      <c r="U98" t="str">
        <f t="shared" si="87"/>
        <v>높음</v>
      </c>
      <c r="V98" t="str">
        <f t="shared" si="88"/>
        <v>낮음</v>
      </c>
      <c r="W98" t="str">
        <f t="shared" si="89"/>
        <v>낮음</v>
      </c>
      <c r="X98" t="str">
        <f t="shared" si="90"/>
        <v>보통</v>
      </c>
      <c r="Y98" t="str">
        <f t="shared" si="91"/>
        <v>낮음</v>
      </c>
      <c r="AA98" s="2">
        <v>66.450724637681134</v>
      </c>
      <c r="AB98" s="2">
        <v>100</v>
      </c>
      <c r="AC98" s="2">
        <v>84.679128199999994</v>
      </c>
      <c r="AD98" s="2">
        <v>59.943195850000002</v>
      </c>
      <c r="AE98" s="2">
        <v>100</v>
      </c>
      <c r="AF98" s="5">
        <v>86.155581010000006</v>
      </c>
      <c r="AG98" s="2">
        <v>85.35960575</v>
      </c>
      <c r="AH98" s="2">
        <v>63.626886149999997</v>
      </c>
      <c r="AI98" s="2">
        <v>68.588333180000006</v>
      </c>
      <c r="AJ98" s="2">
        <v>64.750633039999997</v>
      </c>
      <c r="AK98" s="5">
        <v>70.581364530000002</v>
      </c>
      <c r="AL98" s="2">
        <v>59.325586600000001</v>
      </c>
      <c r="AM98" s="2">
        <v>58.864128229999999</v>
      </c>
      <c r="AN98" s="2">
        <v>58.618472879999999</v>
      </c>
      <c r="AO98" s="5">
        <v>58.936062569999997</v>
      </c>
      <c r="AP98" s="2">
        <v>100</v>
      </c>
      <c r="AQ98" s="2">
        <v>88.503364149999996</v>
      </c>
      <c r="AR98" s="2">
        <v>70.055368950000002</v>
      </c>
      <c r="AS98" s="2">
        <v>59.214155089999998</v>
      </c>
      <c r="AT98" s="5">
        <v>79.443222050000003</v>
      </c>
      <c r="AU98" s="2">
        <v>79.349764140000005</v>
      </c>
      <c r="AV98" s="2"/>
      <c r="AW98" s="2">
        <v>67.501633330000004</v>
      </c>
      <c r="AX98" s="2">
        <v>72.013919229999999</v>
      </c>
      <c r="AY98" s="5">
        <v>72.955105570000001</v>
      </c>
      <c r="BA98" t="s">
        <v>21</v>
      </c>
      <c r="BC98">
        <f t="shared" si="92"/>
        <v>0.8642888567172492</v>
      </c>
      <c r="BD98">
        <f t="shared" si="93"/>
        <v>1.1089230213699237</v>
      </c>
      <c r="BE98">
        <f t="shared" si="94"/>
        <v>0.42436737657852791</v>
      </c>
      <c r="BF98">
        <f t="shared" si="95"/>
        <v>-0.49102097627868668</v>
      </c>
      <c r="BG98">
        <f t="shared" si="96"/>
        <v>0.96732361349226048</v>
      </c>
      <c r="BH98">
        <f t="shared" si="97"/>
        <v>1.0287973416597493</v>
      </c>
      <c r="BI98">
        <f t="shared" si="98"/>
        <v>-3.9431269354404483E-2</v>
      </c>
      <c r="BJ98">
        <f t="shared" si="99"/>
        <v>-0.32239870940681042</v>
      </c>
      <c r="BK98">
        <f t="shared" si="100"/>
        <v>-0.17114801814668862</v>
      </c>
      <c r="BL98">
        <f t="shared" si="101"/>
        <v>-0.80636772966687986</v>
      </c>
      <c r="BM98">
        <f t="shared" si="102"/>
        <v>-0.85284925082300467</v>
      </c>
      <c r="BN98">
        <f t="shared" si="103"/>
        <v>-0.59863515274239265</v>
      </c>
      <c r="BO98">
        <f t="shared" si="104"/>
        <v>-0.7922720988945664</v>
      </c>
      <c r="BP98">
        <f t="shared" si="105"/>
        <v>-1.0004635772885779</v>
      </c>
      <c r="BQ98">
        <f t="shared" si="106"/>
        <v>-1.3822701268677771</v>
      </c>
      <c r="BR98">
        <f t="shared" si="107"/>
        <v>1.1011517108737114</v>
      </c>
      <c r="BS98">
        <f t="shared" si="108"/>
        <v>0.73672388998116156</v>
      </c>
      <c r="BT98">
        <f t="shared" si="109"/>
        <v>5.8378330721420638E-2</v>
      </c>
      <c r="BU98">
        <f t="shared" si="110"/>
        <v>-1.2070962176217519</v>
      </c>
      <c r="BV98">
        <f t="shared" si="111"/>
        <v>0.26493641675704571</v>
      </c>
      <c r="BW98">
        <f t="shared" si="112"/>
        <v>-0.34053294395009137</v>
      </c>
      <c r="BX98" t="str">
        <f t="shared" si="113"/>
        <v/>
      </c>
      <c r="BY98">
        <f t="shared" si="114"/>
        <v>-0.20652988397486291</v>
      </c>
      <c r="BZ98">
        <f t="shared" si="115"/>
        <v>-0.25745587161685612</v>
      </c>
      <c r="CA98">
        <f t="shared" si="116"/>
        <v>-0.51515579560543645</v>
      </c>
      <c r="CC98" t="str">
        <f t="shared" si="117"/>
        <v>보통</v>
      </c>
      <c r="CD98" t="str">
        <f t="shared" si="130"/>
        <v>높음</v>
      </c>
      <c r="CE98" t="str">
        <f t="shared" si="131"/>
        <v>보통</v>
      </c>
      <c r="CF98" t="str">
        <f t="shared" si="132"/>
        <v>낮음</v>
      </c>
      <c r="CG98" t="str">
        <f t="shared" si="133"/>
        <v>보통</v>
      </c>
      <c r="CH98" t="str">
        <f t="shared" si="134"/>
        <v>높음</v>
      </c>
      <c r="CI98" t="str">
        <f t="shared" si="135"/>
        <v>낮음</v>
      </c>
      <c r="CJ98" t="str">
        <f t="shared" si="136"/>
        <v>낮음</v>
      </c>
      <c r="CK98" t="str">
        <f t="shared" si="137"/>
        <v>낮음</v>
      </c>
      <c r="CL98" t="str">
        <f t="shared" si="138"/>
        <v>낮음</v>
      </c>
      <c r="CM98" t="str">
        <f t="shared" si="139"/>
        <v>낮음</v>
      </c>
      <c r="CN98" t="str">
        <f t="shared" si="140"/>
        <v>낮음</v>
      </c>
      <c r="CO98" t="str">
        <f t="shared" si="141"/>
        <v>낮음</v>
      </c>
      <c r="CP98" t="str">
        <f t="shared" si="142"/>
        <v>낮음</v>
      </c>
      <c r="CQ98" t="str">
        <f t="shared" si="143"/>
        <v>낮음</v>
      </c>
      <c r="CR98" t="str">
        <f t="shared" si="144"/>
        <v>높음</v>
      </c>
      <c r="CS98" t="str">
        <f t="shared" si="121"/>
        <v>보통</v>
      </c>
      <c r="CT98" t="str">
        <f t="shared" si="122"/>
        <v>보통</v>
      </c>
      <c r="CU98" t="str">
        <f t="shared" si="123"/>
        <v>낮음</v>
      </c>
      <c r="CV98" t="str">
        <f t="shared" si="124"/>
        <v>보통</v>
      </c>
      <c r="CW98" t="str">
        <f t="shared" si="125"/>
        <v>낮음</v>
      </c>
      <c r="CX98" t="str">
        <f t="shared" si="126"/>
        <v/>
      </c>
      <c r="CY98" t="str">
        <f t="shared" si="127"/>
        <v>낮음</v>
      </c>
      <c r="CZ98" t="str">
        <f t="shared" si="128"/>
        <v>낮음</v>
      </c>
      <c r="DA98" t="str">
        <f t="shared" si="129"/>
        <v>낮음</v>
      </c>
      <c r="DC98">
        <f t="shared" si="118"/>
        <v>0.24629507323934927</v>
      </c>
      <c r="DD98">
        <f t="shared" si="119"/>
        <v>1.1605114564578162E-2</v>
      </c>
      <c r="DE98">
        <f t="shared" si="120"/>
        <v>-0.36215682499347907</v>
      </c>
    </row>
    <row r="99" spans="1:109" x14ac:dyDescent="0.3">
      <c r="A99">
        <v>1109</v>
      </c>
      <c r="B99">
        <v>190218</v>
      </c>
      <c r="C99" t="s">
        <v>188</v>
      </c>
      <c r="D99" t="s">
        <v>6</v>
      </c>
      <c r="E99" t="s">
        <v>11</v>
      </c>
      <c r="F99">
        <f t="shared" si="74"/>
        <v>-0.46476288208191568</v>
      </c>
      <c r="G99">
        <f t="shared" si="75"/>
        <v>-1.0265827435886619</v>
      </c>
      <c r="H99">
        <f t="shared" si="76"/>
        <v>-0.15238362172713857</v>
      </c>
      <c r="I99">
        <f t="shared" si="77"/>
        <v>1.5011140935541711</v>
      </c>
      <c r="J99">
        <f t="shared" si="78"/>
        <v>-0.93260112758212366</v>
      </c>
      <c r="K99">
        <f t="shared" si="79"/>
        <v>-0.84126577498394328</v>
      </c>
      <c r="M99" s="6">
        <f t="shared" si="80"/>
        <v>58.273563218390841</v>
      </c>
      <c r="N99">
        <f t="shared" si="81"/>
        <v>67.059336520000002</v>
      </c>
      <c r="O99">
        <f t="shared" si="82"/>
        <v>73.615338710000003</v>
      </c>
      <c r="P99">
        <f t="shared" si="83"/>
        <v>85.40805288</v>
      </c>
      <c r="Q99">
        <f t="shared" si="84"/>
        <v>69.545798570000002</v>
      </c>
      <c r="R99">
        <f t="shared" si="85"/>
        <v>72.042384010000006</v>
      </c>
      <c r="T99" t="str">
        <f t="shared" si="86"/>
        <v>낮음</v>
      </c>
      <c r="U99" t="str">
        <f t="shared" si="87"/>
        <v>낮음</v>
      </c>
      <c r="V99" t="str">
        <f t="shared" si="88"/>
        <v>낮음</v>
      </c>
      <c r="W99" t="str">
        <f t="shared" si="89"/>
        <v>높음</v>
      </c>
      <c r="X99" t="str">
        <f t="shared" si="90"/>
        <v>낮음</v>
      </c>
      <c r="Y99" t="str">
        <f t="shared" si="91"/>
        <v>낮음</v>
      </c>
      <c r="AA99" s="2">
        <v>58.273563218390841</v>
      </c>
      <c r="AB99" s="2">
        <v>58.5199006</v>
      </c>
      <c r="AC99" s="2">
        <v>69.190888900000004</v>
      </c>
      <c r="AD99" s="2">
        <v>63.482607569999999</v>
      </c>
      <c r="AE99" s="2">
        <v>77.043949019999999</v>
      </c>
      <c r="AF99" s="5">
        <v>67.059336520000002</v>
      </c>
      <c r="AG99" s="2">
        <v>58.116916009999997</v>
      </c>
      <c r="AH99" s="2">
        <v>76.108636219999994</v>
      </c>
      <c r="AI99" s="2">
        <v>99.830584060000007</v>
      </c>
      <c r="AJ99" s="2">
        <v>60.405218570000002</v>
      </c>
      <c r="AK99" s="5">
        <v>73.615338710000003</v>
      </c>
      <c r="AL99" s="2">
        <v>82.749820479999997</v>
      </c>
      <c r="AM99" s="2">
        <v>100</v>
      </c>
      <c r="AN99" s="2">
        <v>73.474338160000002</v>
      </c>
      <c r="AO99" s="5">
        <v>85.40805288</v>
      </c>
      <c r="AP99" s="2">
        <v>60.323321479999997</v>
      </c>
      <c r="AQ99" s="2">
        <v>57.786317060000002</v>
      </c>
      <c r="AR99" s="2">
        <v>69.908107790000003</v>
      </c>
      <c r="AS99" s="2">
        <v>90.165447959999995</v>
      </c>
      <c r="AT99" s="5">
        <v>69.545798570000002</v>
      </c>
      <c r="AU99" s="2">
        <v>54.944026469999997</v>
      </c>
      <c r="AV99" s="2">
        <v>100</v>
      </c>
      <c r="AW99" s="2">
        <v>74.498807080000006</v>
      </c>
      <c r="AX99" s="2">
        <v>58.72670248</v>
      </c>
      <c r="AY99" s="5">
        <v>72.042384010000006</v>
      </c>
      <c r="BA99" t="s">
        <v>11</v>
      </c>
      <c r="BC99">
        <f t="shared" si="92"/>
        <v>-0.46476288208191568</v>
      </c>
      <c r="BD99">
        <f t="shared" si="93"/>
        <v>-0.71624122815152735</v>
      </c>
      <c r="BE99">
        <f t="shared" si="94"/>
        <v>-0.43045302318702555</v>
      </c>
      <c r="BF99">
        <f t="shared" si="95"/>
        <v>-0.27145996961095675</v>
      </c>
      <c r="BG99">
        <f t="shared" si="96"/>
        <v>0.1899908246499469</v>
      </c>
      <c r="BH99">
        <f t="shared" si="97"/>
        <v>-0.39962566476145667</v>
      </c>
      <c r="BI99">
        <f t="shared" si="98"/>
        <v>-0.68040714428955806</v>
      </c>
      <c r="BJ99">
        <f t="shared" si="99"/>
        <v>-6.6425920560664667E-2</v>
      </c>
      <c r="BK99">
        <f t="shared" si="100"/>
        <v>1.1017723257027741</v>
      </c>
      <c r="BL99">
        <f t="shared" si="101"/>
        <v>-0.46185824606160752</v>
      </c>
      <c r="BM99">
        <f t="shared" si="102"/>
        <v>-6.4874723131409184E-2</v>
      </c>
      <c r="BN99">
        <f t="shared" si="103"/>
        <v>0.28194845078981523</v>
      </c>
      <c r="BO99">
        <f t="shared" si="104"/>
        <v>0.79553143659680603</v>
      </c>
      <c r="BP99">
        <f t="shared" si="105"/>
        <v>5.3716705472692611E-2</v>
      </c>
      <c r="BQ99">
        <f t="shared" si="106"/>
        <v>0.43620660083344293</v>
      </c>
      <c r="BR99">
        <f t="shared" si="107"/>
        <v>-0.5767300843626636</v>
      </c>
      <c r="BS99">
        <f t="shared" si="108"/>
        <v>-0.52432213051527388</v>
      </c>
      <c r="BT99">
        <f t="shared" si="109"/>
        <v>1.2664375281962707E-2</v>
      </c>
      <c r="BU99">
        <f t="shared" si="110"/>
        <v>0.33381863640874687</v>
      </c>
      <c r="BV99">
        <f t="shared" si="111"/>
        <v>-0.20861552141208811</v>
      </c>
      <c r="BW99">
        <f t="shared" si="112"/>
        <v>-0.79213113418730197</v>
      </c>
      <c r="BX99">
        <f t="shared" si="113"/>
        <v>0.70085745890747131</v>
      </c>
      <c r="BY99">
        <f t="shared" si="114"/>
        <v>-0.10112116824501344</v>
      </c>
      <c r="BZ99">
        <f t="shared" si="115"/>
        <v>-0.51866398362546962</v>
      </c>
      <c r="CA99">
        <f t="shared" si="116"/>
        <v>-0.27021432023601627</v>
      </c>
      <c r="CC99" t="str">
        <f t="shared" si="117"/>
        <v>낮음</v>
      </c>
      <c r="CD99" t="str">
        <f t="shared" si="130"/>
        <v>낮음</v>
      </c>
      <c r="CE99" t="str">
        <f t="shared" si="131"/>
        <v>낮음</v>
      </c>
      <c r="CF99" t="str">
        <f t="shared" si="132"/>
        <v>낮음</v>
      </c>
      <c r="CG99" t="str">
        <f t="shared" si="133"/>
        <v>보통</v>
      </c>
      <c r="CH99" t="str">
        <f t="shared" si="134"/>
        <v>낮음</v>
      </c>
      <c r="CI99" t="str">
        <f t="shared" si="135"/>
        <v>낮음</v>
      </c>
      <c r="CJ99" t="str">
        <f t="shared" si="136"/>
        <v>낮음</v>
      </c>
      <c r="CK99" t="str">
        <f t="shared" si="137"/>
        <v>높음</v>
      </c>
      <c r="CL99" t="str">
        <f t="shared" si="138"/>
        <v>낮음</v>
      </c>
      <c r="CM99" t="str">
        <f t="shared" si="139"/>
        <v>낮음</v>
      </c>
      <c r="CN99" t="str">
        <f t="shared" si="140"/>
        <v>보통</v>
      </c>
      <c r="CO99" t="str">
        <f t="shared" si="141"/>
        <v>보통</v>
      </c>
      <c r="CP99" t="str">
        <f t="shared" si="142"/>
        <v>보통</v>
      </c>
      <c r="CQ99" t="str">
        <f t="shared" si="143"/>
        <v>보통</v>
      </c>
      <c r="CR99" t="str">
        <f t="shared" si="144"/>
        <v>낮음</v>
      </c>
      <c r="CS99" t="str">
        <f t="shared" si="121"/>
        <v>낮음</v>
      </c>
      <c r="CT99" t="str">
        <f t="shared" si="122"/>
        <v>보통</v>
      </c>
      <c r="CU99" t="str">
        <f t="shared" si="123"/>
        <v>보통</v>
      </c>
      <c r="CV99" t="str">
        <f t="shared" si="124"/>
        <v>낮음</v>
      </c>
      <c r="CW99" t="str">
        <f t="shared" si="125"/>
        <v>낮음</v>
      </c>
      <c r="CX99" t="str">
        <f t="shared" si="126"/>
        <v>보통</v>
      </c>
      <c r="CY99" t="str">
        <f t="shared" si="127"/>
        <v>낮음</v>
      </c>
      <c r="CZ99" t="str">
        <f t="shared" si="128"/>
        <v>낮음</v>
      </c>
      <c r="DA99" t="str">
        <f t="shared" si="129"/>
        <v>낮음</v>
      </c>
      <c r="DC99">
        <f t="shared" si="118"/>
        <v>-0.49671222804024717</v>
      </c>
      <c r="DD99">
        <f t="shared" si="119"/>
        <v>9.5037564248262651E-2</v>
      </c>
      <c r="DE99">
        <f t="shared" si="120"/>
        <v>0.15911445372029184</v>
      </c>
    </row>
    <row r="100" spans="1:109" x14ac:dyDescent="0.3">
      <c r="A100">
        <v>1110</v>
      </c>
      <c r="B100">
        <v>190218</v>
      </c>
      <c r="C100" t="s">
        <v>96</v>
      </c>
      <c r="D100" t="s">
        <v>16</v>
      </c>
      <c r="E100" t="s">
        <v>21</v>
      </c>
      <c r="F100">
        <f t="shared" si="74"/>
        <v>-1.2841790800147226</v>
      </c>
      <c r="G100">
        <f t="shared" si="75"/>
        <v>0.23516699244056211</v>
      </c>
      <c r="H100">
        <f t="shared" si="76"/>
        <v>-1.4935330701607725</v>
      </c>
      <c r="I100">
        <f t="shared" si="77"/>
        <v>-0.49040277953744826</v>
      </c>
      <c r="J100">
        <f t="shared" si="78"/>
        <v>-1.1061528403805707</v>
      </c>
      <c r="K100">
        <f t="shared" si="79"/>
        <v>0.68329346520108769</v>
      </c>
      <c r="M100" s="6">
        <f t="shared" si="80"/>
        <v>51.540350877192978</v>
      </c>
      <c r="N100">
        <f t="shared" si="81"/>
        <v>80.239023270000004</v>
      </c>
      <c r="O100">
        <f t="shared" si="82"/>
        <v>65.079441959999997</v>
      </c>
      <c r="P100">
        <f t="shared" si="83"/>
        <v>68.979404549999998</v>
      </c>
      <c r="Q100">
        <f t="shared" si="84"/>
        <v>69.788145110000002</v>
      </c>
      <c r="R100">
        <f t="shared" si="85"/>
        <v>82.135351850000006</v>
      </c>
      <c r="T100" t="str">
        <f t="shared" si="86"/>
        <v>낮음</v>
      </c>
      <c r="U100" t="str">
        <f t="shared" si="87"/>
        <v>보통</v>
      </c>
      <c r="V100" t="str">
        <f t="shared" si="88"/>
        <v>낮음</v>
      </c>
      <c r="W100" t="str">
        <f t="shared" si="89"/>
        <v>낮음</v>
      </c>
      <c r="X100" t="str">
        <f t="shared" si="90"/>
        <v>낮음</v>
      </c>
      <c r="Y100" t="str">
        <f t="shared" si="91"/>
        <v>보통</v>
      </c>
      <c r="AA100" s="2">
        <v>51.540350877192978</v>
      </c>
      <c r="AB100" s="2">
        <v>83.965308809999996</v>
      </c>
      <c r="AC100" s="2">
        <v>79.761748639999993</v>
      </c>
      <c r="AD100" s="2">
        <v>57.229035619999998</v>
      </c>
      <c r="AE100" s="2">
        <v>100</v>
      </c>
      <c r="AF100" s="5">
        <v>80.239023270000004</v>
      </c>
      <c r="AG100" s="2">
        <v>57.481050119999999</v>
      </c>
      <c r="AH100" s="2">
        <v>52.15097866</v>
      </c>
      <c r="AI100" s="2">
        <v>76.842974720000001</v>
      </c>
      <c r="AJ100" s="2">
        <v>73.842764340000002</v>
      </c>
      <c r="AK100" s="5">
        <v>65.079441959999997</v>
      </c>
      <c r="AL100" s="2">
        <v>79.52725959</v>
      </c>
      <c r="AM100" s="2">
        <v>76.776740059999995</v>
      </c>
      <c r="AN100" s="2">
        <v>50.634214010000001</v>
      </c>
      <c r="AO100" s="5">
        <v>68.979404549999998</v>
      </c>
      <c r="AP100" s="2">
        <v>78.031226709999999</v>
      </c>
      <c r="AQ100" s="2">
        <v>78.992017630000007</v>
      </c>
      <c r="AR100" s="2">
        <v>62.921383599999999</v>
      </c>
      <c r="AS100" s="2">
        <v>59.207952499999998</v>
      </c>
      <c r="AT100" s="5">
        <v>69.788145110000002</v>
      </c>
      <c r="AU100" s="2">
        <v>90.195945159999994</v>
      </c>
      <c r="AV100" s="2">
        <v>78.158316369999994</v>
      </c>
      <c r="AW100" s="2">
        <v>60.187145889999996</v>
      </c>
      <c r="AX100" s="2">
        <v>100</v>
      </c>
      <c r="AY100" s="5">
        <v>82.135351850000006</v>
      </c>
      <c r="BA100" t="s">
        <v>21</v>
      </c>
      <c r="BC100">
        <f t="shared" si="92"/>
        <v>-1.2841790800147226</v>
      </c>
      <c r="BD100">
        <f t="shared" si="93"/>
        <v>0.16278121027527467</v>
      </c>
      <c r="BE100">
        <f t="shared" si="94"/>
        <v>-4.9498000660034343E-3</v>
      </c>
      <c r="BF100">
        <f t="shared" si="95"/>
        <v>-0.6230270572972092</v>
      </c>
      <c r="BG100">
        <f t="shared" si="96"/>
        <v>0.96732361349226048</v>
      </c>
      <c r="BH100">
        <f t="shared" si="97"/>
        <v>0.23516699244056211</v>
      </c>
      <c r="BI100">
        <f t="shared" si="98"/>
        <v>-2.1215754830474842</v>
      </c>
      <c r="BJ100">
        <f t="shared" si="99"/>
        <v>-0.69044429002337615</v>
      </c>
      <c r="BK100">
        <f t="shared" si="100"/>
        <v>0.34111055177641603</v>
      </c>
      <c r="BL100">
        <f t="shared" si="101"/>
        <v>-0.30102642067099439</v>
      </c>
      <c r="BM100">
        <f t="shared" si="102"/>
        <v>-1.4935330701607725</v>
      </c>
      <c r="BN100">
        <f t="shared" si="103"/>
        <v>4.8808355911279029E-2</v>
      </c>
      <c r="BO100">
        <f t="shared" si="104"/>
        <v>0.39496178338075644</v>
      </c>
      <c r="BP100">
        <f t="shared" si="105"/>
        <v>-1.4949522737272203</v>
      </c>
      <c r="BQ100">
        <f t="shared" si="106"/>
        <v>-0.49040277953744826</v>
      </c>
      <c r="BR100">
        <f t="shared" si="107"/>
        <v>-0.38008984763254761</v>
      </c>
      <c r="BS100">
        <f t="shared" si="108"/>
        <v>5.9612099333925354E-2</v>
      </c>
      <c r="BT100">
        <f t="shared" si="109"/>
        <v>-0.34117838380009813</v>
      </c>
      <c r="BU100">
        <f t="shared" si="110"/>
        <v>-1.2074756494689547</v>
      </c>
      <c r="BV100">
        <f t="shared" si="111"/>
        <v>-1.1061528403805707</v>
      </c>
      <c r="BW100">
        <f t="shared" si="112"/>
        <v>0.49074802669236284</v>
      </c>
      <c r="BX100">
        <f t="shared" si="113"/>
        <v>1.0029616582741855E-2</v>
      </c>
      <c r="BY100">
        <f t="shared" si="114"/>
        <v>-0.8061271516777937</v>
      </c>
      <c r="BZ100">
        <f t="shared" si="115"/>
        <v>1.4182562487772203</v>
      </c>
      <c r="CA100">
        <f t="shared" si="116"/>
        <v>0.68329346520108769</v>
      </c>
      <c r="CC100" t="str">
        <f t="shared" si="117"/>
        <v>낮음</v>
      </c>
      <c r="CD100" t="str">
        <f t="shared" si="130"/>
        <v>보통</v>
      </c>
      <c r="CE100" t="str">
        <f t="shared" si="131"/>
        <v>낮음</v>
      </c>
      <c r="CF100" t="str">
        <f t="shared" si="132"/>
        <v>낮음</v>
      </c>
      <c r="CG100" t="str">
        <f t="shared" si="133"/>
        <v>보통</v>
      </c>
      <c r="CH100" t="str">
        <f t="shared" si="134"/>
        <v>보통</v>
      </c>
      <c r="CI100" t="str">
        <f t="shared" si="135"/>
        <v>낮음</v>
      </c>
      <c r="CJ100" t="str">
        <f t="shared" si="136"/>
        <v>낮음</v>
      </c>
      <c r="CK100" t="str">
        <f t="shared" si="137"/>
        <v>보통</v>
      </c>
      <c r="CL100" t="str">
        <f t="shared" si="138"/>
        <v>낮음</v>
      </c>
      <c r="CM100" t="str">
        <f t="shared" si="139"/>
        <v>낮음</v>
      </c>
      <c r="CN100" t="str">
        <f t="shared" si="140"/>
        <v>보통</v>
      </c>
      <c r="CO100" t="str">
        <f t="shared" si="141"/>
        <v>보통</v>
      </c>
      <c r="CP100" t="str">
        <f t="shared" si="142"/>
        <v>낮음</v>
      </c>
      <c r="CQ100" t="str">
        <f t="shared" si="143"/>
        <v>낮음</v>
      </c>
      <c r="CR100" t="str">
        <f t="shared" si="144"/>
        <v>낮음</v>
      </c>
      <c r="CS100" t="str">
        <f t="shared" si="121"/>
        <v>보통</v>
      </c>
      <c r="CT100" t="str">
        <f t="shared" si="122"/>
        <v>낮음</v>
      </c>
      <c r="CU100" t="str">
        <f t="shared" si="123"/>
        <v>낮음</v>
      </c>
      <c r="CV100" t="str">
        <f t="shared" si="124"/>
        <v>낮음</v>
      </c>
      <c r="CW100" t="str">
        <f t="shared" si="125"/>
        <v>보통</v>
      </c>
      <c r="CX100" t="str">
        <f t="shared" si="126"/>
        <v>보통</v>
      </c>
      <c r="CY100" t="str">
        <f t="shared" si="127"/>
        <v>낮음</v>
      </c>
      <c r="CZ100" t="str">
        <f t="shared" si="128"/>
        <v>높음</v>
      </c>
      <c r="DA100" t="str">
        <f t="shared" si="129"/>
        <v>보통</v>
      </c>
      <c r="DC100">
        <f t="shared" si="118"/>
        <v>-0.35986554756022304</v>
      </c>
      <c r="DD100">
        <f t="shared" si="119"/>
        <v>-4.6158118158391187E-2</v>
      </c>
      <c r="DE100">
        <f t="shared" si="120"/>
        <v>-0.58483486294518117</v>
      </c>
    </row>
    <row r="101" spans="1:109" x14ac:dyDescent="0.3">
      <c r="A101">
        <v>1111</v>
      </c>
      <c r="B101">
        <v>190218</v>
      </c>
      <c r="C101" t="s">
        <v>97</v>
      </c>
      <c r="D101" t="s">
        <v>16</v>
      </c>
      <c r="E101" t="s">
        <v>17</v>
      </c>
      <c r="F101">
        <f t="shared" si="74"/>
        <v>-0.42802263119554385</v>
      </c>
      <c r="G101">
        <f t="shared" si="75"/>
        <v>0.36880415990625931</v>
      </c>
      <c r="H101">
        <f t="shared" si="76"/>
        <v>-0.41299681941197769</v>
      </c>
      <c r="I101">
        <f t="shared" si="77"/>
        <v>1.6106820492983847</v>
      </c>
      <c r="J101">
        <f t="shared" si="78"/>
        <v>-0.33473250743916549</v>
      </c>
      <c r="K101">
        <f t="shared" si="79"/>
        <v>-0.41111013337530172</v>
      </c>
      <c r="M101" s="6">
        <f t="shared" si="80"/>
        <v>61.043939393939361</v>
      </c>
      <c r="N101">
        <f t="shared" si="81"/>
        <v>80.884767640000007</v>
      </c>
      <c r="O101">
        <f t="shared" si="82"/>
        <v>78.792228629999997</v>
      </c>
      <c r="P101">
        <f t="shared" si="83"/>
        <v>100</v>
      </c>
      <c r="Q101">
        <f t="shared" si="84"/>
        <v>75.346118149999995</v>
      </c>
      <c r="R101">
        <f t="shared" si="85"/>
        <v>79.176629689999999</v>
      </c>
      <c r="T101" t="str">
        <f t="shared" si="86"/>
        <v>낮음</v>
      </c>
      <c r="U101" t="str">
        <f t="shared" si="87"/>
        <v>보통</v>
      </c>
      <c r="V101" t="str">
        <f t="shared" si="88"/>
        <v>낮음</v>
      </c>
      <c r="W101" t="str">
        <f t="shared" si="89"/>
        <v>높음</v>
      </c>
      <c r="X101" t="str">
        <f t="shared" si="90"/>
        <v>낮음</v>
      </c>
      <c r="Y101" t="str">
        <f t="shared" si="91"/>
        <v>낮음</v>
      </c>
      <c r="AA101" s="2">
        <v>61.043939393939361</v>
      </c>
      <c r="AB101" s="2">
        <v>100</v>
      </c>
      <c r="AC101" s="2">
        <v>75.303913919999999</v>
      </c>
      <c r="AD101" s="2">
        <v>60.594227539999999</v>
      </c>
      <c r="AE101" s="2">
        <v>87.640929080000006</v>
      </c>
      <c r="AF101" s="5">
        <v>80.884767640000007</v>
      </c>
      <c r="AG101" s="2">
        <v>100</v>
      </c>
      <c r="AH101" s="2">
        <v>82.601350699999998</v>
      </c>
      <c r="AI101" s="2">
        <v>60.960626439999999</v>
      </c>
      <c r="AJ101" s="2">
        <v>71.606937380000005</v>
      </c>
      <c r="AK101" s="5">
        <v>78.792228629999997</v>
      </c>
      <c r="AL101" s="2">
        <v>100</v>
      </c>
      <c r="AM101" s="2">
        <v>100</v>
      </c>
      <c r="AN101" s="2">
        <v>100</v>
      </c>
      <c r="AO101" s="5">
        <v>100</v>
      </c>
      <c r="AP101" s="2">
        <v>81.288059270000005</v>
      </c>
      <c r="AQ101" s="2">
        <v>91.785177379999993</v>
      </c>
      <c r="AR101" s="2">
        <v>62.921383609999999</v>
      </c>
      <c r="AS101" s="2">
        <v>65.389852329999997</v>
      </c>
      <c r="AT101" s="5">
        <v>75.346118149999995</v>
      </c>
      <c r="AU101" s="2">
        <v>79.349764140000005</v>
      </c>
      <c r="AV101" s="2"/>
      <c r="AW101" s="2">
        <v>62.782609180000001</v>
      </c>
      <c r="AX101" s="2">
        <v>95.397515740000003</v>
      </c>
      <c r="AY101" s="5">
        <v>79.176629689999999</v>
      </c>
      <c r="BA101" t="s">
        <v>17</v>
      </c>
      <c r="BC101">
        <f t="shared" si="92"/>
        <v>-0.42802263119554385</v>
      </c>
      <c r="BD101">
        <f t="shared" si="93"/>
        <v>0.15872691869781089</v>
      </c>
      <c r="BE101">
        <f t="shared" si="94"/>
        <v>-1.3641636477295025E-3</v>
      </c>
      <c r="BF101">
        <f t="shared" si="95"/>
        <v>-0.26861459490813405</v>
      </c>
      <c r="BG101">
        <f t="shared" si="96"/>
        <v>0.87337800755061235</v>
      </c>
      <c r="BH101">
        <f t="shared" si="97"/>
        <v>0.36880415990625931</v>
      </c>
      <c r="BI101">
        <f t="shared" si="98"/>
        <v>0.31703124084119316</v>
      </c>
      <c r="BJ101">
        <f t="shared" si="99"/>
        <v>8.5373422177647179E-2</v>
      </c>
      <c r="BK101">
        <f t="shared" si="100"/>
        <v>-0.8573534222486382</v>
      </c>
      <c r="BL101">
        <f t="shared" si="101"/>
        <v>-0.43425140161373604</v>
      </c>
      <c r="BM101">
        <f t="shared" si="102"/>
        <v>-0.41299681941197769</v>
      </c>
      <c r="BN101">
        <f t="shared" si="103"/>
        <v>0.39573658168935705</v>
      </c>
      <c r="BO101">
        <f t="shared" si="104"/>
        <v>1.3234585605946301</v>
      </c>
      <c r="BP101">
        <f t="shared" si="105"/>
        <v>1.5603953330196045</v>
      </c>
      <c r="BQ101">
        <f t="shared" si="106"/>
        <v>1.6106820492983847</v>
      </c>
      <c r="BR101">
        <f t="shared" si="107"/>
        <v>-8.8838556719293221E-2</v>
      </c>
      <c r="BS101">
        <f t="shared" si="108"/>
        <v>0.64081809632272135</v>
      </c>
      <c r="BT101">
        <f t="shared" si="109"/>
        <v>-0.39722232249543032</v>
      </c>
      <c r="BU101">
        <f t="shared" si="110"/>
        <v>-0.46884519406388059</v>
      </c>
      <c r="BV101">
        <f t="shared" si="111"/>
        <v>-0.33473250743916549</v>
      </c>
      <c r="BW101">
        <f t="shared" si="112"/>
        <v>-0.57389583755368112</v>
      </c>
      <c r="BX101" t="str">
        <f t="shared" si="113"/>
        <v/>
      </c>
      <c r="BY101">
        <f t="shared" si="114"/>
        <v>-0.70953433473952265</v>
      </c>
      <c r="BZ101">
        <f t="shared" si="115"/>
        <v>0.73512309800175468</v>
      </c>
      <c r="CA101">
        <f t="shared" si="116"/>
        <v>-0.41111013337530172</v>
      </c>
      <c r="CC101" t="str">
        <f t="shared" si="117"/>
        <v>낮음</v>
      </c>
      <c r="CD101" t="str">
        <f t="shared" si="130"/>
        <v>보통</v>
      </c>
      <c r="CE101" t="str">
        <f t="shared" si="131"/>
        <v>낮음</v>
      </c>
      <c r="CF101" t="str">
        <f t="shared" si="132"/>
        <v>낮음</v>
      </c>
      <c r="CG101" t="str">
        <f t="shared" si="133"/>
        <v>보통</v>
      </c>
      <c r="CH101" t="str">
        <f t="shared" si="134"/>
        <v>보통</v>
      </c>
      <c r="CI101" t="str">
        <f t="shared" si="135"/>
        <v>보통</v>
      </c>
      <c r="CJ101" t="str">
        <f t="shared" si="136"/>
        <v>보통</v>
      </c>
      <c r="CK101" t="str">
        <f t="shared" si="137"/>
        <v>낮음</v>
      </c>
      <c r="CL101" t="str">
        <f t="shared" si="138"/>
        <v>낮음</v>
      </c>
      <c r="CM101" t="str">
        <f t="shared" si="139"/>
        <v>낮음</v>
      </c>
      <c r="CN101" t="str">
        <f t="shared" si="140"/>
        <v>보통</v>
      </c>
      <c r="CO101" t="str">
        <f t="shared" si="141"/>
        <v>높음</v>
      </c>
      <c r="CP101" t="str">
        <f t="shared" si="142"/>
        <v>높음</v>
      </c>
      <c r="CQ101" t="str">
        <f t="shared" si="143"/>
        <v>높음</v>
      </c>
      <c r="CR101" t="str">
        <f t="shared" si="144"/>
        <v>낮음</v>
      </c>
      <c r="CS101" t="str">
        <f t="shared" si="121"/>
        <v>보통</v>
      </c>
      <c r="CT101" t="str">
        <f t="shared" si="122"/>
        <v>낮음</v>
      </c>
      <c r="CU101" t="str">
        <f t="shared" si="123"/>
        <v>낮음</v>
      </c>
      <c r="CV101" t="str">
        <f t="shared" si="124"/>
        <v>낮음</v>
      </c>
      <c r="CW101" t="str">
        <f t="shared" si="125"/>
        <v>낮음</v>
      </c>
      <c r="CX101" t="str">
        <f t="shared" si="126"/>
        <v/>
      </c>
      <c r="CY101" t="str">
        <f t="shared" si="127"/>
        <v>낮음</v>
      </c>
      <c r="CZ101" t="str">
        <f t="shared" si="128"/>
        <v>보통</v>
      </c>
      <c r="DA101" t="str">
        <f t="shared" si="129"/>
        <v>낮음</v>
      </c>
      <c r="DC101">
        <f t="shared" si="118"/>
        <v>4.1752069391077361E-2</v>
      </c>
      <c r="DD101">
        <f t="shared" si="119"/>
        <v>0.51207147886181725</v>
      </c>
      <c r="DE101">
        <f t="shared" si="120"/>
        <v>-0.13446586827442414</v>
      </c>
    </row>
    <row r="102" spans="1:109" x14ac:dyDescent="0.3">
      <c r="A102">
        <v>1112</v>
      </c>
      <c r="B102">
        <v>190218</v>
      </c>
      <c r="C102" t="s">
        <v>65</v>
      </c>
      <c r="D102" t="s">
        <v>16</v>
      </c>
      <c r="E102" t="s">
        <v>21</v>
      </c>
      <c r="F102">
        <f t="shared" si="74"/>
        <v>1.7469608121451761</v>
      </c>
      <c r="G102">
        <f t="shared" si="75"/>
        <v>1.2480088437948718</v>
      </c>
      <c r="H102">
        <f t="shared" si="76"/>
        <v>1.6803306470894854</v>
      </c>
      <c r="I102">
        <f t="shared" si="77"/>
        <v>0.55662996718035884</v>
      </c>
      <c r="J102">
        <f t="shared" si="78"/>
        <v>1.1247845834380217</v>
      </c>
      <c r="K102">
        <f t="shared" si="79"/>
        <v>-1.4898917212736695</v>
      </c>
      <c r="M102" s="6">
        <f t="shared" si="80"/>
        <v>72.576470588235296</v>
      </c>
      <c r="N102">
        <f t="shared" si="81"/>
        <v>87.789814770000007</v>
      </c>
      <c r="O102">
        <f t="shared" si="82"/>
        <v>92.335245670000006</v>
      </c>
      <c r="P102">
        <f t="shared" si="83"/>
        <v>80.770068230000007</v>
      </c>
      <c r="Q102">
        <f t="shared" si="84"/>
        <v>85.498189049999993</v>
      </c>
      <c r="R102">
        <f t="shared" si="85"/>
        <v>65.488526759999999</v>
      </c>
      <c r="T102" t="str">
        <f t="shared" si="86"/>
        <v>높음</v>
      </c>
      <c r="U102" t="str">
        <f t="shared" si="87"/>
        <v>높음</v>
      </c>
      <c r="V102" t="str">
        <f t="shared" si="88"/>
        <v>높음</v>
      </c>
      <c r="W102" t="str">
        <f t="shared" si="89"/>
        <v>보통</v>
      </c>
      <c r="X102" t="str">
        <f t="shared" si="90"/>
        <v>높음</v>
      </c>
      <c r="Y102" t="str">
        <f t="shared" si="91"/>
        <v>낮음</v>
      </c>
      <c r="AA102" s="2">
        <v>72.576470588235296</v>
      </c>
      <c r="AB102" s="2">
        <v>51.159259079999998</v>
      </c>
      <c r="AC102" s="2">
        <v>100</v>
      </c>
      <c r="AD102" s="2">
        <v>100</v>
      </c>
      <c r="AE102" s="2">
        <v>100</v>
      </c>
      <c r="AF102" s="5">
        <v>87.789814770000007</v>
      </c>
      <c r="AG102" s="2">
        <v>84.630088040000004</v>
      </c>
      <c r="AH102" s="2">
        <v>84.710894659999994</v>
      </c>
      <c r="AI102" s="2">
        <v>100</v>
      </c>
      <c r="AJ102" s="2">
        <v>100</v>
      </c>
      <c r="AK102" s="5">
        <v>92.335245670000006</v>
      </c>
      <c r="AL102" s="2">
        <v>100</v>
      </c>
      <c r="AM102" s="2">
        <v>68.388569129999993</v>
      </c>
      <c r="AN102" s="2">
        <v>73.92163558</v>
      </c>
      <c r="AO102" s="5">
        <v>80.770068230000007</v>
      </c>
      <c r="AP102" s="2">
        <v>73.965140059999996</v>
      </c>
      <c r="AQ102" s="2">
        <v>100</v>
      </c>
      <c r="AR102" s="2">
        <v>75.356770940000004</v>
      </c>
      <c r="AS102" s="2">
        <v>92.670845209999996</v>
      </c>
      <c r="AT102" s="5">
        <v>85.498189049999993</v>
      </c>
      <c r="AU102" s="2">
        <v>66.938230430000004</v>
      </c>
      <c r="AV102" s="2"/>
      <c r="AW102" s="2">
        <v>72.057932519999994</v>
      </c>
      <c r="AX102" s="2">
        <v>57.469417329999999</v>
      </c>
      <c r="AY102" s="5">
        <v>65.488526759999999</v>
      </c>
      <c r="BA102" t="s">
        <v>21</v>
      </c>
      <c r="BC102">
        <f t="shared" si="92"/>
        <v>1.7469608121451761</v>
      </c>
      <c r="BD102">
        <f t="shared" si="93"/>
        <v>-1.7729701514822145</v>
      </c>
      <c r="BE102">
        <f t="shared" si="94"/>
        <v>1.7619727708037443</v>
      </c>
      <c r="BF102">
        <f t="shared" si="95"/>
        <v>1.4571844669821117</v>
      </c>
      <c r="BG102">
        <f t="shared" si="96"/>
        <v>0.96732361349226048</v>
      </c>
      <c r="BH102">
        <f t="shared" si="97"/>
        <v>1.2480088437948718</v>
      </c>
      <c r="BI102">
        <f t="shared" si="98"/>
        <v>-9.39161967237611E-2</v>
      </c>
      <c r="BJ102">
        <f t="shared" si="99"/>
        <v>0.35378974545390079</v>
      </c>
      <c r="BK102">
        <f t="shared" si="100"/>
        <v>1.7781668547210971</v>
      </c>
      <c r="BL102">
        <f t="shared" si="101"/>
        <v>1.1527946111632297</v>
      </c>
      <c r="BM102">
        <f t="shared" si="102"/>
        <v>1.6803306470894854</v>
      </c>
      <c r="BN102">
        <f t="shared" si="103"/>
        <v>0.70493930552953687</v>
      </c>
      <c r="BO102">
        <f t="shared" si="104"/>
        <v>-0.16099961593534259</v>
      </c>
      <c r="BP102">
        <f t="shared" si="105"/>
        <v>-5.2693584090516749E-2</v>
      </c>
      <c r="BQ102">
        <f t="shared" si="106"/>
        <v>0.55662996718035884</v>
      </c>
      <c r="BR102">
        <f t="shared" si="107"/>
        <v>-0.65424518835014023</v>
      </c>
      <c r="BS102">
        <f t="shared" si="108"/>
        <v>1.5551682259586004</v>
      </c>
      <c r="BT102">
        <f t="shared" si="109"/>
        <v>0.3552966249932531</v>
      </c>
      <c r="BU102">
        <f t="shared" si="110"/>
        <v>0.83955425153989416</v>
      </c>
      <c r="BV102">
        <f t="shared" si="111"/>
        <v>1.1247845834380217</v>
      </c>
      <c r="BW102">
        <f t="shared" si="112"/>
        <v>-1.291786824978379</v>
      </c>
      <c r="BX102" t="str">
        <f t="shared" si="113"/>
        <v/>
      </c>
      <c r="BY102">
        <f t="shared" si="114"/>
        <v>0.16696785835786132</v>
      </c>
      <c r="BZ102">
        <f t="shared" si="115"/>
        <v>-1.1283315872708659</v>
      </c>
      <c r="CA102">
        <f t="shared" si="116"/>
        <v>-1.4898917212736695</v>
      </c>
      <c r="CC102" t="str">
        <f t="shared" si="117"/>
        <v>높음</v>
      </c>
      <c r="CD102" t="str">
        <f t="shared" si="130"/>
        <v>낮음</v>
      </c>
      <c r="CE102" t="str">
        <f t="shared" si="131"/>
        <v>높음</v>
      </c>
      <c r="CF102" t="str">
        <f t="shared" si="132"/>
        <v>높음</v>
      </c>
      <c r="CG102" t="str">
        <f t="shared" si="133"/>
        <v>보통</v>
      </c>
      <c r="CH102" t="str">
        <f t="shared" si="134"/>
        <v>높음</v>
      </c>
      <c r="CI102" t="str">
        <f t="shared" si="135"/>
        <v>낮음</v>
      </c>
      <c r="CJ102" t="str">
        <f t="shared" si="136"/>
        <v>보통</v>
      </c>
      <c r="CK102" t="str">
        <f t="shared" si="137"/>
        <v>높음</v>
      </c>
      <c r="CL102" t="str">
        <f t="shared" si="138"/>
        <v>높음</v>
      </c>
      <c r="CM102" t="str">
        <f t="shared" si="139"/>
        <v>높음</v>
      </c>
      <c r="CN102" t="str">
        <f t="shared" si="140"/>
        <v>보통</v>
      </c>
      <c r="CO102" t="str">
        <f t="shared" si="141"/>
        <v>낮음</v>
      </c>
      <c r="CP102" t="str">
        <f t="shared" si="142"/>
        <v>낮음</v>
      </c>
      <c r="CQ102" t="str">
        <f t="shared" si="143"/>
        <v>보통</v>
      </c>
      <c r="CR102" t="str">
        <f t="shared" si="144"/>
        <v>낮음</v>
      </c>
      <c r="CS102" t="str">
        <f t="shared" si="121"/>
        <v>높음</v>
      </c>
      <c r="CT102" t="str">
        <f t="shared" si="122"/>
        <v>보통</v>
      </c>
      <c r="CU102" t="str">
        <f t="shared" si="123"/>
        <v>보통</v>
      </c>
      <c r="CV102" t="str">
        <f t="shared" si="124"/>
        <v>높음</v>
      </c>
      <c r="CW102" t="str">
        <f t="shared" si="125"/>
        <v>낮음</v>
      </c>
      <c r="CX102" t="str">
        <f t="shared" si="126"/>
        <v/>
      </c>
      <c r="CY102" t="str">
        <f t="shared" si="127"/>
        <v>보통</v>
      </c>
      <c r="CZ102" t="str">
        <f t="shared" si="128"/>
        <v>낮음</v>
      </c>
      <c r="DA102" t="str">
        <f t="shared" si="129"/>
        <v>낮음</v>
      </c>
      <c r="DC102">
        <f t="shared" si="118"/>
        <v>-0.62159581120099161</v>
      </c>
      <c r="DD102">
        <f t="shared" si="119"/>
        <v>0.87748278157022574</v>
      </c>
      <c r="DE102">
        <f t="shared" si="120"/>
        <v>0.74098444419276122</v>
      </c>
    </row>
    <row r="103" spans="1:109" x14ac:dyDescent="0.3">
      <c r="A103">
        <v>1113</v>
      </c>
      <c r="B103">
        <v>190218</v>
      </c>
      <c r="C103" t="s">
        <v>98</v>
      </c>
      <c r="D103" t="s">
        <v>6</v>
      </c>
      <c r="E103" t="s">
        <v>9</v>
      </c>
      <c r="F103">
        <f t="shared" si="74"/>
        <v>1.8910318719082375</v>
      </c>
      <c r="G103">
        <f t="shared" si="75"/>
        <v>-1.1230341326263298</v>
      </c>
      <c r="H103">
        <f t="shared" si="76"/>
        <v>-0.69437093839649089</v>
      </c>
      <c r="I103">
        <f t="shared" si="77"/>
        <v>-1.0928068825004125</v>
      </c>
      <c r="J103">
        <f t="shared" si="78"/>
        <v>1.4016499691819424</v>
      </c>
      <c r="K103">
        <f t="shared" si="79"/>
        <v>-0.16097797685105109</v>
      </c>
      <c r="M103" s="6">
        <f t="shared" si="80"/>
        <v>75.471123755334276</v>
      </c>
      <c r="N103">
        <f t="shared" si="81"/>
        <v>68.527401920000003</v>
      </c>
      <c r="O103">
        <f t="shared" si="82"/>
        <v>67.640017150000006</v>
      </c>
      <c r="P103">
        <f t="shared" si="83"/>
        <v>62.160575700000003</v>
      </c>
      <c r="Q103">
        <f t="shared" si="84"/>
        <v>86.185393070000003</v>
      </c>
      <c r="R103">
        <f t="shared" si="85"/>
        <v>74.63386749</v>
      </c>
      <c r="T103" t="str">
        <f t="shared" si="86"/>
        <v>높음</v>
      </c>
      <c r="U103" t="str">
        <f t="shared" si="87"/>
        <v>낮음</v>
      </c>
      <c r="V103" t="str">
        <f t="shared" si="88"/>
        <v>낮음</v>
      </c>
      <c r="W103" t="str">
        <f t="shared" si="89"/>
        <v>낮음</v>
      </c>
      <c r="X103" t="str">
        <f t="shared" si="90"/>
        <v>높음</v>
      </c>
      <c r="Y103" t="str">
        <f t="shared" si="91"/>
        <v>낮음</v>
      </c>
      <c r="AA103" s="2">
        <v>75.471123755334276</v>
      </c>
      <c r="AB103" s="2">
        <v>70.530426259999999</v>
      </c>
      <c r="AC103" s="2">
        <v>87.268497890000006</v>
      </c>
      <c r="AD103" s="2">
        <v>62.363933400000001</v>
      </c>
      <c r="AE103" s="2">
        <v>53.94675015</v>
      </c>
      <c r="AF103" s="5">
        <v>68.527401920000003</v>
      </c>
      <c r="AG103" s="2">
        <v>65.465812959999994</v>
      </c>
      <c r="AH103" s="2">
        <v>75.179573230000003</v>
      </c>
      <c r="AI103" s="2">
        <v>68.274865779999999</v>
      </c>
      <c r="AJ103" s="2">
        <v>61.639816619999998</v>
      </c>
      <c r="AK103" s="5">
        <v>67.640017150000006</v>
      </c>
      <c r="AL103" s="2">
        <v>68.456726560000007</v>
      </c>
      <c r="AM103" s="2">
        <v>66.960795349999998</v>
      </c>
      <c r="AN103" s="2">
        <v>51.064205180000002</v>
      </c>
      <c r="AO103" s="5">
        <v>62.160575700000003</v>
      </c>
      <c r="AP103" s="2">
        <v>100</v>
      </c>
      <c r="AQ103" s="2">
        <v>70.448354219999999</v>
      </c>
      <c r="AR103" s="2">
        <v>74.293218069999995</v>
      </c>
      <c r="AS103" s="2">
        <v>100</v>
      </c>
      <c r="AT103" s="5">
        <v>86.185393070000003</v>
      </c>
      <c r="AU103" s="2">
        <v>79.349764140000005</v>
      </c>
      <c r="AV103" s="2">
        <v>66.871001359999994</v>
      </c>
      <c r="AW103" s="2">
        <v>69.210245529999995</v>
      </c>
      <c r="AX103" s="2">
        <v>83.104458930000007</v>
      </c>
      <c r="AY103" s="5">
        <v>74.63386749</v>
      </c>
      <c r="BA103" t="s">
        <v>9</v>
      </c>
      <c r="BC103">
        <f t="shared" si="92"/>
        <v>0.90075690577551659</v>
      </c>
      <c r="BD103">
        <f t="shared" si="93"/>
        <v>-0.33582341188671594</v>
      </c>
      <c r="BE103">
        <f t="shared" si="94"/>
        <v>0.48012492741855844</v>
      </c>
      <c r="BF103">
        <f t="shared" si="95"/>
        <v>-0.27090964114254268</v>
      </c>
      <c r="BG103">
        <f t="shared" si="96"/>
        <v>-1.2131081083039186</v>
      </c>
      <c r="BH103">
        <f t="shared" si="97"/>
        <v>-1.1230341326263298</v>
      </c>
      <c r="BI103">
        <f t="shared" si="98"/>
        <v>-0.49346898991690852</v>
      </c>
      <c r="BJ103">
        <f t="shared" si="99"/>
        <v>5.1943503083037836E-2</v>
      </c>
      <c r="BK103">
        <f t="shared" si="100"/>
        <v>-0.4099609872969584</v>
      </c>
      <c r="BL103">
        <f t="shared" si="101"/>
        <v>-0.70278810945087666</v>
      </c>
      <c r="BM103">
        <f t="shared" si="102"/>
        <v>-0.69437093839649089</v>
      </c>
      <c r="BN103">
        <f t="shared" si="103"/>
        <v>-8.4517107811502179E-2</v>
      </c>
      <c r="BO103">
        <f t="shared" si="104"/>
        <v>-0.21981239658962859</v>
      </c>
      <c r="BP103">
        <f t="shared" si="105"/>
        <v>-0.88460496532588806</v>
      </c>
      <c r="BQ103">
        <f t="shared" si="106"/>
        <v>-0.48248873430556632</v>
      </c>
      <c r="BR103">
        <f t="shared" si="107"/>
        <v>0.61355352240751304</v>
      </c>
      <c r="BS103">
        <f t="shared" si="108"/>
        <v>-0.32499333734988922</v>
      </c>
      <c r="BT103">
        <f t="shared" si="109"/>
        <v>9.1725812346169611E-2</v>
      </c>
      <c r="BU103">
        <f t="shared" si="110"/>
        <v>0.76398212529374943</v>
      </c>
      <c r="BV103">
        <f t="shared" si="111"/>
        <v>0.3903526158661258</v>
      </c>
      <c r="BW103">
        <f t="shared" si="112"/>
        <v>4.6593691878853233E-2</v>
      </c>
      <c r="BX103">
        <f t="shared" si="113"/>
        <v>-0.34000743816836526</v>
      </c>
      <c r="BY103">
        <f t="shared" si="114"/>
        <v>-0.12751284528759665</v>
      </c>
      <c r="BZ103">
        <f t="shared" si="115"/>
        <v>0.4161273341669931</v>
      </c>
      <c r="CA103">
        <f t="shared" si="116"/>
        <v>-8.9018071540526877E-2</v>
      </c>
      <c r="CC103" t="str">
        <f t="shared" si="117"/>
        <v>보통</v>
      </c>
      <c r="CD103" t="str">
        <f t="shared" si="130"/>
        <v>낮음</v>
      </c>
      <c r="CE103" t="str">
        <f t="shared" si="131"/>
        <v>보통</v>
      </c>
      <c r="CF103" t="str">
        <f t="shared" si="132"/>
        <v>낮음</v>
      </c>
      <c r="CG103" t="str">
        <f t="shared" si="133"/>
        <v>낮음</v>
      </c>
      <c r="CH103" t="str">
        <f t="shared" si="134"/>
        <v>낮음</v>
      </c>
      <c r="CI103" t="str">
        <f t="shared" si="135"/>
        <v>낮음</v>
      </c>
      <c r="CJ103" t="str">
        <f t="shared" si="136"/>
        <v>보통</v>
      </c>
      <c r="CK103" t="str">
        <f t="shared" si="137"/>
        <v>낮음</v>
      </c>
      <c r="CL103" t="str">
        <f t="shared" si="138"/>
        <v>낮음</v>
      </c>
      <c r="CM103" t="str">
        <f t="shared" si="139"/>
        <v>낮음</v>
      </c>
      <c r="CN103" t="str">
        <f t="shared" si="140"/>
        <v>낮음</v>
      </c>
      <c r="CO103" t="str">
        <f t="shared" si="141"/>
        <v>낮음</v>
      </c>
      <c r="CP103" t="str">
        <f t="shared" si="142"/>
        <v>낮음</v>
      </c>
      <c r="CQ103" t="str">
        <f t="shared" si="143"/>
        <v>낮음</v>
      </c>
      <c r="CR103" t="str">
        <f t="shared" si="144"/>
        <v>보통</v>
      </c>
      <c r="CS103" t="str">
        <f t="shared" si="121"/>
        <v>낮음</v>
      </c>
      <c r="CT103" t="str">
        <f t="shared" si="122"/>
        <v>보통</v>
      </c>
      <c r="CU103" t="str">
        <f t="shared" si="123"/>
        <v>보통</v>
      </c>
      <c r="CV103" t="str">
        <f t="shared" si="124"/>
        <v>보통</v>
      </c>
      <c r="CW103" t="str">
        <f t="shared" si="125"/>
        <v>보통</v>
      </c>
      <c r="CX103" t="str">
        <f t="shared" si="126"/>
        <v>낮음</v>
      </c>
      <c r="CY103" t="str">
        <f t="shared" si="127"/>
        <v>낮음</v>
      </c>
      <c r="CZ103" t="str">
        <f t="shared" si="128"/>
        <v>보통</v>
      </c>
      <c r="DA103" t="str">
        <f t="shared" si="129"/>
        <v>낮음</v>
      </c>
      <c r="DC103">
        <f t="shared" si="118"/>
        <v>-5.0732459065752078E-2</v>
      </c>
      <c r="DD103">
        <f t="shared" si="119"/>
        <v>-7.0548948321257368E-2</v>
      </c>
      <c r="DE103">
        <f t="shared" si="120"/>
        <v>-0.32025252534136317</v>
      </c>
    </row>
    <row r="104" spans="1:109" x14ac:dyDescent="0.3">
      <c r="A104">
        <v>1114</v>
      </c>
      <c r="B104">
        <v>190218</v>
      </c>
      <c r="C104" t="s">
        <v>99</v>
      </c>
      <c r="D104" t="s">
        <v>16</v>
      </c>
      <c r="E104" t="s">
        <v>21</v>
      </c>
      <c r="F104">
        <f t="shared" si="74"/>
        <v>-0.59241775847195477</v>
      </c>
      <c r="G104">
        <f t="shared" si="75"/>
        <v>-0.45520662544395391</v>
      </c>
      <c r="H104">
        <f t="shared" si="76"/>
        <v>0.46505530349975921</v>
      </c>
      <c r="I104">
        <f t="shared" si="77"/>
        <v>0.76514460619471725</v>
      </c>
      <c r="J104">
        <f t="shared" si="78"/>
        <v>-0.67563629925346913</v>
      </c>
      <c r="K104">
        <f t="shared" si="79"/>
        <v>-0.6339539072126954</v>
      </c>
      <c r="M104" s="6">
        <f t="shared" si="80"/>
        <v>56.341176470588209</v>
      </c>
      <c r="N104">
        <f t="shared" si="81"/>
        <v>75.092250120000003</v>
      </c>
      <c r="O104">
        <f t="shared" si="82"/>
        <v>81.898973299999994</v>
      </c>
      <c r="P104">
        <f t="shared" si="83"/>
        <v>83.118157139999994</v>
      </c>
      <c r="Q104">
        <f t="shared" si="84"/>
        <v>72.819800639999997</v>
      </c>
      <c r="R104">
        <f t="shared" si="85"/>
        <v>72.045099649999997</v>
      </c>
      <c r="T104" t="str">
        <f t="shared" si="86"/>
        <v>낮음</v>
      </c>
      <c r="U104" t="str">
        <f t="shared" si="87"/>
        <v>낮음</v>
      </c>
      <c r="V104" t="str">
        <f t="shared" si="88"/>
        <v>보통</v>
      </c>
      <c r="W104" t="str">
        <f t="shared" si="89"/>
        <v>보통</v>
      </c>
      <c r="X104" t="str">
        <f t="shared" si="90"/>
        <v>낮음</v>
      </c>
      <c r="Y104" t="str">
        <f t="shared" si="91"/>
        <v>낮음</v>
      </c>
      <c r="AA104" s="2">
        <v>56.341176470588209</v>
      </c>
      <c r="AB104" s="2">
        <v>100</v>
      </c>
      <c r="AC104" s="2">
        <v>85.160616849999997</v>
      </c>
      <c r="AD104" s="2">
        <v>63.739352459999999</v>
      </c>
      <c r="AE104" s="2">
        <v>51.469031180000002</v>
      </c>
      <c r="AF104" s="5">
        <v>75.092250120000003</v>
      </c>
      <c r="AG104" s="2">
        <v>86.218536970000002</v>
      </c>
      <c r="AH104" s="2">
        <v>91.340589269999995</v>
      </c>
      <c r="AI104" s="2">
        <v>66.080593980000003</v>
      </c>
      <c r="AJ104" s="2">
        <v>83.956172960000004</v>
      </c>
      <c r="AK104" s="5">
        <v>81.898973299999994</v>
      </c>
      <c r="AL104" s="2">
        <v>100</v>
      </c>
      <c r="AM104" s="2">
        <v>79.215853589999995</v>
      </c>
      <c r="AN104" s="2">
        <v>70.138617819999993</v>
      </c>
      <c r="AO104" s="5">
        <v>83.118157139999994</v>
      </c>
      <c r="AP104" s="2">
        <v>68.569566039999998</v>
      </c>
      <c r="AQ104" s="2">
        <v>83.918368920000006</v>
      </c>
      <c r="AR104" s="2">
        <v>64.132197599999998</v>
      </c>
      <c r="AS104" s="2">
        <v>74.659069979999998</v>
      </c>
      <c r="AT104" s="5">
        <v>72.819800639999997</v>
      </c>
      <c r="AU104" s="2">
        <v>74.723993140000005</v>
      </c>
      <c r="AV104" s="2"/>
      <c r="AW104" s="2">
        <v>60.992634500000001</v>
      </c>
      <c r="AX104" s="2">
        <v>80.418671320000001</v>
      </c>
      <c r="AY104" s="5">
        <v>72.045099649999997</v>
      </c>
      <c r="BA104" t="s">
        <v>21</v>
      </c>
      <c r="BC104">
        <f t="shared" si="92"/>
        <v>-0.59241775847195477</v>
      </c>
      <c r="BD104">
        <f t="shared" si="93"/>
        <v>1.1089230213699237</v>
      </c>
      <c r="BE104">
        <f t="shared" si="94"/>
        <v>0.46640426742296542</v>
      </c>
      <c r="BF104">
        <f t="shared" si="95"/>
        <v>-0.30639084594232896</v>
      </c>
      <c r="BG104">
        <f t="shared" si="96"/>
        <v>-1.7473978494478013</v>
      </c>
      <c r="BH104">
        <f t="shared" si="97"/>
        <v>-0.45520662544395391</v>
      </c>
      <c r="BI104">
        <f t="shared" si="98"/>
        <v>2.4719065168623412E-2</v>
      </c>
      <c r="BJ104">
        <f t="shared" si="99"/>
        <v>0.56641169314511275</v>
      </c>
      <c r="BK104">
        <f t="shared" si="100"/>
        <v>-0.32677087470650396</v>
      </c>
      <c r="BL104">
        <f t="shared" si="101"/>
        <v>0.2610775549327311</v>
      </c>
      <c r="BM104">
        <f t="shared" si="102"/>
        <v>0.46505530349975921</v>
      </c>
      <c r="BN104">
        <f t="shared" si="103"/>
        <v>0.70493930552953687</v>
      </c>
      <c r="BO104">
        <f t="shared" si="104"/>
        <v>0.55662431774563847</v>
      </c>
      <c r="BP104">
        <f t="shared" si="105"/>
        <v>-0.28698702963189826</v>
      </c>
      <c r="BQ104">
        <f t="shared" si="106"/>
        <v>0.76514460619471725</v>
      </c>
      <c r="BR104">
        <f t="shared" si="107"/>
        <v>-1.0180410346142843</v>
      </c>
      <c r="BS104">
        <f t="shared" si="108"/>
        <v>0.41031854624079567</v>
      </c>
      <c r="BT104">
        <f t="shared" si="109"/>
        <v>-0.27336371359802691</v>
      </c>
      <c r="BU104">
        <f t="shared" si="110"/>
        <v>-0.26228242425478887</v>
      </c>
      <c r="BV104">
        <f t="shared" si="111"/>
        <v>-0.67563629925346913</v>
      </c>
      <c r="BW104">
        <f t="shared" si="112"/>
        <v>-0.69506468187324477</v>
      </c>
      <c r="BX104" t="str">
        <f t="shared" si="113"/>
        <v/>
      </c>
      <c r="BY104">
        <f t="shared" si="114"/>
        <v>-0.74009808625337703</v>
      </c>
      <c r="BZ104">
        <f t="shared" si="115"/>
        <v>0.24579233458491739</v>
      </c>
      <c r="CA104">
        <f t="shared" si="116"/>
        <v>-0.6339539072126954</v>
      </c>
      <c r="CC104" t="str">
        <f t="shared" si="117"/>
        <v>낮음</v>
      </c>
      <c r="CD104" t="str">
        <f t="shared" si="130"/>
        <v>높음</v>
      </c>
      <c r="CE104" t="str">
        <f t="shared" si="131"/>
        <v>보통</v>
      </c>
      <c r="CF104" t="str">
        <f t="shared" si="132"/>
        <v>낮음</v>
      </c>
      <c r="CG104" t="str">
        <f t="shared" si="133"/>
        <v>낮음</v>
      </c>
      <c r="CH104" t="str">
        <f t="shared" si="134"/>
        <v>낮음</v>
      </c>
      <c r="CI104" t="str">
        <f t="shared" si="135"/>
        <v>보통</v>
      </c>
      <c r="CJ104" t="str">
        <f t="shared" si="136"/>
        <v>보통</v>
      </c>
      <c r="CK104" t="str">
        <f t="shared" si="137"/>
        <v>낮음</v>
      </c>
      <c r="CL104" t="str">
        <f t="shared" si="138"/>
        <v>보통</v>
      </c>
      <c r="CM104" t="str">
        <f t="shared" si="139"/>
        <v>보통</v>
      </c>
      <c r="CN104" t="str">
        <f t="shared" si="140"/>
        <v>보통</v>
      </c>
      <c r="CO104" t="str">
        <f t="shared" si="141"/>
        <v>보통</v>
      </c>
      <c r="CP104" t="str">
        <f t="shared" si="142"/>
        <v>낮음</v>
      </c>
      <c r="CQ104" t="str">
        <f t="shared" si="143"/>
        <v>보통</v>
      </c>
      <c r="CR104" t="str">
        <f t="shared" si="144"/>
        <v>낮음</v>
      </c>
      <c r="CS104" t="str">
        <f t="shared" si="121"/>
        <v>보통</v>
      </c>
      <c r="CT104" t="str">
        <f t="shared" si="122"/>
        <v>낮음</v>
      </c>
      <c r="CU104" t="str">
        <f t="shared" si="123"/>
        <v>낮음</v>
      </c>
      <c r="CV104" t="str">
        <f t="shared" si="124"/>
        <v>낮음</v>
      </c>
      <c r="CW104" t="str">
        <f t="shared" si="125"/>
        <v>낮음</v>
      </c>
      <c r="CX104" t="str">
        <f t="shared" si="126"/>
        <v/>
      </c>
      <c r="CY104" t="str">
        <f t="shared" si="127"/>
        <v>낮음</v>
      </c>
      <c r="CZ104" t="str">
        <f t="shared" si="128"/>
        <v>보통</v>
      </c>
      <c r="DA104" t="str">
        <f t="shared" si="129"/>
        <v>낮음</v>
      </c>
      <c r="DC104">
        <f t="shared" si="118"/>
        <v>2.5095135116110945E-2</v>
      </c>
      <c r="DD104">
        <f t="shared" si="119"/>
        <v>0.49993970613862809</v>
      </c>
      <c r="DE104">
        <f t="shared" si="120"/>
        <v>-0.38672211002642704</v>
      </c>
    </row>
    <row r="105" spans="1:109" x14ac:dyDescent="0.3">
      <c r="A105">
        <v>1115</v>
      </c>
      <c r="B105">
        <v>190218</v>
      </c>
      <c r="C105" t="s">
        <v>100</v>
      </c>
      <c r="D105" t="s">
        <v>6</v>
      </c>
      <c r="E105" t="s">
        <v>7</v>
      </c>
      <c r="F105">
        <f t="shared" si="74"/>
        <v>-0.52574239293410963</v>
      </c>
      <c r="G105">
        <f t="shared" si="75"/>
        <v>-8.5301033703102224E-3</v>
      </c>
      <c r="H105">
        <f t="shared" si="76"/>
        <v>-4.1813031365308694E-2</v>
      </c>
      <c r="I105">
        <f t="shared" si="77"/>
        <v>-0.29083632298765311</v>
      </c>
      <c r="J105">
        <f t="shared" si="78"/>
        <v>-1.0175465109909343</v>
      </c>
      <c r="K105">
        <f t="shared" si="79"/>
        <v>-1.6485289853471576</v>
      </c>
      <c r="M105" s="6">
        <f t="shared" si="80"/>
        <v>59.125490196078424</v>
      </c>
      <c r="N105">
        <f t="shared" si="81"/>
        <v>81.000817659999996</v>
      </c>
      <c r="O105">
        <f t="shared" si="82"/>
        <v>85.766420760000003</v>
      </c>
      <c r="P105">
        <f t="shared" si="83"/>
        <v>72.464927739999993</v>
      </c>
      <c r="Q105">
        <f t="shared" si="84"/>
        <v>68.718007049999997</v>
      </c>
      <c r="R105">
        <f t="shared" si="85"/>
        <v>66.738087230000005</v>
      </c>
      <c r="T105" t="str">
        <f t="shared" si="86"/>
        <v>낮음</v>
      </c>
      <c r="U105" t="str">
        <f t="shared" si="87"/>
        <v>낮음</v>
      </c>
      <c r="V105" t="str">
        <f t="shared" si="88"/>
        <v>낮음</v>
      </c>
      <c r="W105" t="str">
        <f t="shared" si="89"/>
        <v>낮음</v>
      </c>
      <c r="X105" t="str">
        <f t="shared" si="90"/>
        <v>낮음</v>
      </c>
      <c r="Y105" t="str">
        <f t="shared" si="91"/>
        <v>낮음</v>
      </c>
      <c r="AA105" s="2">
        <v>59.125490196078424</v>
      </c>
      <c r="AB105" s="2">
        <v>100</v>
      </c>
      <c r="AC105" s="2">
        <v>91.618738859999993</v>
      </c>
      <c r="AD105" s="2">
        <v>64.766332019999993</v>
      </c>
      <c r="AE105" s="2">
        <v>67.618199739999994</v>
      </c>
      <c r="AF105" s="5">
        <v>81.000817659999996</v>
      </c>
      <c r="AG105" s="2">
        <v>100</v>
      </c>
      <c r="AH105" s="2">
        <v>76.109914369999998</v>
      </c>
      <c r="AI105" s="2">
        <v>100</v>
      </c>
      <c r="AJ105" s="2">
        <v>66.955768660000004</v>
      </c>
      <c r="AK105" s="5">
        <v>85.766420760000003</v>
      </c>
      <c r="AL105" s="2">
        <v>93.83635262</v>
      </c>
      <c r="AM105" s="2">
        <v>63.034417470000001</v>
      </c>
      <c r="AN105" s="2">
        <v>60.524013150000002</v>
      </c>
      <c r="AO105" s="5">
        <v>72.464927739999993</v>
      </c>
      <c r="AP105" s="2">
        <v>96.738677800000005</v>
      </c>
      <c r="AQ105" s="2">
        <v>64.028345659999999</v>
      </c>
      <c r="AR105" s="2">
        <v>62.921383669999997</v>
      </c>
      <c r="AS105" s="2">
        <v>51.183621090000003</v>
      </c>
      <c r="AT105" s="5">
        <v>68.718007049999997</v>
      </c>
      <c r="AU105" s="2">
        <v>88.677450530000002</v>
      </c>
      <c r="AV105" s="2">
        <v>54.678588480000002</v>
      </c>
      <c r="AW105" s="2">
        <v>66.606645990000004</v>
      </c>
      <c r="AX105" s="2">
        <v>56.989663919999998</v>
      </c>
      <c r="AY105" s="5">
        <v>66.738087230000005</v>
      </c>
      <c r="BA105" t="s">
        <v>7</v>
      </c>
      <c r="BC105">
        <f t="shared" si="92"/>
        <v>-0.52574239293410963</v>
      </c>
      <c r="BD105">
        <f t="shared" si="93"/>
        <v>0.6888107798650791</v>
      </c>
      <c r="BE105">
        <f t="shared" si="94"/>
        <v>0.63540415023127672</v>
      </c>
      <c r="BF105">
        <f t="shared" si="95"/>
        <v>-0.82943080397027269</v>
      </c>
      <c r="BG105">
        <f t="shared" si="96"/>
        <v>-0.51057435722085565</v>
      </c>
      <c r="BH105">
        <f t="shared" si="97"/>
        <v>-8.5301033703102224E-3</v>
      </c>
      <c r="BI105">
        <f t="shared" si="98"/>
        <v>0.60121973243104787</v>
      </c>
      <c r="BJ105">
        <f t="shared" si="99"/>
        <v>-9.7063664648741221E-2</v>
      </c>
      <c r="BK105">
        <f t="shared" si="100"/>
        <v>0.79054672588991914</v>
      </c>
      <c r="BL105">
        <f t="shared" si="101"/>
        <v>-0.83516038504013734</v>
      </c>
      <c r="BM105">
        <f t="shared" si="102"/>
        <v>-4.1813031365308694E-2</v>
      </c>
      <c r="BN105">
        <f t="shared" si="103"/>
        <v>0.46944593258043926</v>
      </c>
      <c r="BO105">
        <f t="shared" si="104"/>
        <v>-0.47181046198847121</v>
      </c>
      <c r="BP105">
        <f t="shared" si="105"/>
        <v>-1.2798911857301554</v>
      </c>
      <c r="BQ105">
        <f t="shared" si="106"/>
        <v>-0.29083632298765311</v>
      </c>
      <c r="BR105">
        <f t="shared" si="107"/>
        <v>0.83153631005239781</v>
      </c>
      <c r="BS105">
        <f t="shared" si="108"/>
        <v>-0.94839600697807447</v>
      </c>
      <c r="BT105">
        <f t="shared" si="109"/>
        <v>-0.20915547782692864</v>
      </c>
      <c r="BU105">
        <f t="shared" si="110"/>
        <v>-1.4092056305806933</v>
      </c>
      <c r="BV105">
        <f t="shared" si="111"/>
        <v>-1.0175465109909343</v>
      </c>
      <c r="BW105">
        <f t="shared" si="112"/>
        <v>-0.88323715876701381</v>
      </c>
      <c r="BX105">
        <f t="shared" si="113"/>
        <v>-0.5814676333744011</v>
      </c>
      <c r="BY105">
        <f t="shared" si="114"/>
        <v>0.24133589133275918</v>
      </c>
      <c r="BZ105">
        <f t="shared" si="115"/>
        <v>-0.94883956589606355</v>
      </c>
      <c r="CA105">
        <f t="shared" si="116"/>
        <v>-1.6485289853471576</v>
      </c>
      <c r="CC105" t="str">
        <f t="shared" si="117"/>
        <v>낮음</v>
      </c>
      <c r="CD105" t="str">
        <f t="shared" si="130"/>
        <v>보통</v>
      </c>
      <c r="CE105" t="str">
        <f t="shared" si="131"/>
        <v>보통</v>
      </c>
      <c r="CF105" t="str">
        <f t="shared" si="132"/>
        <v>낮음</v>
      </c>
      <c r="CG105" t="str">
        <f t="shared" si="133"/>
        <v>낮음</v>
      </c>
      <c r="CH105" t="str">
        <f t="shared" si="134"/>
        <v>낮음</v>
      </c>
      <c r="CI105" t="str">
        <f t="shared" si="135"/>
        <v>보통</v>
      </c>
      <c r="CJ105" t="str">
        <f t="shared" si="136"/>
        <v>낮음</v>
      </c>
      <c r="CK105" t="str">
        <f t="shared" si="137"/>
        <v>보통</v>
      </c>
      <c r="CL105" t="str">
        <f t="shared" si="138"/>
        <v>낮음</v>
      </c>
      <c r="CM105" t="str">
        <f t="shared" si="139"/>
        <v>낮음</v>
      </c>
      <c r="CN105" t="str">
        <f t="shared" si="140"/>
        <v>보통</v>
      </c>
      <c r="CO105" t="str">
        <f t="shared" si="141"/>
        <v>낮음</v>
      </c>
      <c r="CP105" t="str">
        <f t="shared" si="142"/>
        <v>낮음</v>
      </c>
      <c r="CQ105" t="str">
        <f t="shared" si="143"/>
        <v>낮음</v>
      </c>
      <c r="CR105" t="str">
        <f t="shared" si="144"/>
        <v>보통</v>
      </c>
      <c r="CS105" t="str">
        <f t="shared" si="121"/>
        <v>낮음</v>
      </c>
      <c r="CT105" t="str">
        <f t="shared" si="122"/>
        <v>낮음</v>
      </c>
      <c r="CU105" t="str">
        <f t="shared" si="123"/>
        <v>낮음</v>
      </c>
      <c r="CV105" t="str">
        <f t="shared" si="124"/>
        <v>낮음</v>
      </c>
      <c r="CW105" t="str">
        <f t="shared" si="125"/>
        <v>낮음</v>
      </c>
      <c r="CX105" t="str">
        <f t="shared" si="126"/>
        <v>낮음</v>
      </c>
      <c r="CY105" t="str">
        <f t="shared" si="127"/>
        <v>보통</v>
      </c>
      <c r="CZ105" t="str">
        <f t="shared" si="128"/>
        <v>낮음</v>
      </c>
      <c r="DA105" t="str">
        <f t="shared" si="129"/>
        <v>낮음</v>
      </c>
      <c r="DC105">
        <f t="shared" si="118"/>
        <v>0.34155511923239001</v>
      </c>
      <c r="DD105">
        <f t="shared" si="119"/>
        <v>-0.29266672335168226</v>
      </c>
      <c r="DE105">
        <f t="shared" si="120"/>
        <v>-0.25731897006093568</v>
      </c>
    </row>
    <row r="106" spans="1:109" x14ac:dyDescent="0.3">
      <c r="A106">
        <v>1116</v>
      </c>
      <c r="B106">
        <v>190218</v>
      </c>
      <c r="C106" t="s">
        <v>101</v>
      </c>
      <c r="D106" t="s">
        <v>16</v>
      </c>
      <c r="E106" t="s">
        <v>13</v>
      </c>
      <c r="F106">
        <f t="shared" si="74"/>
        <v>-1.2117735960545597</v>
      </c>
      <c r="G106">
        <f t="shared" si="75"/>
        <v>-0.70799081028306321</v>
      </c>
      <c r="H106">
        <f t="shared" si="76"/>
        <v>-1.5619269762700225</v>
      </c>
      <c r="I106">
        <f t="shared" si="77"/>
        <v>0.1239059234505788</v>
      </c>
      <c r="J106">
        <f t="shared" si="78"/>
        <v>0.82158857453301437</v>
      </c>
      <c r="K106">
        <f t="shared" si="79"/>
        <v>-1.2125408771030139</v>
      </c>
      <c r="M106" s="6">
        <f t="shared" si="80"/>
        <v>52.380056980056978</v>
      </c>
      <c r="N106">
        <f t="shared" si="81"/>
        <v>71.766071049999994</v>
      </c>
      <c r="O106">
        <f t="shared" si="82"/>
        <v>63.127551189999998</v>
      </c>
      <c r="P106">
        <f t="shared" si="83"/>
        <v>73.362595060000004</v>
      </c>
      <c r="Q106">
        <f t="shared" si="84"/>
        <v>85.303188219999996</v>
      </c>
      <c r="R106">
        <f t="shared" si="85"/>
        <v>67.835506699999996</v>
      </c>
      <c r="T106" t="str">
        <f t="shared" si="86"/>
        <v>낮음</v>
      </c>
      <c r="U106" t="str">
        <f t="shared" si="87"/>
        <v>낮음</v>
      </c>
      <c r="V106" t="str">
        <f t="shared" si="88"/>
        <v>낮음</v>
      </c>
      <c r="W106" t="str">
        <f t="shared" si="89"/>
        <v>보통</v>
      </c>
      <c r="X106" t="str">
        <f t="shared" si="90"/>
        <v>보통</v>
      </c>
      <c r="Y106" t="str">
        <f t="shared" si="91"/>
        <v>낮음</v>
      </c>
      <c r="AA106" s="2">
        <v>52.380056980056978</v>
      </c>
      <c r="AB106" s="2">
        <v>70.023044049999996</v>
      </c>
      <c r="AC106" s="2">
        <v>94.951807149999993</v>
      </c>
      <c r="AD106" s="2">
        <v>70.066280129999996</v>
      </c>
      <c r="AE106" s="2">
        <v>52.023152889999999</v>
      </c>
      <c r="AF106" s="5">
        <v>71.766071049999994</v>
      </c>
      <c r="AG106" s="2">
        <v>62.434946629999999</v>
      </c>
      <c r="AH106" s="2">
        <v>74.263140500000006</v>
      </c>
      <c r="AI106" s="2">
        <v>60.960626439999999</v>
      </c>
      <c r="AJ106" s="2">
        <v>54.851491179999996</v>
      </c>
      <c r="AK106" s="5">
        <v>63.127551189999998</v>
      </c>
      <c r="AL106" s="2">
        <v>78.761167259999993</v>
      </c>
      <c r="AM106" s="2">
        <v>84.153571229999997</v>
      </c>
      <c r="AN106" s="2">
        <v>57.1730467</v>
      </c>
      <c r="AO106" s="5">
        <v>73.362595060000004</v>
      </c>
      <c r="AP106" s="2">
        <v>100</v>
      </c>
      <c r="AQ106" s="2">
        <v>88.315622219999995</v>
      </c>
      <c r="AR106" s="2">
        <v>70.268079529999994</v>
      </c>
      <c r="AS106" s="2">
        <v>82.629051110000006</v>
      </c>
      <c r="AT106" s="5">
        <v>85.303188219999996</v>
      </c>
      <c r="AU106" s="2">
        <v>88.258656450000004</v>
      </c>
      <c r="AV106" s="2"/>
      <c r="AW106" s="2">
        <v>60.992634500000001</v>
      </c>
      <c r="AX106" s="2">
        <v>54.255229149999998</v>
      </c>
      <c r="AY106" s="5">
        <v>67.835506699999996</v>
      </c>
      <c r="BA106" t="s">
        <v>13</v>
      </c>
      <c r="BC106">
        <f t="shared" si="92"/>
        <v>-1.2117735960545597</v>
      </c>
      <c r="BD106">
        <f t="shared" si="93"/>
        <v>-0.60218658012888793</v>
      </c>
      <c r="BE106">
        <f t="shared" si="94"/>
        <v>0.59050994660401634</v>
      </c>
      <c r="BF106">
        <f t="shared" si="95"/>
        <v>-5.1770067688361399E-2</v>
      </c>
      <c r="BG106">
        <f t="shared" si="96"/>
        <v>-0.88824926170867979</v>
      </c>
      <c r="BH106">
        <f t="shared" si="97"/>
        <v>-0.37726966624321262</v>
      </c>
      <c r="BI106">
        <f t="shared" si="98"/>
        <v>-0.6444025415298068</v>
      </c>
      <c r="BJ106">
        <f t="shared" si="99"/>
        <v>-0.28210997299345042</v>
      </c>
      <c r="BK106">
        <f t="shared" si="100"/>
        <v>-0.59210376711896873</v>
      </c>
      <c r="BL106">
        <f t="shared" si="101"/>
        <v>-1.1756420295300276</v>
      </c>
      <c r="BM106">
        <f t="shared" si="102"/>
        <v>-0.8575045505972857</v>
      </c>
      <c r="BN106">
        <f t="shared" si="103"/>
        <v>0.30373546935286</v>
      </c>
      <c r="BO106">
        <f t="shared" si="104"/>
        <v>0.94606207000404385</v>
      </c>
      <c r="BP106">
        <f t="shared" si="105"/>
        <v>-0.81342664975837908</v>
      </c>
      <c r="BQ106">
        <f t="shared" si="106"/>
        <v>7.1185691604114767E-2</v>
      </c>
      <c r="BR106">
        <f t="shared" si="107"/>
        <v>0.80335168590193184</v>
      </c>
      <c r="BS106">
        <f t="shared" si="108"/>
        <v>0.32225800410799427</v>
      </c>
      <c r="BT106">
        <f t="shared" si="109"/>
        <v>-6.6935809360077883E-2</v>
      </c>
      <c r="BU106">
        <f t="shared" si="110"/>
        <v>0.37354087395743235</v>
      </c>
      <c r="BV106">
        <f t="shared" si="111"/>
        <v>0.43307271696140925</v>
      </c>
      <c r="BW106">
        <f t="shared" si="112"/>
        <v>0.16260149985504721</v>
      </c>
      <c r="BX106" t="str">
        <f t="shared" si="113"/>
        <v/>
      </c>
      <c r="BY106">
        <f t="shared" si="114"/>
        <v>-0.5567998713787824</v>
      </c>
      <c r="BZ106">
        <f t="shared" si="115"/>
        <v>-0.96107507317917462</v>
      </c>
      <c r="CA106">
        <f t="shared" si="116"/>
        <v>-0.55741418162969469</v>
      </c>
      <c r="CC106" t="str">
        <f t="shared" si="117"/>
        <v>낮음</v>
      </c>
      <c r="CD106" t="str">
        <f t="shared" si="130"/>
        <v>낮음</v>
      </c>
      <c r="CE106" t="str">
        <f t="shared" si="131"/>
        <v>보통</v>
      </c>
      <c r="CF106" t="str">
        <f t="shared" si="132"/>
        <v>낮음</v>
      </c>
      <c r="CG106" t="str">
        <f t="shared" si="133"/>
        <v>낮음</v>
      </c>
      <c r="CH106" t="str">
        <f t="shared" si="134"/>
        <v>낮음</v>
      </c>
      <c r="CI106" t="str">
        <f t="shared" si="135"/>
        <v>낮음</v>
      </c>
      <c r="CJ106" t="str">
        <f t="shared" si="136"/>
        <v>낮음</v>
      </c>
      <c r="CK106" t="str">
        <f t="shared" si="137"/>
        <v>낮음</v>
      </c>
      <c r="CL106" t="str">
        <f t="shared" si="138"/>
        <v>낮음</v>
      </c>
      <c r="CM106" t="str">
        <f t="shared" si="139"/>
        <v>낮음</v>
      </c>
      <c r="CN106" t="str">
        <f t="shared" si="140"/>
        <v>보통</v>
      </c>
      <c r="CO106" t="str">
        <f t="shared" si="141"/>
        <v>보통</v>
      </c>
      <c r="CP106" t="str">
        <f t="shared" si="142"/>
        <v>낮음</v>
      </c>
      <c r="CQ106" t="str">
        <f t="shared" si="143"/>
        <v>보통</v>
      </c>
      <c r="CR106" t="str">
        <f t="shared" si="144"/>
        <v>보통</v>
      </c>
      <c r="CS106" t="str">
        <f t="shared" si="121"/>
        <v>보통</v>
      </c>
      <c r="CT106" t="str">
        <f t="shared" si="122"/>
        <v>낮음</v>
      </c>
      <c r="CU106" t="str">
        <f t="shared" si="123"/>
        <v>보통</v>
      </c>
      <c r="CV106" t="str">
        <f t="shared" si="124"/>
        <v>보통</v>
      </c>
      <c r="CW106" t="str">
        <f t="shared" si="125"/>
        <v>보통</v>
      </c>
      <c r="CX106" t="str">
        <f t="shared" si="126"/>
        <v/>
      </c>
      <c r="CY106" t="str">
        <f t="shared" si="127"/>
        <v>낮음</v>
      </c>
      <c r="CZ106" t="str">
        <f t="shared" si="128"/>
        <v>낮음</v>
      </c>
      <c r="DA106" t="str">
        <f t="shared" si="129"/>
        <v>낮음</v>
      </c>
      <c r="DC106">
        <f t="shared" si="118"/>
        <v>4.619906690228842E-3</v>
      </c>
      <c r="DD106">
        <f t="shared" si="119"/>
        <v>0.39418001193065105</v>
      </c>
      <c r="DE106">
        <f t="shared" si="120"/>
        <v>-0.41620723306091384</v>
      </c>
    </row>
    <row r="107" spans="1:109" x14ac:dyDescent="0.3">
      <c r="A107">
        <v>1117</v>
      </c>
      <c r="F107" t="str">
        <f t="shared" si="74"/>
        <v/>
      </c>
      <c r="G107" t="str">
        <f t="shared" si="75"/>
        <v/>
      </c>
      <c r="H107" t="str">
        <f t="shared" si="76"/>
        <v/>
      </c>
      <c r="I107" t="str">
        <f t="shared" si="77"/>
        <v/>
      </c>
      <c r="J107" t="str">
        <f t="shared" si="78"/>
        <v/>
      </c>
      <c r="K107" t="str">
        <f t="shared" si="79"/>
        <v/>
      </c>
      <c r="M107" s="6" t="str">
        <f t="shared" si="80"/>
        <v/>
      </c>
      <c r="N107" t="str">
        <f t="shared" si="81"/>
        <v/>
      </c>
      <c r="O107" t="str">
        <f t="shared" si="82"/>
        <v/>
      </c>
      <c r="P107" t="str">
        <f t="shared" si="83"/>
        <v/>
      </c>
      <c r="Q107" t="str">
        <f t="shared" si="84"/>
        <v/>
      </c>
      <c r="R107" t="str">
        <f t="shared" si="85"/>
        <v/>
      </c>
      <c r="T107" t="str">
        <f t="shared" si="86"/>
        <v/>
      </c>
      <c r="U107" t="str">
        <f t="shared" si="87"/>
        <v/>
      </c>
      <c r="V107" t="str">
        <f t="shared" si="88"/>
        <v/>
      </c>
      <c r="W107" t="str">
        <f t="shared" si="89"/>
        <v/>
      </c>
      <c r="X107" t="str">
        <f t="shared" si="90"/>
        <v/>
      </c>
      <c r="Y107" t="str">
        <f t="shared" si="91"/>
        <v/>
      </c>
      <c r="AA107" s="2"/>
      <c r="AB107" s="2"/>
      <c r="AC107" s="2"/>
      <c r="AD107" s="2"/>
      <c r="AE107" s="2"/>
      <c r="AF107" s="5"/>
      <c r="AG107" s="2"/>
      <c r="AH107" s="2"/>
      <c r="AI107" s="2"/>
      <c r="AJ107" s="2"/>
      <c r="AK107" s="5"/>
      <c r="AL107" s="2"/>
      <c r="AM107" s="2"/>
      <c r="AN107" s="2"/>
      <c r="AO107" s="5"/>
      <c r="AP107" s="2"/>
      <c r="AQ107" s="2"/>
      <c r="AR107" s="2"/>
      <c r="AS107" s="2"/>
      <c r="AT107" s="5"/>
      <c r="AU107" s="2"/>
      <c r="AV107" s="2"/>
      <c r="AW107" s="2"/>
      <c r="AX107" s="2"/>
      <c r="AY107" s="5"/>
      <c r="BC107" t="str">
        <f t="shared" si="92"/>
        <v/>
      </c>
      <c r="BD107" t="str">
        <f t="shared" si="93"/>
        <v/>
      </c>
      <c r="BE107" t="str">
        <f t="shared" si="94"/>
        <v/>
      </c>
      <c r="BF107" t="str">
        <f t="shared" si="95"/>
        <v/>
      </c>
      <c r="BG107" t="str">
        <f t="shared" si="96"/>
        <v/>
      </c>
      <c r="BH107" t="str">
        <f t="shared" si="97"/>
        <v/>
      </c>
      <c r="BI107" t="str">
        <f t="shared" si="98"/>
        <v/>
      </c>
      <c r="BJ107" t="str">
        <f t="shared" si="99"/>
        <v/>
      </c>
      <c r="BK107" t="str">
        <f t="shared" si="100"/>
        <v/>
      </c>
      <c r="BL107" t="str">
        <f t="shared" si="101"/>
        <v/>
      </c>
      <c r="BM107" t="str">
        <f t="shared" si="102"/>
        <v/>
      </c>
      <c r="BN107" t="str">
        <f t="shared" si="103"/>
        <v/>
      </c>
      <c r="BO107" t="str">
        <f t="shared" si="104"/>
        <v/>
      </c>
      <c r="BP107" t="str">
        <f t="shared" si="105"/>
        <v/>
      </c>
      <c r="BQ107" t="str">
        <f t="shared" si="106"/>
        <v/>
      </c>
      <c r="BR107" t="str">
        <f t="shared" si="107"/>
        <v/>
      </c>
      <c r="BS107" t="str">
        <f t="shared" si="108"/>
        <v/>
      </c>
      <c r="BT107" t="str">
        <f t="shared" si="109"/>
        <v/>
      </c>
      <c r="BU107" t="str">
        <f t="shared" si="110"/>
        <v/>
      </c>
      <c r="BV107" t="str">
        <f t="shared" si="111"/>
        <v/>
      </c>
      <c r="BW107" t="str">
        <f t="shared" si="112"/>
        <v/>
      </c>
      <c r="BX107" t="str">
        <f t="shared" si="113"/>
        <v/>
      </c>
      <c r="BY107" t="str">
        <f t="shared" si="114"/>
        <v/>
      </c>
      <c r="BZ107" t="str">
        <f t="shared" si="115"/>
        <v/>
      </c>
      <c r="CA107" t="str">
        <f t="shared" si="116"/>
        <v/>
      </c>
      <c r="CC107" t="str">
        <f t="shared" si="117"/>
        <v/>
      </c>
      <c r="CD107" t="str">
        <f t="shared" si="130"/>
        <v/>
      </c>
      <c r="CE107" t="str">
        <f t="shared" si="131"/>
        <v/>
      </c>
      <c r="CF107" t="str">
        <f t="shared" si="132"/>
        <v/>
      </c>
      <c r="CG107" t="str">
        <f t="shared" si="133"/>
        <v/>
      </c>
      <c r="CH107" t="str">
        <f t="shared" si="134"/>
        <v/>
      </c>
      <c r="CI107" t="str">
        <f t="shared" si="135"/>
        <v/>
      </c>
      <c r="CJ107" t="str">
        <f t="shared" si="136"/>
        <v/>
      </c>
      <c r="CK107" t="str">
        <f t="shared" si="137"/>
        <v/>
      </c>
      <c r="CL107" t="str">
        <f t="shared" si="138"/>
        <v/>
      </c>
      <c r="CM107" t="str">
        <f t="shared" si="139"/>
        <v/>
      </c>
      <c r="CN107" t="str">
        <f t="shared" si="140"/>
        <v/>
      </c>
      <c r="CO107" t="str">
        <f t="shared" si="141"/>
        <v/>
      </c>
      <c r="CP107" t="str">
        <f t="shared" si="142"/>
        <v/>
      </c>
      <c r="CQ107" t="str">
        <f t="shared" si="143"/>
        <v/>
      </c>
      <c r="CR107" t="str">
        <f t="shared" si="144"/>
        <v/>
      </c>
      <c r="CS107" t="str">
        <f t="shared" si="121"/>
        <v/>
      </c>
      <c r="CT107" t="str">
        <f t="shared" si="122"/>
        <v/>
      </c>
      <c r="CU107" t="str">
        <f t="shared" si="123"/>
        <v/>
      </c>
      <c r="CV107" t="str">
        <f t="shared" si="124"/>
        <v/>
      </c>
      <c r="CW107" t="str">
        <f t="shared" si="125"/>
        <v/>
      </c>
      <c r="CX107" t="str">
        <f t="shared" si="126"/>
        <v/>
      </c>
      <c r="CY107" t="str">
        <f t="shared" si="127"/>
        <v/>
      </c>
      <c r="CZ107" t="str">
        <f t="shared" si="128"/>
        <v/>
      </c>
      <c r="DA107" t="str">
        <f t="shared" si="129"/>
        <v/>
      </c>
    </row>
    <row r="108" spans="1:109" x14ac:dyDescent="0.3">
      <c r="A108">
        <v>1118</v>
      </c>
      <c r="B108">
        <v>190218</v>
      </c>
      <c r="C108" t="s">
        <v>102</v>
      </c>
      <c r="D108" t="s">
        <v>16</v>
      </c>
      <c r="E108" t="s">
        <v>9</v>
      </c>
      <c r="F108">
        <f t="shared" si="74"/>
        <v>-1.3858985373895647</v>
      </c>
      <c r="G108">
        <f t="shared" si="75"/>
        <v>0.17752946578229842</v>
      </c>
      <c r="H108">
        <f t="shared" si="76"/>
        <v>-0.70702847010252767</v>
      </c>
      <c r="I108">
        <f t="shared" si="77"/>
        <v>-0.42349210232674989</v>
      </c>
      <c r="J108">
        <f t="shared" si="78"/>
        <v>0.18718174433990026</v>
      </c>
      <c r="K108">
        <f t="shared" si="79"/>
        <v>2.0285707379196043</v>
      </c>
      <c r="M108" s="6">
        <f t="shared" si="80"/>
        <v>50.776955903271691</v>
      </c>
      <c r="N108">
        <f t="shared" si="81"/>
        <v>77.070245560000004</v>
      </c>
      <c r="O108">
        <f t="shared" si="82"/>
        <v>67.506856400000004</v>
      </c>
      <c r="P108">
        <f t="shared" si="83"/>
        <v>68.729222780000001</v>
      </c>
      <c r="Q108">
        <f t="shared" si="84"/>
        <v>78.667683060000002</v>
      </c>
      <c r="R108">
        <f t="shared" si="85"/>
        <v>92.663771049999994</v>
      </c>
      <c r="T108" t="str">
        <f t="shared" si="86"/>
        <v>낮음</v>
      </c>
      <c r="U108" t="str">
        <f t="shared" si="87"/>
        <v>보통</v>
      </c>
      <c r="V108" t="str">
        <f t="shared" si="88"/>
        <v>낮음</v>
      </c>
      <c r="W108" t="str">
        <f t="shared" si="89"/>
        <v>낮음</v>
      </c>
      <c r="X108" t="str">
        <f t="shared" si="90"/>
        <v>보통</v>
      </c>
      <c r="Y108" t="str">
        <f t="shared" si="91"/>
        <v>높음</v>
      </c>
      <c r="AA108" s="2">
        <v>50.776955903271691</v>
      </c>
      <c r="AB108" s="2">
        <v>58.881561560000002</v>
      </c>
      <c r="AC108" s="2">
        <v>88.493578880000001</v>
      </c>
      <c r="AD108" s="2">
        <v>72.908812850000004</v>
      </c>
      <c r="AE108" s="2">
        <v>87.997028940000007</v>
      </c>
      <c r="AF108" s="5">
        <v>77.070245560000004</v>
      </c>
      <c r="AG108" s="2">
        <v>62.557412509999999</v>
      </c>
      <c r="AH108" s="2">
        <v>79.498788719999993</v>
      </c>
      <c r="AI108" s="2">
        <v>64.513256979999994</v>
      </c>
      <c r="AJ108" s="2">
        <v>63.457967369999999</v>
      </c>
      <c r="AK108" s="5">
        <v>67.506856400000004</v>
      </c>
      <c r="AL108" s="2">
        <v>66.749346759999995</v>
      </c>
      <c r="AM108" s="2">
        <v>67.85315396</v>
      </c>
      <c r="AN108" s="2">
        <v>71.585167609999999</v>
      </c>
      <c r="AO108" s="5">
        <v>68.729222780000001</v>
      </c>
      <c r="AP108" s="2">
        <v>76.34509414</v>
      </c>
      <c r="AQ108" s="2">
        <v>67.152718070000006</v>
      </c>
      <c r="AR108" s="2">
        <v>100</v>
      </c>
      <c r="AS108" s="2">
        <v>71.17292003</v>
      </c>
      <c r="AT108" s="5">
        <v>78.667683060000002</v>
      </c>
      <c r="AU108" s="2">
        <v>100</v>
      </c>
      <c r="AV108" s="2"/>
      <c r="AW108" s="2">
        <v>82.960505569999995</v>
      </c>
      <c r="AX108" s="2">
        <v>95.030807580000001</v>
      </c>
      <c r="AY108" s="5">
        <v>92.663771049999994</v>
      </c>
      <c r="BA108" t="s">
        <v>9</v>
      </c>
      <c r="BC108">
        <f t="shared" si="92"/>
        <v>-0.66014629198085506</v>
      </c>
      <c r="BD108">
        <f t="shared" si="93"/>
        <v>-1.0461124381894102</v>
      </c>
      <c r="BE108">
        <f t="shared" si="94"/>
        <v>0.58019693479720447</v>
      </c>
      <c r="BF108">
        <f t="shared" si="95"/>
        <v>8.2123934351527816E-2</v>
      </c>
      <c r="BG108">
        <f t="shared" si="96"/>
        <v>0.84856085950547377</v>
      </c>
      <c r="BH108">
        <f t="shared" si="97"/>
        <v>0.17752946578229842</v>
      </c>
      <c r="BI108">
        <f t="shared" si="98"/>
        <v>-0.66578795875242103</v>
      </c>
      <c r="BJ108">
        <f t="shared" si="99"/>
        <v>0.18287396826313315</v>
      </c>
      <c r="BK108">
        <f t="shared" si="100"/>
        <v>-0.62351903629595851</v>
      </c>
      <c r="BL108">
        <f t="shared" si="101"/>
        <v>-0.61643942023597398</v>
      </c>
      <c r="BM108">
        <f t="shared" si="102"/>
        <v>-0.70702847010252767</v>
      </c>
      <c r="BN108">
        <f t="shared" si="103"/>
        <v>-0.13567961898270212</v>
      </c>
      <c r="BO108">
        <f t="shared" si="104"/>
        <v>-0.18214551739062773</v>
      </c>
      <c r="BP108">
        <f t="shared" si="105"/>
        <v>-0.12466684227017588</v>
      </c>
      <c r="BQ108">
        <f t="shared" si="106"/>
        <v>-0.18697738064434255</v>
      </c>
      <c r="BR108">
        <f t="shared" si="107"/>
        <v>-0.18203141120033461</v>
      </c>
      <c r="BS108">
        <f t="shared" si="108"/>
        <v>-0.45706576754886102</v>
      </c>
      <c r="BT108">
        <f t="shared" si="109"/>
        <v>0.9831334769153941</v>
      </c>
      <c r="BU108">
        <f t="shared" si="110"/>
        <v>-0.22993705269369782</v>
      </c>
      <c r="BV108">
        <f t="shared" si="111"/>
        <v>5.2129194272453869E-2</v>
      </c>
      <c r="BW108">
        <f t="shared" si="112"/>
        <v>1.1081709576736698</v>
      </c>
      <c r="BX108" t="str">
        <f t="shared" si="113"/>
        <v/>
      </c>
      <c r="BY108">
        <f t="shared" si="114"/>
        <v>0.47806130522542611</v>
      </c>
      <c r="BZ108">
        <f t="shared" si="115"/>
        <v>0.93833770562506968</v>
      </c>
      <c r="CA108">
        <f t="shared" si="116"/>
        <v>1.1217649681374267</v>
      </c>
      <c r="CC108" t="str">
        <f t="shared" si="117"/>
        <v>낮음</v>
      </c>
      <c r="CD108" t="str">
        <f t="shared" si="130"/>
        <v>낮음</v>
      </c>
      <c r="CE108" t="str">
        <f t="shared" si="131"/>
        <v>보통</v>
      </c>
      <c r="CF108" t="str">
        <f t="shared" si="132"/>
        <v>보통</v>
      </c>
      <c r="CG108" t="str">
        <f t="shared" si="133"/>
        <v>보통</v>
      </c>
      <c r="CH108" t="str">
        <f t="shared" si="134"/>
        <v>보통</v>
      </c>
      <c r="CI108" t="str">
        <f t="shared" si="135"/>
        <v>낮음</v>
      </c>
      <c r="CJ108" t="str">
        <f t="shared" si="136"/>
        <v>보통</v>
      </c>
      <c r="CK108" t="str">
        <f t="shared" si="137"/>
        <v>낮음</v>
      </c>
      <c r="CL108" t="str">
        <f t="shared" si="138"/>
        <v>낮음</v>
      </c>
      <c r="CM108" t="str">
        <f t="shared" si="139"/>
        <v>낮음</v>
      </c>
      <c r="CN108" t="str">
        <f t="shared" si="140"/>
        <v>낮음</v>
      </c>
      <c r="CO108" t="str">
        <f t="shared" si="141"/>
        <v>낮음</v>
      </c>
      <c r="CP108" t="str">
        <f t="shared" si="142"/>
        <v>낮음</v>
      </c>
      <c r="CQ108" t="str">
        <f t="shared" si="143"/>
        <v>낮음</v>
      </c>
      <c r="CR108" t="str">
        <f t="shared" si="144"/>
        <v>낮음</v>
      </c>
      <c r="CS108" t="str">
        <f t="shared" si="121"/>
        <v>낮음</v>
      </c>
      <c r="CT108" t="str">
        <f t="shared" si="122"/>
        <v>보통</v>
      </c>
      <c r="CU108" t="str">
        <f t="shared" si="123"/>
        <v>낮음</v>
      </c>
      <c r="CV108" t="str">
        <f t="shared" si="124"/>
        <v>보통</v>
      </c>
      <c r="CW108" t="str">
        <f t="shared" si="125"/>
        <v>높음</v>
      </c>
      <c r="CX108" t="str">
        <f t="shared" si="126"/>
        <v/>
      </c>
      <c r="CY108" t="str">
        <f t="shared" si="127"/>
        <v>보통</v>
      </c>
      <c r="CZ108" t="str">
        <f t="shared" si="128"/>
        <v>보통</v>
      </c>
      <c r="DA108" t="str">
        <f t="shared" si="129"/>
        <v>높음</v>
      </c>
      <c r="DC108">
        <f t="shared" si="118"/>
        <v>-0.18428809389023965</v>
      </c>
      <c r="DD108">
        <f t="shared" si="119"/>
        <v>3.0964904530212209E-2</v>
      </c>
      <c r="DE108">
        <f t="shared" si="120"/>
        <v>0.15902656758524272</v>
      </c>
    </row>
    <row r="109" spans="1:109" x14ac:dyDescent="0.3">
      <c r="A109">
        <v>1119</v>
      </c>
      <c r="B109">
        <v>190218</v>
      </c>
      <c r="C109" t="s">
        <v>103</v>
      </c>
      <c r="D109" t="s">
        <v>16</v>
      </c>
      <c r="E109" t="s">
        <v>7</v>
      </c>
      <c r="F109">
        <f t="shared" si="74"/>
        <v>-0.8642836680611099</v>
      </c>
      <c r="G109">
        <f t="shared" si="75"/>
        <v>-1.6774896347655448</v>
      </c>
      <c r="H109">
        <f t="shared" si="76"/>
        <v>0.87109991196345526</v>
      </c>
      <c r="I109">
        <f t="shared" si="77"/>
        <v>0.47904182971245418</v>
      </c>
      <c r="J109">
        <f t="shared" si="78"/>
        <v>-0.91157193439942863</v>
      </c>
      <c r="K109">
        <f t="shared" si="79"/>
        <v>-0.34762561863158647</v>
      </c>
      <c r="M109" s="6">
        <f t="shared" si="80"/>
        <v>55.859770114942542</v>
      </c>
      <c r="N109">
        <f t="shared" si="81"/>
        <v>67.152079459999996</v>
      </c>
      <c r="O109">
        <f t="shared" si="82"/>
        <v>94.027020379999996</v>
      </c>
      <c r="P109">
        <f t="shared" si="83"/>
        <v>79.053589599999995</v>
      </c>
      <c r="Q109">
        <f t="shared" si="84"/>
        <v>69.644694700000002</v>
      </c>
      <c r="R109">
        <f t="shared" si="85"/>
        <v>75.512975920000002</v>
      </c>
      <c r="T109" t="str">
        <f t="shared" si="86"/>
        <v>낮음</v>
      </c>
      <c r="U109" t="str">
        <f t="shared" si="87"/>
        <v>낮음</v>
      </c>
      <c r="V109" t="str">
        <f t="shared" si="88"/>
        <v>보통</v>
      </c>
      <c r="W109" t="str">
        <f t="shared" si="89"/>
        <v>보통</v>
      </c>
      <c r="X109" t="str">
        <f t="shared" si="90"/>
        <v>낮음</v>
      </c>
      <c r="Y109" t="str">
        <f t="shared" si="91"/>
        <v>낮음</v>
      </c>
      <c r="AA109" s="2">
        <v>55.859770114942542</v>
      </c>
      <c r="AB109" s="2">
        <v>58.661171179999997</v>
      </c>
      <c r="AC109" s="2">
        <v>66.144896660000001</v>
      </c>
      <c r="AD109" s="2">
        <v>65.12394098</v>
      </c>
      <c r="AE109" s="2">
        <v>78.678308999999999</v>
      </c>
      <c r="AF109" s="5">
        <v>67.152079459999996</v>
      </c>
      <c r="AG109" s="2">
        <v>100</v>
      </c>
      <c r="AH109" s="2">
        <v>76.108081510000005</v>
      </c>
      <c r="AI109" s="2">
        <v>100</v>
      </c>
      <c r="AJ109" s="2">
        <v>100</v>
      </c>
      <c r="AK109" s="5">
        <v>94.027020379999996</v>
      </c>
      <c r="AL109" s="2">
        <v>66.749520160000003</v>
      </c>
      <c r="AM109" s="2">
        <v>70.411248639999997</v>
      </c>
      <c r="AN109" s="2">
        <v>100</v>
      </c>
      <c r="AO109" s="5">
        <v>79.053589599999995</v>
      </c>
      <c r="AP109" s="2">
        <v>62.959022750000003</v>
      </c>
      <c r="AQ109" s="2">
        <v>100</v>
      </c>
      <c r="AR109" s="2">
        <v>63.870399980000002</v>
      </c>
      <c r="AS109" s="2">
        <v>51.749356059999997</v>
      </c>
      <c r="AT109" s="5">
        <v>69.644694700000002</v>
      </c>
      <c r="AU109" s="2">
        <v>92.537384799999998</v>
      </c>
      <c r="AV109" s="2"/>
      <c r="AW109" s="2">
        <v>69.617057959999997</v>
      </c>
      <c r="AX109" s="2">
        <v>64.384484990000004</v>
      </c>
      <c r="AY109" s="5">
        <v>75.512975920000002</v>
      </c>
      <c r="BA109" t="s">
        <v>7</v>
      </c>
      <c r="BC109">
        <f t="shared" si="92"/>
        <v>-0.8642836680611099</v>
      </c>
      <c r="BD109">
        <f t="shared" si="93"/>
        <v>-2.0615623194289854</v>
      </c>
      <c r="BE109">
        <f t="shared" si="94"/>
        <v>-0.85291613139354472</v>
      </c>
      <c r="BF109">
        <f t="shared" si="95"/>
        <v>-0.80697940280000668</v>
      </c>
      <c r="BG109">
        <f t="shared" si="96"/>
        <v>0.16976205897755892</v>
      </c>
      <c r="BH109">
        <f t="shared" si="97"/>
        <v>-1.6774896347655448</v>
      </c>
      <c r="BI109">
        <f t="shared" si="98"/>
        <v>0.60121973243104787</v>
      </c>
      <c r="BJ109">
        <f t="shared" si="99"/>
        <v>-9.711426147716519E-2</v>
      </c>
      <c r="BK109">
        <f t="shared" si="100"/>
        <v>0.79054672588991914</v>
      </c>
      <c r="BL109">
        <f t="shared" si="101"/>
        <v>0.99989330415601518</v>
      </c>
      <c r="BM109">
        <f t="shared" si="102"/>
        <v>0.87109991196345526</v>
      </c>
      <c r="BN109">
        <f t="shared" si="103"/>
        <v>-0.3514479131076863</v>
      </c>
      <c r="BO109">
        <f t="shared" si="104"/>
        <v>0.15977798338371091</v>
      </c>
      <c r="BP109">
        <f t="shared" si="105"/>
        <v>1.4435751314591532</v>
      </c>
      <c r="BQ109">
        <f t="shared" si="106"/>
        <v>0.47904182971245418</v>
      </c>
      <c r="BR109">
        <f t="shared" si="107"/>
        <v>-1.1039583480430686</v>
      </c>
      <c r="BS109">
        <f t="shared" si="108"/>
        <v>1.3068454354810881</v>
      </c>
      <c r="BT109">
        <f t="shared" si="109"/>
        <v>-0.178125450863517</v>
      </c>
      <c r="BU109">
        <f t="shared" si="110"/>
        <v>-1.3769583864881394</v>
      </c>
      <c r="BV109">
        <f t="shared" si="111"/>
        <v>-0.91157193439942863</v>
      </c>
      <c r="BW109">
        <f t="shared" si="112"/>
        <v>-0.13623596905330942</v>
      </c>
      <c r="BX109" t="str">
        <f t="shared" si="113"/>
        <v/>
      </c>
      <c r="BY109">
        <f t="shared" si="114"/>
        <v>0.54800466876620124</v>
      </c>
      <c r="BZ109">
        <f t="shared" si="115"/>
        <v>-0.56108380252915602</v>
      </c>
      <c r="CA109">
        <f t="shared" si="116"/>
        <v>-0.34762561863158647</v>
      </c>
      <c r="CC109" t="str">
        <f t="shared" si="117"/>
        <v>낮음</v>
      </c>
      <c r="CD109" t="str">
        <f t="shared" si="130"/>
        <v>낮음</v>
      </c>
      <c r="CE109" t="str">
        <f t="shared" si="131"/>
        <v>낮음</v>
      </c>
      <c r="CF109" t="str">
        <f t="shared" si="132"/>
        <v>낮음</v>
      </c>
      <c r="CG109" t="str">
        <f t="shared" si="133"/>
        <v>보통</v>
      </c>
      <c r="CH109" t="str">
        <f t="shared" si="134"/>
        <v>낮음</v>
      </c>
      <c r="CI109" t="str">
        <f t="shared" si="135"/>
        <v>보통</v>
      </c>
      <c r="CJ109" t="str">
        <f t="shared" si="136"/>
        <v>낮음</v>
      </c>
      <c r="CK109" t="str">
        <f t="shared" si="137"/>
        <v>보통</v>
      </c>
      <c r="CL109" t="str">
        <f t="shared" si="138"/>
        <v>보통</v>
      </c>
      <c r="CM109" t="str">
        <f t="shared" si="139"/>
        <v>보통</v>
      </c>
      <c r="CN109" t="str">
        <f t="shared" si="140"/>
        <v>낮음</v>
      </c>
      <c r="CO109" t="str">
        <f t="shared" si="141"/>
        <v>보통</v>
      </c>
      <c r="CP109" t="str">
        <f t="shared" si="142"/>
        <v>높음</v>
      </c>
      <c r="CQ109" t="str">
        <f t="shared" si="143"/>
        <v>보통</v>
      </c>
      <c r="CR109" t="str">
        <f t="shared" si="144"/>
        <v>낮음</v>
      </c>
      <c r="CS109" t="str">
        <f t="shared" si="121"/>
        <v>높음</v>
      </c>
      <c r="CT109" t="str">
        <f t="shared" si="122"/>
        <v>낮음</v>
      </c>
      <c r="CU109" t="str">
        <f t="shared" si="123"/>
        <v>낮음</v>
      </c>
      <c r="CV109" t="str">
        <f t="shared" si="124"/>
        <v>낮음</v>
      </c>
      <c r="CW109" t="str">
        <f t="shared" si="125"/>
        <v>낮음</v>
      </c>
      <c r="CX109" t="str">
        <f t="shared" si="126"/>
        <v/>
      </c>
      <c r="CY109" t="str">
        <f t="shared" si="127"/>
        <v>보통</v>
      </c>
      <c r="CZ109" t="str">
        <f t="shared" si="128"/>
        <v>낮음</v>
      </c>
      <c r="DA109" t="str">
        <f t="shared" si="129"/>
        <v>낮음</v>
      </c>
      <c r="DC109">
        <f t="shared" si="118"/>
        <v>-0.61039696344040029</v>
      </c>
      <c r="DD109">
        <f t="shared" si="119"/>
        <v>0.1291482564985223</v>
      </c>
      <c r="DE109">
        <f t="shared" si="120"/>
        <v>0.35940433449034997</v>
      </c>
    </row>
    <row r="110" spans="1:109" x14ac:dyDescent="0.3">
      <c r="A110">
        <v>1120</v>
      </c>
      <c r="B110">
        <v>190218</v>
      </c>
      <c r="C110" t="s">
        <v>104</v>
      </c>
      <c r="D110" t="s">
        <v>16</v>
      </c>
      <c r="E110" t="s">
        <v>17</v>
      </c>
      <c r="F110">
        <f t="shared" si="74"/>
        <v>0.29409097970653919</v>
      </c>
      <c r="G110">
        <f t="shared" si="75"/>
        <v>-0.72770486460245076</v>
      </c>
      <c r="H110">
        <f t="shared" si="76"/>
        <v>0.23345217390801637</v>
      </c>
      <c r="I110">
        <f t="shared" si="77"/>
        <v>-1.2744843478155152</v>
      </c>
      <c r="J110">
        <f t="shared" si="78"/>
        <v>0.52278534499354701</v>
      </c>
      <c r="K110">
        <f t="shared" si="79"/>
        <v>-0.47859878630168018</v>
      </c>
      <c r="M110" s="6">
        <f t="shared" si="80"/>
        <v>67.566666666666691</v>
      </c>
      <c r="N110">
        <f t="shared" si="81"/>
        <v>74.286373089999998</v>
      </c>
      <c r="O110">
        <f t="shared" si="82"/>
        <v>82.952691310000006</v>
      </c>
      <c r="P110">
        <f t="shared" si="83"/>
        <v>62.194421470000002</v>
      </c>
      <c r="Q110">
        <f t="shared" si="84"/>
        <v>83.097098849999995</v>
      </c>
      <c r="R110">
        <f t="shared" si="85"/>
        <v>78.711412370000005</v>
      </c>
      <c r="T110" t="str">
        <f t="shared" si="86"/>
        <v>보통</v>
      </c>
      <c r="U110" t="str">
        <f t="shared" si="87"/>
        <v>낮음</v>
      </c>
      <c r="V110" t="str">
        <f t="shared" si="88"/>
        <v>보통</v>
      </c>
      <c r="W110" t="str">
        <f t="shared" si="89"/>
        <v>낮음</v>
      </c>
      <c r="X110" t="str">
        <f t="shared" si="90"/>
        <v>보통</v>
      </c>
      <c r="Y110" t="str">
        <f t="shared" si="91"/>
        <v>낮음</v>
      </c>
      <c r="AA110" s="2">
        <v>67.566666666666691</v>
      </c>
      <c r="AB110" s="2">
        <v>100</v>
      </c>
      <c r="AC110" s="2">
        <v>69.242321369999999</v>
      </c>
      <c r="AD110" s="2">
        <v>57.229035779999997</v>
      </c>
      <c r="AE110" s="2">
        <v>70.674135219999997</v>
      </c>
      <c r="AF110" s="5">
        <v>74.286373089999998</v>
      </c>
      <c r="AG110" s="2">
        <v>100</v>
      </c>
      <c r="AH110" s="2"/>
      <c r="AI110" s="2">
        <v>57.094528510000004</v>
      </c>
      <c r="AJ110" s="2">
        <v>91.76354542</v>
      </c>
      <c r="AK110" s="5">
        <v>82.952691310000006</v>
      </c>
      <c r="AL110" s="2"/>
      <c r="AM110" s="2">
        <v>73.861701929999995</v>
      </c>
      <c r="AN110" s="2">
        <v>50.527141010000001</v>
      </c>
      <c r="AO110" s="5">
        <v>62.194421470000002</v>
      </c>
      <c r="AP110" s="2">
        <v>100</v>
      </c>
      <c r="AQ110" s="2">
        <v>100</v>
      </c>
      <c r="AR110" s="2">
        <v>62.921383599999999</v>
      </c>
      <c r="AS110" s="2">
        <v>69.467011819999996</v>
      </c>
      <c r="AT110" s="5">
        <v>83.097098849999995</v>
      </c>
      <c r="AU110" s="2">
        <v>81.721954400000001</v>
      </c>
      <c r="AV110" s="2">
        <v>65.174216830000006</v>
      </c>
      <c r="AW110" s="2">
        <v>70.593407780000007</v>
      </c>
      <c r="AX110" s="2">
        <v>97.356070459999998</v>
      </c>
      <c r="AY110" s="5">
        <v>78.711412370000005</v>
      </c>
      <c r="BA110" t="s">
        <v>17</v>
      </c>
      <c r="BC110">
        <f t="shared" si="92"/>
        <v>0.29409097970653919</v>
      </c>
      <c r="BD110">
        <f t="shared" si="93"/>
        <v>0.15872691869781089</v>
      </c>
      <c r="BE110">
        <f t="shared" si="94"/>
        <v>-0.52856206608178924</v>
      </c>
      <c r="BF110">
        <f t="shared" si="95"/>
        <v>-0.4432453393060829</v>
      </c>
      <c r="BG110">
        <f t="shared" si="96"/>
        <v>-0.37759852931841598</v>
      </c>
      <c r="BH110">
        <f t="shared" si="97"/>
        <v>-0.72770486460245076</v>
      </c>
      <c r="BI110">
        <f t="shared" si="98"/>
        <v>0.31703124084119316</v>
      </c>
      <c r="BJ110" t="str">
        <f t="shared" si="99"/>
        <v/>
      </c>
      <c r="BK110">
        <f t="shared" si="100"/>
        <v>-1.0786842235617171</v>
      </c>
      <c r="BL110">
        <f t="shared" si="101"/>
        <v>0.91207377296461911</v>
      </c>
      <c r="BM110">
        <f t="shared" si="102"/>
        <v>0.23345217390801637</v>
      </c>
      <c r="BN110" t="str">
        <f t="shared" si="103"/>
        <v/>
      </c>
      <c r="BO110">
        <f t="shared" si="104"/>
        <v>-0.33604820827656473</v>
      </c>
      <c r="BP110">
        <f t="shared" si="105"/>
        <v>-1.3719504904388333</v>
      </c>
      <c r="BQ110">
        <f t="shared" si="106"/>
        <v>-1.2744843478155152</v>
      </c>
      <c r="BR110">
        <f t="shared" si="107"/>
        <v>1.1468019334683801</v>
      </c>
      <c r="BS110">
        <f t="shared" si="108"/>
        <v>1.2738508155506252</v>
      </c>
      <c r="BT110">
        <f t="shared" si="109"/>
        <v>-0.3972223228577888</v>
      </c>
      <c r="BU110">
        <f t="shared" si="110"/>
        <v>-0.202420777120456</v>
      </c>
      <c r="BV110">
        <f t="shared" si="111"/>
        <v>0.52278534499354701</v>
      </c>
      <c r="BW110">
        <f t="shared" si="112"/>
        <v>-0.47707678360466788</v>
      </c>
      <c r="BX110">
        <f t="shared" si="113"/>
        <v>-0.32822857340549833</v>
      </c>
      <c r="BY110">
        <f t="shared" si="114"/>
        <v>-0.11092094742635988</v>
      </c>
      <c r="BZ110">
        <f t="shared" si="115"/>
        <v>0.8560277423076742</v>
      </c>
      <c r="CA110">
        <f t="shared" si="116"/>
        <v>-0.47859878630168018</v>
      </c>
      <c r="CC110" t="str">
        <f t="shared" si="117"/>
        <v>보통</v>
      </c>
      <c r="CD110" t="str">
        <f t="shared" si="130"/>
        <v>보통</v>
      </c>
      <c r="CE110" t="str">
        <f t="shared" si="131"/>
        <v>낮음</v>
      </c>
      <c r="CF110" t="str">
        <f t="shared" si="132"/>
        <v>낮음</v>
      </c>
      <c r="CG110" t="str">
        <f t="shared" si="133"/>
        <v>낮음</v>
      </c>
      <c r="CH110" t="str">
        <f t="shared" si="134"/>
        <v>낮음</v>
      </c>
      <c r="CI110" t="str">
        <f t="shared" si="135"/>
        <v>보통</v>
      </c>
      <c r="CJ110" t="str">
        <f t="shared" si="136"/>
        <v/>
      </c>
      <c r="CK110" t="str">
        <f t="shared" si="137"/>
        <v>낮음</v>
      </c>
      <c r="CL110" t="str">
        <f t="shared" si="138"/>
        <v>보통</v>
      </c>
      <c r="CM110" t="str">
        <f t="shared" si="139"/>
        <v>보통</v>
      </c>
      <c r="CN110" t="str">
        <f t="shared" si="140"/>
        <v/>
      </c>
      <c r="CO110" t="str">
        <f t="shared" si="141"/>
        <v>낮음</v>
      </c>
      <c r="CP110" t="str">
        <f t="shared" si="142"/>
        <v>낮음</v>
      </c>
      <c r="CQ110" t="str">
        <f t="shared" si="143"/>
        <v>낮음</v>
      </c>
      <c r="CR110" t="str">
        <f t="shared" si="144"/>
        <v>높음</v>
      </c>
      <c r="CS110" t="str">
        <f t="shared" si="121"/>
        <v>높음</v>
      </c>
      <c r="CT110" t="str">
        <f t="shared" si="122"/>
        <v>낮음</v>
      </c>
      <c r="CU110" t="str">
        <f t="shared" si="123"/>
        <v>낮음</v>
      </c>
      <c r="CV110" t="str">
        <f t="shared" si="124"/>
        <v>보통</v>
      </c>
      <c r="CW110" t="str">
        <f t="shared" si="125"/>
        <v>낮음</v>
      </c>
      <c r="CX110" t="str">
        <f t="shared" si="126"/>
        <v>낮음</v>
      </c>
      <c r="CY110" t="str">
        <f t="shared" si="127"/>
        <v>낮음</v>
      </c>
      <c r="CZ110" t="str">
        <f t="shared" si="128"/>
        <v>보통</v>
      </c>
      <c r="DA110" t="str">
        <f t="shared" si="129"/>
        <v>낮음</v>
      </c>
      <c r="DC110">
        <f t="shared" si="118"/>
        <v>0.28637082735067904</v>
      </c>
      <c r="DD110">
        <f t="shared" si="119"/>
        <v>2.0252991946693236E-2</v>
      </c>
      <c r="DE110">
        <f t="shared" si="120"/>
        <v>-0.6804046647181563</v>
      </c>
    </row>
    <row r="111" spans="1:109" x14ac:dyDescent="0.3">
      <c r="A111">
        <v>1121</v>
      </c>
      <c r="B111">
        <v>190218</v>
      </c>
      <c r="C111" t="s">
        <v>105</v>
      </c>
      <c r="D111" t="s">
        <v>16</v>
      </c>
      <c r="E111" t="s">
        <v>9</v>
      </c>
      <c r="F111">
        <f t="shared" si="74"/>
        <v>-0.32703204556798815</v>
      </c>
      <c r="G111">
        <f t="shared" si="75"/>
        <v>-0.91507650663506712</v>
      </c>
      <c r="H111">
        <f t="shared" si="76"/>
        <v>-1.0790850344652694</v>
      </c>
      <c r="I111">
        <f t="shared" si="77"/>
        <v>0.87503006554771101</v>
      </c>
      <c r="J111">
        <f t="shared" si="78"/>
        <v>-1.3095522353351905</v>
      </c>
      <c r="K111" t="str">
        <f t="shared" si="79"/>
        <v/>
      </c>
      <c r="M111" s="6">
        <f t="shared" si="80"/>
        <v>58.756321839080428</v>
      </c>
      <c r="N111">
        <f t="shared" si="81"/>
        <v>69.893386239999998</v>
      </c>
      <c r="O111">
        <f t="shared" si="82"/>
        <v>63.592717980000003</v>
      </c>
      <c r="P111">
        <f t="shared" si="83"/>
        <v>81.472903479999999</v>
      </c>
      <c r="Q111">
        <f t="shared" si="84"/>
        <v>69.402712769999994</v>
      </c>
      <c r="R111" t="str">
        <f t="shared" si="85"/>
        <v/>
      </c>
      <c r="T111" t="str">
        <f t="shared" si="86"/>
        <v>낮음</v>
      </c>
      <c r="U111" t="str">
        <f t="shared" si="87"/>
        <v>낮음</v>
      </c>
      <c r="V111" t="str">
        <f t="shared" si="88"/>
        <v>낮음</v>
      </c>
      <c r="W111" t="str">
        <f t="shared" si="89"/>
        <v>보통</v>
      </c>
      <c r="X111" t="str">
        <f t="shared" si="90"/>
        <v>낮음</v>
      </c>
      <c r="Y111" t="str">
        <f t="shared" si="91"/>
        <v/>
      </c>
      <c r="AA111" s="2">
        <v>58.756321839080428</v>
      </c>
      <c r="AB111" s="2">
        <v>82.119476460000001</v>
      </c>
      <c r="AC111" s="2">
        <v>80.022098940000006</v>
      </c>
      <c r="AD111" s="2">
        <v>57.229035619999998</v>
      </c>
      <c r="AE111" s="2">
        <v>60.202933940000001</v>
      </c>
      <c r="AF111" s="5">
        <v>69.893386239999998</v>
      </c>
      <c r="AG111" s="2">
        <v>65.750069909999993</v>
      </c>
      <c r="AH111" s="2">
        <v>51.166703990000002</v>
      </c>
      <c r="AI111" s="2">
        <v>70.991583250000005</v>
      </c>
      <c r="AJ111" s="2">
        <v>66.462514780000006</v>
      </c>
      <c r="AK111" s="5">
        <v>63.592717980000003</v>
      </c>
      <c r="AL111" s="2">
        <v>66.749611770000001</v>
      </c>
      <c r="AM111" s="2">
        <v>77.669098669999997</v>
      </c>
      <c r="AN111" s="2">
        <v>100</v>
      </c>
      <c r="AO111" s="5">
        <v>81.472903479999999</v>
      </c>
      <c r="AP111" s="2">
        <v>61.382516649999999</v>
      </c>
      <c r="AQ111" s="2">
        <v>65.020550810000003</v>
      </c>
      <c r="AR111" s="2">
        <v>62.9213837</v>
      </c>
      <c r="AS111" s="2">
        <v>88.286399939999995</v>
      </c>
      <c r="AT111" s="5">
        <v>69.402712769999994</v>
      </c>
      <c r="AU111" s="2"/>
      <c r="AV111" s="2"/>
      <c r="AW111" s="2"/>
      <c r="AX111" s="2"/>
      <c r="AY111" s="5"/>
      <c r="BA111" t="s">
        <v>9</v>
      </c>
      <c r="BC111">
        <f t="shared" si="92"/>
        <v>-0.15577546726275013</v>
      </c>
      <c r="BD111">
        <f t="shared" si="93"/>
        <v>0.37081842783960944</v>
      </c>
      <c r="BE111">
        <f t="shared" si="94"/>
        <v>-0.11180466345119787</v>
      </c>
      <c r="BF111">
        <f t="shared" si="95"/>
        <v>-0.4428216418122104</v>
      </c>
      <c r="BG111">
        <f t="shared" si="96"/>
        <v>-0.83431003571535778</v>
      </c>
      <c r="BH111">
        <f t="shared" si="97"/>
        <v>-0.91507650663506712</v>
      </c>
      <c r="BI111">
        <f t="shared" si="98"/>
        <v>-0.47662713290635556</v>
      </c>
      <c r="BJ111">
        <f t="shared" si="99"/>
        <v>-0.67597019957457338</v>
      </c>
      <c r="BK111">
        <f t="shared" si="100"/>
        <v>-0.25572461838621463</v>
      </c>
      <c r="BL111">
        <f t="shared" si="101"/>
        <v>-0.47374568016104823</v>
      </c>
      <c r="BM111">
        <f t="shared" si="102"/>
        <v>-1.0790850344652694</v>
      </c>
      <c r="BN111">
        <f t="shared" si="103"/>
        <v>-0.13567167782216724</v>
      </c>
      <c r="BO111">
        <f t="shared" si="104"/>
        <v>0.23219015379838037</v>
      </c>
      <c r="BP111">
        <f t="shared" si="105"/>
        <v>0.9275993205405545</v>
      </c>
      <c r="BQ111">
        <f t="shared" si="106"/>
        <v>0.38633738089151581</v>
      </c>
      <c r="BR111">
        <f t="shared" si="107"/>
        <v>-0.68526745405068346</v>
      </c>
      <c r="BS111">
        <f t="shared" si="108"/>
        <v>-0.54251224853217095</v>
      </c>
      <c r="BT111">
        <f t="shared" si="109"/>
        <v>-0.3026036041180456</v>
      </c>
      <c r="BU111">
        <f t="shared" si="110"/>
        <v>0.36011285532173021</v>
      </c>
      <c r="BV111">
        <f t="shared" si="111"/>
        <v>-0.36470385040194647</v>
      </c>
      <c r="BW111" t="str">
        <f t="shared" si="112"/>
        <v/>
      </c>
      <c r="BX111" t="str">
        <f t="shared" si="113"/>
        <v/>
      </c>
      <c r="BY111" t="str">
        <f t="shared" si="114"/>
        <v/>
      </c>
      <c r="BZ111" t="str">
        <f t="shared" si="115"/>
        <v/>
      </c>
      <c r="CA111" t="str">
        <f t="shared" si="116"/>
        <v/>
      </c>
      <c r="CC111" t="str">
        <f t="shared" si="117"/>
        <v>낮음</v>
      </c>
      <c r="CD111" t="str">
        <f t="shared" si="130"/>
        <v>보통</v>
      </c>
      <c r="CE111" t="str">
        <f t="shared" si="131"/>
        <v>낮음</v>
      </c>
      <c r="CF111" t="str">
        <f t="shared" si="132"/>
        <v>낮음</v>
      </c>
      <c r="CG111" t="str">
        <f t="shared" si="133"/>
        <v>낮음</v>
      </c>
      <c r="CH111" t="str">
        <f t="shared" si="134"/>
        <v>낮음</v>
      </c>
      <c r="CI111" t="str">
        <f t="shared" si="135"/>
        <v>낮음</v>
      </c>
      <c r="CJ111" t="str">
        <f t="shared" si="136"/>
        <v>낮음</v>
      </c>
      <c r="CK111" t="str">
        <f t="shared" si="137"/>
        <v>낮음</v>
      </c>
      <c r="CL111" t="str">
        <f t="shared" si="138"/>
        <v>낮음</v>
      </c>
      <c r="CM111" t="str">
        <f t="shared" si="139"/>
        <v>낮음</v>
      </c>
      <c r="CN111" t="str">
        <f t="shared" si="140"/>
        <v>낮음</v>
      </c>
      <c r="CO111" t="str">
        <f t="shared" si="141"/>
        <v>보통</v>
      </c>
      <c r="CP111" t="str">
        <f t="shared" si="142"/>
        <v>보통</v>
      </c>
      <c r="CQ111" t="str">
        <f t="shared" si="143"/>
        <v>보통</v>
      </c>
      <c r="CR111" t="str">
        <f t="shared" si="144"/>
        <v>낮음</v>
      </c>
      <c r="CS111" t="str">
        <f t="shared" si="121"/>
        <v>낮음</v>
      </c>
      <c r="CT111" t="str">
        <f t="shared" si="122"/>
        <v>낮음</v>
      </c>
      <c r="CU111" t="str">
        <f t="shared" si="123"/>
        <v>보통</v>
      </c>
      <c r="CV111" t="str">
        <f t="shared" si="124"/>
        <v>낮음</v>
      </c>
      <c r="CW111" t="str">
        <f t="shared" si="125"/>
        <v/>
      </c>
      <c r="CX111" t="str">
        <f t="shared" si="126"/>
        <v/>
      </c>
      <c r="CY111" t="str">
        <f t="shared" si="127"/>
        <v/>
      </c>
      <c r="CZ111" t="str">
        <f t="shared" si="128"/>
        <v/>
      </c>
      <c r="DA111" t="str">
        <f t="shared" si="129"/>
        <v/>
      </c>
      <c r="DC111">
        <f t="shared" si="118"/>
        <v>-0.23168695923489921</v>
      </c>
      <c r="DD111">
        <f t="shared" si="119"/>
        <v>-0.27452423943989046</v>
      </c>
      <c r="DE111">
        <f t="shared" si="120"/>
        <v>-1.8387635943979033E-2</v>
      </c>
    </row>
    <row r="112" spans="1:109" x14ac:dyDescent="0.3">
      <c r="A112">
        <v>1122</v>
      </c>
      <c r="B112">
        <v>190218</v>
      </c>
      <c r="C112" t="s">
        <v>106</v>
      </c>
      <c r="D112" t="s">
        <v>6</v>
      </c>
      <c r="E112" t="s">
        <v>13</v>
      </c>
      <c r="F112">
        <f t="shared" si="74"/>
        <v>-0.9885986586378781</v>
      </c>
      <c r="G112">
        <f t="shared" si="75"/>
        <v>1.1789634684579109</v>
      </c>
      <c r="H112">
        <f t="shared" si="76"/>
        <v>-1.2250267711444978</v>
      </c>
      <c r="I112">
        <f t="shared" si="77"/>
        <v>0.18343563809549793</v>
      </c>
      <c r="J112">
        <f t="shared" si="78"/>
        <v>-0.8457630787711774</v>
      </c>
      <c r="K112">
        <f t="shared" si="79"/>
        <v>0.22076909766857997</v>
      </c>
      <c r="M112" s="6">
        <f t="shared" si="80"/>
        <v>54.733333333333306</v>
      </c>
      <c r="N112">
        <f t="shared" si="81"/>
        <v>88.887369320000005</v>
      </c>
      <c r="O112">
        <f t="shared" si="82"/>
        <v>66.299561539999999</v>
      </c>
      <c r="P112">
        <f t="shared" si="83"/>
        <v>73.917649800000007</v>
      </c>
      <c r="Q112">
        <f t="shared" si="84"/>
        <v>70.438489619999999</v>
      </c>
      <c r="R112">
        <f t="shared" si="85"/>
        <v>78.350262099999995</v>
      </c>
      <c r="T112" t="str">
        <f t="shared" si="86"/>
        <v>낮음</v>
      </c>
      <c r="U112" t="str">
        <f t="shared" si="87"/>
        <v>높음</v>
      </c>
      <c r="V112" t="str">
        <f t="shared" si="88"/>
        <v>낮음</v>
      </c>
      <c r="W112" t="str">
        <f t="shared" si="89"/>
        <v>보통</v>
      </c>
      <c r="X112" t="str">
        <f t="shared" si="90"/>
        <v>낮음</v>
      </c>
      <c r="Y112" t="str">
        <f t="shared" si="91"/>
        <v>보통</v>
      </c>
      <c r="AA112" s="2">
        <v>54.733333333333306</v>
      </c>
      <c r="AB112" s="2">
        <v>95.328016869999999</v>
      </c>
      <c r="AC112" s="2">
        <v>84.851543860000007</v>
      </c>
      <c r="AD112" s="2">
        <v>86.754698039999994</v>
      </c>
      <c r="AE112" s="2">
        <v>88.615218519999999</v>
      </c>
      <c r="AF112" s="5">
        <v>88.887369320000005</v>
      </c>
      <c r="AG112" s="2">
        <v>54.32621099</v>
      </c>
      <c r="AH112" s="2">
        <v>79.485770840000001</v>
      </c>
      <c r="AI112" s="2">
        <v>60.020224239999997</v>
      </c>
      <c r="AJ112" s="2">
        <v>71.366040100000006</v>
      </c>
      <c r="AK112" s="5">
        <v>66.299561539999999</v>
      </c>
      <c r="AL112" s="2">
        <v>66.749758999999997</v>
      </c>
      <c r="AM112" s="2">
        <v>55.003190410000002</v>
      </c>
      <c r="AN112" s="2">
        <v>100</v>
      </c>
      <c r="AO112" s="5">
        <v>73.917649800000007</v>
      </c>
      <c r="AP112" s="2">
        <v>62.2969054</v>
      </c>
      <c r="AQ112" s="2">
        <v>73.886413410000003</v>
      </c>
      <c r="AR112" s="2">
        <v>62.921383630000001</v>
      </c>
      <c r="AS112" s="2">
        <v>82.649256039999997</v>
      </c>
      <c r="AT112" s="5">
        <v>70.438489619999999</v>
      </c>
      <c r="AU112" s="2">
        <v>99.831137690000006</v>
      </c>
      <c r="AV112" s="2">
        <v>78.164290960000002</v>
      </c>
      <c r="AW112" s="2">
        <v>62.782609180000001</v>
      </c>
      <c r="AX112" s="2">
        <v>72.623010559999997</v>
      </c>
      <c r="AY112" s="5">
        <v>78.350262099999995</v>
      </c>
      <c r="BA112" t="s">
        <v>13</v>
      </c>
      <c r="BC112">
        <f t="shared" si="92"/>
        <v>-0.9885986586378781</v>
      </c>
      <c r="BD112">
        <f t="shared" si="93"/>
        <v>0.60138235676858387</v>
      </c>
      <c r="BE112">
        <f t="shared" si="94"/>
        <v>0.18109330488438508</v>
      </c>
      <c r="BF112">
        <f t="shared" si="95"/>
        <v>0.49354776116811128</v>
      </c>
      <c r="BG112">
        <f t="shared" si="96"/>
        <v>0.55558907855410167</v>
      </c>
      <c r="BH112">
        <f t="shared" si="97"/>
        <v>0.62823859829511786</v>
      </c>
      <c r="BI112">
        <f t="shared" si="98"/>
        <v>-1.0576054913912782</v>
      </c>
      <c r="BJ112">
        <f t="shared" si="99"/>
        <v>-0.11543937005880132</v>
      </c>
      <c r="BK112">
        <f t="shared" si="100"/>
        <v>-0.63664342455721468</v>
      </c>
      <c r="BL112">
        <f t="shared" si="101"/>
        <v>-0.42294689126571061</v>
      </c>
      <c r="BM112">
        <f t="shared" si="102"/>
        <v>-0.67254490563219793</v>
      </c>
      <c r="BN112">
        <f t="shared" si="103"/>
        <v>-0.1994839706883593</v>
      </c>
      <c r="BO112">
        <f t="shared" si="104"/>
        <v>-0.77364898683732775</v>
      </c>
      <c r="BP112">
        <f t="shared" si="105"/>
        <v>0.97165803793215788</v>
      </c>
      <c r="BQ112">
        <f t="shared" si="106"/>
        <v>0.1053863479567903</v>
      </c>
      <c r="BR112">
        <f t="shared" si="107"/>
        <v>-0.83312567644637225</v>
      </c>
      <c r="BS112">
        <f t="shared" si="108"/>
        <v>-0.25401950296289028</v>
      </c>
      <c r="BT112">
        <f t="shared" si="109"/>
        <v>-0.31186047818201507</v>
      </c>
      <c r="BU112">
        <f t="shared" si="110"/>
        <v>0.37439203296880535</v>
      </c>
      <c r="BV112">
        <f t="shared" si="111"/>
        <v>-0.44581549181994118</v>
      </c>
      <c r="BW112">
        <f t="shared" si="112"/>
        <v>0.74283467131142833</v>
      </c>
      <c r="BX112">
        <f t="shared" si="113"/>
        <v>6.9472536803722978E-2</v>
      </c>
      <c r="BY112">
        <f t="shared" si="114"/>
        <v>-0.46506109007350754</v>
      </c>
      <c r="BZ112">
        <f t="shared" si="115"/>
        <v>-5.5547340698057002E-2</v>
      </c>
      <c r="CA112">
        <f t="shared" si="116"/>
        <v>0.10148921840892532</v>
      </c>
      <c r="CC112" t="str">
        <f t="shared" si="117"/>
        <v>낮음</v>
      </c>
      <c r="CD112" t="str">
        <f t="shared" si="130"/>
        <v>보통</v>
      </c>
      <c r="CE112" t="str">
        <f t="shared" si="131"/>
        <v>보통</v>
      </c>
      <c r="CF112" t="str">
        <f t="shared" si="132"/>
        <v>보통</v>
      </c>
      <c r="CG112" t="str">
        <f t="shared" si="133"/>
        <v>보통</v>
      </c>
      <c r="CH112" t="str">
        <f t="shared" si="134"/>
        <v>보통</v>
      </c>
      <c r="CI112" t="str">
        <f t="shared" si="135"/>
        <v>낮음</v>
      </c>
      <c r="CJ112" t="str">
        <f t="shared" si="136"/>
        <v>낮음</v>
      </c>
      <c r="CK112" t="str">
        <f t="shared" si="137"/>
        <v>낮음</v>
      </c>
      <c r="CL112" t="str">
        <f t="shared" si="138"/>
        <v>낮음</v>
      </c>
      <c r="CM112" t="str">
        <f t="shared" si="139"/>
        <v>낮음</v>
      </c>
      <c r="CN112" t="str">
        <f t="shared" si="140"/>
        <v>낮음</v>
      </c>
      <c r="CO112" t="str">
        <f t="shared" si="141"/>
        <v>낮음</v>
      </c>
      <c r="CP112" t="str">
        <f t="shared" si="142"/>
        <v>보통</v>
      </c>
      <c r="CQ112" t="str">
        <f t="shared" si="143"/>
        <v>보통</v>
      </c>
      <c r="CR112" t="str">
        <f t="shared" si="144"/>
        <v>낮음</v>
      </c>
      <c r="CS112" t="str">
        <f t="shared" si="121"/>
        <v>낮음</v>
      </c>
      <c r="CT112" t="str">
        <f t="shared" si="122"/>
        <v>낮음</v>
      </c>
      <c r="CU112" t="str">
        <f t="shared" si="123"/>
        <v>보통</v>
      </c>
      <c r="CV112" t="str">
        <f t="shared" si="124"/>
        <v>낮음</v>
      </c>
      <c r="CW112" t="str">
        <f t="shared" si="125"/>
        <v>보통</v>
      </c>
      <c r="CX112" t="str">
        <f t="shared" si="126"/>
        <v>보통</v>
      </c>
      <c r="CY112" t="str">
        <f t="shared" si="127"/>
        <v>낮음</v>
      </c>
      <c r="CZ112" t="str">
        <f t="shared" si="128"/>
        <v>낮음</v>
      </c>
      <c r="DA112" t="str">
        <f t="shared" si="129"/>
        <v>보통</v>
      </c>
      <c r="DC112">
        <f t="shared" si="118"/>
        <v>-0.14919962208919951</v>
      </c>
      <c r="DD112">
        <f t="shared" si="119"/>
        <v>-0.17850840363418224</v>
      </c>
      <c r="DE112">
        <f t="shared" si="120"/>
        <v>1.0328161257506385E-2</v>
      </c>
    </row>
    <row r="113" spans="1:109" x14ac:dyDescent="0.3">
      <c r="A113">
        <v>1123</v>
      </c>
      <c r="F113" t="str">
        <f t="shared" si="74"/>
        <v/>
      </c>
      <c r="G113" t="str">
        <f t="shared" si="75"/>
        <v/>
      </c>
      <c r="H113" t="str">
        <f t="shared" si="76"/>
        <v/>
      </c>
      <c r="I113" t="str">
        <f t="shared" si="77"/>
        <v/>
      </c>
      <c r="J113" t="str">
        <f t="shared" si="78"/>
        <v/>
      </c>
      <c r="K113" t="str">
        <f t="shared" si="79"/>
        <v/>
      </c>
      <c r="M113" s="6" t="str">
        <f t="shared" si="80"/>
        <v/>
      </c>
      <c r="N113" t="str">
        <f t="shared" si="81"/>
        <v/>
      </c>
      <c r="O113" t="str">
        <f t="shared" si="82"/>
        <v/>
      </c>
      <c r="P113" t="str">
        <f t="shared" si="83"/>
        <v/>
      </c>
      <c r="Q113" t="str">
        <f t="shared" si="84"/>
        <v/>
      </c>
      <c r="R113" t="str">
        <f t="shared" si="85"/>
        <v/>
      </c>
      <c r="T113" t="str">
        <f t="shared" si="86"/>
        <v/>
      </c>
      <c r="U113" t="str">
        <f t="shared" si="87"/>
        <v/>
      </c>
      <c r="V113" t="str">
        <f t="shared" si="88"/>
        <v/>
      </c>
      <c r="W113" t="str">
        <f t="shared" si="89"/>
        <v/>
      </c>
      <c r="X113" t="str">
        <f t="shared" si="90"/>
        <v/>
      </c>
      <c r="Y113" t="str">
        <f t="shared" si="91"/>
        <v/>
      </c>
      <c r="AA113" s="2"/>
      <c r="AB113" s="2"/>
      <c r="AC113" s="2"/>
      <c r="AD113" s="2"/>
      <c r="AE113" s="2"/>
      <c r="AF113" s="5"/>
      <c r="AG113" s="2"/>
      <c r="AH113" s="2"/>
      <c r="AI113" s="2"/>
      <c r="AJ113" s="2"/>
      <c r="AK113" s="5"/>
      <c r="AL113" s="2"/>
      <c r="AM113" s="2"/>
      <c r="AN113" s="2"/>
      <c r="AO113" s="5"/>
      <c r="AP113" s="2"/>
      <c r="AQ113" s="2"/>
      <c r="AR113" s="2"/>
      <c r="AS113" s="2"/>
      <c r="AT113" s="5"/>
      <c r="AU113" s="2"/>
      <c r="AV113" s="2"/>
      <c r="AW113" s="2"/>
      <c r="AX113" s="2"/>
      <c r="AY113" s="5"/>
      <c r="BC113" t="str">
        <f t="shared" si="92"/>
        <v/>
      </c>
      <c r="BD113" t="str">
        <f t="shared" si="93"/>
        <v/>
      </c>
      <c r="BE113" t="str">
        <f t="shared" si="94"/>
        <v/>
      </c>
      <c r="BF113" t="str">
        <f t="shared" si="95"/>
        <v/>
      </c>
      <c r="BG113" t="str">
        <f t="shared" si="96"/>
        <v/>
      </c>
      <c r="BH113" t="str">
        <f t="shared" si="97"/>
        <v/>
      </c>
      <c r="BI113" t="str">
        <f t="shared" si="98"/>
        <v/>
      </c>
      <c r="BJ113" t="str">
        <f t="shared" si="99"/>
        <v/>
      </c>
      <c r="BK113" t="str">
        <f t="shared" si="100"/>
        <v/>
      </c>
      <c r="BL113" t="str">
        <f t="shared" si="101"/>
        <v/>
      </c>
      <c r="BM113" t="str">
        <f t="shared" si="102"/>
        <v/>
      </c>
      <c r="BN113" t="str">
        <f t="shared" si="103"/>
        <v/>
      </c>
      <c r="BO113" t="str">
        <f t="shared" si="104"/>
        <v/>
      </c>
      <c r="BP113" t="str">
        <f t="shared" si="105"/>
        <v/>
      </c>
      <c r="BQ113" t="str">
        <f t="shared" si="106"/>
        <v/>
      </c>
      <c r="BR113" t="str">
        <f t="shared" si="107"/>
        <v/>
      </c>
      <c r="BS113" t="str">
        <f t="shared" si="108"/>
        <v/>
      </c>
      <c r="BT113" t="str">
        <f t="shared" si="109"/>
        <v/>
      </c>
      <c r="BU113" t="str">
        <f t="shared" si="110"/>
        <v/>
      </c>
      <c r="BV113" t="str">
        <f t="shared" si="111"/>
        <v/>
      </c>
      <c r="BW113" t="str">
        <f t="shared" si="112"/>
        <v/>
      </c>
      <c r="BX113" t="str">
        <f t="shared" si="113"/>
        <v/>
      </c>
      <c r="BY113" t="str">
        <f t="shared" si="114"/>
        <v/>
      </c>
      <c r="BZ113" t="str">
        <f t="shared" si="115"/>
        <v/>
      </c>
      <c r="CA113" t="str">
        <f t="shared" si="116"/>
        <v/>
      </c>
      <c r="CC113" t="str">
        <f t="shared" si="117"/>
        <v/>
      </c>
      <c r="CD113" t="str">
        <f t="shared" si="130"/>
        <v/>
      </c>
      <c r="CE113" t="str">
        <f t="shared" si="131"/>
        <v/>
      </c>
      <c r="CF113" t="str">
        <f t="shared" si="132"/>
        <v/>
      </c>
      <c r="CG113" t="str">
        <f t="shared" si="133"/>
        <v/>
      </c>
      <c r="CH113" t="str">
        <f t="shared" si="134"/>
        <v/>
      </c>
      <c r="CI113" t="str">
        <f t="shared" si="135"/>
        <v/>
      </c>
      <c r="CJ113" t="str">
        <f t="shared" si="136"/>
        <v/>
      </c>
      <c r="CK113" t="str">
        <f t="shared" si="137"/>
        <v/>
      </c>
      <c r="CL113" t="str">
        <f t="shared" si="138"/>
        <v/>
      </c>
      <c r="CM113" t="str">
        <f t="shared" si="139"/>
        <v/>
      </c>
      <c r="CN113" t="str">
        <f t="shared" si="140"/>
        <v/>
      </c>
      <c r="CO113" t="str">
        <f t="shared" si="141"/>
        <v/>
      </c>
      <c r="CP113" t="str">
        <f t="shared" si="142"/>
        <v/>
      </c>
      <c r="CQ113" t="str">
        <f t="shared" si="143"/>
        <v/>
      </c>
      <c r="CR113" t="str">
        <f t="shared" si="144"/>
        <v/>
      </c>
      <c r="CS113" t="str">
        <f t="shared" si="121"/>
        <v/>
      </c>
      <c r="CT113" t="str">
        <f t="shared" si="122"/>
        <v/>
      </c>
      <c r="CU113" t="str">
        <f t="shared" si="123"/>
        <v/>
      </c>
      <c r="CV113" t="str">
        <f t="shared" si="124"/>
        <v/>
      </c>
      <c r="CW113" t="str">
        <f t="shared" si="125"/>
        <v/>
      </c>
      <c r="CX113" t="str">
        <f t="shared" si="126"/>
        <v/>
      </c>
      <c r="CY113" t="str">
        <f t="shared" si="127"/>
        <v/>
      </c>
      <c r="CZ113" t="str">
        <f t="shared" si="128"/>
        <v/>
      </c>
      <c r="DA113" t="str">
        <f t="shared" si="129"/>
        <v/>
      </c>
    </row>
    <row r="114" spans="1:109" x14ac:dyDescent="0.3">
      <c r="A114">
        <v>1124</v>
      </c>
      <c r="B114">
        <v>190219</v>
      </c>
      <c r="C114" t="s">
        <v>107</v>
      </c>
      <c r="D114" t="s">
        <v>6</v>
      </c>
      <c r="E114" t="s">
        <v>13</v>
      </c>
      <c r="F114">
        <f t="shared" si="74"/>
        <v>1.9197004047437034</v>
      </c>
      <c r="G114">
        <f t="shared" si="75"/>
        <v>0.97935531062236392</v>
      </c>
      <c r="H114">
        <f t="shared" si="76"/>
        <v>-0.54647638726246972</v>
      </c>
      <c r="I114">
        <f t="shared" si="77"/>
        <v>-1.1802724212845197</v>
      </c>
      <c r="J114">
        <f t="shared" si="78"/>
        <v>0.37180424394160061</v>
      </c>
      <c r="K114">
        <f t="shared" si="79"/>
        <v>-1.25214231680598</v>
      </c>
      <c r="M114" s="6">
        <f t="shared" si="80"/>
        <v>85.399999999999977</v>
      </c>
      <c r="N114">
        <f t="shared" si="81"/>
        <v>87.076222729999998</v>
      </c>
      <c r="O114">
        <f t="shared" si="82"/>
        <v>72.688304579999993</v>
      </c>
      <c r="P114">
        <f t="shared" si="83"/>
        <v>61.202443170000002</v>
      </c>
      <c r="Q114">
        <f t="shared" si="84"/>
        <v>81.293291150000002</v>
      </c>
      <c r="R114">
        <f t="shared" si="85"/>
        <v>67.544990720000001</v>
      </c>
      <c r="T114" t="str">
        <f t="shared" si="86"/>
        <v>높음</v>
      </c>
      <c r="U114" t="str">
        <f t="shared" si="87"/>
        <v>보통</v>
      </c>
      <c r="V114" t="str">
        <f t="shared" si="88"/>
        <v>낮음</v>
      </c>
      <c r="W114" t="str">
        <f t="shared" si="89"/>
        <v>낮음</v>
      </c>
      <c r="X114" t="str">
        <f t="shared" si="90"/>
        <v>보통</v>
      </c>
      <c r="Y114" t="str">
        <f t="shared" si="91"/>
        <v>낮음</v>
      </c>
      <c r="AA114" s="2">
        <v>85.399999999999977</v>
      </c>
      <c r="AB114" s="2">
        <v>100</v>
      </c>
      <c r="AC114" s="2">
        <v>70.780247779999996</v>
      </c>
      <c r="AD114" s="2">
        <v>100</v>
      </c>
      <c r="AE114" s="2">
        <v>77.524643150000003</v>
      </c>
      <c r="AF114" s="5">
        <v>87.076222729999998</v>
      </c>
      <c r="AG114" s="2">
        <v>84.506585229999999</v>
      </c>
      <c r="AH114" s="2">
        <v>76.339524490000002</v>
      </c>
      <c r="AI114" s="2">
        <v>65.24468091</v>
      </c>
      <c r="AJ114" s="2">
        <v>64.662427699999995</v>
      </c>
      <c r="AK114" s="5">
        <v>72.688304579999993</v>
      </c>
      <c r="AL114" s="2">
        <v>67.583155559999994</v>
      </c>
      <c r="AM114" s="2">
        <v>62.380021149999997</v>
      </c>
      <c r="AN114" s="2">
        <v>53.64415279</v>
      </c>
      <c r="AO114" s="5">
        <v>61.202443170000002</v>
      </c>
      <c r="AP114" s="2">
        <v>86.292738259999993</v>
      </c>
      <c r="AQ114" s="2">
        <v>100</v>
      </c>
      <c r="AR114" s="2">
        <v>66.68472448</v>
      </c>
      <c r="AS114" s="2">
        <v>72.195701850000006</v>
      </c>
      <c r="AT114" s="5">
        <v>81.293291150000002</v>
      </c>
      <c r="AU114" s="2">
        <v>74.723993140000005</v>
      </c>
      <c r="AV114" s="2"/>
      <c r="AW114" s="2">
        <v>60.667184560000003</v>
      </c>
      <c r="AX114" s="2">
        <v>67.243794469999997</v>
      </c>
      <c r="AY114" s="5">
        <v>67.544990720000001</v>
      </c>
      <c r="BA114" t="s">
        <v>13</v>
      </c>
      <c r="BC114">
        <f t="shared" si="92"/>
        <v>1.9197004047437034</v>
      </c>
      <c r="BD114">
        <f t="shared" si="93"/>
        <v>0.82359376987600263</v>
      </c>
      <c r="BE114">
        <f t="shared" si="94"/>
        <v>-0.38929012179520039</v>
      </c>
      <c r="BF114">
        <f t="shared" si="95"/>
        <v>0.92635687143418954</v>
      </c>
      <c r="BG114">
        <f t="shared" si="96"/>
        <v>0.11798060635974093</v>
      </c>
      <c r="BH114">
        <f t="shared" si="97"/>
        <v>0.52187266530238452</v>
      </c>
      <c r="BI114">
        <f t="shared" si="98"/>
        <v>0.48031857193299687</v>
      </c>
      <c r="BJ114">
        <f t="shared" si="99"/>
        <v>-0.21584601230555842</v>
      </c>
      <c r="BK114">
        <f t="shared" si="100"/>
        <v>-0.38920088307575185</v>
      </c>
      <c r="BL114">
        <f t="shared" si="101"/>
        <v>-0.72848211882361813</v>
      </c>
      <c r="BM114">
        <f t="shared" si="102"/>
        <v>-0.30001785998382091</v>
      </c>
      <c r="BN114">
        <f t="shared" si="103"/>
        <v>-0.16456871835678322</v>
      </c>
      <c r="BO114">
        <f t="shared" si="104"/>
        <v>-0.33845682017714235</v>
      </c>
      <c r="BP114">
        <f t="shared" si="105"/>
        <v>-0.96051566725394277</v>
      </c>
      <c r="BQ114">
        <f t="shared" si="106"/>
        <v>-0.67808306698035559</v>
      </c>
      <c r="BR114">
        <f t="shared" si="107"/>
        <v>0.20839724581485647</v>
      </c>
      <c r="BS114">
        <f t="shared" si="108"/>
        <v>0.78891173317914798</v>
      </c>
      <c r="BT114">
        <f t="shared" si="109"/>
        <v>-0.18639795409001908</v>
      </c>
      <c r="BU114">
        <f t="shared" si="110"/>
        <v>-6.5977562456599054E-2</v>
      </c>
      <c r="BV114">
        <f t="shared" si="111"/>
        <v>0.19598407170291202</v>
      </c>
      <c r="BW114">
        <f t="shared" si="112"/>
        <v>-0.51601360904752891</v>
      </c>
      <c r="BX114" t="str">
        <f t="shared" si="113"/>
        <v/>
      </c>
      <c r="BY114">
        <f t="shared" si="114"/>
        <v>-0.57347964970473875</v>
      </c>
      <c r="BZ114">
        <f t="shared" si="115"/>
        <v>-0.32074155440160762</v>
      </c>
      <c r="CA114">
        <f t="shared" si="116"/>
        <v>-0.57561926198634739</v>
      </c>
      <c r="CC114" t="str">
        <f t="shared" si="117"/>
        <v>높음</v>
      </c>
      <c r="CD114" t="str">
        <f t="shared" si="130"/>
        <v>보통</v>
      </c>
      <c r="CE114" t="str">
        <f t="shared" si="131"/>
        <v>낮음</v>
      </c>
      <c r="CF114" t="str">
        <f t="shared" si="132"/>
        <v>보통</v>
      </c>
      <c r="CG114" t="str">
        <f t="shared" si="133"/>
        <v>보통</v>
      </c>
      <c r="CH114" t="str">
        <f t="shared" si="134"/>
        <v>보통</v>
      </c>
      <c r="CI114" t="str">
        <f t="shared" si="135"/>
        <v>보통</v>
      </c>
      <c r="CJ114" t="str">
        <f t="shared" si="136"/>
        <v>낮음</v>
      </c>
      <c r="CK114" t="str">
        <f t="shared" si="137"/>
        <v>낮음</v>
      </c>
      <c r="CL114" t="str">
        <f t="shared" si="138"/>
        <v>낮음</v>
      </c>
      <c r="CM114" t="str">
        <f t="shared" si="139"/>
        <v>낮음</v>
      </c>
      <c r="CN114" t="str">
        <f t="shared" si="140"/>
        <v>낮음</v>
      </c>
      <c r="CO114" t="str">
        <f t="shared" si="141"/>
        <v>낮음</v>
      </c>
      <c r="CP114" t="str">
        <f t="shared" si="142"/>
        <v>낮음</v>
      </c>
      <c r="CQ114" t="str">
        <f t="shared" si="143"/>
        <v>낮음</v>
      </c>
      <c r="CR114" t="str">
        <f t="shared" si="144"/>
        <v>보통</v>
      </c>
      <c r="CS114" t="str">
        <f t="shared" si="121"/>
        <v>보통</v>
      </c>
      <c r="CT114" t="str">
        <f t="shared" si="122"/>
        <v>낮음</v>
      </c>
      <c r="CU114" t="str">
        <f t="shared" si="123"/>
        <v>낮음</v>
      </c>
      <c r="CV114" t="str">
        <f t="shared" si="124"/>
        <v>보통</v>
      </c>
      <c r="CW114" t="str">
        <f t="shared" si="125"/>
        <v>낮음</v>
      </c>
      <c r="CX114" t="str">
        <f t="shared" si="126"/>
        <v/>
      </c>
      <c r="CY114" t="str">
        <f t="shared" si="127"/>
        <v>낮음</v>
      </c>
      <c r="CZ114" t="str">
        <f t="shared" si="128"/>
        <v>낮음</v>
      </c>
      <c r="DA114" t="str">
        <f t="shared" si="129"/>
        <v>낮음</v>
      </c>
      <c r="DC114">
        <f t="shared" si="118"/>
        <v>0.16634545204390877</v>
      </c>
      <c r="DD114">
        <f t="shared" si="119"/>
        <v>-3.8670305274688288E-2</v>
      </c>
      <c r="DE114">
        <f t="shared" si="120"/>
        <v>-0.23664745653805258</v>
      </c>
    </row>
    <row r="115" spans="1:109" x14ac:dyDescent="0.3">
      <c r="A115">
        <v>1125</v>
      </c>
      <c r="B115">
        <v>190219</v>
      </c>
      <c r="C115" t="s">
        <v>108</v>
      </c>
      <c r="D115" t="s">
        <v>16</v>
      </c>
      <c r="E115" t="s">
        <v>11</v>
      </c>
      <c r="F115">
        <f t="shared" si="74"/>
        <v>2.3993060735125504</v>
      </c>
      <c r="G115">
        <f t="shared" si="75"/>
        <v>0.31248441308664421</v>
      </c>
      <c r="H115">
        <f t="shared" si="76"/>
        <v>-1.1007283955951128</v>
      </c>
      <c r="I115" t="str">
        <f t="shared" si="77"/>
        <v/>
      </c>
      <c r="J115">
        <f t="shared" si="78"/>
        <v>1.3456878399058143</v>
      </c>
      <c r="K115">
        <f t="shared" si="79"/>
        <v>-1.2985536156462885</v>
      </c>
      <c r="M115" s="6">
        <f t="shared" si="80"/>
        <v>77.622222222222206</v>
      </c>
      <c r="N115">
        <f t="shared" si="81"/>
        <v>78.877466870000006</v>
      </c>
      <c r="O115">
        <f t="shared" si="82"/>
        <v>64.439326679999994</v>
      </c>
      <c r="P115" t="str">
        <f t="shared" si="83"/>
        <v/>
      </c>
      <c r="Q115">
        <f t="shared" si="84"/>
        <v>87.701956080000002</v>
      </c>
      <c r="R115">
        <f t="shared" si="85"/>
        <v>67.994001519999998</v>
      </c>
      <c r="T115" t="str">
        <f t="shared" si="86"/>
        <v>높음</v>
      </c>
      <c r="U115" t="str">
        <f t="shared" si="87"/>
        <v>보통</v>
      </c>
      <c r="V115" t="str">
        <f t="shared" si="88"/>
        <v>낮음</v>
      </c>
      <c r="W115" t="str">
        <f t="shared" si="89"/>
        <v/>
      </c>
      <c r="X115" t="str">
        <f t="shared" si="90"/>
        <v>높음</v>
      </c>
      <c r="Y115" t="str">
        <f t="shared" si="91"/>
        <v>낮음</v>
      </c>
      <c r="AA115" s="2">
        <v>77.622222222222206</v>
      </c>
      <c r="AB115" s="2">
        <v>54.206728900000002</v>
      </c>
      <c r="AC115" s="2">
        <v>97.782558760000001</v>
      </c>
      <c r="AD115" s="2">
        <v>66.948663589999995</v>
      </c>
      <c r="AE115" s="2">
        <v>96.571916250000001</v>
      </c>
      <c r="AF115" s="5">
        <v>78.877466870000006</v>
      </c>
      <c r="AG115" s="2">
        <v>51.147604489999999</v>
      </c>
      <c r="AH115" s="2">
        <v>61.161941159999998</v>
      </c>
      <c r="AI115" s="2">
        <v>60.438180780000003</v>
      </c>
      <c r="AJ115" s="2">
        <v>85.009580279999994</v>
      </c>
      <c r="AK115" s="5">
        <v>64.439326679999994</v>
      </c>
      <c r="AL115" s="2"/>
      <c r="AM115" s="2"/>
      <c r="AN115" s="2"/>
      <c r="AO115" s="5"/>
      <c r="AP115" s="2">
        <v>100</v>
      </c>
      <c r="AQ115" s="2">
        <v>76.469528339999997</v>
      </c>
      <c r="AR115" s="2"/>
      <c r="AS115" s="2">
        <v>86.636339910000004</v>
      </c>
      <c r="AT115" s="5">
        <v>87.701956080000002</v>
      </c>
      <c r="AU115" s="2">
        <v>67.994001519999998</v>
      </c>
      <c r="AV115" s="2"/>
      <c r="AW115" s="2"/>
      <c r="AX115" s="2"/>
      <c r="AY115" s="5">
        <v>67.994001519999998</v>
      </c>
      <c r="BA115" t="s">
        <v>11</v>
      </c>
      <c r="BC115">
        <f t="shared" si="92"/>
        <v>2.3993060735125504</v>
      </c>
      <c r="BD115">
        <f t="shared" si="93"/>
        <v>-0.86867108796229475</v>
      </c>
      <c r="BE115">
        <f t="shared" si="94"/>
        <v>0.68004284705074358</v>
      </c>
      <c r="BF115">
        <f t="shared" si="95"/>
        <v>-0.17174270199699754</v>
      </c>
      <c r="BG115">
        <f t="shared" si="96"/>
        <v>0.88973529926491912</v>
      </c>
      <c r="BH115">
        <f t="shared" si="97"/>
        <v>0.12164318179634266</v>
      </c>
      <c r="BI115">
        <f t="shared" si="98"/>
        <v>-0.91654602708415844</v>
      </c>
      <c r="BJ115">
        <f t="shared" si="99"/>
        <v>-0.48297404178616576</v>
      </c>
      <c r="BK115">
        <f t="shared" si="100"/>
        <v>-0.4598296982839663</v>
      </c>
      <c r="BL115">
        <f t="shared" si="101"/>
        <v>0.51384286853588768</v>
      </c>
      <c r="BM115">
        <f t="shared" si="102"/>
        <v>-0.46861630598976378</v>
      </c>
      <c r="BN115" t="str">
        <f t="shared" si="103"/>
        <v/>
      </c>
      <c r="BO115" t="str">
        <f t="shared" si="104"/>
        <v/>
      </c>
      <c r="BP115" t="str">
        <f t="shared" si="105"/>
        <v/>
      </c>
      <c r="BQ115" t="str">
        <f t="shared" si="106"/>
        <v/>
      </c>
      <c r="BR115">
        <f t="shared" si="107"/>
        <v>0.36116609366041863</v>
      </c>
      <c r="BS115">
        <f t="shared" si="108"/>
        <v>-3.1666599326512515E-2</v>
      </c>
      <c r="BT115" t="str">
        <f t="shared" si="109"/>
        <v/>
      </c>
      <c r="BU115">
        <f t="shared" si="110"/>
        <v>0.24026465702372296</v>
      </c>
      <c r="BV115">
        <f t="shared" si="111"/>
        <v>0.30101976298022132</v>
      </c>
      <c r="BW115">
        <f t="shared" si="112"/>
        <v>-0.44388436841390183</v>
      </c>
      <c r="BX115" t="str">
        <f t="shared" si="113"/>
        <v/>
      </c>
      <c r="BY115" t="str">
        <f t="shared" si="114"/>
        <v/>
      </c>
      <c r="BZ115" t="str">
        <f t="shared" si="115"/>
        <v/>
      </c>
      <c r="CA115">
        <f t="shared" si="116"/>
        <v>-0.41709504056382202</v>
      </c>
      <c r="CC115" t="str">
        <f t="shared" si="117"/>
        <v>높음</v>
      </c>
      <c r="CD115" t="str">
        <f t="shared" si="130"/>
        <v>낮음</v>
      </c>
      <c r="CE115" t="str">
        <f t="shared" si="131"/>
        <v>보통</v>
      </c>
      <c r="CF115" t="str">
        <f t="shared" si="132"/>
        <v>낮음</v>
      </c>
      <c r="CG115" t="str">
        <f t="shared" si="133"/>
        <v>보통</v>
      </c>
      <c r="CH115" t="str">
        <f t="shared" si="134"/>
        <v>보통</v>
      </c>
      <c r="CI115" t="str">
        <f t="shared" si="135"/>
        <v>낮음</v>
      </c>
      <c r="CJ115" t="str">
        <f t="shared" si="136"/>
        <v>낮음</v>
      </c>
      <c r="CK115" t="str">
        <f t="shared" si="137"/>
        <v>낮음</v>
      </c>
      <c r="CL115" t="str">
        <f t="shared" si="138"/>
        <v>보통</v>
      </c>
      <c r="CM115" t="str">
        <f t="shared" si="139"/>
        <v>낮음</v>
      </c>
      <c r="CN115" t="str">
        <f t="shared" si="140"/>
        <v/>
      </c>
      <c r="CO115" t="str">
        <f t="shared" si="141"/>
        <v/>
      </c>
      <c r="CP115" t="str">
        <f t="shared" si="142"/>
        <v/>
      </c>
      <c r="CQ115" t="str">
        <f t="shared" si="143"/>
        <v/>
      </c>
      <c r="CR115" t="str">
        <f t="shared" si="144"/>
        <v>보통</v>
      </c>
      <c r="CS115" t="str">
        <f t="shared" si="121"/>
        <v>낮음</v>
      </c>
      <c r="CT115" t="str">
        <f t="shared" si="122"/>
        <v/>
      </c>
      <c r="CU115" t="str">
        <f t="shared" si="123"/>
        <v>보통</v>
      </c>
      <c r="CV115" t="str">
        <f t="shared" si="124"/>
        <v>보통</v>
      </c>
      <c r="CW115" t="str">
        <f t="shared" si="125"/>
        <v>낮음</v>
      </c>
      <c r="CX115" t="str">
        <f t="shared" si="126"/>
        <v/>
      </c>
      <c r="CY115" t="str">
        <f t="shared" si="127"/>
        <v/>
      </c>
      <c r="CZ115" t="str">
        <f t="shared" si="128"/>
        <v/>
      </c>
      <c r="DA115" t="str">
        <f t="shared" si="129"/>
        <v>낮음</v>
      </c>
      <c r="DC115">
        <f t="shared" si="118"/>
        <v>-0.46698384744998406</v>
      </c>
      <c r="DD115">
        <f t="shared" si="119"/>
        <v>5.5134068646021772E-2</v>
      </c>
      <c r="DE115">
        <f t="shared" si="120"/>
        <v>-0.31578620014048192</v>
      </c>
    </row>
    <row r="116" spans="1:109" x14ac:dyDescent="0.3">
      <c r="A116">
        <v>1126</v>
      </c>
      <c r="B116">
        <v>190219</v>
      </c>
      <c r="C116" t="s">
        <v>109</v>
      </c>
      <c r="D116" t="s">
        <v>16</v>
      </c>
      <c r="E116" t="s">
        <v>7</v>
      </c>
      <c r="F116">
        <f t="shared" si="74"/>
        <v>-2.8399972966036323E-2</v>
      </c>
      <c r="G116">
        <f t="shared" si="75"/>
        <v>0.19276942009878337</v>
      </c>
      <c r="H116">
        <f t="shared" si="76"/>
        <v>-1.9113614303154471</v>
      </c>
      <c r="I116">
        <f t="shared" si="77"/>
        <v>-1.3356285494738214</v>
      </c>
      <c r="J116">
        <f t="shared" si="78"/>
        <v>0.48474875325521738</v>
      </c>
      <c r="K116">
        <f t="shared" si="79"/>
        <v>2.5966929329408468</v>
      </c>
      <c r="M116" s="6">
        <f t="shared" si="80"/>
        <v>63.923076923076948</v>
      </c>
      <c r="N116">
        <f t="shared" si="81"/>
        <v>82.671166369999995</v>
      </c>
      <c r="O116">
        <f t="shared" si="82"/>
        <v>68.849593249999998</v>
      </c>
      <c r="P116">
        <f t="shared" si="83"/>
        <v>63.523535299999999</v>
      </c>
      <c r="Q116">
        <f t="shared" si="84"/>
        <v>81.854728260000002</v>
      </c>
      <c r="R116">
        <f t="shared" si="85"/>
        <v>95.373073309999995</v>
      </c>
      <c r="T116" t="str">
        <f t="shared" si="86"/>
        <v>낮음</v>
      </c>
      <c r="U116" t="str">
        <f t="shared" si="87"/>
        <v>보통</v>
      </c>
      <c r="V116" t="str">
        <f t="shared" si="88"/>
        <v>낮음</v>
      </c>
      <c r="W116" t="str">
        <f t="shared" si="89"/>
        <v>낮음</v>
      </c>
      <c r="X116" t="str">
        <f t="shared" si="90"/>
        <v>보통</v>
      </c>
      <c r="Y116" t="str">
        <f t="shared" si="91"/>
        <v>높음</v>
      </c>
      <c r="AA116" s="2">
        <v>63.923076923076948</v>
      </c>
      <c r="AB116" s="2">
        <v>100</v>
      </c>
      <c r="AC116" s="2">
        <v>68.349957430000003</v>
      </c>
      <c r="AD116" s="2">
        <v>100</v>
      </c>
      <c r="AE116" s="2">
        <v>62.334708040000002</v>
      </c>
      <c r="AF116" s="5">
        <v>82.671166369999995</v>
      </c>
      <c r="AG116" s="2">
        <v>70.448229339999997</v>
      </c>
      <c r="AH116" s="2">
        <v>76.107563380000002</v>
      </c>
      <c r="AI116" s="2">
        <v>69.110778850000003</v>
      </c>
      <c r="AJ116" s="2">
        <v>59.731801449999999</v>
      </c>
      <c r="AK116" s="5">
        <v>68.849593249999998</v>
      </c>
      <c r="AL116" s="2">
        <v>66.748912919999995</v>
      </c>
      <c r="AM116" s="2">
        <v>61.844605989999998</v>
      </c>
      <c r="AN116" s="2">
        <v>61.977086999999997</v>
      </c>
      <c r="AO116" s="5">
        <v>63.523535299999999</v>
      </c>
      <c r="AP116" s="2">
        <v>88.717506360000002</v>
      </c>
      <c r="AQ116" s="2">
        <v>81.592602560000003</v>
      </c>
      <c r="AR116" s="2">
        <v>69.384512529999995</v>
      </c>
      <c r="AS116" s="2">
        <v>87.724291600000001</v>
      </c>
      <c r="AT116" s="5">
        <v>81.854728260000002</v>
      </c>
      <c r="AU116" s="2">
        <v>97.463340369999997</v>
      </c>
      <c r="AV116" s="2"/>
      <c r="AW116" s="2">
        <v>88.655879549999995</v>
      </c>
      <c r="AX116" s="2">
        <v>100</v>
      </c>
      <c r="AY116" s="5">
        <v>95.373073309999995</v>
      </c>
      <c r="BA116" t="s">
        <v>7</v>
      </c>
      <c r="BC116">
        <f t="shared" si="92"/>
        <v>-2.8399972966036323E-2</v>
      </c>
      <c r="BD116">
        <f t="shared" si="93"/>
        <v>0.6888107798650791</v>
      </c>
      <c r="BE116">
        <f t="shared" si="94"/>
        <v>-0.7240844993044423</v>
      </c>
      <c r="BF116">
        <f t="shared" si="95"/>
        <v>1.3826088902222851</v>
      </c>
      <c r="BG116">
        <f t="shared" si="96"/>
        <v>-0.8355758308674246</v>
      </c>
      <c r="BH116">
        <f t="shared" si="97"/>
        <v>0.19276942009878337</v>
      </c>
      <c r="BI116">
        <f t="shared" si="98"/>
        <v>-2.4350376099707387</v>
      </c>
      <c r="BJ116">
        <f t="shared" si="99"/>
        <v>-9.7128564661648223E-2</v>
      </c>
      <c r="BK116">
        <f t="shared" si="100"/>
        <v>-0.98620055302349385</v>
      </c>
      <c r="BL116">
        <f t="shared" si="101"/>
        <v>-1.2363307903355309</v>
      </c>
      <c r="BM116">
        <f t="shared" si="102"/>
        <v>-1.9113614303154471</v>
      </c>
      <c r="BN116">
        <f t="shared" si="103"/>
        <v>-0.35146631612987794</v>
      </c>
      <c r="BO116">
        <f t="shared" si="104"/>
        <v>-0.57367956616361493</v>
      </c>
      <c r="BP116">
        <f t="shared" si="105"/>
        <v>-1.1796429588295636</v>
      </c>
      <c r="BQ116">
        <f t="shared" si="106"/>
        <v>-1.3356285494738214</v>
      </c>
      <c r="BR116">
        <f t="shared" si="107"/>
        <v>0.37194208237872217</v>
      </c>
      <c r="BS116">
        <f t="shared" si="108"/>
        <v>0.15279438289041966</v>
      </c>
      <c r="BT116">
        <f t="shared" si="109"/>
        <v>2.1697235216162139E-3</v>
      </c>
      <c r="BU116">
        <f t="shared" si="110"/>
        <v>0.67363524673252939</v>
      </c>
      <c r="BV116">
        <f t="shared" si="111"/>
        <v>0.48474875325521738</v>
      </c>
      <c r="BW116">
        <f t="shared" si="112"/>
        <v>0.81706903923815344</v>
      </c>
      <c r="BX116" t="str">
        <f t="shared" si="113"/>
        <v/>
      </c>
      <c r="BY116">
        <f t="shared" si="114"/>
        <v>2.4874774714798891</v>
      </c>
      <c r="BZ116">
        <f t="shared" si="115"/>
        <v>1.3064558011583864</v>
      </c>
      <c r="CA116">
        <f t="shared" si="116"/>
        <v>2.5966929329408468</v>
      </c>
      <c r="CC116" t="str">
        <f t="shared" si="117"/>
        <v>낮음</v>
      </c>
      <c r="CD116" t="str">
        <f t="shared" si="130"/>
        <v>보통</v>
      </c>
      <c r="CE116" t="str">
        <f t="shared" si="131"/>
        <v>낮음</v>
      </c>
      <c r="CF116" t="str">
        <f t="shared" si="132"/>
        <v>높음</v>
      </c>
      <c r="CG116" t="str">
        <f t="shared" si="133"/>
        <v>낮음</v>
      </c>
      <c r="CH116" t="str">
        <f t="shared" si="134"/>
        <v>보통</v>
      </c>
      <c r="CI116" t="str">
        <f t="shared" si="135"/>
        <v>낮음</v>
      </c>
      <c r="CJ116" t="str">
        <f t="shared" si="136"/>
        <v>낮음</v>
      </c>
      <c r="CK116" t="str">
        <f t="shared" si="137"/>
        <v>낮음</v>
      </c>
      <c r="CL116" t="str">
        <f t="shared" si="138"/>
        <v>낮음</v>
      </c>
      <c r="CM116" t="str">
        <f t="shared" si="139"/>
        <v>낮음</v>
      </c>
      <c r="CN116" t="str">
        <f t="shared" si="140"/>
        <v>낮음</v>
      </c>
      <c r="CO116" t="str">
        <f t="shared" si="141"/>
        <v>낮음</v>
      </c>
      <c r="CP116" t="str">
        <f t="shared" si="142"/>
        <v>낮음</v>
      </c>
      <c r="CQ116" t="str">
        <f t="shared" si="143"/>
        <v>낮음</v>
      </c>
      <c r="CR116" t="str">
        <f t="shared" si="144"/>
        <v>보통</v>
      </c>
      <c r="CS116" t="str">
        <f t="shared" si="121"/>
        <v>보통</v>
      </c>
      <c r="CT116" t="str">
        <f t="shared" si="122"/>
        <v>보통</v>
      </c>
      <c r="CU116" t="str">
        <f t="shared" si="123"/>
        <v>보통</v>
      </c>
      <c r="CV116" t="str">
        <f t="shared" si="124"/>
        <v>보통</v>
      </c>
      <c r="CW116" t="str">
        <f t="shared" si="125"/>
        <v>보통</v>
      </c>
      <c r="CX116" t="str">
        <f t="shared" si="126"/>
        <v/>
      </c>
      <c r="CY116" t="str">
        <f t="shared" si="127"/>
        <v>높음</v>
      </c>
      <c r="CZ116" t="str">
        <f t="shared" si="128"/>
        <v>높음</v>
      </c>
      <c r="DA116" t="str">
        <f t="shared" si="129"/>
        <v>높음</v>
      </c>
      <c r="DC116">
        <f t="shared" si="118"/>
        <v>-0.18173640492373236</v>
      </c>
      <c r="DD116">
        <f t="shared" si="119"/>
        <v>-0.31052456180982141</v>
      </c>
      <c r="DE116">
        <f t="shared" si="120"/>
        <v>0.34128251467414661</v>
      </c>
    </row>
    <row r="117" spans="1:109" x14ac:dyDescent="0.3">
      <c r="A117">
        <v>1127</v>
      </c>
      <c r="B117">
        <v>190219</v>
      </c>
      <c r="C117" t="s">
        <v>110</v>
      </c>
      <c r="D117" t="s">
        <v>6</v>
      </c>
      <c r="E117" t="s">
        <v>11</v>
      </c>
      <c r="F117">
        <f t="shared" si="74"/>
        <v>-0.51057053483704495</v>
      </c>
      <c r="G117">
        <f t="shared" si="75"/>
        <v>-1.3446000385184746</v>
      </c>
      <c r="H117">
        <f t="shared" si="76"/>
        <v>-0.91723933921470024</v>
      </c>
      <c r="I117">
        <f t="shared" si="77"/>
        <v>1.6972038006468033</v>
      </c>
      <c r="J117">
        <f t="shared" si="78"/>
        <v>-0.31053192250661266</v>
      </c>
      <c r="K117">
        <f t="shared" si="79"/>
        <v>0.75777643152861285</v>
      </c>
      <c r="M117" s="6">
        <f t="shared" si="80"/>
        <v>57.964102564102596</v>
      </c>
      <c r="N117">
        <f t="shared" si="81"/>
        <v>64.252629010000007</v>
      </c>
      <c r="O117">
        <f t="shared" si="82"/>
        <v>66.214733510000002</v>
      </c>
      <c r="P117">
        <f t="shared" si="83"/>
        <v>87.017744370000003</v>
      </c>
      <c r="Q117">
        <f t="shared" si="84"/>
        <v>74.503197139999997</v>
      </c>
      <c r="R117">
        <f t="shared" si="85"/>
        <v>86.198750950000004</v>
      </c>
      <c r="T117" t="str">
        <f t="shared" si="86"/>
        <v>낮음</v>
      </c>
      <c r="U117" t="str">
        <f t="shared" si="87"/>
        <v>낮음</v>
      </c>
      <c r="V117" t="str">
        <f t="shared" si="88"/>
        <v>낮음</v>
      </c>
      <c r="W117" t="str">
        <f t="shared" si="89"/>
        <v>높음</v>
      </c>
      <c r="X117" t="str">
        <f t="shared" si="90"/>
        <v>낮음</v>
      </c>
      <c r="Y117" t="str">
        <f t="shared" si="91"/>
        <v>보통</v>
      </c>
      <c r="AA117" s="2">
        <v>57.964102564102596</v>
      </c>
      <c r="AB117" s="2">
        <v>67.079326570000006</v>
      </c>
      <c r="AC117" s="2">
        <v>59.907541090000002</v>
      </c>
      <c r="AD117" s="2">
        <v>57.22903574</v>
      </c>
      <c r="AE117" s="2">
        <v>72.794612650000005</v>
      </c>
      <c r="AF117" s="5">
        <v>64.252629010000007</v>
      </c>
      <c r="AG117" s="2">
        <v>58.751257199999998</v>
      </c>
      <c r="AH117" s="2"/>
      <c r="AI117" s="2">
        <v>75.693594250000004</v>
      </c>
      <c r="AJ117" s="2">
        <v>64.199349080000005</v>
      </c>
      <c r="AK117" s="5">
        <v>66.214733510000002</v>
      </c>
      <c r="AL117" s="2">
        <v>100</v>
      </c>
      <c r="AM117" s="2">
        <v>100</v>
      </c>
      <c r="AN117" s="2">
        <v>61.053233120000002</v>
      </c>
      <c r="AO117" s="5">
        <v>87.017744370000003</v>
      </c>
      <c r="AP117" s="2">
        <v>61.217463360000004</v>
      </c>
      <c r="AQ117" s="2">
        <v>73.873941529999996</v>
      </c>
      <c r="AR117" s="2">
        <v>62.921383659999996</v>
      </c>
      <c r="AS117" s="2">
        <v>100</v>
      </c>
      <c r="AT117" s="5">
        <v>74.503197139999997</v>
      </c>
      <c r="AU117" s="2">
        <v>100</v>
      </c>
      <c r="AV117" s="2"/>
      <c r="AW117" s="2">
        <v>100</v>
      </c>
      <c r="AX117" s="2">
        <v>58.596252849999999</v>
      </c>
      <c r="AY117" s="5">
        <v>86.198750950000004</v>
      </c>
      <c r="BA117" t="s">
        <v>11</v>
      </c>
      <c r="BC117">
        <f t="shared" si="92"/>
        <v>-0.51057053483704495</v>
      </c>
      <c r="BD117">
        <f t="shared" si="93"/>
        <v>-0.41374640730594314</v>
      </c>
      <c r="BE117">
        <f t="shared" si="94"/>
        <v>-0.79101676274700106</v>
      </c>
      <c r="BF117">
        <f t="shared" si="95"/>
        <v>-0.45137313088618253</v>
      </c>
      <c r="BG117">
        <f t="shared" si="96"/>
        <v>3.7724610216733769E-2</v>
      </c>
      <c r="BH117">
        <f t="shared" si="97"/>
        <v>-0.52342267351274452</v>
      </c>
      <c r="BI117">
        <f t="shared" si="98"/>
        <v>-0.6589139710417653</v>
      </c>
      <c r="BJ117" t="str">
        <f t="shared" si="99"/>
        <v/>
      </c>
      <c r="BK117">
        <f t="shared" si="100"/>
        <v>0.14492864515028031</v>
      </c>
      <c r="BL117">
        <f t="shared" si="101"/>
        <v>-0.31139966432035554</v>
      </c>
      <c r="BM117">
        <f t="shared" si="102"/>
        <v>-0.39049897556144519</v>
      </c>
      <c r="BN117">
        <f t="shared" si="103"/>
        <v>0.77474202102198253</v>
      </c>
      <c r="BO117">
        <f t="shared" si="104"/>
        <v>0.79553143659680603</v>
      </c>
      <c r="BP117">
        <f t="shared" si="105"/>
        <v>-0.3677317179535447</v>
      </c>
      <c r="BQ117">
        <f t="shared" si="106"/>
        <v>0.49318802879857571</v>
      </c>
      <c r="BR117">
        <f t="shared" si="107"/>
        <v>-0.55559393377889799</v>
      </c>
      <c r="BS117">
        <f t="shared" si="108"/>
        <v>-0.10010934075158798</v>
      </c>
      <c r="BT117">
        <f t="shared" si="109"/>
        <v>-0.18866099139733572</v>
      </c>
      <c r="BU117">
        <f t="shared" si="110"/>
        <v>0.59452515651971582</v>
      </c>
      <c r="BV117">
        <f t="shared" si="111"/>
        <v>-6.9463543430157967E-2</v>
      </c>
      <c r="BW117">
        <f t="shared" si="112"/>
        <v>0.4102157668969591</v>
      </c>
      <c r="BX117" t="str">
        <f t="shared" si="113"/>
        <v/>
      </c>
      <c r="BY117">
        <f t="shared" si="114"/>
        <v>0.67757046485364958</v>
      </c>
      <c r="BZ117">
        <f t="shared" si="115"/>
        <v>-0.52230101298104059</v>
      </c>
      <c r="CA117">
        <f t="shared" si="116"/>
        <v>0.24339756760018727</v>
      </c>
      <c r="CC117" t="str">
        <f t="shared" si="117"/>
        <v>낮음</v>
      </c>
      <c r="CD117" t="str">
        <f t="shared" si="130"/>
        <v>낮음</v>
      </c>
      <c r="CE117" t="str">
        <f t="shared" si="131"/>
        <v>낮음</v>
      </c>
      <c r="CF117" t="str">
        <f t="shared" si="132"/>
        <v>낮음</v>
      </c>
      <c r="CG117" t="str">
        <f t="shared" si="133"/>
        <v>보통</v>
      </c>
      <c r="CH117" t="str">
        <f t="shared" si="134"/>
        <v>낮음</v>
      </c>
      <c r="CI117" t="str">
        <f t="shared" si="135"/>
        <v>낮음</v>
      </c>
      <c r="CJ117" t="str">
        <f t="shared" si="136"/>
        <v/>
      </c>
      <c r="CK117" t="str">
        <f t="shared" si="137"/>
        <v>보통</v>
      </c>
      <c r="CL117" t="str">
        <f t="shared" si="138"/>
        <v>낮음</v>
      </c>
      <c r="CM117" t="str">
        <f t="shared" si="139"/>
        <v>낮음</v>
      </c>
      <c r="CN117" t="str">
        <f t="shared" si="140"/>
        <v>보통</v>
      </c>
      <c r="CO117" t="str">
        <f t="shared" si="141"/>
        <v>보통</v>
      </c>
      <c r="CP117" t="str">
        <f t="shared" si="142"/>
        <v>낮음</v>
      </c>
      <c r="CQ117" t="str">
        <f t="shared" si="143"/>
        <v>보통</v>
      </c>
      <c r="CR117" t="str">
        <f t="shared" si="144"/>
        <v>낮음</v>
      </c>
      <c r="CS117" t="str">
        <f t="shared" si="121"/>
        <v>낮음</v>
      </c>
      <c r="CT117" t="str">
        <f t="shared" si="122"/>
        <v>낮음</v>
      </c>
      <c r="CU117" t="str">
        <f t="shared" si="123"/>
        <v>보통</v>
      </c>
      <c r="CV117" t="str">
        <f t="shared" si="124"/>
        <v>낮음</v>
      </c>
      <c r="CW117" t="str">
        <f t="shared" si="125"/>
        <v>보통</v>
      </c>
      <c r="CX117" t="str">
        <f t="shared" si="126"/>
        <v/>
      </c>
      <c r="CY117" t="str">
        <f t="shared" si="127"/>
        <v>보통</v>
      </c>
      <c r="CZ117" t="str">
        <f t="shared" si="128"/>
        <v>낮음</v>
      </c>
      <c r="DA117" t="str">
        <f t="shared" si="129"/>
        <v>보통</v>
      </c>
      <c r="DC117">
        <f t="shared" si="118"/>
        <v>-8.8659304841532963E-2</v>
      </c>
      <c r="DD117">
        <f t="shared" si="119"/>
        <v>-3.1864888967261001E-2</v>
      </c>
      <c r="DE117">
        <f t="shared" si="120"/>
        <v>-3.705334604662662E-2</v>
      </c>
    </row>
    <row r="118" spans="1:109" x14ac:dyDescent="0.3">
      <c r="A118">
        <v>1128</v>
      </c>
      <c r="B118">
        <v>190219</v>
      </c>
      <c r="C118" t="s">
        <v>111</v>
      </c>
      <c r="D118" t="s">
        <v>6</v>
      </c>
      <c r="E118" t="s">
        <v>13</v>
      </c>
      <c r="F118">
        <f t="shared" si="74"/>
        <v>-0.82554756698376142</v>
      </c>
      <c r="G118">
        <f t="shared" si="75"/>
        <v>-0.71948391069389428</v>
      </c>
      <c r="H118">
        <f t="shared" si="76"/>
        <v>-1.0238915643595132</v>
      </c>
      <c r="I118">
        <f t="shared" si="77"/>
        <v>2.1292713393506717</v>
      </c>
      <c r="J118">
        <f t="shared" si="78"/>
        <v>-6.0803949136164361E-2</v>
      </c>
      <c r="K118">
        <f t="shared" si="79"/>
        <v>0.73572573101443639</v>
      </c>
      <c r="M118" s="6">
        <f t="shared" si="80"/>
        <v>56.452631578947347</v>
      </c>
      <c r="N118">
        <f t="shared" si="81"/>
        <v>71.661788290000004</v>
      </c>
      <c r="O118">
        <f t="shared" si="82"/>
        <v>68.193306179999993</v>
      </c>
      <c r="P118">
        <f t="shared" si="83"/>
        <v>92.060611440000002</v>
      </c>
      <c r="Q118">
        <f t="shared" si="84"/>
        <v>77.436522010000004</v>
      </c>
      <c r="R118">
        <f t="shared" si="85"/>
        <v>82.127981599999998</v>
      </c>
      <c r="T118" t="str">
        <f t="shared" si="86"/>
        <v>낮음</v>
      </c>
      <c r="U118" t="str">
        <f t="shared" si="87"/>
        <v>낮음</v>
      </c>
      <c r="V118" t="str">
        <f t="shared" si="88"/>
        <v>낮음</v>
      </c>
      <c r="W118" t="str">
        <f t="shared" si="89"/>
        <v>높음</v>
      </c>
      <c r="X118" t="str">
        <f t="shared" si="90"/>
        <v>낮음</v>
      </c>
      <c r="Y118" t="str">
        <f t="shared" si="91"/>
        <v>보통</v>
      </c>
      <c r="AA118" s="2">
        <v>56.452631578947347</v>
      </c>
      <c r="AB118" s="2">
        <v>81.727812159999999</v>
      </c>
      <c r="AC118" s="2">
        <v>87.747011110000003</v>
      </c>
      <c r="AD118" s="2">
        <v>64.500417670000004</v>
      </c>
      <c r="AE118" s="2">
        <v>52.671912229999997</v>
      </c>
      <c r="AF118" s="5">
        <v>71.661788290000004</v>
      </c>
      <c r="AG118" s="2">
        <v>65.863138109999994</v>
      </c>
      <c r="AH118" s="2">
        <v>81.190691939999994</v>
      </c>
      <c r="AI118" s="2">
        <v>67.856909250000001</v>
      </c>
      <c r="AJ118" s="2">
        <v>57.862485450000001</v>
      </c>
      <c r="AK118" s="5">
        <v>68.193306179999993</v>
      </c>
      <c r="AL118" s="2">
        <v>100</v>
      </c>
      <c r="AM118" s="2">
        <v>76.181834319999993</v>
      </c>
      <c r="AN118" s="2">
        <v>100</v>
      </c>
      <c r="AO118" s="5">
        <v>92.060611440000002</v>
      </c>
      <c r="AP118" s="2">
        <v>95.937989590000001</v>
      </c>
      <c r="AQ118" s="2">
        <v>70.456163790000005</v>
      </c>
      <c r="AR118" s="2">
        <v>73.229665199999999</v>
      </c>
      <c r="AS118" s="2">
        <v>70.122269450000005</v>
      </c>
      <c r="AT118" s="5">
        <v>77.436522010000004</v>
      </c>
      <c r="AU118" s="2">
        <v>79.294120179999993</v>
      </c>
      <c r="AV118" s="2"/>
      <c r="AW118" s="2">
        <v>99.883902539999994</v>
      </c>
      <c r="AX118" s="2">
        <v>67.205922090000001</v>
      </c>
      <c r="AY118" s="5">
        <v>82.127981599999998</v>
      </c>
      <c r="BA118" t="s">
        <v>13</v>
      </c>
      <c r="BC118">
        <f t="shared" si="92"/>
        <v>-0.82554756698376142</v>
      </c>
      <c r="BD118">
        <f t="shared" si="93"/>
        <v>-4.5478007035698868E-2</v>
      </c>
      <c r="BE118">
        <f t="shared" si="94"/>
        <v>0.29846177773180682</v>
      </c>
      <c r="BF118">
        <f t="shared" si="95"/>
        <v>-0.23364255247208776</v>
      </c>
      <c r="BG118">
        <f t="shared" si="96"/>
        <v>-0.86265071752789935</v>
      </c>
      <c r="BH118">
        <f t="shared" si="97"/>
        <v>-0.38339403691740309</v>
      </c>
      <c r="BI118">
        <f t="shared" si="98"/>
        <v>-0.46970960601983108</v>
      </c>
      <c r="BJ118">
        <f t="shared" si="99"/>
        <v>-6.1029961543588605E-2</v>
      </c>
      <c r="BK118">
        <f t="shared" si="100"/>
        <v>-0.26547961209820864</v>
      </c>
      <c r="BL118">
        <f t="shared" si="101"/>
        <v>-1.0384078392806024</v>
      </c>
      <c r="BM118">
        <f t="shared" si="102"/>
        <v>-0.56212082196899771</v>
      </c>
      <c r="BN118">
        <f t="shared" si="103"/>
        <v>1.1935390033934157</v>
      </c>
      <c r="BO118">
        <f t="shared" si="104"/>
        <v>0.47577373342932189</v>
      </c>
      <c r="BP118">
        <f t="shared" si="105"/>
        <v>0.97165803793215788</v>
      </c>
      <c r="BQ118">
        <f t="shared" si="106"/>
        <v>1.2232962612554523</v>
      </c>
      <c r="BR118">
        <f t="shared" si="107"/>
        <v>0.62704286690148436</v>
      </c>
      <c r="BS118">
        <f t="shared" si="108"/>
        <v>-0.39101770748498904</v>
      </c>
      <c r="BT118">
        <f t="shared" si="109"/>
        <v>3.179774369368972E-2</v>
      </c>
      <c r="BU118">
        <f t="shared" si="110"/>
        <v>-0.15332360482019888</v>
      </c>
      <c r="BV118">
        <f t="shared" si="111"/>
        <v>-3.205075176386097E-2</v>
      </c>
      <c r="BW118">
        <f t="shared" si="112"/>
        <v>-0.28687179828251469</v>
      </c>
      <c r="BX118" t="str">
        <f t="shared" si="113"/>
        <v/>
      </c>
      <c r="BY118">
        <f t="shared" si="114"/>
        <v>1.4364336493358147</v>
      </c>
      <c r="BZ118">
        <f t="shared" si="115"/>
        <v>-0.32260865471272021</v>
      </c>
      <c r="CA118">
        <f t="shared" si="116"/>
        <v>0.3382186646252584</v>
      </c>
      <c r="CC118" t="str">
        <f t="shared" si="117"/>
        <v>낮음</v>
      </c>
      <c r="CD118" t="str">
        <f t="shared" si="130"/>
        <v>낮음</v>
      </c>
      <c r="CE118" t="str">
        <f t="shared" si="131"/>
        <v>보통</v>
      </c>
      <c r="CF118" t="str">
        <f t="shared" si="132"/>
        <v>낮음</v>
      </c>
      <c r="CG118" t="str">
        <f t="shared" si="133"/>
        <v>낮음</v>
      </c>
      <c r="CH118" t="str">
        <f t="shared" si="134"/>
        <v>낮음</v>
      </c>
      <c r="CI118" t="str">
        <f t="shared" si="135"/>
        <v>낮음</v>
      </c>
      <c r="CJ118" t="str">
        <f t="shared" si="136"/>
        <v>낮음</v>
      </c>
      <c r="CK118" t="str">
        <f t="shared" si="137"/>
        <v>낮음</v>
      </c>
      <c r="CL118" t="str">
        <f t="shared" si="138"/>
        <v>낮음</v>
      </c>
      <c r="CM118" t="str">
        <f t="shared" si="139"/>
        <v>낮음</v>
      </c>
      <c r="CN118" t="str">
        <f t="shared" si="140"/>
        <v>높음</v>
      </c>
      <c r="CO118" t="str">
        <f t="shared" si="141"/>
        <v>보통</v>
      </c>
      <c r="CP118" t="str">
        <f t="shared" si="142"/>
        <v>보통</v>
      </c>
      <c r="CQ118" t="str">
        <f t="shared" si="143"/>
        <v>높음</v>
      </c>
      <c r="CR118" t="str">
        <f t="shared" si="144"/>
        <v>보통</v>
      </c>
      <c r="CS118" t="str">
        <f t="shared" si="121"/>
        <v>낮음</v>
      </c>
      <c r="CT118" t="str">
        <f t="shared" si="122"/>
        <v>보통</v>
      </c>
      <c r="CU118" t="str">
        <f t="shared" si="123"/>
        <v>낮음</v>
      </c>
      <c r="CV118" t="str">
        <f t="shared" si="124"/>
        <v>낮음</v>
      </c>
      <c r="CW118" t="str">
        <f t="shared" si="125"/>
        <v>낮음</v>
      </c>
      <c r="CX118" t="str">
        <f t="shared" si="126"/>
        <v/>
      </c>
      <c r="CY118" t="str">
        <f t="shared" si="127"/>
        <v>높음</v>
      </c>
      <c r="CZ118" t="str">
        <f t="shared" si="128"/>
        <v>낮음</v>
      </c>
      <c r="DA118" t="str">
        <f t="shared" si="129"/>
        <v>보통</v>
      </c>
      <c r="DC118">
        <f t="shared" si="118"/>
        <v>0.20370449179137107</v>
      </c>
      <c r="DD118">
        <f t="shared" si="119"/>
        <v>8.0546960533137771E-2</v>
      </c>
      <c r="DE118">
        <f t="shared" si="120"/>
        <v>0.38815345327827322</v>
      </c>
    </row>
    <row r="119" spans="1:109" x14ac:dyDescent="0.3">
      <c r="A119">
        <v>1129</v>
      </c>
      <c r="B119">
        <v>190219</v>
      </c>
      <c r="C119" t="s">
        <v>112</v>
      </c>
      <c r="D119" t="s">
        <v>6</v>
      </c>
      <c r="E119" t="s">
        <v>13</v>
      </c>
      <c r="F119">
        <f t="shared" si="74"/>
        <v>-0.37471505549772577</v>
      </c>
      <c r="G119">
        <f t="shared" si="75"/>
        <v>-1.4864569256219593</v>
      </c>
      <c r="H119">
        <f t="shared" si="76"/>
        <v>0.95515778240851112</v>
      </c>
      <c r="I119">
        <f t="shared" si="77"/>
        <v>-0.65513824098630513</v>
      </c>
      <c r="J119">
        <f t="shared" si="78"/>
        <v>-0.25608399978462787</v>
      </c>
      <c r="K119">
        <f t="shared" si="79"/>
        <v>-2.1555005766087758</v>
      </c>
      <c r="M119" s="6">
        <f t="shared" si="80"/>
        <v>61.206451612903209</v>
      </c>
      <c r="N119">
        <f t="shared" si="81"/>
        <v>64.702651070000002</v>
      </c>
      <c r="O119">
        <f t="shared" si="82"/>
        <v>86.826613359999996</v>
      </c>
      <c r="P119">
        <f t="shared" si="83"/>
        <v>66.098791449999993</v>
      </c>
      <c r="Q119">
        <f t="shared" si="84"/>
        <v>75.695570070000002</v>
      </c>
      <c r="R119">
        <f t="shared" si="85"/>
        <v>60.917958669999997</v>
      </c>
      <c r="T119" t="str">
        <f t="shared" si="86"/>
        <v>낮음</v>
      </c>
      <c r="U119" t="str">
        <f t="shared" si="87"/>
        <v>낮음</v>
      </c>
      <c r="V119" t="str">
        <f t="shared" si="88"/>
        <v>보통</v>
      </c>
      <c r="W119" t="str">
        <f t="shared" si="89"/>
        <v>낮음</v>
      </c>
      <c r="X119" t="str">
        <f t="shared" si="90"/>
        <v>낮음</v>
      </c>
      <c r="Y119" t="str">
        <f t="shared" si="91"/>
        <v>낮음</v>
      </c>
      <c r="AA119" s="2">
        <v>61.206451612903209</v>
      </c>
      <c r="AB119" s="2">
        <v>74.472480689999998</v>
      </c>
      <c r="AC119" s="2">
        <v>56.112271319999998</v>
      </c>
      <c r="AD119" s="2">
        <v>57.229035619999998</v>
      </c>
      <c r="AE119" s="2">
        <v>70.996816629999998</v>
      </c>
      <c r="AF119" s="5">
        <v>64.702651070000002</v>
      </c>
      <c r="AG119" s="2">
        <v>81.925771929999996</v>
      </c>
      <c r="AH119" s="2">
        <v>80.59653265</v>
      </c>
      <c r="AI119" s="2">
        <v>84.784148849999994</v>
      </c>
      <c r="AJ119" s="2">
        <v>100</v>
      </c>
      <c r="AK119" s="5">
        <v>86.826613359999996</v>
      </c>
      <c r="AL119" s="2">
        <v>70.869189399999996</v>
      </c>
      <c r="AM119" s="2">
        <v>64.521681819999998</v>
      </c>
      <c r="AN119" s="2">
        <v>62.90550313</v>
      </c>
      <c r="AO119" s="5">
        <v>66.098791449999993</v>
      </c>
      <c r="AP119" s="2">
        <v>79.760216380000003</v>
      </c>
      <c r="AQ119" s="2">
        <v>100</v>
      </c>
      <c r="AR119" s="2">
        <v>62.921383609999999</v>
      </c>
      <c r="AS119" s="2">
        <v>60.100680279999999</v>
      </c>
      <c r="AT119" s="5">
        <v>75.695570070000002</v>
      </c>
      <c r="AU119" s="2">
        <v>62.586286319999999</v>
      </c>
      <c r="AV119" s="2"/>
      <c r="AW119" s="2">
        <v>57.13605269</v>
      </c>
      <c r="AX119" s="2">
        <v>63.031537</v>
      </c>
      <c r="AY119" s="5">
        <v>60.917958669999997</v>
      </c>
      <c r="BA119" t="s">
        <v>13</v>
      </c>
      <c r="BC119">
        <f t="shared" si="92"/>
        <v>-0.37471505549772577</v>
      </c>
      <c r="BD119">
        <f t="shared" si="93"/>
        <v>-0.39056004471664951</v>
      </c>
      <c r="BE119">
        <f t="shared" si="94"/>
        <v>-0.98386013355138036</v>
      </c>
      <c r="BF119">
        <f t="shared" si="95"/>
        <v>-0.4712453194735004</v>
      </c>
      <c r="BG119">
        <f t="shared" si="96"/>
        <v>-0.13959234137877063</v>
      </c>
      <c r="BH119">
        <f t="shared" si="97"/>
        <v>-0.79209376741782267</v>
      </c>
      <c r="BI119">
        <f t="shared" si="98"/>
        <v>0.34880612462355171</v>
      </c>
      <c r="BJ119">
        <f t="shared" si="99"/>
        <v>-7.9991458080125408E-2</v>
      </c>
      <c r="BK119">
        <f t="shared" si="100"/>
        <v>0.53623422179021696</v>
      </c>
      <c r="BL119">
        <f t="shared" si="101"/>
        <v>0.88212311157790269</v>
      </c>
      <c r="BM119">
        <f t="shared" si="102"/>
        <v>0.52438568345215286</v>
      </c>
      <c r="BN119">
        <f t="shared" si="103"/>
        <v>-2.6899922731206918E-2</v>
      </c>
      <c r="BO119">
        <f t="shared" si="104"/>
        <v>-0.21211069945427419</v>
      </c>
      <c r="BP119">
        <f t="shared" si="105"/>
        <v>-0.57449019951954872</v>
      </c>
      <c r="BQ119">
        <f t="shared" si="106"/>
        <v>-0.37638611199661326</v>
      </c>
      <c r="BR119">
        <f t="shared" si="107"/>
        <v>-7.5142455344447551E-2</v>
      </c>
      <c r="BS119">
        <f t="shared" si="108"/>
        <v>0.78891173317914798</v>
      </c>
      <c r="BT119">
        <f t="shared" si="109"/>
        <v>-0.31186047884877655</v>
      </c>
      <c r="BU119">
        <f t="shared" si="110"/>
        <v>-0.57549611075451979</v>
      </c>
      <c r="BV119">
        <f t="shared" si="111"/>
        <v>-0.13498604653808663</v>
      </c>
      <c r="BW119">
        <f t="shared" si="112"/>
        <v>-1.1245866519688192</v>
      </c>
      <c r="BX119" t="str">
        <f t="shared" si="113"/>
        <v/>
      </c>
      <c r="BY119">
        <f t="shared" si="114"/>
        <v>-0.75445524561764665</v>
      </c>
      <c r="BZ119">
        <f t="shared" si="115"/>
        <v>-0.52840495534774001</v>
      </c>
      <c r="CA119">
        <f t="shared" si="116"/>
        <v>-0.99089986375002792</v>
      </c>
      <c r="CC119" t="str">
        <f t="shared" si="117"/>
        <v>낮음</v>
      </c>
      <c r="CD119" t="str">
        <f t="shared" si="130"/>
        <v>낮음</v>
      </c>
      <c r="CE119" t="str">
        <f t="shared" si="131"/>
        <v>낮음</v>
      </c>
      <c r="CF119" t="str">
        <f t="shared" si="132"/>
        <v>낮음</v>
      </c>
      <c r="CG119" t="str">
        <f t="shared" si="133"/>
        <v>낮음</v>
      </c>
      <c r="CH119" t="str">
        <f t="shared" si="134"/>
        <v>낮음</v>
      </c>
      <c r="CI119" t="str">
        <f t="shared" si="135"/>
        <v>보통</v>
      </c>
      <c r="CJ119" t="str">
        <f t="shared" si="136"/>
        <v>낮음</v>
      </c>
      <c r="CK119" t="str">
        <f t="shared" si="137"/>
        <v>보통</v>
      </c>
      <c r="CL119" t="str">
        <f t="shared" si="138"/>
        <v>보통</v>
      </c>
      <c r="CM119" t="str">
        <f t="shared" si="139"/>
        <v>보통</v>
      </c>
      <c r="CN119" t="str">
        <f t="shared" si="140"/>
        <v>낮음</v>
      </c>
      <c r="CO119" t="str">
        <f t="shared" si="141"/>
        <v>낮음</v>
      </c>
      <c r="CP119" t="str">
        <f t="shared" si="142"/>
        <v>낮음</v>
      </c>
      <c r="CQ119" t="str">
        <f t="shared" si="143"/>
        <v>낮음</v>
      </c>
      <c r="CR119" t="str">
        <f t="shared" si="144"/>
        <v>낮음</v>
      </c>
      <c r="CS119" t="str">
        <f t="shared" si="121"/>
        <v>보통</v>
      </c>
      <c r="CT119" t="str">
        <f t="shared" si="122"/>
        <v>낮음</v>
      </c>
      <c r="CU119" t="str">
        <f t="shared" si="123"/>
        <v>낮음</v>
      </c>
      <c r="CV119" t="str">
        <f t="shared" si="124"/>
        <v>낮음</v>
      </c>
      <c r="CW119" t="str">
        <f t="shared" si="125"/>
        <v>낮음</v>
      </c>
      <c r="CX119" t="str">
        <f t="shared" si="126"/>
        <v/>
      </c>
      <c r="CY119" t="str">
        <f t="shared" si="127"/>
        <v>낮음</v>
      </c>
      <c r="CZ119" t="str">
        <f t="shared" si="128"/>
        <v>낮음</v>
      </c>
      <c r="DA119" t="str">
        <f t="shared" si="129"/>
        <v>낮음</v>
      </c>
      <c r="DC119">
        <f t="shared" si="118"/>
        <v>-0.2536765900275143</v>
      </c>
      <c r="DD119">
        <f t="shared" si="119"/>
        <v>-0.12176263947665794</v>
      </c>
      <c r="DE119">
        <f t="shared" si="120"/>
        <v>-0.31516340433385104</v>
      </c>
    </row>
    <row r="120" spans="1:109" x14ac:dyDescent="0.3">
      <c r="A120">
        <v>1130</v>
      </c>
      <c r="B120">
        <v>190219</v>
      </c>
      <c r="C120" t="s">
        <v>189</v>
      </c>
      <c r="D120" t="s">
        <v>6</v>
      </c>
      <c r="E120" t="s">
        <v>21</v>
      </c>
      <c r="F120">
        <f t="shared" si="74"/>
        <v>-0.64378647620859009</v>
      </c>
      <c r="G120">
        <f t="shared" si="75"/>
        <v>0.50761076595929167</v>
      </c>
      <c r="H120">
        <f t="shared" si="76"/>
        <v>2.1298280048842804</v>
      </c>
      <c r="I120">
        <f t="shared" si="77"/>
        <v>-1.1326599195927449</v>
      </c>
      <c r="J120">
        <f t="shared" si="78"/>
        <v>-1.538836633878107</v>
      </c>
      <c r="K120">
        <f t="shared" si="79"/>
        <v>-0.34364073046206484</v>
      </c>
      <c r="M120" s="6">
        <f t="shared" si="80"/>
        <v>55.984677419354846</v>
      </c>
      <c r="N120">
        <f t="shared" si="81"/>
        <v>82.270106530000007</v>
      </c>
      <c r="O120">
        <f t="shared" si="82"/>
        <v>96.195339500000003</v>
      </c>
      <c r="P120">
        <f t="shared" si="83"/>
        <v>61.746929770000001</v>
      </c>
      <c r="Q120">
        <f t="shared" si="84"/>
        <v>66.741228000000007</v>
      </c>
      <c r="R120">
        <f t="shared" si="85"/>
        <v>74.268928849999995</v>
      </c>
      <c r="T120" t="str">
        <f t="shared" si="86"/>
        <v>낮음</v>
      </c>
      <c r="U120" t="str">
        <f t="shared" si="87"/>
        <v>보통</v>
      </c>
      <c r="V120" t="str">
        <f t="shared" si="88"/>
        <v>높음</v>
      </c>
      <c r="W120" t="str">
        <f t="shared" si="89"/>
        <v>낮음</v>
      </c>
      <c r="X120" t="str">
        <f t="shared" si="90"/>
        <v>낮음</v>
      </c>
      <c r="Y120" t="str">
        <f t="shared" si="91"/>
        <v>낮음</v>
      </c>
      <c r="AA120" s="2">
        <v>55.984677419354846</v>
      </c>
      <c r="AB120" s="2">
        <v>100</v>
      </c>
      <c r="AC120" s="2">
        <v>58.46397838</v>
      </c>
      <c r="AD120" s="2">
        <v>70.616447750000006</v>
      </c>
      <c r="AE120" s="2">
        <v>100</v>
      </c>
      <c r="AF120" s="5">
        <v>82.270106530000007</v>
      </c>
      <c r="AG120" s="2">
        <v>88.586018490000001</v>
      </c>
      <c r="AH120" s="2"/>
      <c r="AI120" s="2">
        <v>100</v>
      </c>
      <c r="AJ120" s="2">
        <v>100</v>
      </c>
      <c r="AK120" s="5">
        <v>96.195339500000003</v>
      </c>
      <c r="AL120" s="2">
        <v>66.748528809999996</v>
      </c>
      <c r="AM120" s="2">
        <v>56.668926050000003</v>
      </c>
      <c r="AN120" s="2">
        <v>61.823334439999996</v>
      </c>
      <c r="AO120" s="5">
        <v>61.746929770000001</v>
      </c>
      <c r="AP120" s="2">
        <v>74.445786339999998</v>
      </c>
      <c r="AQ120" s="2">
        <v>53.513001539999998</v>
      </c>
      <c r="AR120" s="2">
        <v>81.410841099999999</v>
      </c>
      <c r="AS120" s="2">
        <v>57.595283029999997</v>
      </c>
      <c r="AT120" s="5">
        <v>66.741228000000007</v>
      </c>
      <c r="AU120" s="2">
        <v>84.772122490000001</v>
      </c>
      <c r="AV120" s="2"/>
      <c r="AW120" s="2">
        <v>54.410409420000001</v>
      </c>
      <c r="AX120" s="2">
        <v>83.624254629999996</v>
      </c>
      <c r="AY120" s="5">
        <v>74.268928849999995</v>
      </c>
      <c r="BA120" t="s">
        <v>21</v>
      </c>
      <c r="BC120">
        <f t="shared" si="92"/>
        <v>-0.64378647620859009</v>
      </c>
      <c r="BD120">
        <f t="shared" si="93"/>
        <v>1.1089230213699237</v>
      </c>
      <c r="BE120">
        <f t="shared" si="94"/>
        <v>-1.8643748221293932</v>
      </c>
      <c r="BF120">
        <f t="shared" si="95"/>
        <v>2.8084026981381606E-2</v>
      </c>
      <c r="BG120">
        <f t="shared" si="96"/>
        <v>0.96732361349226048</v>
      </c>
      <c r="BH120">
        <f t="shared" si="97"/>
        <v>0.50761076595929167</v>
      </c>
      <c r="BI120">
        <f t="shared" si="98"/>
        <v>0.2015373341390842</v>
      </c>
      <c r="BJ120" t="str">
        <f t="shared" si="99"/>
        <v/>
      </c>
      <c r="BK120">
        <f t="shared" si="100"/>
        <v>1.7781668547210971</v>
      </c>
      <c r="BL120">
        <f t="shared" si="101"/>
        <v>1.1527946111632297</v>
      </c>
      <c r="BM120">
        <f t="shared" si="102"/>
        <v>2.1298280048842804</v>
      </c>
      <c r="BN120">
        <f t="shared" si="103"/>
        <v>-0.36073724441792787</v>
      </c>
      <c r="BO120">
        <f t="shared" si="104"/>
        <v>-0.93776838002179763</v>
      </c>
      <c r="BP120">
        <f t="shared" si="105"/>
        <v>-0.80197705012632492</v>
      </c>
      <c r="BQ120">
        <f t="shared" si="106"/>
        <v>-1.1326599195927449</v>
      </c>
      <c r="BR120">
        <f t="shared" si="107"/>
        <v>-0.62183767813191992</v>
      </c>
      <c r="BS120">
        <f t="shared" si="108"/>
        <v>-1.7542364627337796</v>
      </c>
      <c r="BT120">
        <f t="shared" si="109"/>
        <v>0.69436998496480984</v>
      </c>
      <c r="BU120">
        <f t="shared" si="110"/>
        <v>-1.3061276893312339</v>
      </c>
      <c r="BV120">
        <f t="shared" si="111"/>
        <v>-1.538836633878107</v>
      </c>
      <c r="BW120">
        <f t="shared" si="112"/>
        <v>7.5051426626753195E-2</v>
      </c>
      <c r="BX120" t="str">
        <f t="shared" si="113"/>
        <v/>
      </c>
      <c r="BY120">
        <f t="shared" si="114"/>
        <v>-1.279668931886506</v>
      </c>
      <c r="BZ120">
        <f t="shared" si="115"/>
        <v>0.43773185086252842</v>
      </c>
      <c r="CA120">
        <f t="shared" si="116"/>
        <v>-0.34364073046206484</v>
      </c>
      <c r="CC120" t="str">
        <f t="shared" si="117"/>
        <v>낮음</v>
      </c>
      <c r="CD120" t="str">
        <f t="shared" si="130"/>
        <v>높음</v>
      </c>
      <c r="CE120" t="str">
        <f t="shared" si="131"/>
        <v>낮음</v>
      </c>
      <c r="CF120" t="str">
        <f t="shared" si="132"/>
        <v>보통</v>
      </c>
      <c r="CG120" t="str">
        <f t="shared" si="133"/>
        <v>보통</v>
      </c>
      <c r="CH120" t="str">
        <f t="shared" si="134"/>
        <v>보통</v>
      </c>
      <c r="CI120" t="str">
        <f t="shared" si="135"/>
        <v>보통</v>
      </c>
      <c r="CJ120" t="str">
        <f t="shared" si="136"/>
        <v/>
      </c>
      <c r="CK120" t="str">
        <f t="shared" si="137"/>
        <v>높음</v>
      </c>
      <c r="CL120" t="str">
        <f t="shared" si="138"/>
        <v>높음</v>
      </c>
      <c r="CM120" t="str">
        <f t="shared" si="139"/>
        <v>높음</v>
      </c>
      <c r="CN120" t="str">
        <f t="shared" si="140"/>
        <v>낮음</v>
      </c>
      <c r="CO120" t="str">
        <f t="shared" si="141"/>
        <v>낮음</v>
      </c>
      <c r="CP120" t="str">
        <f t="shared" si="142"/>
        <v>낮음</v>
      </c>
      <c r="CQ120" t="str">
        <f t="shared" si="143"/>
        <v>낮음</v>
      </c>
      <c r="CR120" t="str">
        <f t="shared" si="144"/>
        <v>낮음</v>
      </c>
      <c r="CS120" t="str">
        <f t="shared" si="121"/>
        <v>낮음</v>
      </c>
      <c r="CT120" t="str">
        <f t="shared" si="122"/>
        <v>보통</v>
      </c>
      <c r="CU120" t="str">
        <f t="shared" si="123"/>
        <v>낮음</v>
      </c>
      <c r="CV120" t="str">
        <f t="shared" si="124"/>
        <v>낮음</v>
      </c>
      <c r="CW120" t="str">
        <f t="shared" si="125"/>
        <v>보통</v>
      </c>
      <c r="CX120" t="str">
        <f t="shared" si="126"/>
        <v/>
      </c>
      <c r="CY120" t="str">
        <f t="shared" si="127"/>
        <v>낮음</v>
      </c>
      <c r="CZ120" t="str">
        <f t="shared" si="128"/>
        <v>보통</v>
      </c>
      <c r="DA120" t="str">
        <f t="shared" si="129"/>
        <v>낮음</v>
      </c>
      <c r="DC120">
        <f t="shared" si="118"/>
        <v>8.0587371917182668E-2</v>
      </c>
      <c r="DD120">
        <f t="shared" si="119"/>
        <v>-1.5187932216283235</v>
      </c>
      <c r="DE120">
        <f t="shared" si="120"/>
        <v>8.3794976930891482E-2</v>
      </c>
    </row>
    <row r="121" spans="1:109" x14ac:dyDescent="0.3">
      <c r="A121">
        <v>1131</v>
      </c>
      <c r="B121">
        <v>190219</v>
      </c>
      <c r="C121" t="s">
        <v>113</v>
      </c>
      <c r="D121" t="s">
        <v>16</v>
      </c>
      <c r="E121" t="s">
        <v>13</v>
      </c>
      <c r="F121">
        <f t="shared" si="74"/>
        <v>-0.44041877095009219</v>
      </c>
      <c r="G121">
        <f t="shared" si="75"/>
        <v>0.45835991651460861</v>
      </c>
      <c r="H121">
        <f t="shared" si="76"/>
        <v>0.89100958412966513</v>
      </c>
      <c r="I121">
        <f t="shared" si="77"/>
        <v>1.004372179702383</v>
      </c>
      <c r="J121">
        <f t="shared" si="78"/>
        <v>2.2429430102084922</v>
      </c>
      <c r="K121">
        <f t="shared" si="79"/>
        <v>1.2625211899201931</v>
      </c>
      <c r="M121" s="6">
        <f t="shared" si="80"/>
        <v>60.513636363636365</v>
      </c>
      <c r="N121">
        <f t="shared" si="81"/>
        <v>82.348965879999994</v>
      </c>
      <c r="O121">
        <f t="shared" si="82"/>
        <v>86.222639999999998</v>
      </c>
      <c r="P121">
        <f t="shared" si="83"/>
        <v>81.572057709999996</v>
      </c>
      <c r="Q121">
        <f t="shared" si="84"/>
        <v>97.974783470000006</v>
      </c>
      <c r="R121">
        <f t="shared" si="85"/>
        <v>85.99255067</v>
      </c>
      <c r="T121" t="str">
        <f t="shared" si="86"/>
        <v>낮음</v>
      </c>
      <c r="U121" t="str">
        <f t="shared" si="87"/>
        <v>보통</v>
      </c>
      <c r="V121" t="str">
        <f t="shared" si="88"/>
        <v>보통</v>
      </c>
      <c r="W121" t="str">
        <f t="shared" si="89"/>
        <v>높음</v>
      </c>
      <c r="X121" t="str">
        <f t="shared" si="90"/>
        <v>높음</v>
      </c>
      <c r="Y121" t="str">
        <f t="shared" si="91"/>
        <v>높음</v>
      </c>
      <c r="AA121" s="2">
        <v>60.513636363636365</v>
      </c>
      <c r="AB121" s="2">
        <v>76.919089290000002</v>
      </c>
      <c r="AC121" s="2">
        <v>92.590164270000002</v>
      </c>
      <c r="AD121" s="2">
        <v>90.605871399999998</v>
      </c>
      <c r="AE121" s="2">
        <v>69.280738540000002</v>
      </c>
      <c r="AF121" s="5">
        <v>82.348965879999994</v>
      </c>
      <c r="AG121" s="2">
        <v>70.853586269999994</v>
      </c>
      <c r="AH121" s="2"/>
      <c r="AI121" s="2">
        <v>87.814333719999993</v>
      </c>
      <c r="AJ121" s="2">
        <v>100</v>
      </c>
      <c r="AK121" s="5">
        <v>86.222639999999998</v>
      </c>
      <c r="AL121" s="2">
        <v>66.749621590000004</v>
      </c>
      <c r="AM121" s="2">
        <v>77.966551539999998</v>
      </c>
      <c r="AN121" s="2">
        <v>100</v>
      </c>
      <c r="AO121" s="5">
        <v>81.572057709999996</v>
      </c>
      <c r="AP121" s="2">
        <v>93.924350419999996</v>
      </c>
      <c r="AQ121" s="2">
        <v>100</v>
      </c>
      <c r="AR121" s="2"/>
      <c r="AS121" s="2">
        <v>100</v>
      </c>
      <c r="AT121" s="5">
        <v>97.974783470000006</v>
      </c>
      <c r="AU121" s="2">
        <v>79.349764140000005</v>
      </c>
      <c r="AV121" s="2">
        <v>78.161346089999995</v>
      </c>
      <c r="AW121" s="2">
        <v>86.459092440000006</v>
      </c>
      <c r="AX121" s="2">
        <v>100</v>
      </c>
      <c r="AY121" s="5">
        <v>85.99255067</v>
      </c>
      <c r="BA121" t="s">
        <v>13</v>
      </c>
      <c r="BC121">
        <f t="shared" si="92"/>
        <v>-0.44041877095009219</v>
      </c>
      <c r="BD121">
        <f t="shared" si="93"/>
        <v>-0.27419311033374127</v>
      </c>
      <c r="BE121">
        <f t="shared" si="94"/>
        <v>0.49478017510113154</v>
      </c>
      <c r="BF121">
        <f t="shared" si="95"/>
        <v>0.6193903369323881</v>
      </c>
      <c r="BG121">
        <f t="shared" si="96"/>
        <v>-0.20730481670827333</v>
      </c>
      <c r="BH121">
        <f t="shared" si="97"/>
        <v>0.24424793402840297</v>
      </c>
      <c r="BI121">
        <f t="shared" si="98"/>
        <v>-0.21540758010710162</v>
      </c>
      <c r="BJ121" t="str">
        <f t="shared" si="99"/>
        <v/>
      </c>
      <c r="BK121">
        <f t="shared" si="100"/>
        <v>0.67975089591577265</v>
      </c>
      <c r="BL121">
        <f t="shared" si="101"/>
        <v>0.88212311157790269</v>
      </c>
      <c r="BM121">
        <f t="shared" si="102"/>
        <v>0.48916804986720236</v>
      </c>
      <c r="BN121">
        <f t="shared" si="103"/>
        <v>-0.19948972749736588</v>
      </c>
      <c r="BO121">
        <f t="shared" si="104"/>
        <v>0.5810621670700733</v>
      </c>
      <c r="BP121">
        <f t="shared" si="105"/>
        <v>0.97165803793215788</v>
      </c>
      <c r="BQ121">
        <f t="shared" si="106"/>
        <v>0.57702591005315174</v>
      </c>
      <c r="BR121">
        <f t="shared" si="107"/>
        <v>0.53964221842413529</v>
      </c>
      <c r="BS121">
        <f t="shared" si="108"/>
        <v>0.78891173317914798</v>
      </c>
      <c r="BT121" t="str">
        <f t="shared" si="109"/>
        <v/>
      </c>
      <c r="BU121">
        <f t="shared" si="110"/>
        <v>1.1053147372586261</v>
      </c>
      <c r="BV121">
        <f t="shared" si="111"/>
        <v>1.1822917863392963</v>
      </c>
      <c r="BW121">
        <f t="shared" si="112"/>
        <v>-0.28408186320173001</v>
      </c>
      <c r="BX121">
        <f t="shared" si="113"/>
        <v>6.9383226417134097E-2</v>
      </c>
      <c r="BY121">
        <f t="shared" si="114"/>
        <v>0.7483927895462541</v>
      </c>
      <c r="BZ121">
        <f t="shared" si="115"/>
        <v>1.2941324391509077</v>
      </c>
      <c r="CA121">
        <f t="shared" si="116"/>
        <v>0.58039050819539884</v>
      </c>
      <c r="CC121" t="str">
        <f t="shared" si="117"/>
        <v>낮음</v>
      </c>
      <c r="CD121" t="str">
        <f t="shared" si="130"/>
        <v>낮음</v>
      </c>
      <c r="CE121" t="str">
        <f t="shared" si="131"/>
        <v>보통</v>
      </c>
      <c r="CF121" t="str">
        <f t="shared" si="132"/>
        <v>보통</v>
      </c>
      <c r="CG121" t="str">
        <f t="shared" si="133"/>
        <v>낮음</v>
      </c>
      <c r="CH121" t="str">
        <f t="shared" si="134"/>
        <v>보통</v>
      </c>
      <c r="CI121" t="str">
        <f t="shared" si="135"/>
        <v>낮음</v>
      </c>
      <c r="CJ121" t="str">
        <f t="shared" si="136"/>
        <v/>
      </c>
      <c r="CK121" t="str">
        <f t="shared" si="137"/>
        <v>보통</v>
      </c>
      <c r="CL121" t="str">
        <f t="shared" si="138"/>
        <v>보통</v>
      </c>
      <c r="CM121" t="str">
        <f t="shared" si="139"/>
        <v>보통</v>
      </c>
      <c r="CN121" t="str">
        <f t="shared" si="140"/>
        <v>낮음</v>
      </c>
      <c r="CO121" t="str">
        <f t="shared" si="141"/>
        <v>보통</v>
      </c>
      <c r="CP121" t="str">
        <f t="shared" si="142"/>
        <v>보통</v>
      </c>
      <c r="CQ121" t="str">
        <f t="shared" si="143"/>
        <v>보통</v>
      </c>
      <c r="CR121" t="str">
        <f t="shared" si="144"/>
        <v>보통</v>
      </c>
      <c r="CS121" t="str">
        <f t="shared" si="121"/>
        <v>보통</v>
      </c>
      <c r="CT121" t="str">
        <f t="shared" si="122"/>
        <v/>
      </c>
      <c r="CU121" t="str">
        <f t="shared" si="123"/>
        <v>높음</v>
      </c>
      <c r="CV121" t="str">
        <f t="shared" si="124"/>
        <v>높음</v>
      </c>
      <c r="CW121" t="str">
        <f t="shared" si="125"/>
        <v>낮음</v>
      </c>
      <c r="CX121" t="str">
        <f t="shared" si="126"/>
        <v>보통</v>
      </c>
      <c r="CY121" t="str">
        <f t="shared" si="127"/>
        <v>보통</v>
      </c>
      <c r="CZ121" t="str">
        <f t="shared" si="128"/>
        <v>높음</v>
      </c>
      <c r="DA121" t="str">
        <f t="shared" si="129"/>
        <v>보통</v>
      </c>
      <c r="DC121">
        <f t="shared" si="118"/>
        <v>-8.6706012543160682E-2</v>
      </c>
      <c r="DD121">
        <f t="shared" si="119"/>
        <v>0.48353432544187175</v>
      </c>
      <c r="DE121">
        <f t="shared" si="120"/>
        <v>0.75479801508164324</v>
      </c>
    </row>
    <row r="122" spans="1:109" x14ac:dyDescent="0.3">
      <c r="A122">
        <v>1132</v>
      </c>
      <c r="B122">
        <v>190219</v>
      </c>
      <c r="C122" t="s">
        <v>114</v>
      </c>
      <c r="D122" t="s">
        <v>6</v>
      </c>
      <c r="E122" t="s">
        <v>7</v>
      </c>
      <c r="F122">
        <f t="shared" si="74"/>
        <v>-0.52167709397813178</v>
      </c>
      <c r="G122">
        <f t="shared" si="75"/>
        <v>1.1417020277098401E-2</v>
      </c>
      <c r="H122">
        <f t="shared" si="76"/>
        <v>0.49337866209295778</v>
      </c>
      <c r="I122">
        <f t="shared" si="77"/>
        <v>1.2823297163767677</v>
      </c>
      <c r="J122">
        <f t="shared" si="78"/>
        <v>0.96845541347921271</v>
      </c>
      <c r="K122">
        <f t="shared" si="79"/>
        <v>0.58962042851893481</v>
      </c>
      <c r="M122" s="6">
        <f t="shared" si="80"/>
        <v>59.164705882352948</v>
      </c>
      <c r="N122">
        <f t="shared" si="81"/>
        <v>81.166335450000005</v>
      </c>
      <c r="O122">
        <f t="shared" si="82"/>
        <v>90.609165439999998</v>
      </c>
      <c r="P122">
        <f t="shared" si="83"/>
        <v>85.928173900000004</v>
      </c>
      <c r="Q122">
        <f t="shared" si="84"/>
        <v>86.084469040000002</v>
      </c>
      <c r="R122">
        <f t="shared" si="85"/>
        <v>81.834913389999997</v>
      </c>
      <c r="T122" t="str">
        <f t="shared" si="86"/>
        <v>낮음</v>
      </c>
      <c r="U122" t="str">
        <f t="shared" si="87"/>
        <v>보통</v>
      </c>
      <c r="V122" t="str">
        <f t="shared" si="88"/>
        <v>보통</v>
      </c>
      <c r="W122" t="str">
        <f t="shared" si="89"/>
        <v>높음</v>
      </c>
      <c r="X122" t="str">
        <f t="shared" si="90"/>
        <v>보통</v>
      </c>
      <c r="Y122" t="str">
        <f t="shared" si="91"/>
        <v>보통</v>
      </c>
      <c r="AA122" s="2">
        <v>59.164705882352948</v>
      </c>
      <c r="AB122" s="2">
        <v>81.194133170000001</v>
      </c>
      <c r="AC122" s="2">
        <v>85.432922009999999</v>
      </c>
      <c r="AD122" s="2">
        <v>77.768626859999998</v>
      </c>
      <c r="AE122" s="2">
        <v>80.269659759999996</v>
      </c>
      <c r="AF122" s="5">
        <v>81.166335450000005</v>
      </c>
      <c r="AG122" s="2">
        <v>100</v>
      </c>
      <c r="AH122" s="2"/>
      <c r="AI122" s="2">
        <v>71.827496310000001</v>
      </c>
      <c r="AJ122" s="2">
        <v>100</v>
      </c>
      <c r="AK122" s="5">
        <v>90.609165439999998</v>
      </c>
      <c r="AL122" s="2">
        <v>100</v>
      </c>
      <c r="AM122" s="2">
        <v>64.581172390000006</v>
      </c>
      <c r="AN122" s="2">
        <v>93.203349309999993</v>
      </c>
      <c r="AO122" s="5">
        <v>85.928173900000004</v>
      </c>
      <c r="AP122" s="2">
        <v>100</v>
      </c>
      <c r="AQ122" s="2">
        <v>58.253407109999998</v>
      </c>
      <c r="AR122" s="2"/>
      <c r="AS122" s="2">
        <v>100</v>
      </c>
      <c r="AT122" s="5">
        <v>86.084469040000002</v>
      </c>
      <c r="AU122" s="2">
        <v>92.600350340000006</v>
      </c>
      <c r="AV122" s="2"/>
      <c r="AW122" s="2">
        <v>52.904389819999999</v>
      </c>
      <c r="AX122" s="2">
        <v>100</v>
      </c>
      <c r="AY122" s="5">
        <v>81.834913389999997</v>
      </c>
      <c r="BA122" t="s">
        <v>7</v>
      </c>
      <c r="BC122">
        <f t="shared" si="92"/>
        <v>-0.52167709397813178</v>
      </c>
      <c r="BD122">
        <f t="shared" si="93"/>
        <v>-0.56238940443028573</v>
      </c>
      <c r="BE122">
        <f t="shared" si="94"/>
        <v>0.27399511723225939</v>
      </c>
      <c r="BF122">
        <f t="shared" si="95"/>
        <v>-1.3120894993402221E-2</v>
      </c>
      <c r="BG122">
        <f t="shared" si="96"/>
        <v>0.26765023056086762</v>
      </c>
      <c r="BH122">
        <f t="shared" si="97"/>
        <v>1.1417020277098401E-2</v>
      </c>
      <c r="BI122">
        <f t="shared" si="98"/>
        <v>0.60121973243104787</v>
      </c>
      <c r="BJ122" t="str">
        <f t="shared" si="99"/>
        <v/>
      </c>
      <c r="BK122">
        <f t="shared" si="100"/>
        <v>-0.82993502819230025</v>
      </c>
      <c r="BL122">
        <f t="shared" si="101"/>
        <v>0.99989330415601518</v>
      </c>
      <c r="BM122">
        <f t="shared" si="102"/>
        <v>0.49337866209295778</v>
      </c>
      <c r="BN122">
        <f t="shared" si="103"/>
        <v>0.6562414986070525</v>
      </c>
      <c r="BO122">
        <f t="shared" si="104"/>
        <v>-0.33938062690325566</v>
      </c>
      <c r="BP122">
        <f t="shared" si="105"/>
        <v>0.9746711039486543</v>
      </c>
      <c r="BQ122">
        <f t="shared" si="106"/>
        <v>1.2823297163767677</v>
      </c>
      <c r="BR122">
        <f t="shared" si="107"/>
        <v>1.0184023892673821</v>
      </c>
      <c r="BS122">
        <f t="shared" si="108"/>
        <v>-1.3104555503761841</v>
      </c>
      <c r="BT122" t="str">
        <f t="shared" si="109"/>
        <v/>
      </c>
      <c r="BU122">
        <f t="shared" si="110"/>
        <v>1.3733582374888174</v>
      </c>
      <c r="BV122">
        <f t="shared" si="111"/>
        <v>0.96845541347921271</v>
      </c>
      <c r="BW122">
        <f t="shared" si="112"/>
        <v>-0.12405044204666132</v>
      </c>
      <c r="BX122" t="str">
        <f t="shared" si="113"/>
        <v/>
      </c>
      <c r="BY122">
        <f t="shared" si="114"/>
        <v>-1.1545043423658032</v>
      </c>
      <c r="BZ122">
        <f t="shared" si="115"/>
        <v>1.3064558011583864</v>
      </c>
      <c r="CA122">
        <f t="shared" si="116"/>
        <v>0.58962042851893481</v>
      </c>
      <c r="CC122" t="str">
        <f t="shared" si="117"/>
        <v>낮음</v>
      </c>
      <c r="CD122" t="str">
        <f t="shared" si="130"/>
        <v>낮음</v>
      </c>
      <c r="CE122" t="str">
        <f t="shared" si="131"/>
        <v>보통</v>
      </c>
      <c r="CF122" t="str">
        <f t="shared" si="132"/>
        <v>낮음</v>
      </c>
      <c r="CG122" t="str">
        <f t="shared" si="133"/>
        <v>보통</v>
      </c>
      <c r="CH122" t="str">
        <f t="shared" si="134"/>
        <v>보통</v>
      </c>
      <c r="CI122" t="str">
        <f t="shared" si="135"/>
        <v>보통</v>
      </c>
      <c r="CJ122" t="str">
        <f t="shared" si="136"/>
        <v/>
      </c>
      <c r="CK122" t="str">
        <f t="shared" si="137"/>
        <v>낮음</v>
      </c>
      <c r="CL122" t="str">
        <f t="shared" si="138"/>
        <v>보통</v>
      </c>
      <c r="CM122" t="str">
        <f t="shared" si="139"/>
        <v>보통</v>
      </c>
      <c r="CN122" t="str">
        <f t="shared" si="140"/>
        <v>보통</v>
      </c>
      <c r="CO122" t="str">
        <f t="shared" si="141"/>
        <v>낮음</v>
      </c>
      <c r="CP122" t="str">
        <f t="shared" si="142"/>
        <v>보통</v>
      </c>
      <c r="CQ122" t="str">
        <f t="shared" si="143"/>
        <v>높음</v>
      </c>
      <c r="CR122" t="str">
        <f t="shared" si="144"/>
        <v>높음</v>
      </c>
      <c r="CS122" t="str">
        <f t="shared" si="121"/>
        <v>낮음</v>
      </c>
      <c r="CT122" t="str">
        <f t="shared" si="122"/>
        <v/>
      </c>
      <c r="CU122" t="str">
        <f t="shared" si="123"/>
        <v>높음</v>
      </c>
      <c r="CV122" t="str">
        <f t="shared" si="124"/>
        <v>보통</v>
      </c>
      <c r="CW122" t="str">
        <f t="shared" si="125"/>
        <v>낮음</v>
      </c>
      <c r="CX122" t="str">
        <f t="shared" si="126"/>
        <v/>
      </c>
      <c r="CY122" t="str">
        <f t="shared" si="127"/>
        <v>낮음</v>
      </c>
      <c r="CZ122" t="str">
        <f t="shared" si="128"/>
        <v>높음</v>
      </c>
      <c r="DA122" t="str">
        <f t="shared" si="129"/>
        <v>보통</v>
      </c>
      <c r="DC122">
        <f t="shared" si="118"/>
        <v>0.3178847547657071</v>
      </c>
      <c r="DD122">
        <f t="shared" si="119"/>
        <v>-0.4586136866823935</v>
      </c>
      <c r="DE122">
        <f t="shared" si="120"/>
        <v>-0.25572229040071282</v>
      </c>
    </row>
    <row r="123" spans="1:109" x14ac:dyDescent="0.3">
      <c r="A123">
        <v>1133</v>
      </c>
      <c r="B123">
        <v>190219</v>
      </c>
      <c r="C123" t="s">
        <v>115</v>
      </c>
      <c r="D123" t="s">
        <v>6</v>
      </c>
      <c r="E123" t="s">
        <v>9</v>
      </c>
      <c r="F123">
        <f t="shared" si="74"/>
        <v>0.56641504935275744</v>
      </c>
      <c r="G123">
        <f t="shared" si="75"/>
        <v>2.2211046031873738</v>
      </c>
      <c r="H123">
        <f t="shared" si="76"/>
        <v>0.24704326036684152</v>
      </c>
      <c r="I123">
        <f t="shared" si="77"/>
        <v>1.2693794801775997</v>
      </c>
      <c r="J123">
        <f t="shared" si="78"/>
        <v>-0.30566325713602105</v>
      </c>
      <c r="K123">
        <f t="shared" si="79"/>
        <v>0.40955672462247095</v>
      </c>
      <c r="M123" s="6">
        <f t="shared" si="80"/>
        <v>65.489126559714805</v>
      </c>
      <c r="N123">
        <f t="shared" si="81"/>
        <v>90.493612850000005</v>
      </c>
      <c r="O123">
        <f t="shared" si="82"/>
        <v>77.543956059999999</v>
      </c>
      <c r="P123">
        <f t="shared" si="83"/>
        <v>85.343043820000005</v>
      </c>
      <c r="Q123">
        <f t="shared" si="84"/>
        <v>75.616910939999997</v>
      </c>
      <c r="R123">
        <f t="shared" si="85"/>
        <v>79.331952340000001</v>
      </c>
      <c r="T123" t="str">
        <f t="shared" si="86"/>
        <v>보통</v>
      </c>
      <c r="U123" t="str">
        <f t="shared" si="87"/>
        <v>높음</v>
      </c>
      <c r="V123" t="str">
        <f t="shared" si="88"/>
        <v>보통</v>
      </c>
      <c r="W123" t="str">
        <f t="shared" si="89"/>
        <v>높음</v>
      </c>
      <c r="X123" t="str">
        <f t="shared" si="90"/>
        <v>낮음</v>
      </c>
      <c r="Y123" t="str">
        <f t="shared" si="91"/>
        <v>보통</v>
      </c>
      <c r="AA123" s="2">
        <v>65.489126559714805</v>
      </c>
      <c r="AB123" s="2">
        <v>100</v>
      </c>
      <c r="AC123" s="2">
        <v>100</v>
      </c>
      <c r="AD123" s="2"/>
      <c r="AE123" s="2">
        <v>71.480838559999995</v>
      </c>
      <c r="AF123" s="5">
        <v>90.493612850000005</v>
      </c>
      <c r="AG123" s="2">
        <v>71.195293559999996</v>
      </c>
      <c r="AH123" s="2">
        <v>93.53701624</v>
      </c>
      <c r="AI123" s="2">
        <v>81.858453119999993</v>
      </c>
      <c r="AJ123" s="2">
        <v>63.58506131</v>
      </c>
      <c r="AK123" s="5">
        <v>77.543956059999999</v>
      </c>
      <c r="AL123" s="2"/>
      <c r="AM123" s="2">
        <v>87.544533939999994</v>
      </c>
      <c r="AN123" s="2">
        <v>83.141553689999995</v>
      </c>
      <c r="AO123" s="5">
        <v>85.343043820000005</v>
      </c>
      <c r="AP123" s="2">
        <v>100</v>
      </c>
      <c r="AQ123" s="2">
        <v>88.328351810000001</v>
      </c>
      <c r="AR123" s="2">
        <v>62.921383800000001</v>
      </c>
      <c r="AS123" s="2">
        <v>51.21790815</v>
      </c>
      <c r="AT123" s="5">
        <v>75.616910939999997</v>
      </c>
      <c r="AU123" s="2">
        <v>100</v>
      </c>
      <c r="AV123" s="2">
        <v>78.161643049999995</v>
      </c>
      <c r="AW123" s="2">
        <v>67.745720789999993</v>
      </c>
      <c r="AX123" s="2">
        <v>71.420445520000001</v>
      </c>
      <c r="AY123" s="5">
        <v>79.331952340000001</v>
      </c>
      <c r="BA123" t="s">
        <v>9</v>
      </c>
      <c r="BC123">
        <f t="shared" si="92"/>
        <v>0.26980098792561963</v>
      </c>
      <c r="BD123">
        <f t="shared" si="93"/>
        <v>1.4610825850848221</v>
      </c>
      <c r="BE123">
        <f t="shared" si="94"/>
        <v>1.5201108414054962</v>
      </c>
      <c r="BF123" t="str">
        <f t="shared" si="95"/>
        <v/>
      </c>
      <c r="BG123">
        <f t="shared" si="96"/>
        <v>-0.15145788873685254</v>
      </c>
      <c r="BH123">
        <f t="shared" si="97"/>
        <v>2.2211046031873738</v>
      </c>
      <c r="BI123">
        <f t="shared" si="98"/>
        <v>-0.15400466719784289</v>
      </c>
      <c r="BJ123">
        <f t="shared" si="99"/>
        <v>0.60842153905535135</v>
      </c>
      <c r="BK123">
        <f t="shared" si="100"/>
        <v>0.36122085668902776</v>
      </c>
      <c r="BL123">
        <f t="shared" si="101"/>
        <v>-0.61040339977608771</v>
      </c>
      <c r="BM123">
        <f t="shared" si="102"/>
        <v>0.24704326036684152</v>
      </c>
      <c r="BN123" t="str">
        <f t="shared" si="103"/>
        <v/>
      </c>
      <c r="BO123">
        <f t="shared" si="104"/>
        <v>0.64903694967637526</v>
      </c>
      <c r="BP123">
        <f t="shared" si="105"/>
        <v>0.30329253716436644</v>
      </c>
      <c r="BQ123">
        <f t="shared" si="106"/>
        <v>0.56044787835065335</v>
      </c>
      <c r="BR123">
        <f t="shared" si="107"/>
        <v>0.61355352240751304</v>
      </c>
      <c r="BS123">
        <f t="shared" si="108"/>
        <v>0.39154654332324379</v>
      </c>
      <c r="BT123">
        <f t="shared" si="109"/>
        <v>-0.30260360065044828</v>
      </c>
      <c r="BU123">
        <f t="shared" si="110"/>
        <v>-0.91795918414579103</v>
      </c>
      <c r="BV123">
        <f t="shared" si="111"/>
        <v>-8.512571228239231E-2</v>
      </c>
      <c r="BW123">
        <f t="shared" si="112"/>
        <v>1.1081709576736698</v>
      </c>
      <c r="BX123">
        <f t="shared" si="113"/>
        <v>-6.2805588047769825E-2</v>
      </c>
      <c r="BY123">
        <f t="shared" si="114"/>
        <v>-0.19201186732433237</v>
      </c>
      <c r="BZ123">
        <f t="shared" si="115"/>
        <v>-9.5472080039068541E-2</v>
      </c>
      <c r="CA123">
        <f t="shared" si="116"/>
        <v>0.2264778730949055</v>
      </c>
      <c r="CC123" t="str">
        <f t="shared" si="117"/>
        <v>보통</v>
      </c>
      <c r="CD123" t="str">
        <f t="shared" si="130"/>
        <v>높음</v>
      </c>
      <c r="CE123" t="str">
        <f t="shared" si="131"/>
        <v>높음</v>
      </c>
      <c r="CF123" t="str">
        <f t="shared" si="132"/>
        <v/>
      </c>
      <c r="CG123" t="str">
        <f t="shared" si="133"/>
        <v>낮음</v>
      </c>
      <c r="CH123" t="str">
        <f t="shared" si="134"/>
        <v>높음</v>
      </c>
      <c r="CI123" t="str">
        <f t="shared" si="135"/>
        <v>낮음</v>
      </c>
      <c r="CJ123" t="str">
        <f t="shared" si="136"/>
        <v>보통</v>
      </c>
      <c r="CK123" t="str">
        <f t="shared" si="137"/>
        <v>보통</v>
      </c>
      <c r="CL123" t="str">
        <f t="shared" si="138"/>
        <v>낮음</v>
      </c>
      <c r="CM123" t="str">
        <f t="shared" si="139"/>
        <v>보통</v>
      </c>
      <c r="CN123" t="str">
        <f t="shared" si="140"/>
        <v/>
      </c>
      <c r="CO123" t="str">
        <f t="shared" si="141"/>
        <v>보통</v>
      </c>
      <c r="CP123" t="str">
        <f t="shared" si="142"/>
        <v>보통</v>
      </c>
      <c r="CQ123" t="str">
        <f t="shared" si="143"/>
        <v>보통</v>
      </c>
      <c r="CR123" t="str">
        <f t="shared" si="144"/>
        <v>보통</v>
      </c>
      <c r="CS123" t="str">
        <f t="shared" si="121"/>
        <v>보통</v>
      </c>
      <c r="CT123" t="str">
        <f t="shared" si="122"/>
        <v>낮음</v>
      </c>
      <c r="CU123" t="str">
        <f t="shared" si="123"/>
        <v>낮음</v>
      </c>
      <c r="CV123" t="str">
        <f t="shared" si="124"/>
        <v>낮음</v>
      </c>
      <c r="CW123" t="str">
        <f t="shared" si="125"/>
        <v>높음</v>
      </c>
      <c r="CX123" t="str">
        <f t="shared" si="126"/>
        <v>낮음</v>
      </c>
      <c r="CY123" t="str">
        <f t="shared" si="127"/>
        <v>낮음</v>
      </c>
      <c r="CZ123" t="str">
        <f t="shared" si="128"/>
        <v>낮음</v>
      </c>
      <c r="DA123" t="str">
        <f t="shared" si="129"/>
        <v>보통</v>
      </c>
      <c r="DC123">
        <f t="shared" si="118"/>
        <v>0.75720059949204055</v>
      </c>
      <c r="DD123">
        <f t="shared" si="119"/>
        <v>0.62126205708253934</v>
      </c>
      <c r="DE123">
        <f t="shared" si="120"/>
        <v>4.2474481469653401E-2</v>
      </c>
    </row>
    <row r="124" spans="1:109" x14ac:dyDescent="0.3">
      <c r="A124">
        <v>1134</v>
      </c>
      <c r="B124">
        <v>190219</v>
      </c>
      <c r="C124" t="s">
        <v>116</v>
      </c>
      <c r="D124" t="s">
        <v>16</v>
      </c>
      <c r="E124" t="s">
        <v>21</v>
      </c>
      <c r="F124">
        <f t="shared" si="74"/>
        <v>-1.0749224368185104</v>
      </c>
      <c r="G124">
        <f t="shared" si="75"/>
        <v>0.17104331888241872</v>
      </c>
      <c r="H124">
        <f t="shared" si="76"/>
        <v>0.90800054765419935</v>
      </c>
      <c r="I124">
        <f t="shared" si="77"/>
        <v>-0.14138134775377029</v>
      </c>
      <c r="J124">
        <f t="shared" si="78"/>
        <v>0.81837492158722247</v>
      </c>
      <c r="K124">
        <f t="shared" si="79"/>
        <v>1.2709836220411994</v>
      </c>
      <c r="M124" s="6">
        <f t="shared" si="80"/>
        <v>52.992592592592558</v>
      </c>
      <c r="N124">
        <f t="shared" si="81"/>
        <v>79.760977769999997</v>
      </c>
      <c r="O124">
        <f t="shared" si="82"/>
        <v>85.702800339999996</v>
      </c>
      <c r="P124">
        <f t="shared" si="83"/>
        <v>72.909744200000006</v>
      </c>
      <c r="Q124">
        <f t="shared" si="84"/>
        <v>83.340482069999993</v>
      </c>
      <c r="R124">
        <f t="shared" si="85"/>
        <v>86.637119720000001</v>
      </c>
      <c r="T124" t="str">
        <f t="shared" si="86"/>
        <v>낮음</v>
      </c>
      <c r="U124" t="str">
        <f t="shared" si="87"/>
        <v>보통</v>
      </c>
      <c r="V124" t="str">
        <f t="shared" si="88"/>
        <v>보통</v>
      </c>
      <c r="W124" t="str">
        <f t="shared" si="89"/>
        <v>낮음</v>
      </c>
      <c r="X124" t="str">
        <f t="shared" si="90"/>
        <v>보통</v>
      </c>
      <c r="Y124" t="str">
        <f t="shared" si="91"/>
        <v>높음</v>
      </c>
      <c r="AA124" s="2">
        <v>52.992592592592558</v>
      </c>
      <c r="AB124" s="2">
        <v>83.263567129999998</v>
      </c>
      <c r="AC124" s="2">
        <v>78.731760350000002</v>
      </c>
      <c r="AD124" s="2">
        <v>57.22903565</v>
      </c>
      <c r="AE124" s="2">
        <v>99.819547929999999</v>
      </c>
      <c r="AF124" s="5">
        <v>79.760977769999997</v>
      </c>
      <c r="AG124" s="2">
        <v>83.148842060000007</v>
      </c>
      <c r="AH124" s="2">
        <v>59.662359279999997</v>
      </c>
      <c r="AI124" s="2">
        <v>100</v>
      </c>
      <c r="AJ124" s="2">
        <v>100</v>
      </c>
      <c r="AK124" s="5">
        <v>85.702800339999996</v>
      </c>
      <c r="AL124" s="2">
        <v>66.749353299999996</v>
      </c>
      <c r="AM124" s="2">
        <v>56.01452974</v>
      </c>
      <c r="AN124" s="2">
        <v>95.965349570000001</v>
      </c>
      <c r="AO124" s="5">
        <v>72.909744200000006</v>
      </c>
      <c r="AP124" s="2">
        <v>100</v>
      </c>
      <c r="AQ124" s="2">
        <v>70.44054466</v>
      </c>
      <c r="AR124" s="2">
        <v>62.921383609999999</v>
      </c>
      <c r="AS124" s="2">
        <v>100</v>
      </c>
      <c r="AT124" s="5">
        <v>83.340482069999993</v>
      </c>
      <c r="AU124" s="2">
        <v>98.331679149999999</v>
      </c>
      <c r="AV124" s="2"/>
      <c r="AW124" s="2">
        <v>76.370144249999996</v>
      </c>
      <c r="AX124" s="2">
        <v>85.209535759999994</v>
      </c>
      <c r="AY124" s="5">
        <v>86.637119720000001</v>
      </c>
      <c r="BA124" t="s">
        <v>21</v>
      </c>
      <c r="BC124">
        <f t="shared" si="92"/>
        <v>-1.0749224368185104</v>
      </c>
      <c r="BD124">
        <f t="shared" si="93"/>
        <v>0.12137429222687043</v>
      </c>
      <c r="BE124">
        <f t="shared" si="94"/>
        <v>-9.4874049199972069E-2</v>
      </c>
      <c r="BF124">
        <f t="shared" si="95"/>
        <v>-0.62302705583812701</v>
      </c>
      <c r="BG124">
        <f t="shared" si="96"/>
        <v>0.95722949999376628</v>
      </c>
      <c r="BH124">
        <f t="shared" si="97"/>
        <v>0.17104331888241872</v>
      </c>
      <c r="BI124">
        <f t="shared" si="98"/>
        <v>-0.20454487445175176</v>
      </c>
      <c r="BJ124">
        <f t="shared" si="99"/>
        <v>-0.4495456557385577</v>
      </c>
      <c r="BK124">
        <f t="shared" si="100"/>
        <v>1.7781668547210971</v>
      </c>
      <c r="BL124">
        <f t="shared" si="101"/>
        <v>1.1527946111632297</v>
      </c>
      <c r="BM124">
        <f t="shared" si="102"/>
        <v>0.90800054765419935</v>
      </c>
      <c r="BN124">
        <f t="shared" si="103"/>
        <v>-0.36071082033420404</v>
      </c>
      <c r="BO124">
        <f t="shared" si="104"/>
        <v>-0.98114125490131476</v>
      </c>
      <c r="BP124">
        <f t="shared" si="105"/>
        <v>1.3125386275726516</v>
      </c>
      <c r="BQ124">
        <f t="shared" si="106"/>
        <v>-0.14138134775377029</v>
      </c>
      <c r="BR124">
        <f t="shared" si="107"/>
        <v>1.1011517108737114</v>
      </c>
      <c r="BS124">
        <f t="shared" si="108"/>
        <v>-0.5491663909894563</v>
      </c>
      <c r="BT124">
        <f t="shared" si="109"/>
        <v>-0.34117838324002309</v>
      </c>
      <c r="BU124">
        <f t="shared" si="110"/>
        <v>1.2879015936024278</v>
      </c>
      <c r="BV124">
        <f t="shared" si="111"/>
        <v>0.81837492158722247</v>
      </c>
      <c r="BW124">
        <f t="shared" si="112"/>
        <v>1.1142929256411376</v>
      </c>
      <c r="BX124" t="str">
        <f t="shared" si="113"/>
        <v/>
      </c>
      <c r="BY124">
        <f t="shared" si="114"/>
        <v>0.52045679278749324</v>
      </c>
      <c r="BZ124">
        <f t="shared" si="115"/>
        <v>0.53265313782674861</v>
      </c>
      <c r="CA124">
        <f t="shared" si="116"/>
        <v>1.2709836220411994</v>
      </c>
      <c r="CC124" t="str">
        <f t="shared" si="117"/>
        <v>낮음</v>
      </c>
      <c r="CD124" t="str">
        <f t="shared" si="130"/>
        <v>보통</v>
      </c>
      <c r="CE124" t="str">
        <f t="shared" si="131"/>
        <v>낮음</v>
      </c>
      <c r="CF124" t="str">
        <f t="shared" si="132"/>
        <v>낮음</v>
      </c>
      <c r="CG124" t="str">
        <f t="shared" si="133"/>
        <v>보통</v>
      </c>
      <c r="CH124" t="str">
        <f t="shared" si="134"/>
        <v>보통</v>
      </c>
      <c r="CI124" t="str">
        <f t="shared" si="135"/>
        <v>낮음</v>
      </c>
      <c r="CJ124" t="str">
        <f t="shared" si="136"/>
        <v>낮음</v>
      </c>
      <c r="CK124" t="str">
        <f t="shared" si="137"/>
        <v>높음</v>
      </c>
      <c r="CL124" t="str">
        <f t="shared" si="138"/>
        <v>높음</v>
      </c>
      <c r="CM124" t="str">
        <f t="shared" si="139"/>
        <v>보통</v>
      </c>
      <c r="CN124" t="str">
        <f t="shared" si="140"/>
        <v>낮음</v>
      </c>
      <c r="CO124" t="str">
        <f t="shared" si="141"/>
        <v>낮음</v>
      </c>
      <c r="CP124" t="str">
        <f t="shared" si="142"/>
        <v>높음</v>
      </c>
      <c r="CQ124" t="str">
        <f t="shared" si="143"/>
        <v>낮음</v>
      </c>
      <c r="CR124" t="str">
        <f t="shared" si="144"/>
        <v>높음</v>
      </c>
      <c r="CS124" t="str">
        <f t="shared" si="121"/>
        <v>낮음</v>
      </c>
      <c r="CT124" t="str">
        <f t="shared" si="122"/>
        <v>낮음</v>
      </c>
      <c r="CU124" t="str">
        <f t="shared" si="123"/>
        <v>높음</v>
      </c>
      <c r="CV124" t="str">
        <f t="shared" si="124"/>
        <v>보통</v>
      </c>
      <c r="CW124" t="str">
        <f t="shared" si="125"/>
        <v>높음</v>
      </c>
      <c r="CX124" t="str">
        <f t="shared" si="126"/>
        <v/>
      </c>
      <c r="CY124" t="str">
        <f t="shared" si="127"/>
        <v>보통</v>
      </c>
      <c r="CZ124" t="str">
        <f t="shared" si="128"/>
        <v>보통</v>
      </c>
      <c r="DA124" t="str">
        <f t="shared" si="129"/>
        <v>높음</v>
      </c>
      <c r="DC124">
        <f t="shared" si="118"/>
        <v>0.35431264679115271</v>
      </c>
      <c r="DD124">
        <f t="shared" si="119"/>
        <v>-0.51868183770732523</v>
      </c>
      <c r="DE124">
        <f t="shared" si="120"/>
        <v>0.52939136720061841</v>
      </c>
    </row>
    <row r="125" spans="1:109" x14ac:dyDescent="0.3">
      <c r="A125">
        <v>1135</v>
      </c>
      <c r="B125">
        <v>190219</v>
      </c>
      <c r="C125" t="s">
        <v>190</v>
      </c>
      <c r="D125" t="s">
        <v>6</v>
      </c>
      <c r="E125" t="s">
        <v>21</v>
      </c>
      <c r="F125">
        <f t="shared" si="74"/>
        <v>-1.3148608426483304</v>
      </c>
      <c r="G125">
        <f t="shared" si="75"/>
        <v>-0.77405804713391613</v>
      </c>
      <c r="H125">
        <f t="shared" si="76"/>
        <v>1.0707932680528247</v>
      </c>
      <c r="I125">
        <f t="shared" si="77"/>
        <v>-1.1696891330385406</v>
      </c>
      <c r="J125">
        <f t="shared" si="78"/>
        <v>-0.13480059165516819</v>
      </c>
      <c r="K125">
        <f t="shared" si="79"/>
        <v>-1.243051997232121</v>
      </c>
      <c r="M125" s="6">
        <f t="shared" si="80"/>
        <v>51.32741935483871</v>
      </c>
      <c r="N125">
        <f t="shared" si="81"/>
        <v>72.715195300000005</v>
      </c>
      <c r="O125">
        <f t="shared" si="82"/>
        <v>87.100795599999998</v>
      </c>
      <c r="P125">
        <f t="shared" si="83"/>
        <v>61.329942809999999</v>
      </c>
      <c r="Q125">
        <f t="shared" si="84"/>
        <v>76.628312989999998</v>
      </c>
      <c r="R125">
        <f t="shared" si="85"/>
        <v>67.379344779999997</v>
      </c>
      <c r="T125" t="str">
        <f t="shared" si="86"/>
        <v>낮음</v>
      </c>
      <c r="U125" t="str">
        <f t="shared" si="87"/>
        <v>낮음</v>
      </c>
      <c r="V125" t="str">
        <f t="shared" si="88"/>
        <v>높음</v>
      </c>
      <c r="W125" t="str">
        <f t="shared" si="89"/>
        <v>낮음</v>
      </c>
      <c r="X125" t="str">
        <f t="shared" si="90"/>
        <v>낮음</v>
      </c>
      <c r="Y125" t="str">
        <f t="shared" si="91"/>
        <v>낮음</v>
      </c>
      <c r="AA125" s="2">
        <v>51.32741935483871</v>
      </c>
      <c r="AB125" s="2">
        <v>90.069337410000003</v>
      </c>
      <c r="AC125" s="2">
        <v>78.768220020000001</v>
      </c>
      <c r="AD125" s="2">
        <v>63.610980009999999</v>
      </c>
      <c r="AE125" s="2">
        <v>58.412243740000001</v>
      </c>
      <c r="AF125" s="5">
        <v>72.715195300000005</v>
      </c>
      <c r="AG125" s="2">
        <v>100</v>
      </c>
      <c r="AH125" s="2">
        <v>90.577229950000003</v>
      </c>
      <c r="AI125" s="2">
        <v>57.825952440000002</v>
      </c>
      <c r="AJ125" s="2">
        <v>100</v>
      </c>
      <c r="AK125" s="5">
        <v>87.100795599999998</v>
      </c>
      <c r="AL125" s="2">
        <v>72.357433760000006</v>
      </c>
      <c r="AM125" s="2">
        <v>61.428171970000001</v>
      </c>
      <c r="AN125" s="2">
        <v>50.204222690000002</v>
      </c>
      <c r="AO125" s="5">
        <v>61.329942809999999</v>
      </c>
      <c r="AP125" s="2">
        <v>100</v>
      </c>
      <c r="AQ125" s="2">
        <v>73.241835390000006</v>
      </c>
      <c r="AR125" s="2">
        <v>62.921383599999999</v>
      </c>
      <c r="AS125" s="2">
        <v>70.350032959999993</v>
      </c>
      <c r="AT125" s="5">
        <v>76.628312989999998</v>
      </c>
      <c r="AU125" s="2">
        <v>52.397582730000003</v>
      </c>
      <c r="AV125" s="2"/>
      <c r="AW125" s="2">
        <v>81.170530889999995</v>
      </c>
      <c r="AX125" s="2">
        <v>68.569920719999999</v>
      </c>
      <c r="AY125" s="5">
        <v>67.379344779999997</v>
      </c>
      <c r="BA125" t="s">
        <v>21</v>
      </c>
      <c r="BC125">
        <f t="shared" si="92"/>
        <v>-1.3148608426483304</v>
      </c>
      <c r="BD125">
        <f t="shared" si="93"/>
        <v>0.52295507369082206</v>
      </c>
      <c r="BE125">
        <f t="shared" si="94"/>
        <v>-9.1690898012474348E-2</v>
      </c>
      <c r="BF125">
        <f t="shared" si="95"/>
        <v>-0.31263437712664904</v>
      </c>
      <c r="BG125">
        <f t="shared" si="96"/>
        <v>-1.3590089790690334</v>
      </c>
      <c r="BH125">
        <f t="shared" si="97"/>
        <v>-0.77405804713391613</v>
      </c>
      <c r="BI125">
        <f t="shared" si="98"/>
        <v>1.0540045807087839</v>
      </c>
      <c r="BJ125">
        <f t="shared" si="99"/>
        <v>0.54192987988604957</v>
      </c>
      <c r="BK125">
        <f t="shared" si="100"/>
        <v>-0.83902944462960904</v>
      </c>
      <c r="BL125">
        <f t="shared" si="101"/>
        <v>1.1527946111632297</v>
      </c>
      <c r="BM125">
        <f t="shared" si="102"/>
        <v>1.0707932680528247</v>
      </c>
      <c r="BN125">
        <f t="shared" si="103"/>
        <v>-0.18097742441041897</v>
      </c>
      <c r="BO125">
        <f t="shared" si="104"/>
        <v>-0.62232928806082422</v>
      </c>
      <c r="BP125">
        <f t="shared" si="105"/>
        <v>-1.5215829041675295</v>
      </c>
      <c r="BQ125">
        <f t="shared" si="106"/>
        <v>-1.1696891330385406</v>
      </c>
      <c r="BR125">
        <f t="shared" si="107"/>
        <v>1.1011517108737114</v>
      </c>
      <c r="BS125">
        <f t="shared" si="108"/>
        <v>-0.34974278904988476</v>
      </c>
      <c r="BT125">
        <f t="shared" si="109"/>
        <v>-0.34117838380009813</v>
      </c>
      <c r="BU125">
        <f t="shared" si="110"/>
        <v>-0.52587970799643324</v>
      </c>
      <c r="BV125">
        <f t="shared" si="111"/>
        <v>-0.13480059165516819</v>
      </c>
      <c r="BW125">
        <f t="shared" si="112"/>
        <v>-2.4062218239459678</v>
      </c>
      <c r="BX125" t="str">
        <f t="shared" si="113"/>
        <v/>
      </c>
      <c r="BY125">
        <f t="shared" si="114"/>
        <v>0.91396334220357223</v>
      </c>
      <c r="BZ125">
        <f t="shared" si="115"/>
        <v>-0.46367088590397953</v>
      </c>
      <c r="CA125">
        <f t="shared" si="116"/>
        <v>-1.243051997232121</v>
      </c>
      <c r="CC125" t="str">
        <f t="shared" si="117"/>
        <v>낮음</v>
      </c>
      <c r="CD125" t="str">
        <f t="shared" si="130"/>
        <v>보통</v>
      </c>
      <c r="CE125" t="str">
        <f t="shared" si="131"/>
        <v>낮음</v>
      </c>
      <c r="CF125" t="str">
        <f t="shared" si="132"/>
        <v>낮음</v>
      </c>
      <c r="CG125" t="str">
        <f t="shared" si="133"/>
        <v>낮음</v>
      </c>
      <c r="CH125" t="str">
        <f t="shared" si="134"/>
        <v>낮음</v>
      </c>
      <c r="CI125" t="str">
        <f t="shared" si="135"/>
        <v>높음</v>
      </c>
      <c r="CJ125" t="str">
        <f t="shared" si="136"/>
        <v>보통</v>
      </c>
      <c r="CK125" t="str">
        <f t="shared" si="137"/>
        <v>낮음</v>
      </c>
      <c r="CL125" t="str">
        <f t="shared" si="138"/>
        <v>높음</v>
      </c>
      <c r="CM125" t="str">
        <f t="shared" si="139"/>
        <v>높음</v>
      </c>
      <c r="CN125" t="str">
        <f t="shared" si="140"/>
        <v>낮음</v>
      </c>
      <c r="CO125" t="str">
        <f t="shared" si="141"/>
        <v>낮음</v>
      </c>
      <c r="CP125" t="str">
        <f t="shared" si="142"/>
        <v>낮음</v>
      </c>
      <c r="CQ125" t="str">
        <f t="shared" si="143"/>
        <v>낮음</v>
      </c>
      <c r="CR125" t="str">
        <f t="shared" si="144"/>
        <v>높음</v>
      </c>
      <c r="CS125" t="str">
        <f t="shared" si="121"/>
        <v>낮음</v>
      </c>
      <c r="CT125" t="str">
        <f t="shared" si="122"/>
        <v>낮음</v>
      </c>
      <c r="CU125" t="str">
        <f t="shared" si="123"/>
        <v>낮음</v>
      </c>
      <c r="CV125" t="str">
        <f t="shared" si="124"/>
        <v>낮음</v>
      </c>
      <c r="CW125" t="str">
        <f t="shared" si="125"/>
        <v>낮음</v>
      </c>
      <c r="CX125" t="str">
        <f t="shared" si="126"/>
        <v/>
      </c>
      <c r="CY125" t="str">
        <f t="shared" si="127"/>
        <v>보통</v>
      </c>
      <c r="CZ125" t="str">
        <f t="shared" si="128"/>
        <v>낮음</v>
      </c>
      <c r="DA125" t="str">
        <f t="shared" si="129"/>
        <v>낮음</v>
      </c>
      <c r="DC125">
        <f t="shared" si="118"/>
        <v>1.8182423383386138E-2</v>
      </c>
      <c r="DD125">
        <f t="shared" si="119"/>
        <v>-0.13045827380928343</v>
      </c>
      <c r="DE125">
        <f t="shared" si="120"/>
        <v>-0.42009235350406265</v>
      </c>
    </row>
    <row r="126" spans="1:109" x14ac:dyDescent="0.3">
      <c r="A126">
        <v>1136</v>
      </c>
      <c r="B126">
        <v>190219</v>
      </c>
      <c r="C126" t="s">
        <v>191</v>
      </c>
      <c r="D126" t="s">
        <v>16</v>
      </c>
      <c r="E126" t="s">
        <v>9</v>
      </c>
      <c r="F126">
        <f t="shared" si="74"/>
        <v>-0.93460750041529272</v>
      </c>
      <c r="G126">
        <f t="shared" si="75"/>
        <v>-1.8642732981569639</v>
      </c>
      <c r="H126">
        <f t="shared" si="76"/>
        <v>-2.7105994121546018E-2</v>
      </c>
      <c r="I126">
        <f t="shared" si="77"/>
        <v>-0.55289607421168308</v>
      </c>
      <c r="J126">
        <f t="shared" si="78"/>
        <v>0.59426034565597463</v>
      </c>
      <c r="K126">
        <f t="shared" si="79"/>
        <v>-0.57439987612886267</v>
      </c>
      <c r="M126" s="6">
        <f t="shared" si="80"/>
        <v>54.177777777777749</v>
      </c>
      <c r="N126">
        <f t="shared" si="81"/>
        <v>63.658520230000001</v>
      </c>
      <c r="O126">
        <f t="shared" si="82"/>
        <v>74.659829740000006</v>
      </c>
      <c r="P126">
        <f t="shared" si="83"/>
        <v>67.459253779999997</v>
      </c>
      <c r="Q126">
        <f t="shared" si="84"/>
        <v>81.187550450000003</v>
      </c>
      <c r="R126">
        <f t="shared" si="85"/>
        <v>71.229532649999996</v>
      </c>
      <c r="T126" t="str">
        <f t="shared" si="86"/>
        <v>낮음</v>
      </c>
      <c r="U126" t="str">
        <f t="shared" si="87"/>
        <v>낮음</v>
      </c>
      <c r="V126" t="str">
        <f t="shared" si="88"/>
        <v>낮음</v>
      </c>
      <c r="W126" t="str">
        <f t="shared" si="89"/>
        <v>낮음</v>
      </c>
      <c r="X126" t="str">
        <f t="shared" si="90"/>
        <v>보통</v>
      </c>
      <c r="Y126" t="str">
        <f t="shared" si="91"/>
        <v>낮음</v>
      </c>
      <c r="AA126" s="2">
        <v>54.177777777777749</v>
      </c>
      <c r="AB126" s="2">
        <v>61.81944618</v>
      </c>
      <c r="AC126" s="2">
        <v>70.712716099999994</v>
      </c>
      <c r="AD126" s="2">
        <v>58.916216290000001</v>
      </c>
      <c r="AE126" s="2">
        <v>63.185702339999999</v>
      </c>
      <c r="AF126" s="5">
        <v>63.658520230000001</v>
      </c>
      <c r="AG126" s="2">
        <v>56.126087099999999</v>
      </c>
      <c r="AH126" s="2">
        <v>76.108746969999999</v>
      </c>
      <c r="AI126" s="2">
        <v>100</v>
      </c>
      <c r="AJ126" s="2">
        <v>66.4044849</v>
      </c>
      <c r="AK126" s="5">
        <v>74.659829740000006</v>
      </c>
      <c r="AL126" s="2">
        <v>58.795554750000001</v>
      </c>
      <c r="AM126" s="2">
        <v>73.50475849</v>
      </c>
      <c r="AN126" s="2">
        <v>70.077448110000006</v>
      </c>
      <c r="AO126" s="5">
        <v>67.459253779999997</v>
      </c>
      <c r="AP126" s="2">
        <v>82.455487110000007</v>
      </c>
      <c r="AQ126" s="2">
        <v>72.182077509999999</v>
      </c>
      <c r="AR126" s="2">
        <v>70.112637190000001</v>
      </c>
      <c r="AS126" s="2">
        <v>100</v>
      </c>
      <c r="AT126" s="5">
        <v>81.187550450000003</v>
      </c>
      <c r="AU126" s="2">
        <v>64.611433930000004</v>
      </c>
      <c r="AV126" s="2">
        <v>100</v>
      </c>
      <c r="AW126" s="2">
        <v>60.829909530000002</v>
      </c>
      <c r="AX126" s="2">
        <v>59.476787139999999</v>
      </c>
      <c r="AY126" s="5">
        <v>71.229532649999996</v>
      </c>
      <c r="BA126" t="s">
        <v>9</v>
      </c>
      <c r="BC126">
        <f t="shared" si="92"/>
        <v>-0.4451824280143703</v>
      </c>
      <c r="BD126">
        <f t="shared" si="93"/>
        <v>-0.86697504927893043</v>
      </c>
      <c r="BE126">
        <f t="shared" si="94"/>
        <v>-0.8722512264618002</v>
      </c>
      <c r="BF126">
        <f t="shared" si="95"/>
        <v>-0.38633627113928326</v>
      </c>
      <c r="BG126">
        <f t="shared" si="96"/>
        <v>-0.65371001518781757</v>
      </c>
      <c r="BH126">
        <f t="shared" si="97"/>
        <v>-1.8642732981569639</v>
      </c>
      <c r="BI126">
        <f t="shared" si="98"/>
        <v>-1.046835679638598</v>
      </c>
      <c r="BJ126">
        <f t="shared" si="99"/>
        <v>8.0109995422443819E-2</v>
      </c>
      <c r="BK126">
        <f t="shared" si="100"/>
        <v>1.3911720194778574</v>
      </c>
      <c r="BL126">
        <f t="shared" si="101"/>
        <v>-0.4765016694943302</v>
      </c>
      <c r="BM126">
        <f t="shared" si="102"/>
        <v>-2.7105994121546018E-2</v>
      </c>
      <c r="BN126">
        <f t="shared" si="103"/>
        <v>-0.37401907489346231</v>
      </c>
      <c r="BO126">
        <f t="shared" si="104"/>
        <v>5.6411384203043695E-2</v>
      </c>
      <c r="BP126">
        <f t="shared" si="105"/>
        <v>-0.18050114004411766</v>
      </c>
      <c r="BQ126">
        <f t="shared" si="106"/>
        <v>-0.24411095072766506</v>
      </c>
      <c r="BR126">
        <f t="shared" si="107"/>
        <v>2.3479302481081602E-2</v>
      </c>
      <c r="BS126">
        <f t="shared" si="108"/>
        <v>-0.25551447567310576</v>
      </c>
      <c r="BT126">
        <f t="shared" si="109"/>
        <v>-5.3239895494319588E-2</v>
      </c>
      <c r="BU126">
        <f t="shared" si="110"/>
        <v>0.76398212529374943</v>
      </c>
      <c r="BV126">
        <f t="shared" si="111"/>
        <v>0.16549858062473696</v>
      </c>
      <c r="BW126">
        <f t="shared" si="112"/>
        <v>-0.71106720811209478</v>
      </c>
      <c r="BX126">
        <f t="shared" si="113"/>
        <v>0.47335817627535115</v>
      </c>
      <c r="BY126">
        <f t="shared" si="114"/>
        <v>-0.49659058195952788</v>
      </c>
      <c r="BZ126">
        <f t="shared" si="115"/>
        <v>-0.61844038008018576</v>
      </c>
      <c r="CA126">
        <f t="shared" si="116"/>
        <v>-0.3176333201989488</v>
      </c>
      <c r="CC126" t="str">
        <f t="shared" si="117"/>
        <v>낮음</v>
      </c>
      <c r="CD126" t="str">
        <f t="shared" si="130"/>
        <v>낮음</v>
      </c>
      <c r="CE126" t="str">
        <f t="shared" si="131"/>
        <v>낮음</v>
      </c>
      <c r="CF126" t="str">
        <f t="shared" si="132"/>
        <v>낮음</v>
      </c>
      <c r="CG126" t="str">
        <f t="shared" si="133"/>
        <v>낮음</v>
      </c>
      <c r="CH126" t="str">
        <f t="shared" si="134"/>
        <v>낮음</v>
      </c>
      <c r="CI126" t="str">
        <f t="shared" si="135"/>
        <v>낮음</v>
      </c>
      <c r="CJ126" t="str">
        <f t="shared" si="136"/>
        <v>보통</v>
      </c>
      <c r="CK126" t="str">
        <f t="shared" si="137"/>
        <v>높음</v>
      </c>
      <c r="CL126" t="str">
        <f t="shared" si="138"/>
        <v>낮음</v>
      </c>
      <c r="CM126" t="str">
        <f t="shared" si="139"/>
        <v>낮음</v>
      </c>
      <c r="CN126" t="str">
        <f t="shared" si="140"/>
        <v>낮음</v>
      </c>
      <c r="CO126" t="str">
        <f t="shared" si="141"/>
        <v>보통</v>
      </c>
      <c r="CP126" t="str">
        <f t="shared" si="142"/>
        <v>낮음</v>
      </c>
      <c r="CQ126" t="str">
        <f t="shared" si="143"/>
        <v>낮음</v>
      </c>
      <c r="CR126" t="str">
        <f t="shared" si="144"/>
        <v>보통</v>
      </c>
      <c r="CS126" t="str">
        <f t="shared" si="121"/>
        <v>낮음</v>
      </c>
      <c r="CT126" t="str">
        <f t="shared" si="122"/>
        <v>낮음</v>
      </c>
      <c r="CU126" t="str">
        <f t="shared" si="123"/>
        <v>보통</v>
      </c>
      <c r="CV126" t="str">
        <f t="shared" si="124"/>
        <v>보통</v>
      </c>
      <c r="CW126" t="str">
        <f t="shared" si="125"/>
        <v>낮음</v>
      </c>
      <c r="CX126" t="str">
        <f t="shared" si="126"/>
        <v>보통</v>
      </c>
      <c r="CY126" t="str">
        <f t="shared" si="127"/>
        <v>낮음</v>
      </c>
      <c r="CZ126" t="str">
        <f t="shared" si="128"/>
        <v>낮음</v>
      </c>
      <c r="DA126" t="str">
        <f t="shared" si="129"/>
        <v>낮음</v>
      </c>
      <c r="DC126">
        <f t="shared" si="118"/>
        <v>-0.59508354188840085</v>
      </c>
      <c r="DD126">
        <f t="shared" si="119"/>
        <v>-0.10357722924681348</v>
      </c>
      <c r="DE126">
        <f t="shared" si="120"/>
        <v>5.4900826168121794E-2</v>
      </c>
    </row>
    <row r="127" spans="1:109" x14ac:dyDescent="0.3">
      <c r="A127">
        <v>1137</v>
      </c>
      <c r="B127">
        <v>190219</v>
      </c>
      <c r="C127" t="s">
        <v>117</v>
      </c>
      <c r="D127" t="s">
        <v>6</v>
      </c>
      <c r="E127" t="s">
        <v>9</v>
      </c>
      <c r="F127">
        <f t="shared" si="74"/>
        <v>-0.86088495568486634</v>
      </c>
      <c r="G127">
        <f t="shared" si="75"/>
        <v>0.26588548070472023</v>
      </c>
      <c r="H127">
        <f t="shared" si="76"/>
        <v>-0.42364452697680727</v>
      </c>
      <c r="I127">
        <f t="shared" si="77"/>
        <v>-1.1814733042097603</v>
      </c>
      <c r="J127">
        <f t="shared" si="78"/>
        <v>0.67813800202283803</v>
      </c>
      <c r="K127">
        <f t="shared" si="79"/>
        <v>0.28583737967683875</v>
      </c>
      <c r="M127" s="6">
        <f t="shared" si="80"/>
        <v>54.733333333333306</v>
      </c>
      <c r="N127">
        <f t="shared" si="81"/>
        <v>77.650618269999995</v>
      </c>
      <c r="O127">
        <f t="shared" si="82"/>
        <v>70.488134209999998</v>
      </c>
      <c r="P127">
        <f t="shared" si="83"/>
        <v>61.290404520000003</v>
      </c>
      <c r="Q127">
        <f t="shared" si="84"/>
        <v>81.706763620000004</v>
      </c>
      <c r="R127">
        <f t="shared" si="85"/>
        <v>78.313181740000005</v>
      </c>
      <c r="T127" t="str">
        <f t="shared" si="86"/>
        <v>낮음</v>
      </c>
      <c r="U127" t="str">
        <f t="shared" si="87"/>
        <v>보통</v>
      </c>
      <c r="V127" t="str">
        <f t="shared" si="88"/>
        <v>낮음</v>
      </c>
      <c r="W127" t="str">
        <f t="shared" si="89"/>
        <v>낮음</v>
      </c>
      <c r="X127" t="str">
        <f t="shared" si="90"/>
        <v>보통</v>
      </c>
      <c r="Y127" t="str">
        <f t="shared" si="91"/>
        <v>보통</v>
      </c>
      <c r="AA127" s="2">
        <v>54.733333333333306</v>
      </c>
      <c r="AB127" s="2">
        <v>55.692063760000003</v>
      </c>
      <c r="AC127" s="2">
        <v>54.91040933</v>
      </c>
      <c r="AD127" s="2">
        <v>100</v>
      </c>
      <c r="AE127" s="2">
        <v>100</v>
      </c>
      <c r="AF127" s="5">
        <v>77.650618269999995</v>
      </c>
      <c r="AG127" s="2">
        <v>100</v>
      </c>
      <c r="AH127" s="2">
        <v>52.404017719999999</v>
      </c>
      <c r="AI127" s="2">
        <v>65.349170040000004</v>
      </c>
      <c r="AJ127" s="2">
        <v>64.199349080000005</v>
      </c>
      <c r="AK127" s="5">
        <v>70.488134209999998</v>
      </c>
      <c r="AL127" s="2"/>
      <c r="AM127" s="2">
        <v>63.867285500000001</v>
      </c>
      <c r="AN127" s="2">
        <v>58.713523530000003</v>
      </c>
      <c r="AO127" s="5">
        <v>61.290404520000003</v>
      </c>
      <c r="AP127" s="2">
        <v>100</v>
      </c>
      <c r="AQ127" s="2">
        <v>73.88451139</v>
      </c>
      <c r="AR127" s="2"/>
      <c r="AS127" s="2">
        <v>71.235779469999997</v>
      </c>
      <c r="AT127" s="5">
        <v>81.706763620000004</v>
      </c>
      <c r="AU127" s="2">
        <v>100</v>
      </c>
      <c r="AV127" s="2">
        <v>78.155099280000002</v>
      </c>
      <c r="AW127" s="2">
        <v>52.368211100000003</v>
      </c>
      <c r="AX127" s="2">
        <v>82.72941659</v>
      </c>
      <c r="AY127" s="5">
        <v>78.313181740000005</v>
      </c>
      <c r="BA127" t="s">
        <v>9</v>
      </c>
      <c r="BC127">
        <f t="shared" si="92"/>
        <v>-0.41006610223279283</v>
      </c>
      <c r="BD127">
        <f t="shared" si="93"/>
        <v>-1.2405919299768446</v>
      </c>
      <c r="BE127">
        <f t="shared" si="94"/>
        <v>-2.1630789942545845</v>
      </c>
      <c r="BF127">
        <f t="shared" si="95"/>
        <v>0.98911378751134882</v>
      </c>
      <c r="BG127">
        <f t="shared" si="96"/>
        <v>1.5753141735835872</v>
      </c>
      <c r="BH127">
        <f t="shared" si="97"/>
        <v>0.26588548070472023</v>
      </c>
      <c r="BI127">
        <f t="shared" si="98"/>
        <v>1.5526369719720508</v>
      </c>
      <c r="BJ127">
        <f t="shared" si="99"/>
        <v>-0.63846291089733753</v>
      </c>
      <c r="BK127">
        <f t="shared" si="100"/>
        <v>-0.5760616924524451</v>
      </c>
      <c r="BL127">
        <f t="shared" si="101"/>
        <v>-0.58122928220621839</v>
      </c>
      <c r="BM127">
        <f t="shared" si="102"/>
        <v>-0.42364452697680727</v>
      </c>
      <c r="BN127" t="str">
        <f t="shared" si="103"/>
        <v/>
      </c>
      <c r="BO127">
        <f t="shared" si="104"/>
        <v>-0.35039091123058536</v>
      </c>
      <c r="BP127">
        <f t="shared" si="105"/>
        <v>-0.60133323041659026</v>
      </c>
      <c r="BQ127">
        <f t="shared" si="106"/>
        <v>-0.52163613561773792</v>
      </c>
      <c r="BR127">
        <f t="shared" si="107"/>
        <v>0.61355352240751304</v>
      </c>
      <c r="BS127">
        <f t="shared" si="108"/>
        <v>-0.18728953531230011</v>
      </c>
      <c r="BT127" t="str">
        <f t="shared" si="109"/>
        <v/>
      </c>
      <c r="BU127">
        <f t="shared" si="110"/>
        <v>-0.2277697432402753</v>
      </c>
      <c r="BV127">
        <f t="shared" si="111"/>
        <v>0.18885809497954739</v>
      </c>
      <c r="BW127">
        <f t="shared" si="112"/>
        <v>1.1081709576736698</v>
      </c>
      <c r="BX127">
        <f t="shared" si="113"/>
        <v>-6.296624722025676E-2</v>
      </c>
      <c r="BY127">
        <f t="shared" si="114"/>
        <v>-0.86925159518678219</v>
      </c>
      <c r="BZ127">
        <f t="shared" si="115"/>
        <v>0.3997056274542759</v>
      </c>
      <c r="CA127">
        <f t="shared" si="116"/>
        <v>0.15806318858493865</v>
      </c>
      <c r="CC127" t="str">
        <f t="shared" si="117"/>
        <v>낮음</v>
      </c>
      <c r="CD127" t="str">
        <f t="shared" si="130"/>
        <v>낮음</v>
      </c>
      <c r="CE127" t="str">
        <f t="shared" si="131"/>
        <v>낮음</v>
      </c>
      <c r="CF127" t="str">
        <f t="shared" si="132"/>
        <v>보통</v>
      </c>
      <c r="CG127" t="str">
        <f t="shared" si="133"/>
        <v>높음</v>
      </c>
      <c r="CH127" t="str">
        <f t="shared" si="134"/>
        <v>보통</v>
      </c>
      <c r="CI127" t="str">
        <f t="shared" si="135"/>
        <v>높음</v>
      </c>
      <c r="CJ127" t="str">
        <f t="shared" si="136"/>
        <v>낮음</v>
      </c>
      <c r="CK127" t="str">
        <f t="shared" si="137"/>
        <v>낮음</v>
      </c>
      <c r="CL127" t="str">
        <f t="shared" si="138"/>
        <v>낮음</v>
      </c>
      <c r="CM127" t="str">
        <f t="shared" si="139"/>
        <v>낮음</v>
      </c>
      <c r="CN127" t="str">
        <f t="shared" si="140"/>
        <v/>
      </c>
      <c r="CO127" t="str">
        <f t="shared" si="141"/>
        <v>낮음</v>
      </c>
      <c r="CP127" t="str">
        <f t="shared" si="142"/>
        <v>낮음</v>
      </c>
      <c r="CQ127" t="str">
        <f t="shared" si="143"/>
        <v>낮음</v>
      </c>
      <c r="CR127" t="str">
        <f t="shared" si="144"/>
        <v>보통</v>
      </c>
      <c r="CS127" t="str">
        <f t="shared" si="121"/>
        <v>낮음</v>
      </c>
      <c r="CT127" t="str">
        <f t="shared" si="122"/>
        <v/>
      </c>
      <c r="CU127" t="str">
        <f t="shared" si="123"/>
        <v>낮음</v>
      </c>
      <c r="CV127" t="str">
        <f t="shared" si="124"/>
        <v>보통</v>
      </c>
      <c r="CW127" t="str">
        <f t="shared" si="125"/>
        <v>높음</v>
      </c>
      <c r="CX127" t="str">
        <f t="shared" si="126"/>
        <v>낮음</v>
      </c>
      <c r="CY127" t="str">
        <f t="shared" si="127"/>
        <v>낮음</v>
      </c>
      <c r="CZ127" t="str">
        <f t="shared" si="128"/>
        <v>보통</v>
      </c>
      <c r="DA127" t="str">
        <f t="shared" si="129"/>
        <v>보통</v>
      </c>
      <c r="DC127">
        <f t="shared" si="118"/>
        <v>0.50844238051909718</v>
      </c>
      <c r="DD127">
        <f t="shared" si="119"/>
        <v>-0.68043771978301282</v>
      </c>
      <c r="DE127">
        <f t="shared" si="120"/>
        <v>-0.26438318263611715</v>
      </c>
    </row>
    <row r="128" spans="1:109" x14ac:dyDescent="0.3">
      <c r="A128">
        <v>1138</v>
      </c>
      <c r="B128">
        <v>190219</v>
      </c>
      <c r="C128" t="s">
        <v>94</v>
      </c>
      <c r="D128" t="s">
        <v>16</v>
      </c>
      <c r="E128" t="s">
        <v>17</v>
      </c>
      <c r="F128">
        <f t="shared" si="74"/>
        <v>1.2353131128447659</v>
      </c>
      <c r="G128">
        <f t="shared" si="75"/>
        <v>0.77308118601260856</v>
      </c>
      <c r="H128">
        <f t="shared" si="76"/>
        <v>0.37418844155600922</v>
      </c>
      <c r="I128">
        <f t="shared" si="77"/>
        <v>-1.0425880633727285</v>
      </c>
      <c r="J128">
        <f t="shared" si="78"/>
        <v>-1.1492064022939719</v>
      </c>
      <c r="K128">
        <f t="shared" si="79"/>
        <v>-0.69427206127600294</v>
      </c>
      <c r="M128" s="6">
        <f t="shared" si="80"/>
        <v>76.068563300142259</v>
      </c>
      <c r="N128">
        <f t="shared" si="81"/>
        <v>83.317560499999999</v>
      </c>
      <c r="O128">
        <f t="shared" si="82"/>
        <v>83.858451849999994</v>
      </c>
      <c r="P128">
        <f t="shared" si="83"/>
        <v>65.233058409999998</v>
      </c>
      <c r="Q128">
        <f t="shared" si="84"/>
        <v>67.984205599999996</v>
      </c>
      <c r="R128">
        <f t="shared" si="85"/>
        <v>77.224718850000002</v>
      </c>
      <c r="T128" t="str">
        <f t="shared" si="86"/>
        <v>높음</v>
      </c>
      <c r="U128" t="str">
        <f t="shared" si="87"/>
        <v>보통</v>
      </c>
      <c r="V128" t="str">
        <f t="shared" si="88"/>
        <v>보통</v>
      </c>
      <c r="W128" t="str">
        <f t="shared" si="89"/>
        <v>낮음</v>
      </c>
      <c r="X128" t="str">
        <f t="shared" si="90"/>
        <v>낮음</v>
      </c>
      <c r="Y128" t="str">
        <f t="shared" si="91"/>
        <v>낮음</v>
      </c>
      <c r="AA128" s="2">
        <v>76.068563300142259</v>
      </c>
      <c r="AB128" s="2">
        <v>100</v>
      </c>
      <c r="AC128" s="2">
        <v>51.646094769999998</v>
      </c>
      <c r="AD128" s="2">
        <v>81.986578640000005</v>
      </c>
      <c r="AE128" s="2">
        <v>99.637568590000001</v>
      </c>
      <c r="AF128" s="5">
        <v>83.317560499999999</v>
      </c>
      <c r="AG128" s="2">
        <v>100</v>
      </c>
      <c r="AH128" s="2">
        <v>76.876431019999998</v>
      </c>
      <c r="AI128" s="2">
        <v>58.55737637</v>
      </c>
      <c r="AJ128" s="2">
        <v>100</v>
      </c>
      <c r="AK128" s="5">
        <v>83.858451849999994</v>
      </c>
      <c r="AL128" s="2">
        <v>74.146291230000003</v>
      </c>
      <c r="AM128" s="2">
        <v>60.607202049999998</v>
      </c>
      <c r="AN128" s="2">
        <v>60.94568194</v>
      </c>
      <c r="AO128" s="5">
        <v>65.233058409999998</v>
      </c>
      <c r="AP128" s="2">
        <v>80.28567357</v>
      </c>
      <c r="AQ128" s="2">
        <v>71.588550620000007</v>
      </c>
      <c r="AR128" s="2">
        <v>63.598784940000002</v>
      </c>
      <c r="AS128" s="2">
        <v>56.463813270000003</v>
      </c>
      <c r="AT128" s="5">
        <v>67.984205599999996</v>
      </c>
      <c r="AU128" s="2">
        <v>100</v>
      </c>
      <c r="AV128" s="2"/>
      <c r="AW128" s="2">
        <v>57.697453840000001</v>
      </c>
      <c r="AX128" s="2">
        <v>73.976702720000006</v>
      </c>
      <c r="AY128" s="5">
        <v>77.224718850000002</v>
      </c>
      <c r="BA128" t="s">
        <v>17</v>
      </c>
      <c r="BC128">
        <f t="shared" si="92"/>
        <v>1.2353131128447659</v>
      </c>
      <c r="BD128">
        <f t="shared" si="93"/>
        <v>0.15872691869781089</v>
      </c>
      <c r="BE128">
        <f t="shared" si="94"/>
        <v>-2.0589674303081269</v>
      </c>
      <c r="BF128">
        <f t="shared" si="95"/>
        <v>0.84150407393565241</v>
      </c>
      <c r="BG128">
        <f t="shared" si="96"/>
        <v>1.7579007212771491</v>
      </c>
      <c r="BH128">
        <f t="shared" si="97"/>
        <v>0.77308118601260856</v>
      </c>
      <c r="BI128">
        <f t="shared" si="98"/>
        <v>0.31703124084119316</v>
      </c>
      <c r="BJ128">
        <f t="shared" si="99"/>
        <v>-8.8968774296320011E-2</v>
      </c>
      <c r="BK128">
        <f t="shared" si="100"/>
        <v>-0.99493743418514224</v>
      </c>
      <c r="BL128">
        <f t="shared" si="101"/>
        <v>1.462213267085833</v>
      </c>
      <c r="BM128">
        <f t="shared" si="102"/>
        <v>0.37418844155600922</v>
      </c>
      <c r="BN128">
        <f t="shared" si="103"/>
        <v>-0.40246497376358226</v>
      </c>
      <c r="BO128">
        <f t="shared" si="104"/>
        <v>-1.1775694201762816</v>
      </c>
      <c r="BP128">
        <f t="shared" si="105"/>
        <v>-0.75442472770109581</v>
      </c>
      <c r="BQ128">
        <f t="shared" si="106"/>
        <v>-1.0425880633727285</v>
      </c>
      <c r="BR128">
        <f t="shared" si="107"/>
        <v>-0.1550309616428161</v>
      </c>
      <c r="BS128">
        <f t="shared" si="108"/>
        <v>-0.91553024478288725</v>
      </c>
      <c r="BT128">
        <f t="shared" si="109"/>
        <v>-0.37267611350251983</v>
      </c>
      <c r="BU128">
        <f t="shared" si="110"/>
        <v>-1.0521225365390783</v>
      </c>
      <c r="BV128">
        <f t="shared" si="111"/>
        <v>-1.1492064022939719</v>
      </c>
      <c r="BW128">
        <f t="shared" si="112"/>
        <v>0.26892707319766396</v>
      </c>
      <c r="BX128" t="str">
        <f t="shared" si="113"/>
        <v/>
      </c>
      <c r="BY128">
        <f t="shared" si="114"/>
        <v>-1.0992565922166282</v>
      </c>
      <c r="BZ128">
        <f t="shared" si="115"/>
        <v>-0.58721717285200792</v>
      </c>
      <c r="CA128">
        <f t="shared" si="116"/>
        <v>-0.69427206127600294</v>
      </c>
      <c r="CC128" t="str">
        <f t="shared" si="117"/>
        <v>높음</v>
      </c>
      <c r="CD128" t="str">
        <f t="shared" si="130"/>
        <v>보통</v>
      </c>
      <c r="CE128" t="str">
        <f t="shared" si="131"/>
        <v>낮음</v>
      </c>
      <c r="CF128" t="str">
        <f t="shared" si="132"/>
        <v>보통</v>
      </c>
      <c r="CG128" t="str">
        <f t="shared" si="133"/>
        <v>높음</v>
      </c>
      <c r="CH128" t="str">
        <f t="shared" si="134"/>
        <v>보통</v>
      </c>
      <c r="CI128" t="str">
        <f t="shared" si="135"/>
        <v>보통</v>
      </c>
      <c r="CJ128" t="str">
        <f t="shared" si="136"/>
        <v>낮음</v>
      </c>
      <c r="CK128" t="str">
        <f t="shared" si="137"/>
        <v>낮음</v>
      </c>
      <c r="CL128" t="str">
        <f t="shared" si="138"/>
        <v>높음</v>
      </c>
      <c r="CM128" t="str">
        <f t="shared" si="139"/>
        <v>보통</v>
      </c>
      <c r="CN128" t="str">
        <f t="shared" si="140"/>
        <v>낮음</v>
      </c>
      <c r="CO128" t="str">
        <f t="shared" si="141"/>
        <v>낮음</v>
      </c>
      <c r="CP128" t="str">
        <f t="shared" si="142"/>
        <v>낮음</v>
      </c>
      <c r="CQ128" t="str">
        <f t="shared" si="143"/>
        <v>낮음</v>
      </c>
      <c r="CR128" t="str">
        <f t="shared" si="144"/>
        <v>낮음</v>
      </c>
      <c r="CS128" t="str">
        <f t="shared" si="121"/>
        <v>낮음</v>
      </c>
      <c r="CT128" t="str">
        <f t="shared" si="122"/>
        <v>낮음</v>
      </c>
      <c r="CU128" t="str">
        <f t="shared" si="123"/>
        <v>낮음</v>
      </c>
      <c r="CV128" t="str">
        <f t="shared" si="124"/>
        <v>낮음</v>
      </c>
      <c r="CW128" t="str">
        <f t="shared" si="125"/>
        <v>보통</v>
      </c>
      <c r="CX128" t="str">
        <f t="shared" si="126"/>
        <v/>
      </c>
      <c r="CY128" t="str">
        <f t="shared" si="127"/>
        <v>낮음</v>
      </c>
      <c r="CZ128" t="str">
        <f t="shared" si="128"/>
        <v>낮음</v>
      </c>
      <c r="DA128" t="str">
        <f t="shared" si="129"/>
        <v>낮음</v>
      </c>
      <c r="DC128">
        <f t="shared" si="118"/>
        <v>3.7437859466053922E-2</v>
      </c>
      <c r="DD128">
        <f t="shared" si="119"/>
        <v>-1.060258967390904</v>
      </c>
      <c r="DE128">
        <f t="shared" si="120"/>
        <v>-0.47595815873394676</v>
      </c>
    </row>
    <row r="129" spans="1:109" x14ac:dyDescent="0.3">
      <c r="A129">
        <v>1139</v>
      </c>
      <c r="B129">
        <v>190219</v>
      </c>
      <c r="C129" t="s">
        <v>118</v>
      </c>
      <c r="D129" t="s">
        <v>6</v>
      </c>
      <c r="E129" t="s">
        <v>17</v>
      </c>
      <c r="F129">
        <f t="shared" si="74"/>
        <v>-0.41628094646542529</v>
      </c>
      <c r="G129">
        <f t="shared" si="75"/>
        <v>-0.39303865403164784</v>
      </c>
      <c r="H129">
        <f t="shared" si="76"/>
        <v>0.15750592377745629</v>
      </c>
      <c r="I129">
        <f t="shared" si="77"/>
        <v>-0.39554119203279353</v>
      </c>
      <c r="J129">
        <f t="shared" si="78"/>
        <v>-0.39421635453095166</v>
      </c>
      <c r="K129">
        <f t="shared" si="79"/>
        <v>0.59126726963605836</v>
      </c>
      <c r="M129" s="6">
        <f t="shared" si="80"/>
        <v>61.15</v>
      </c>
      <c r="N129">
        <f t="shared" si="81"/>
        <v>76.300273250000004</v>
      </c>
      <c r="O129">
        <f t="shared" si="82"/>
        <v>82.463910999999996</v>
      </c>
      <c r="P129">
        <f t="shared" si="83"/>
        <v>73.711592379999999</v>
      </c>
      <c r="Q129">
        <f t="shared" si="84"/>
        <v>74.808452200000005</v>
      </c>
      <c r="R129">
        <f t="shared" si="85"/>
        <v>86.086285000000004</v>
      </c>
      <c r="T129" t="str">
        <f t="shared" si="86"/>
        <v>낮음</v>
      </c>
      <c r="U129" t="str">
        <f t="shared" si="87"/>
        <v>낮음</v>
      </c>
      <c r="V129" t="str">
        <f t="shared" si="88"/>
        <v>보통</v>
      </c>
      <c r="W129" t="str">
        <f t="shared" si="89"/>
        <v>낮음</v>
      </c>
      <c r="X129" t="str">
        <f t="shared" si="90"/>
        <v>낮음</v>
      </c>
      <c r="Y129" t="str">
        <f t="shared" si="91"/>
        <v>보통</v>
      </c>
      <c r="AA129" s="2">
        <v>61.15</v>
      </c>
      <c r="AB129" s="2">
        <v>82.799449139999993</v>
      </c>
      <c r="AC129" s="2">
        <v>78.109321230000006</v>
      </c>
      <c r="AD129" s="2">
        <v>57.229035629999998</v>
      </c>
      <c r="AE129" s="2">
        <v>87.063286989999995</v>
      </c>
      <c r="AF129" s="5">
        <v>76.300273250000004</v>
      </c>
      <c r="AG129" s="2">
        <v>73.154352970000005</v>
      </c>
      <c r="AH129" s="2">
        <v>79.6996915</v>
      </c>
      <c r="AI129" s="2">
        <v>88.545757649999999</v>
      </c>
      <c r="AJ129" s="2">
        <v>88.455841890000002</v>
      </c>
      <c r="AK129" s="5">
        <v>82.463910999999996</v>
      </c>
      <c r="AL129" s="2">
        <v>96.168198270000005</v>
      </c>
      <c r="AM129" s="2">
        <v>72.612399879999998</v>
      </c>
      <c r="AN129" s="2">
        <v>52.35417898</v>
      </c>
      <c r="AO129" s="5">
        <v>73.711592379999999</v>
      </c>
      <c r="AP129" s="2">
        <v>89.844521970000002</v>
      </c>
      <c r="AQ129" s="2">
        <v>79.905736660000002</v>
      </c>
      <c r="AR129" s="2">
        <v>66.725630359999997</v>
      </c>
      <c r="AS129" s="2">
        <v>62.757919809999997</v>
      </c>
      <c r="AT129" s="5">
        <v>74.808452200000005</v>
      </c>
      <c r="AU129" s="2">
        <v>100</v>
      </c>
      <c r="AV129" s="2"/>
      <c r="AW129" s="2">
        <v>58.258854990000003</v>
      </c>
      <c r="AX129" s="2">
        <v>100</v>
      </c>
      <c r="AY129" s="5">
        <v>86.086285000000004</v>
      </c>
      <c r="BA129" t="s">
        <v>17</v>
      </c>
      <c r="BC129">
        <f t="shared" si="92"/>
        <v>-0.41628094646542529</v>
      </c>
      <c r="BD129">
        <f t="shared" si="93"/>
        <v>-0.53572301312837867</v>
      </c>
      <c r="BE129">
        <f t="shared" si="94"/>
        <v>0.24263192106192016</v>
      </c>
      <c r="BF129">
        <f t="shared" si="95"/>
        <v>-0.44324534709007063</v>
      </c>
      <c r="BG129">
        <f t="shared" si="96"/>
        <v>0.83078795151170426</v>
      </c>
      <c r="BH129">
        <f t="shared" si="97"/>
        <v>-0.39303865403164784</v>
      </c>
      <c r="BI129">
        <f t="shared" si="98"/>
        <v>-0.74078207684476816</v>
      </c>
      <c r="BJ129">
        <f t="shared" si="99"/>
        <v>-2.9914225055351837E-3</v>
      </c>
      <c r="BK129">
        <f t="shared" si="100"/>
        <v>0.72187175662201974</v>
      </c>
      <c r="BL129">
        <f t="shared" si="101"/>
        <v>0.69114153458188121</v>
      </c>
      <c r="BM129">
        <f t="shared" si="102"/>
        <v>0.15750592377745629</v>
      </c>
      <c r="BN129">
        <f t="shared" si="103"/>
        <v>0.27743440197956137</v>
      </c>
      <c r="BO129">
        <f t="shared" si="104"/>
        <v>-0.41536573701494806</v>
      </c>
      <c r="BP129">
        <f t="shared" si="105"/>
        <v>-1.2636586457788674</v>
      </c>
      <c r="BQ129">
        <f t="shared" si="106"/>
        <v>-0.39554119203279353</v>
      </c>
      <c r="BR129">
        <f t="shared" si="107"/>
        <v>0.47618630721423749</v>
      </c>
      <c r="BS129">
        <f t="shared" si="108"/>
        <v>-0.27460941924891435</v>
      </c>
      <c r="BT129">
        <f t="shared" si="109"/>
        <v>-0.25937223031137735</v>
      </c>
      <c r="BU129">
        <f t="shared" si="110"/>
        <v>-0.64083039326820168</v>
      </c>
      <c r="BV129">
        <f t="shared" si="111"/>
        <v>-0.39421635453095166</v>
      </c>
      <c r="BW129">
        <f t="shared" si="112"/>
        <v>0.26892707319766396</v>
      </c>
      <c r="BX129" t="str">
        <f t="shared" si="113"/>
        <v/>
      </c>
      <c r="BY129">
        <f t="shared" si="114"/>
        <v>-1.056231254955595</v>
      </c>
      <c r="BZ129">
        <f t="shared" si="115"/>
        <v>1.0192416455697768</v>
      </c>
      <c r="CA129">
        <f t="shared" si="116"/>
        <v>0.59126726963605836</v>
      </c>
      <c r="CC129" t="str">
        <f t="shared" si="117"/>
        <v>낮음</v>
      </c>
      <c r="CD129" t="str">
        <f t="shared" si="130"/>
        <v>낮음</v>
      </c>
      <c r="CE129" t="str">
        <f t="shared" si="131"/>
        <v>보통</v>
      </c>
      <c r="CF129" t="str">
        <f t="shared" si="132"/>
        <v>낮음</v>
      </c>
      <c r="CG129" t="str">
        <f t="shared" si="133"/>
        <v>보통</v>
      </c>
      <c r="CH129" t="str">
        <f t="shared" si="134"/>
        <v>낮음</v>
      </c>
      <c r="CI129" t="str">
        <f t="shared" si="135"/>
        <v>낮음</v>
      </c>
      <c r="CJ129" t="str">
        <f t="shared" si="136"/>
        <v>낮음</v>
      </c>
      <c r="CK129" t="str">
        <f t="shared" si="137"/>
        <v>보통</v>
      </c>
      <c r="CL129" t="str">
        <f t="shared" si="138"/>
        <v>보통</v>
      </c>
      <c r="CM129" t="str">
        <f t="shared" si="139"/>
        <v>보통</v>
      </c>
      <c r="CN129" t="str">
        <f t="shared" si="140"/>
        <v>보통</v>
      </c>
      <c r="CO129" t="str">
        <f t="shared" si="141"/>
        <v>낮음</v>
      </c>
      <c r="CP129" t="str">
        <f t="shared" si="142"/>
        <v>낮음</v>
      </c>
      <c r="CQ129" t="str">
        <f t="shared" si="143"/>
        <v>낮음</v>
      </c>
      <c r="CR129" t="str">
        <f t="shared" si="144"/>
        <v>보통</v>
      </c>
      <c r="CS129" t="str">
        <f t="shared" si="121"/>
        <v>낮음</v>
      </c>
      <c r="CT129" t="str">
        <f t="shared" si="122"/>
        <v>낮음</v>
      </c>
      <c r="CU129" t="str">
        <f t="shared" si="123"/>
        <v>낮음</v>
      </c>
      <c r="CV129" t="str">
        <f t="shared" si="124"/>
        <v>낮음</v>
      </c>
      <c r="CW129" t="str">
        <f t="shared" si="125"/>
        <v>보통</v>
      </c>
      <c r="CX129" t="str">
        <f t="shared" si="126"/>
        <v/>
      </c>
      <c r="CY129" t="str">
        <f t="shared" si="127"/>
        <v>낮음</v>
      </c>
      <c r="CZ129" t="str">
        <f t="shared" si="128"/>
        <v>높음</v>
      </c>
      <c r="DA129" t="str">
        <f t="shared" si="129"/>
        <v>보통</v>
      </c>
      <c r="DC129">
        <f t="shared" si="118"/>
        <v>-5.0791461516336824E-2</v>
      </c>
      <c r="DD129">
        <f t="shared" si="119"/>
        <v>-0.11258366442686936</v>
      </c>
      <c r="DE129">
        <f t="shared" si="120"/>
        <v>-0.46012714430277823</v>
      </c>
    </row>
    <row r="130" spans="1:109" x14ac:dyDescent="0.3">
      <c r="A130">
        <v>1140</v>
      </c>
      <c r="B130">
        <v>190220</v>
      </c>
      <c r="C130" t="s">
        <v>119</v>
      </c>
      <c r="D130" t="s">
        <v>16</v>
      </c>
      <c r="E130" t="s">
        <v>11</v>
      </c>
      <c r="F130">
        <f t="shared" si="74"/>
        <v>1.3931955136661018</v>
      </c>
      <c r="G130">
        <f t="shared" si="75"/>
        <v>1.9669770425703079</v>
      </c>
      <c r="H130">
        <f t="shared" si="76"/>
        <v>-1.1678009880922617</v>
      </c>
      <c r="I130">
        <f t="shared" si="77"/>
        <v>1.9863936177334962</v>
      </c>
      <c r="J130">
        <f t="shared" si="78"/>
        <v>3.4903763859711952E-2</v>
      </c>
      <c r="K130">
        <f t="shared" si="79"/>
        <v>2.2208729890352266E-3</v>
      </c>
      <c r="M130" s="6">
        <f t="shared" si="80"/>
        <v>70.825287356321866</v>
      </c>
      <c r="N130">
        <f t="shared" si="81"/>
        <v>93.479430230000006</v>
      </c>
      <c r="O130">
        <f t="shared" si="82"/>
        <v>63.790344439999998</v>
      </c>
      <c r="P130">
        <f t="shared" si="83"/>
        <v>89.391690429999997</v>
      </c>
      <c r="Q130">
        <f t="shared" si="84"/>
        <v>77.256045799999995</v>
      </c>
      <c r="R130">
        <f t="shared" si="85"/>
        <v>79.50979572</v>
      </c>
      <c r="T130" t="str">
        <f t="shared" si="86"/>
        <v>높음</v>
      </c>
      <c r="U130" t="str">
        <f t="shared" si="87"/>
        <v>높음</v>
      </c>
      <c r="V130" t="str">
        <f t="shared" si="88"/>
        <v>낮음</v>
      </c>
      <c r="W130" t="str">
        <f t="shared" si="89"/>
        <v>높음</v>
      </c>
      <c r="X130" t="str">
        <f t="shared" si="90"/>
        <v>보통</v>
      </c>
      <c r="Y130" t="str">
        <f t="shared" si="91"/>
        <v>보통</v>
      </c>
      <c r="AA130" s="2">
        <v>70.825287356321866</v>
      </c>
      <c r="AB130" s="2">
        <v>83.543522300000006</v>
      </c>
      <c r="AC130" s="2">
        <v>100</v>
      </c>
      <c r="AD130" s="2">
        <v>100</v>
      </c>
      <c r="AE130" s="2">
        <v>90.374198620000001</v>
      </c>
      <c r="AF130" s="5">
        <v>93.479430230000006</v>
      </c>
      <c r="AG130" s="2">
        <v>54.960681319999999</v>
      </c>
      <c r="AH130" s="2">
        <v>79.515692529999995</v>
      </c>
      <c r="AI130" s="2">
        <v>53.061247960000003</v>
      </c>
      <c r="AJ130" s="2">
        <v>67.623755950000003</v>
      </c>
      <c r="AK130" s="5">
        <v>63.790344439999998</v>
      </c>
      <c r="AL130" s="2">
        <v>100</v>
      </c>
      <c r="AM130" s="2">
        <v>87.78249624</v>
      </c>
      <c r="AN130" s="2">
        <v>80.392575059999999</v>
      </c>
      <c r="AO130" s="5">
        <v>89.391690429999997</v>
      </c>
      <c r="AP130" s="2">
        <v>73.252139700000001</v>
      </c>
      <c r="AQ130" s="2">
        <v>73.884200960000001</v>
      </c>
      <c r="AR130" s="2">
        <v>62.921383579999997</v>
      </c>
      <c r="AS130" s="2">
        <v>98.966458950000003</v>
      </c>
      <c r="AT130" s="5">
        <v>77.256045799999995</v>
      </c>
      <c r="AU130" s="2">
        <v>73.316786449999995</v>
      </c>
      <c r="AV130" s="2"/>
      <c r="AW130" s="2">
        <v>83.041868050000005</v>
      </c>
      <c r="AX130" s="2">
        <v>82.170732650000005</v>
      </c>
      <c r="AY130" s="5">
        <v>79.50979572</v>
      </c>
      <c r="BA130" t="s">
        <v>11</v>
      </c>
      <c r="BC130">
        <f t="shared" si="92"/>
        <v>1.3931955136661018</v>
      </c>
      <c r="BD130">
        <f t="shared" si="93"/>
        <v>0.16810732391021435</v>
      </c>
      <c r="BE130">
        <f t="shared" si="94"/>
        <v>0.76616790905560117</v>
      </c>
      <c r="BF130">
        <f t="shared" si="95"/>
        <v>0.77913314616513585</v>
      </c>
      <c r="BG130">
        <f t="shared" si="96"/>
        <v>0.66765285639017757</v>
      </c>
      <c r="BH130">
        <f t="shared" si="97"/>
        <v>0.76570009881506929</v>
      </c>
      <c r="BI130">
        <f t="shared" si="98"/>
        <v>-0.78734880293049103</v>
      </c>
      <c r="BJ130">
        <f t="shared" si="99"/>
        <v>2.852503007711395E-2</v>
      </c>
      <c r="BK130">
        <f t="shared" si="100"/>
        <v>-0.75226763715871814</v>
      </c>
      <c r="BL130">
        <f t="shared" si="101"/>
        <v>-0.1756027011934336</v>
      </c>
      <c r="BM130">
        <f t="shared" si="102"/>
        <v>-0.4971713161584414</v>
      </c>
      <c r="BN130">
        <f t="shared" si="103"/>
        <v>0.77474202102198253</v>
      </c>
      <c r="BO130">
        <f t="shared" si="104"/>
        <v>0.40749387274661836</v>
      </c>
      <c r="BP130">
        <f t="shared" si="105"/>
        <v>0.28845266696764649</v>
      </c>
      <c r="BQ130">
        <f t="shared" si="106"/>
        <v>0.57722328477858964</v>
      </c>
      <c r="BR130">
        <f t="shared" si="107"/>
        <v>-0.27111253654346196</v>
      </c>
      <c r="BS130">
        <f t="shared" si="108"/>
        <v>-9.983881097698992E-2</v>
      </c>
      <c r="BT130">
        <f t="shared" si="109"/>
        <v>-0.18866099370256903</v>
      </c>
      <c r="BU130">
        <f t="shared" si="110"/>
        <v>0.56712676669561402</v>
      </c>
      <c r="BV130">
        <f t="shared" si="111"/>
        <v>7.8076968614827335E-3</v>
      </c>
      <c r="BW130">
        <f t="shared" si="112"/>
        <v>-0.30184251548485025</v>
      </c>
      <c r="BX130" t="str">
        <f t="shared" si="113"/>
        <v/>
      </c>
      <c r="BY130">
        <f t="shared" si="114"/>
        <v>0.15974545549529859</v>
      </c>
      <c r="BZ130">
        <f t="shared" si="115"/>
        <v>0.13497241182600603</v>
      </c>
      <c r="CA130">
        <f t="shared" si="116"/>
        <v>7.1334375283974591E-4</v>
      </c>
      <c r="CC130" t="str">
        <f t="shared" si="117"/>
        <v>높음</v>
      </c>
      <c r="CD130" t="str">
        <f t="shared" si="130"/>
        <v>보통</v>
      </c>
      <c r="CE130" t="str">
        <f t="shared" si="131"/>
        <v>보통</v>
      </c>
      <c r="CF130" t="str">
        <f t="shared" si="132"/>
        <v>보통</v>
      </c>
      <c r="CG130" t="str">
        <f t="shared" si="133"/>
        <v>보통</v>
      </c>
      <c r="CH130" t="str">
        <f t="shared" si="134"/>
        <v>보통</v>
      </c>
      <c r="CI130" t="str">
        <f t="shared" si="135"/>
        <v>낮음</v>
      </c>
      <c r="CJ130" t="str">
        <f t="shared" si="136"/>
        <v>보통</v>
      </c>
      <c r="CK130" t="str">
        <f t="shared" si="137"/>
        <v>낮음</v>
      </c>
      <c r="CL130" t="str">
        <f t="shared" si="138"/>
        <v>낮음</v>
      </c>
      <c r="CM130" t="str">
        <f t="shared" si="139"/>
        <v>낮음</v>
      </c>
      <c r="CN130" t="str">
        <f t="shared" si="140"/>
        <v>보통</v>
      </c>
      <c r="CO130" t="str">
        <f t="shared" si="141"/>
        <v>보통</v>
      </c>
      <c r="CP130" t="str">
        <f t="shared" si="142"/>
        <v>보통</v>
      </c>
      <c r="CQ130" t="str">
        <f t="shared" si="143"/>
        <v>보통</v>
      </c>
      <c r="CR130" t="str">
        <f t="shared" si="144"/>
        <v>낮음</v>
      </c>
      <c r="CS130" t="str">
        <f t="shared" si="121"/>
        <v>낮음</v>
      </c>
      <c r="CT130" t="str">
        <f t="shared" si="122"/>
        <v>낮음</v>
      </c>
      <c r="CU130" t="str">
        <f t="shared" si="123"/>
        <v>보통</v>
      </c>
      <c r="CV130" t="str">
        <f t="shared" si="124"/>
        <v>보통</v>
      </c>
      <c r="CW130" t="str">
        <f t="shared" si="125"/>
        <v>낮음</v>
      </c>
      <c r="CX130" t="str">
        <f t="shared" si="126"/>
        <v/>
      </c>
      <c r="CY130" t="str">
        <f t="shared" si="127"/>
        <v>보통</v>
      </c>
      <c r="CZ130" t="str">
        <f t="shared" si="128"/>
        <v>보통</v>
      </c>
      <c r="DA130" t="str">
        <f t="shared" si="129"/>
        <v>보통</v>
      </c>
      <c r="DC130">
        <f t="shared" si="118"/>
        <v>-8.3490902005321277E-2</v>
      </c>
      <c r="DD130">
        <f t="shared" si="119"/>
        <v>0.27558700022558591</v>
      </c>
      <c r="DE130">
        <f t="shared" si="120"/>
        <v>5.7280527553358752E-2</v>
      </c>
    </row>
    <row r="131" spans="1:109" x14ac:dyDescent="0.3">
      <c r="A131">
        <v>1141</v>
      </c>
      <c r="B131">
        <v>190220</v>
      </c>
      <c r="C131" t="s">
        <v>120</v>
      </c>
      <c r="D131" t="s">
        <v>6</v>
      </c>
      <c r="E131" t="s">
        <v>9</v>
      </c>
      <c r="F131">
        <f t="shared" si="74"/>
        <v>-0.45361770857948386</v>
      </c>
      <c r="G131">
        <f t="shared" si="75"/>
        <v>-0.3300423914286299</v>
      </c>
      <c r="H131">
        <f t="shared" si="76"/>
        <v>6.5743668898272531E-2</v>
      </c>
      <c r="I131">
        <f t="shared" si="77"/>
        <v>-0.72813422478575796</v>
      </c>
      <c r="J131">
        <f t="shared" si="78"/>
        <v>-0.22225016651575952</v>
      </c>
      <c r="K131">
        <f t="shared" si="79"/>
        <v>0.10741837300942605</v>
      </c>
      <c r="M131" s="6">
        <f t="shared" si="80"/>
        <v>57.802402402402386</v>
      </c>
      <c r="N131">
        <f t="shared" si="81"/>
        <v>73.736224050000004</v>
      </c>
      <c r="O131">
        <f t="shared" si="82"/>
        <v>75.636633990000007</v>
      </c>
      <c r="P131">
        <f t="shared" si="83"/>
        <v>65.739468709999997</v>
      </c>
      <c r="Q131">
        <f t="shared" si="84"/>
        <v>76.133248390000006</v>
      </c>
      <c r="R131">
        <f t="shared" si="85"/>
        <v>76.843985160000003</v>
      </c>
      <c r="T131" t="str">
        <f t="shared" si="86"/>
        <v>낮음</v>
      </c>
      <c r="U131" t="str">
        <f t="shared" si="87"/>
        <v>낮음</v>
      </c>
      <c r="V131" t="str">
        <f t="shared" si="88"/>
        <v>보통</v>
      </c>
      <c r="W131" t="str">
        <f t="shared" si="89"/>
        <v>낮음</v>
      </c>
      <c r="X131" t="str">
        <f t="shared" si="90"/>
        <v>낮음</v>
      </c>
      <c r="Y131" t="str">
        <f t="shared" si="91"/>
        <v>보통</v>
      </c>
      <c r="AA131" s="2">
        <v>57.802402402402386</v>
      </c>
      <c r="AB131" s="2">
        <v>59.888840369999997</v>
      </c>
      <c r="AC131" s="2">
        <v>65.264859520000002</v>
      </c>
      <c r="AD131" s="2">
        <v>69.791196310000004</v>
      </c>
      <c r="AE131" s="2">
        <v>100</v>
      </c>
      <c r="AF131" s="5">
        <v>73.736224050000004</v>
      </c>
      <c r="AG131" s="2">
        <v>65.987098930000002</v>
      </c>
      <c r="AH131" s="2">
        <v>77.375125859999997</v>
      </c>
      <c r="AI131" s="2">
        <v>59.184311170000001</v>
      </c>
      <c r="AJ131" s="2">
        <v>100</v>
      </c>
      <c r="AK131" s="5">
        <v>75.636633990000007</v>
      </c>
      <c r="AL131" s="2">
        <v>69.094727849999998</v>
      </c>
      <c r="AM131" s="2">
        <v>65.176078129999993</v>
      </c>
      <c r="AN131" s="2">
        <v>62.947600129999998</v>
      </c>
      <c r="AO131" s="5">
        <v>65.739468709999997</v>
      </c>
      <c r="AP131" s="2">
        <v>100</v>
      </c>
      <c r="AQ131" s="2">
        <v>80.327453129999995</v>
      </c>
      <c r="AR131" s="2">
        <v>62.921383679999998</v>
      </c>
      <c r="AS131" s="2">
        <v>61.284156760000002</v>
      </c>
      <c r="AT131" s="5">
        <v>76.133248390000006</v>
      </c>
      <c r="AU131" s="2">
        <v>54.266048640000001</v>
      </c>
      <c r="AV131" s="2">
        <v>100</v>
      </c>
      <c r="AW131" s="2">
        <v>93.700353649999997</v>
      </c>
      <c r="AX131" s="2">
        <v>59.409538339999997</v>
      </c>
      <c r="AY131" s="5">
        <v>76.843985160000003</v>
      </c>
      <c r="BA131" t="s">
        <v>9</v>
      </c>
      <c r="BC131">
        <f t="shared" si="92"/>
        <v>-0.21607212953672691</v>
      </c>
      <c r="BD131">
        <f t="shared" si="93"/>
        <v>-0.98469365587921365</v>
      </c>
      <c r="BE131">
        <f t="shared" si="94"/>
        <v>-1.3172650241794246</v>
      </c>
      <c r="BF131">
        <f t="shared" si="95"/>
        <v>-2.2251209940487068E-2</v>
      </c>
      <c r="BG131">
        <f t="shared" si="96"/>
        <v>1.5753141735835872</v>
      </c>
      <c r="BH131">
        <f t="shared" si="97"/>
        <v>-0.3300423914286299</v>
      </c>
      <c r="BI131">
        <f t="shared" si="98"/>
        <v>-0.46258346972699743</v>
      </c>
      <c r="BJ131">
        <f t="shared" si="99"/>
        <v>0.11849835033222697</v>
      </c>
      <c r="BK131">
        <f t="shared" si="100"/>
        <v>-0.92605960627893857</v>
      </c>
      <c r="BL131">
        <f t="shared" si="101"/>
        <v>1.1190363750734644</v>
      </c>
      <c r="BM131">
        <f t="shared" si="102"/>
        <v>6.5743668898272531E-2</v>
      </c>
      <c r="BN131">
        <f t="shared" si="103"/>
        <v>-6.5399072019545243E-2</v>
      </c>
      <c r="BO131">
        <f t="shared" si="104"/>
        <v>-0.2951461549876303</v>
      </c>
      <c r="BP131">
        <f t="shared" si="105"/>
        <v>-0.44453570031760326</v>
      </c>
      <c r="BQ131">
        <f t="shared" si="106"/>
        <v>-0.32148091867577755</v>
      </c>
      <c r="BR131">
        <f t="shared" si="107"/>
        <v>0.61355352240751304</v>
      </c>
      <c r="BS131">
        <f t="shared" si="108"/>
        <v>7.0910986378236882E-2</v>
      </c>
      <c r="BT131">
        <f t="shared" si="109"/>
        <v>-0.30260360481156506</v>
      </c>
      <c r="BU131">
        <f t="shared" si="110"/>
        <v>-0.57088838979962042</v>
      </c>
      <c r="BV131">
        <f t="shared" si="111"/>
        <v>-6.1895577200877704E-2</v>
      </c>
      <c r="BW131">
        <f t="shared" si="112"/>
        <v>-1.2428977355795965</v>
      </c>
      <c r="BX131">
        <f t="shared" si="113"/>
        <v>0.47335817627535115</v>
      </c>
      <c r="BY131">
        <f t="shared" si="114"/>
        <v>0.95105413290760854</v>
      </c>
      <c r="BZ131">
        <f t="shared" si="115"/>
        <v>-0.62138495447245889</v>
      </c>
      <c r="CA131">
        <f t="shared" si="116"/>
        <v>5.940052546546621E-2</v>
      </c>
      <c r="CC131" t="str">
        <f t="shared" si="117"/>
        <v>낮음</v>
      </c>
      <c r="CD131" t="str">
        <f t="shared" si="130"/>
        <v>낮음</v>
      </c>
      <c r="CE131" t="str">
        <f t="shared" si="131"/>
        <v>낮음</v>
      </c>
      <c r="CF131" t="str">
        <f t="shared" si="132"/>
        <v>낮음</v>
      </c>
      <c r="CG131" t="str">
        <f t="shared" si="133"/>
        <v>높음</v>
      </c>
      <c r="CH131" t="str">
        <f t="shared" si="134"/>
        <v>낮음</v>
      </c>
      <c r="CI131" t="str">
        <f t="shared" si="135"/>
        <v>낮음</v>
      </c>
      <c r="CJ131" t="str">
        <f t="shared" si="136"/>
        <v>보통</v>
      </c>
      <c r="CK131" t="str">
        <f t="shared" si="137"/>
        <v>낮음</v>
      </c>
      <c r="CL131" t="str">
        <f t="shared" si="138"/>
        <v>높음</v>
      </c>
      <c r="CM131" t="str">
        <f t="shared" si="139"/>
        <v>보통</v>
      </c>
      <c r="CN131" t="str">
        <f t="shared" si="140"/>
        <v>낮음</v>
      </c>
      <c r="CO131" t="str">
        <f t="shared" si="141"/>
        <v>낮음</v>
      </c>
      <c r="CP131" t="str">
        <f t="shared" si="142"/>
        <v>낮음</v>
      </c>
      <c r="CQ131" t="str">
        <f t="shared" si="143"/>
        <v>낮음</v>
      </c>
      <c r="CR131" t="str">
        <f t="shared" si="144"/>
        <v>보통</v>
      </c>
      <c r="CS131" t="str">
        <f t="shared" si="121"/>
        <v>보통</v>
      </c>
      <c r="CT131" t="str">
        <f t="shared" si="122"/>
        <v>낮음</v>
      </c>
      <c r="CU131" t="str">
        <f t="shared" si="123"/>
        <v>낮음</v>
      </c>
      <c r="CV131" t="str">
        <f t="shared" si="124"/>
        <v>낮음</v>
      </c>
      <c r="CW131" t="str">
        <f t="shared" si="125"/>
        <v>낮음</v>
      </c>
      <c r="CX131" t="str">
        <f t="shared" si="126"/>
        <v>보통</v>
      </c>
      <c r="CY131" t="str">
        <f t="shared" si="127"/>
        <v>보통</v>
      </c>
      <c r="CZ131" t="str">
        <f t="shared" si="128"/>
        <v>낮음</v>
      </c>
      <c r="DA131" t="str">
        <f t="shared" si="129"/>
        <v>보통</v>
      </c>
      <c r="DC131">
        <f t="shared" si="118"/>
        <v>-0.42840408215956793</v>
      </c>
      <c r="DD131">
        <f t="shared" si="119"/>
        <v>-0.18992873323624795</v>
      </c>
      <c r="DE131">
        <f t="shared" si="120"/>
        <v>-0.14887919768819705</v>
      </c>
    </row>
    <row r="132" spans="1:109" x14ac:dyDescent="0.3">
      <c r="A132">
        <v>1142</v>
      </c>
      <c r="B132">
        <v>190220</v>
      </c>
      <c r="C132" t="s">
        <v>121</v>
      </c>
      <c r="D132" t="s">
        <v>16</v>
      </c>
      <c r="E132" t="s">
        <v>17</v>
      </c>
      <c r="F132">
        <f t="shared" si="74"/>
        <v>0.30820952369376164</v>
      </c>
      <c r="G132">
        <f t="shared" si="75"/>
        <v>-0.32160781048733977</v>
      </c>
      <c r="H132">
        <f t="shared" si="76"/>
        <v>-4.9399323031465221E-2</v>
      </c>
      <c r="I132">
        <f t="shared" si="77"/>
        <v>0.7853180870234161</v>
      </c>
      <c r="J132">
        <f t="shared" si="78"/>
        <v>-1.6809223290697026</v>
      </c>
      <c r="K132">
        <f t="shared" si="79"/>
        <v>-0.33235366109069947</v>
      </c>
      <c r="M132" s="6">
        <f t="shared" si="80"/>
        <v>67.694197031039153</v>
      </c>
      <c r="N132">
        <f t="shared" si="81"/>
        <v>76.730118219999994</v>
      </c>
      <c r="O132">
        <f t="shared" si="82"/>
        <v>81.132295409999998</v>
      </c>
      <c r="P132">
        <f t="shared" si="83"/>
        <v>89.184900350000007</v>
      </c>
      <c r="Q132">
        <f t="shared" si="84"/>
        <v>63.17810171</v>
      </c>
      <c r="R132">
        <f t="shared" si="85"/>
        <v>79.719519099999999</v>
      </c>
      <c r="T132" t="str">
        <f t="shared" si="86"/>
        <v>보통</v>
      </c>
      <c r="U132" t="str">
        <f t="shared" si="87"/>
        <v>낮음</v>
      </c>
      <c r="V132" t="str">
        <f t="shared" si="88"/>
        <v>낮음</v>
      </c>
      <c r="W132" t="str">
        <f t="shared" si="89"/>
        <v>보통</v>
      </c>
      <c r="X132" t="str">
        <f t="shared" si="90"/>
        <v>낮음</v>
      </c>
      <c r="Y132" t="str">
        <f t="shared" si="91"/>
        <v>낮음</v>
      </c>
      <c r="AA132" s="2">
        <v>67.694197031039153</v>
      </c>
      <c r="AB132" s="2">
        <v>100</v>
      </c>
      <c r="AC132" s="2">
        <v>87.644890040000007</v>
      </c>
      <c r="AD132" s="2">
        <v>61.731240630000002</v>
      </c>
      <c r="AE132" s="2">
        <v>57.544342200000003</v>
      </c>
      <c r="AF132" s="5">
        <v>76.730118219999994</v>
      </c>
      <c r="AG132" s="2">
        <v>83.909293719999994</v>
      </c>
      <c r="AH132" s="2">
        <v>80.495174539999994</v>
      </c>
      <c r="AI132" s="2">
        <v>60.124713380000003</v>
      </c>
      <c r="AJ132" s="2">
        <v>100</v>
      </c>
      <c r="AK132" s="5">
        <v>81.132295409999998</v>
      </c>
      <c r="AL132" s="2">
        <v>100</v>
      </c>
      <c r="AM132" s="2">
        <v>100</v>
      </c>
      <c r="AN132" s="2">
        <v>67.554701059999999</v>
      </c>
      <c r="AO132" s="5">
        <v>89.184900350000007</v>
      </c>
      <c r="AP132" s="2">
        <v>50.382480889999997</v>
      </c>
      <c r="AQ132" s="2">
        <v>61.546309909999998</v>
      </c>
      <c r="AR132" s="2">
        <v>73.475100479999995</v>
      </c>
      <c r="AS132" s="2">
        <v>67.308515569999997</v>
      </c>
      <c r="AT132" s="5">
        <v>63.17810171</v>
      </c>
      <c r="AU132" s="2">
        <v>81.474485169999994</v>
      </c>
      <c r="AV132" s="2">
        <v>78.160250160000004</v>
      </c>
      <c r="AW132" s="2">
        <v>59.243341059999999</v>
      </c>
      <c r="AX132" s="2">
        <v>100</v>
      </c>
      <c r="AY132" s="5">
        <v>79.719519099999999</v>
      </c>
      <c r="BA132" t="s">
        <v>17</v>
      </c>
      <c r="BC132">
        <f t="shared" si="92"/>
        <v>0.30820952369376164</v>
      </c>
      <c r="BD132">
        <f t="shared" si="93"/>
        <v>0.15872691869781089</v>
      </c>
      <c r="BE132">
        <f t="shared" si="94"/>
        <v>1.07197368787989</v>
      </c>
      <c r="BF132">
        <f t="shared" si="95"/>
        <v>-0.20961128797714582</v>
      </c>
      <c r="BG132">
        <f t="shared" si="96"/>
        <v>-1.3456696414859051</v>
      </c>
      <c r="BH132">
        <f t="shared" si="97"/>
        <v>-0.32160781048733977</v>
      </c>
      <c r="BI132">
        <f t="shared" si="98"/>
        <v>-0.31699942248892599</v>
      </c>
      <c r="BJ132">
        <f t="shared" si="99"/>
        <v>2.1233591678661647E-2</v>
      </c>
      <c r="BK132">
        <f t="shared" si="100"/>
        <v>-0.90520873030025484</v>
      </c>
      <c r="BL132">
        <f t="shared" si="101"/>
        <v>1.462213267085833</v>
      </c>
      <c r="BM132">
        <f t="shared" si="102"/>
        <v>-4.9399323031465221E-2</v>
      </c>
      <c r="BN132">
        <f t="shared" si="103"/>
        <v>0.39573658168935705</v>
      </c>
      <c r="BO132">
        <f t="shared" si="104"/>
        <v>1.3234585605946301</v>
      </c>
      <c r="BP132">
        <f t="shared" si="105"/>
        <v>-0.36269621212033576</v>
      </c>
      <c r="BQ132">
        <f t="shared" si="106"/>
        <v>0.7853180870234161</v>
      </c>
      <c r="BR132">
        <f t="shared" si="107"/>
        <v>-2.1296842696266354</v>
      </c>
      <c r="BS132">
        <f t="shared" si="108"/>
        <v>-1.689383465705198</v>
      </c>
      <c r="BT132">
        <f t="shared" si="109"/>
        <v>-1.4799483226685365E-2</v>
      </c>
      <c r="BU132">
        <f t="shared" si="110"/>
        <v>-0.34346900108405137</v>
      </c>
      <c r="BV132">
        <f t="shared" si="111"/>
        <v>-1.6809223290697026</v>
      </c>
      <c r="BW132">
        <f t="shared" si="112"/>
        <v>-0.48717704290262631</v>
      </c>
      <c r="BX132">
        <f t="shared" si="113"/>
        <v>-8.3368394791068796E-3</v>
      </c>
      <c r="BY132">
        <f t="shared" si="114"/>
        <v>-0.98078102620109608</v>
      </c>
      <c r="BZ132">
        <f t="shared" si="115"/>
        <v>1.0192416455697768</v>
      </c>
      <c r="CA132">
        <f t="shared" si="116"/>
        <v>-0.33235366109069947</v>
      </c>
      <c r="CC132" t="str">
        <f t="shared" si="117"/>
        <v>보통</v>
      </c>
      <c r="CD132" t="str">
        <f t="shared" si="130"/>
        <v>보통</v>
      </c>
      <c r="CE132" t="str">
        <f t="shared" si="131"/>
        <v>높음</v>
      </c>
      <c r="CF132" t="str">
        <f t="shared" si="132"/>
        <v>낮음</v>
      </c>
      <c r="CG132" t="str">
        <f t="shared" si="133"/>
        <v>낮음</v>
      </c>
      <c r="CH132" t="str">
        <f t="shared" si="134"/>
        <v>낮음</v>
      </c>
      <c r="CI132" t="str">
        <f t="shared" si="135"/>
        <v>낮음</v>
      </c>
      <c r="CJ132" t="str">
        <f t="shared" si="136"/>
        <v>보통</v>
      </c>
      <c r="CK132" t="str">
        <f t="shared" si="137"/>
        <v>낮음</v>
      </c>
      <c r="CL132" t="str">
        <f t="shared" si="138"/>
        <v>높음</v>
      </c>
      <c r="CM132" t="str">
        <f t="shared" si="139"/>
        <v>낮음</v>
      </c>
      <c r="CN132" t="str">
        <f t="shared" si="140"/>
        <v>보통</v>
      </c>
      <c r="CO132" t="str">
        <f t="shared" si="141"/>
        <v>높음</v>
      </c>
      <c r="CP132" t="str">
        <f t="shared" si="142"/>
        <v>낮음</v>
      </c>
      <c r="CQ132" t="str">
        <f t="shared" si="143"/>
        <v>보통</v>
      </c>
      <c r="CR132" t="str">
        <f t="shared" si="144"/>
        <v>낮음</v>
      </c>
      <c r="CS132" t="str">
        <f t="shared" si="121"/>
        <v>낮음</v>
      </c>
      <c r="CT132" t="str">
        <f t="shared" si="122"/>
        <v>낮음</v>
      </c>
      <c r="CU132" t="str">
        <f t="shared" si="123"/>
        <v>낮음</v>
      </c>
      <c r="CV132" t="str">
        <f t="shared" si="124"/>
        <v>낮음</v>
      </c>
      <c r="CW132" t="str">
        <f t="shared" si="125"/>
        <v>낮음</v>
      </c>
      <c r="CX132" t="str">
        <f t="shared" si="126"/>
        <v>낮음</v>
      </c>
      <c r="CY132" t="str">
        <f t="shared" si="127"/>
        <v>낮음</v>
      </c>
      <c r="CZ132" t="str">
        <f t="shared" si="128"/>
        <v>높음</v>
      </c>
      <c r="DA132" t="str">
        <f t="shared" si="129"/>
        <v>낮음</v>
      </c>
      <c r="DC132">
        <f t="shared" si="118"/>
        <v>-0.47587944692620388</v>
      </c>
      <c r="DD132">
        <f t="shared" si="119"/>
        <v>0.14378910699377537</v>
      </c>
      <c r="DE132">
        <f t="shared" si="120"/>
        <v>-0.49461934796510365</v>
      </c>
    </row>
    <row r="133" spans="1:109" x14ac:dyDescent="0.3">
      <c r="A133">
        <v>1143</v>
      </c>
      <c r="B133">
        <v>190220</v>
      </c>
      <c r="C133" t="s">
        <v>122</v>
      </c>
      <c r="D133" t="s">
        <v>6</v>
      </c>
      <c r="E133" t="s">
        <v>9</v>
      </c>
      <c r="F133">
        <f t="shared" ref="F133:F158" si="145">IF(M133="","",IF((M133-VLOOKUP($BA133,$L$164:$R$170,2,TRUE))/VLOOKUP($BA133,$L$172:$R$178,2,TRUE)&gt;=4,4,IF((M133-VLOOKUP($BA133,$L$164:$R$170,2,TRUE))/VLOOKUP($BA133,$L$172:$R$178,2,TRUE)&lt;=-4,-4,(M133-VLOOKUP($BA133,$L$164:$R$170,2,TRUE))/VLOOKUP($BA133,$L$172:$R$178,2,TRUE))))</f>
        <v>2.4123960303460596</v>
      </c>
      <c r="G133">
        <f t="shared" ref="G133:G158" si="146">IF(N133="","",IF((N133-VLOOKUP($BA133,$L$164:$R$170,3,TRUE))/VLOOKUP($BA133,$L$172:$R$178,3,TRUE)&gt;=4,4,IF((N133-VLOOKUP($BA133,$L$164:$R$170,3,TRUE))/VLOOKUP($BA133,$L$172:$R$178,3,TRUE)&lt;=-4,-4,(N133-VLOOKUP($BA133,$L$164:$R$170,3,TRUE))/VLOOKUP($BA133,$L$172:$R$178,3,TRUE))))</f>
        <v>-1.0280700360470043</v>
      </c>
      <c r="H133">
        <f t="shared" ref="H133:H158" si="147">IF(O133="","",IF((O133-VLOOKUP($BA133,$L$164:$R$170,4,TRUE))/VLOOKUP($BA133,$L$172:$R$178,4,TRUE)&gt;=4,4,IF((O133-VLOOKUP($BA133,$L$164:$R$170,4,TRUE))/VLOOKUP($BA133,$L$172:$R$178,4,TRUE)&lt;=-4,-4,(O133-VLOOKUP($BA133,$L$164:$R$170,4,TRUE))/VLOOKUP($BA133,$L$172:$R$178,4,TRUE))))</f>
        <v>1.0084553191395975</v>
      </c>
      <c r="I133">
        <f t="shared" ref="I133:I158" si="148">IF(P133="","",IF((P133-VLOOKUP($BA133,$L$164:$R$170,5,TRUE))/VLOOKUP($BA133,$L$172:$R$178,5,TRUE)&gt;=4,4,IF((P133-VLOOKUP($BA133,$L$164:$R$170,5,TRUE))/VLOOKUP($BA133,$L$172:$R$178,5,TRUE)&lt;=-4,-4,(P133-VLOOKUP($BA133,$L$164:$R$170,5,TRUE))/VLOOKUP($BA133,$L$172:$R$178,5,TRUE))))</f>
        <v>-0.18773630564030988</v>
      </c>
      <c r="J133">
        <f t="shared" ref="J133:J158" si="149">IF(Q133="","",IF((Q133-VLOOKUP($BA133,$L$164:$R$170,6,TRUE))/VLOOKUP($BA133,$L$172:$R$178,6,TRUE)&gt;=4,4,IF((Q133-VLOOKUP($BA133,$L$164:$R$170,6,TRUE))/VLOOKUP($BA133,$L$172:$R$178,6,TRUE)&lt;=-4,-4,(Q133-VLOOKUP($BA133,$L$164:$R$170,6,TRUE))/VLOOKUP($BA133,$L$172:$R$178,6,TRUE))))</f>
        <v>-0.63137929188203179</v>
      </c>
      <c r="K133">
        <f t="shared" ref="K133:K158" si="150">IF(R133="","",IF((R133-VLOOKUP($BA133,$L$164:$R$170,7,TRUE))/VLOOKUP($BA133,$L$172:$R$178,7,TRUE)&gt;=4,4,IF((R133-VLOOKUP($BA133,$L$164:$R$170,7,TRUE))/VLOOKUP($BA133,$L$172:$R$178,7,TRUE)&lt;=-4,-4,(R133-VLOOKUP($BA133,$L$164:$R$170,7,TRUE))/VLOOKUP($BA133,$L$172:$R$178,7,TRUE))))</f>
        <v>-0.61295854771443481</v>
      </c>
      <c r="M133" s="6">
        <f t="shared" ref="M133:M158" si="151">IF(AA133="","",AA133)</f>
        <v>79.40000000000002</v>
      </c>
      <c r="N133">
        <f t="shared" ref="N133:N158" si="152">IF(AF133="","",AF133)</f>
        <v>69.151180280000005</v>
      </c>
      <c r="O133">
        <f t="shared" ref="O133:O158" si="153">IF(AK133="","",AK133)</f>
        <v>85.554222449999997</v>
      </c>
      <c r="P133">
        <f t="shared" ref="P133:P158" si="154">IF(AO133="","",AO133)</f>
        <v>71.042927289999994</v>
      </c>
      <c r="Q133">
        <f t="shared" ref="Q133:Q158" si="155">IF(AT133="","",AT133)</f>
        <v>73.600688000000005</v>
      </c>
      <c r="R133">
        <f t="shared" ref="R133:R158" si="156">IF(AY133="","",AY133)</f>
        <v>70.912020130000002</v>
      </c>
      <c r="T133" t="str">
        <f t="shared" ref="T133:T158" si="157">IF(F133="","",IF(F133&lt;0,"낮음",IF(F133&gt;=1,"높음","보통")))</f>
        <v>높음</v>
      </c>
      <c r="U133" t="str">
        <f t="shared" ref="U133:U158" si="158">IF(G133="","",IF(G133&lt;0,"낮음",IF(G133&gt;=1,"높음","보통")))</f>
        <v>낮음</v>
      </c>
      <c r="V133" t="str">
        <f t="shared" ref="V133:V158" si="159">IF(H133="","",IF(H133&lt;0,"낮음",IF(H133&gt;=1,"높음","보통")))</f>
        <v>높음</v>
      </c>
      <c r="W133" t="str">
        <f t="shared" ref="W133:W158" si="160">IF(I133="","",IF(I133&lt;0,"낮음",IF(I133&gt;=1,"높음","보통")))</f>
        <v>낮음</v>
      </c>
      <c r="X133" t="str">
        <f t="shared" ref="X133:X158" si="161">IF(J133="","",IF(J133&lt;0,"낮음",IF(J133&gt;=1,"높음","보통")))</f>
        <v>낮음</v>
      </c>
      <c r="Y133" t="str">
        <f t="shared" ref="Y133:Y158" si="162">IF(K133="","",IF(K133&lt;0,"낮음",IF(K133&gt;=1,"높음","보통")))</f>
        <v>낮음</v>
      </c>
      <c r="AA133" s="2">
        <v>79.40000000000002</v>
      </c>
      <c r="AB133" s="2">
        <v>78.142001969999995</v>
      </c>
      <c r="AC133" s="2">
        <v>67.577301500000004</v>
      </c>
      <c r="AD133" s="2">
        <v>62.49230584</v>
      </c>
      <c r="AE133" s="2">
        <v>68.3931118</v>
      </c>
      <c r="AF133" s="5">
        <v>69.151180280000005</v>
      </c>
      <c r="AG133" s="2">
        <v>68.681646069999999</v>
      </c>
      <c r="AH133" s="2">
        <v>76.108508959999995</v>
      </c>
      <c r="AI133" s="2">
        <v>100</v>
      </c>
      <c r="AJ133" s="2">
        <v>97.426734780000004</v>
      </c>
      <c r="AK133" s="5">
        <v>85.554222449999997</v>
      </c>
      <c r="AL133" s="2">
        <v>69.654205910000002</v>
      </c>
      <c r="AM133" s="2">
        <v>91.351930679999995</v>
      </c>
      <c r="AN133" s="2">
        <v>52.122645290000001</v>
      </c>
      <c r="AO133" s="5">
        <v>71.042927289999994</v>
      </c>
      <c r="AP133" s="2">
        <v>100</v>
      </c>
      <c r="AQ133" s="2">
        <v>73.886085410000007</v>
      </c>
      <c r="AR133" s="2">
        <v>62.921383579999997</v>
      </c>
      <c r="AS133" s="2">
        <v>57.595283029999997</v>
      </c>
      <c r="AT133" s="5">
        <v>73.600688000000005</v>
      </c>
      <c r="AU133" s="2">
        <v>60.367849139999997</v>
      </c>
      <c r="AV133" s="2"/>
      <c r="AW133" s="2">
        <v>52.368211250000002</v>
      </c>
      <c r="AX133" s="2">
        <v>100</v>
      </c>
      <c r="AY133" s="5">
        <v>70.912020130000002</v>
      </c>
      <c r="BA133" t="s">
        <v>9</v>
      </c>
      <c r="BC133">
        <f t="shared" ref="BC133:BC158" si="163">IF(AA133="","",IF((AA133-VLOOKUP($BA133,$Z$164:$AY$170,2,TRUE))/VLOOKUP($BA133,$Z$172:$AY$178,2,TRUE)&gt;=4,4,IF((AA133-VLOOKUP($BA133,$Z$164:$AY$170,2,TRUE))/VLOOKUP($BA133,$Z$172:$AY$178,2,TRUE)&lt;=-4,-4,(AA133-VLOOKUP($BA133,$Z$164:$AY$170,2,TRUE))/VLOOKUP($BA133,$Z$172:$AY$178,2,TRUE))))</f>
        <v>1.149098762469245</v>
      </c>
      <c r="BD133">
        <f t="shared" ref="BD133:BD158" si="164">IF(AB133="","",IF((AB133-VLOOKUP($BA133,$Z$164:$AY$170,3,TRUE))/VLOOKUP($BA133,$Z$172:$AY$178,3,TRUE)&gt;=4,4,IF((AB133-VLOOKUP($BA133,$Z$164:$AY$170,3,TRUE))/VLOOKUP($BA133,$Z$172:$AY$178,3,TRUE)&lt;=-4,-4,(AB133-VLOOKUP($BA133,$Z$164:$AY$170,3,TRUE))/VLOOKUP($BA133,$Z$172:$AY$178,3,TRUE))))</f>
        <v>0.12829209111892362</v>
      </c>
      <c r="BE133">
        <f t="shared" ref="BE133:BE158" si="165">IF(AC133="","",IF((AC133-VLOOKUP($BA133,$Z$164:$AY$170,4,TRUE))/VLOOKUP($BA133,$Z$172:$AY$178,4,TRUE)&gt;=4,4,IF((AC133-VLOOKUP($BA133,$Z$164:$AY$170,4,TRUE))/VLOOKUP($BA133,$Z$172:$AY$178,4,TRUE)&lt;=-4,-4,(AC133-VLOOKUP($BA133,$Z$164:$AY$170,4,TRUE))/VLOOKUP($BA133,$Z$172:$AY$178,4,TRUE))))</f>
        <v>-1.128370810021998</v>
      </c>
      <c r="BF133">
        <f t="shared" ref="BF133:BF158" si="166">IF(AD133="","",IF((AD133-VLOOKUP($BA133,$Z$164:$AY$170,5,TRUE))/VLOOKUP($BA133,$Z$172:$AY$178,5,TRUE)&gt;=4,4,IF((AD133-VLOOKUP($BA133,$Z$164:$AY$170,5,TRUE))/VLOOKUP($BA133,$Z$172:$AY$178,5,TRUE)&lt;=-4,-4,(AD133-VLOOKUP($BA133,$Z$164:$AY$170,5,TRUE))/VLOOKUP($BA133,$Z$172:$AY$178,5,TRUE))))</f>
        <v>-0.26661184127645715</v>
      </c>
      <c r="BG133">
        <f t="shared" ref="BG133:BG158" si="167">IF(AE133="","",IF((AE133-VLOOKUP($BA133,$Z$164:$AY$170,6,TRUE))/VLOOKUP($BA133,$Z$172:$AY$178,6,TRUE)&gt;=4,4,IF((AE133-VLOOKUP($BA133,$Z$164:$AY$170,6,TRUE))/VLOOKUP($BA133,$Z$172:$AY$178,6,TRUE)&lt;=-4,-4,(AE133-VLOOKUP($BA133,$Z$164:$AY$170,6,TRUE))/VLOOKUP($BA133,$Z$172:$AY$178,6,TRUE))))</f>
        <v>-0.33841290550564851</v>
      </c>
      <c r="BH133">
        <f t="shared" ref="BH133:BH158" si="168">IF(AF133="","",IF((AF133-VLOOKUP($BA133,$Z$164:$AY$170,7,TRUE))/VLOOKUP($BA133,$Z$172:$AY$178,7,TRUE)&gt;=4,4,IF((AF133-VLOOKUP($BA133,$Z$164:$AY$170,7,TRUE))/VLOOKUP($BA133,$Z$172:$AY$178,7,TRUE)&lt;=-4,-4,(AF133-VLOOKUP($BA133,$Z$164:$AY$170,7,TRUE))/VLOOKUP($BA133,$Z$172:$AY$178,7,TRUE))))</f>
        <v>-1.0280700360470043</v>
      </c>
      <c r="BI133">
        <f t="shared" ref="BI133:BI158" si="169">IF(AG133="","",IF((AG133-VLOOKUP($BA133,$Z$164:$AY$170,8,TRUE))/VLOOKUP($BA133,$Z$172:$AY$178,8,TRUE)&gt;=4,4,IF((AG133-VLOOKUP($BA133,$Z$164:$AY$170,8,TRUE))/VLOOKUP($BA133,$Z$172:$AY$178,8,TRUE)&lt;=-4,-4,(AG133-VLOOKUP($BA133,$Z$164:$AY$170,8,TRUE))/VLOOKUP($BA133,$Z$172:$AY$178,8,TRUE))))</f>
        <v>-0.30293503319774312</v>
      </c>
      <c r="BJ133">
        <f t="shared" ref="BJ133:BJ158" si="170">IF(AH133="","",IF((AH133-VLOOKUP($BA133,$Z$164:$AY$170,9,TRUE))/VLOOKUP($BA133,$Z$172:$AY$178,9,TRUE)&gt;=4,4,IF((AH133-VLOOKUP($BA133,$Z$164:$AY$170,9,TRUE))/VLOOKUP($BA133,$Z$172:$AY$178,9,TRUE)&lt;=-4,-4,(AH133-VLOOKUP($BA133,$Z$164:$AY$170,9,TRUE))/VLOOKUP($BA133,$Z$172:$AY$178,9,TRUE))))</f>
        <v>8.0102780510363111E-2</v>
      </c>
      <c r="BK133">
        <f t="shared" ref="BK133:BK158" si="171">IF(AI133="","",IF((AI133-VLOOKUP($BA133,$Z$164:$AY$170,10,TRUE))/VLOOKUP($BA133,$Z$172:$AY$178,10,TRUE)&gt;=4,4,IF((AI133-VLOOKUP($BA133,$Z$164:$AY$170,10,TRUE))/VLOOKUP($BA133,$Z$172:$AY$178,10,TRUE)&lt;=-4,-4,(AI133-VLOOKUP($BA133,$Z$164:$AY$170,10,TRUE))/VLOOKUP($BA133,$Z$172:$AY$178,10,TRUE))))</f>
        <v>1.3911720194778574</v>
      </c>
      <c r="BL133">
        <f t="shared" ref="BL133:BL158" si="172">IF(AJ133="","",IF((AJ133-VLOOKUP($BA133,$Z$164:$AY$170,11,TRUE))/VLOOKUP($BA133,$Z$172:$AY$178,11,TRUE)&gt;=4,4,IF((AJ133-VLOOKUP($BA133,$Z$164:$AY$170,11,TRUE))/VLOOKUP($BA133,$Z$172:$AY$178,11,TRUE)&lt;=-4,-4,(AJ133-VLOOKUP($BA133,$Z$164:$AY$170,11,TRUE))/VLOOKUP($BA133,$Z$172:$AY$178,11,TRUE))))</f>
        <v>0.99682534348034835</v>
      </c>
      <c r="BM133">
        <f t="shared" ref="BM133:BM158" si="173">IF(AK133="","",IF((AK133-VLOOKUP($BA133,$Z$164:$AY$170,12,TRUE))/VLOOKUP($BA133,$Z$172:$AY$178,12,TRUE)&gt;=4,4,IF((AK133-VLOOKUP($BA133,$Z$164:$AY$170,12,TRUE))/VLOOKUP($BA133,$Z$172:$AY$178,12,TRUE)&lt;=-4,-4,(AK133-VLOOKUP($BA133,$Z$164:$AY$170,12,TRUE))/VLOOKUP($BA133,$Z$172:$AY$178,12,TRUE))))</f>
        <v>1.0084553191395975</v>
      </c>
      <c r="BN133">
        <f t="shared" ref="BN133:BN158" si="174">IF(AL133="","",IF((AL133-VLOOKUP($BA133,$Z$164:$AY$170,13,TRUE))/VLOOKUP($BA133,$Z$172:$AY$178,13,TRUE)&gt;=4,4,IF((AL133-VLOOKUP($BA133,$Z$164:$AY$170,13,TRUE))/VLOOKUP($BA133,$Z$172:$AY$178,13,TRUE)&lt;=-4,-4,(AL133-VLOOKUP($BA133,$Z$164:$AY$170,13,TRUE))/VLOOKUP($BA133,$Z$172:$AY$178,13,TRUE))))</f>
        <v>-4.8634025077563585E-2</v>
      </c>
      <c r="BO133">
        <f t="shared" ref="BO133:BO158" si="175">IF(AM133="","",IF((AM133-VLOOKUP($BA133,$Z$164:$AY$170,14,TRUE))/VLOOKUP($BA133,$Z$172:$AY$178,14,TRUE)&gt;=4,4,IF((AM133-VLOOKUP($BA133,$Z$164:$AY$170,14,TRUE))/VLOOKUP($BA133,$Z$172:$AY$178,14,TRUE)&lt;=-4,-4,(AM133-VLOOKUP($BA133,$Z$164:$AY$170,14,TRUE))/VLOOKUP($BA133,$Z$172:$AY$178,14,TRUE))))</f>
        <v>0.80974896776095373</v>
      </c>
      <c r="BP133">
        <f t="shared" ref="BP133:BP158" si="176">IF(AN133="","",IF((AN133-VLOOKUP($BA133,$Z$164:$AY$170,15,TRUE))/VLOOKUP($BA133,$Z$172:$AY$178,15,TRUE)&gt;=4,4,IF((AN133-VLOOKUP($BA133,$Z$164:$AY$170,15,TRUE))/VLOOKUP($BA133,$Z$172:$AY$178,15,TRUE)&lt;=-4,-4,(AN133-VLOOKUP($BA133,$Z$164:$AY$170,15,TRUE))/VLOOKUP($BA133,$Z$172:$AY$178,15,TRUE))))</f>
        <v>-0.84540850983292404</v>
      </c>
      <c r="BQ133">
        <f t="shared" ref="BQ133:BQ158" si="177">IF(AO133="","",IF((AO133-VLOOKUP($BA133,$Z$164:$AY$170,16,TRUE))/VLOOKUP($BA133,$Z$172:$AY$178,16,TRUE)&gt;=4,4,IF((AO133-VLOOKUP($BA133,$Z$164:$AY$170,16,TRUE))/VLOOKUP($BA133,$Z$172:$AY$178,16,TRUE)&lt;=-4,-4,(AO133-VLOOKUP($BA133,$Z$164:$AY$170,16,TRUE))/VLOOKUP($BA133,$Z$172:$AY$178,16,TRUE))))</f>
        <v>-8.2888069193288491E-2</v>
      </c>
      <c r="BR133">
        <f t="shared" ref="BR133:BR158" si="178">IF(AP133="","",IF((AP133-VLOOKUP($BA133,$Z$164:$AY$170,17,TRUE))/VLOOKUP($BA133,$Z$172:$AY$178,17,TRUE)&gt;=4,4,IF((AP133-VLOOKUP($BA133,$Z$164:$AY$170,17,TRUE))/VLOOKUP($BA133,$Z$172:$AY$178,17,TRUE)&lt;=-4,-4,(AP133-VLOOKUP($BA133,$Z$164:$AY$170,17,TRUE))/VLOOKUP($BA133,$Z$172:$AY$178,17,TRUE))))</f>
        <v>0.61355352240751304</v>
      </c>
      <c r="BS133">
        <f t="shared" ref="BS133:BS158" si="179">IF(AQ133="","",IF((AQ133-VLOOKUP($BA133,$Z$164:$AY$170,18,TRUE))/VLOOKUP($BA133,$Z$172:$AY$178,18,TRUE)&gt;=4,4,IF((AQ133-VLOOKUP($BA133,$Z$164:$AY$170,18,TRUE))/VLOOKUP($BA133,$Z$172:$AY$178,18,TRUE)&lt;=-4,-4,(AQ133-VLOOKUP($BA133,$Z$164:$AY$170,18,TRUE))/VLOOKUP($BA133,$Z$172:$AY$178,18,TRUE))))</f>
        <v>-0.18722645655083467</v>
      </c>
      <c r="BT133">
        <f t="shared" ref="BT133:BT158" si="180">IF(AR133="","",IF((AR133-VLOOKUP($BA133,$Z$164:$AY$170,19,TRUE))/VLOOKUP($BA133,$Z$172:$AY$178,19,TRUE)&gt;=4,4,IF((AR133-VLOOKUP($BA133,$Z$164:$AY$170,19,TRUE))/VLOOKUP($BA133,$Z$172:$AY$178,19,TRUE)&lt;=-4,-4,(AR133-VLOOKUP($BA133,$Z$164:$AY$170,19,TRUE))/VLOOKUP($BA133,$Z$172:$AY$178,19,TRUE))))</f>
        <v>-0.30260360827916238</v>
      </c>
      <c r="BU133">
        <f t="shared" ref="BU133:BU158" si="181">IF(AS133="","",IF((AS133-VLOOKUP($BA133,$Z$164:$AY$170,20,TRUE))/VLOOKUP($BA133,$Z$172:$AY$178,20,TRUE)&gt;=4,4,IF((AS133-VLOOKUP($BA133,$Z$164:$AY$170,20,TRUE))/VLOOKUP($BA133,$Z$172:$AY$178,20,TRUE)&lt;=-4,-4,(AS133-VLOOKUP($BA133,$Z$164:$AY$170,20,TRUE))/VLOOKUP($BA133,$Z$172:$AY$178,20,TRUE))))</f>
        <v>-0.69807582429651416</v>
      </c>
      <c r="BV133">
        <f t="shared" ref="BV133:BV158" si="182">IF(AT133="","",IF((AT133-VLOOKUP($BA133,$Z$164:$AY$170,21,TRUE))/VLOOKUP($BA133,$Z$172:$AY$178,21,TRUE)&gt;=4,4,IF((AT133-VLOOKUP($BA133,$Z$164:$AY$170,21,TRUE))/VLOOKUP($BA133,$Z$172:$AY$178,21,TRUE)&lt;=-4,-4,(AT133-VLOOKUP($BA133,$Z$164:$AY$170,21,TRUE))/VLOOKUP($BA133,$Z$172:$AY$178,21,TRUE))))</f>
        <v>-0.17583602440607712</v>
      </c>
      <c r="BW133">
        <f t="shared" ref="BW133:BW158" si="183">IF(AU133="","",IF((AU133-VLOOKUP($BA133,$Z$164:$AY$170,22,TRUE))/VLOOKUP($BA133,$Z$172:$AY$178,22,TRUE)&gt;=4,4,IF((AU133-VLOOKUP($BA133,$Z$164:$AY$170,22,TRUE))/VLOOKUP($BA133,$Z$172:$AY$178,22,TRUE)&lt;=-4,-4,(AU133-VLOOKUP($BA133,$Z$164:$AY$170,22,TRUE))/VLOOKUP($BA133,$Z$172:$AY$178,22,TRUE))))</f>
        <v>-0.92921934782991578</v>
      </c>
      <c r="BX133" t="str">
        <f t="shared" ref="BX133:BX158" si="184">IF(AV133="","",IF((AV133-VLOOKUP($BA133,$Z$164:$AY$170,23,TRUE))/VLOOKUP($BA133,$Z$172:$AY$178,23,TRUE)&gt;=4,4,IF((AV133-VLOOKUP($BA133,$Z$164:$AY$170,23,TRUE))/VLOOKUP($BA133,$Z$172:$AY$178,23,TRUE)&lt;=-4,-4,(AV133-VLOOKUP($BA133,$Z$164:$AY$170,23,TRUE))/VLOOKUP($BA133,$Z$172:$AY$178,23,TRUE))))</f>
        <v/>
      </c>
      <c r="BY133">
        <f t="shared" ref="BY133:BY158" si="185">IF(AW133="","",IF((AW133-VLOOKUP($BA133,$Z$164:$AY$170,24,TRUE))/VLOOKUP($BA133,$Z$172:$AY$178,24,TRUE)&gt;=4,4,IF((AW133-VLOOKUP($BA133,$Z$164:$AY$170,24,TRUE))/VLOOKUP($BA133,$Z$172:$AY$178,24,TRUE)&lt;=-4,-4,(AW133-VLOOKUP($BA133,$Z$164:$AY$170,24,TRUE))/VLOOKUP($BA133,$Z$172:$AY$178,24,TRUE))))</f>
        <v>-0.86925158858064377</v>
      </c>
      <c r="BZ133">
        <f t="shared" ref="BZ133:BZ158" si="186">IF(AX133="","",IF((AX133-VLOOKUP($BA133,$Z$164:$AY$170,25,TRUE))/VLOOKUP($BA133,$Z$172:$AY$178,25,TRUE)&gt;=4,4,IF((AX133-VLOOKUP($BA133,$Z$164:$AY$170,25,TRUE))/VLOOKUP($BA133,$Z$172:$AY$178,25,TRUE)&lt;=-4,-4,(AX133-VLOOKUP($BA133,$Z$164:$AY$170,25,TRUE))/VLOOKUP($BA133,$Z$172:$AY$178,25,TRUE))))</f>
        <v>1.1559201271732489</v>
      </c>
      <c r="CA133">
        <f t="shared" ref="CA133:CA158" si="187">IF(AY133="","",IF((AY133-VLOOKUP($BA133,$Z$164:$AY$170,26,TRUE))/VLOOKUP($BA133,$Z$172:$AY$178,26,TRUE)&gt;=4,4,IF((AY133-VLOOKUP($BA133,$Z$164:$AY$170,26,TRUE))/VLOOKUP($BA133,$Z$172:$AY$178,26,TRUE)&lt;=-4,-4,(AY133-VLOOKUP($BA133,$Z$164:$AY$170,26,TRUE))/VLOOKUP($BA133,$Z$172:$AY$178,26,TRUE))))</f>
        <v>-0.33895560696671007</v>
      </c>
      <c r="CC133" t="str">
        <f t="shared" ref="CC133:CC158" si="188">IF(BC133="","",IF(BC133&lt;0,"낮음",IF(BC133&gt;=1,"높음","보통")))</f>
        <v>높음</v>
      </c>
      <c r="CD133" t="str">
        <f t="shared" si="130"/>
        <v>보통</v>
      </c>
      <c r="CE133" t="str">
        <f t="shared" si="131"/>
        <v>낮음</v>
      </c>
      <c r="CF133" t="str">
        <f t="shared" si="132"/>
        <v>낮음</v>
      </c>
      <c r="CG133" t="str">
        <f t="shared" si="133"/>
        <v>낮음</v>
      </c>
      <c r="CH133" t="str">
        <f t="shared" si="134"/>
        <v>낮음</v>
      </c>
      <c r="CI133" t="str">
        <f t="shared" si="135"/>
        <v>낮음</v>
      </c>
      <c r="CJ133" t="str">
        <f t="shared" si="136"/>
        <v>보통</v>
      </c>
      <c r="CK133" t="str">
        <f t="shared" si="137"/>
        <v>높음</v>
      </c>
      <c r="CL133" t="str">
        <f t="shared" si="138"/>
        <v>보통</v>
      </c>
      <c r="CM133" t="str">
        <f t="shared" si="139"/>
        <v>높음</v>
      </c>
      <c r="CN133" t="str">
        <f t="shared" si="140"/>
        <v>낮음</v>
      </c>
      <c r="CO133" t="str">
        <f t="shared" si="141"/>
        <v>보통</v>
      </c>
      <c r="CP133" t="str">
        <f t="shared" si="142"/>
        <v>낮음</v>
      </c>
      <c r="CQ133" t="str">
        <f t="shared" si="143"/>
        <v>낮음</v>
      </c>
      <c r="CR133" t="str">
        <f t="shared" si="144"/>
        <v>보통</v>
      </c>
      <c r="CS133" t="str">
        <f t="shared" si="121"/>
        <v>낮음</v>
      </c>
      <c r="CT133" t="str">
        <f t="shared" si="122"/>
        <v>낮음</v>
      </c>
      <c r="CU133" t="str">
        <f t="shared" si="123"/>
        <v>낮음</v>
      </c>
      <c r="CV133" t="str">
        <f t="shared" si="124"/>
        <v>낮음</v>
      </c>
      <c r="CW133" t="str">
        <f t="shared" si="125"/>
        <v>낮음</v>
      </c>
      <c r="CX133" t="str">
        <f t="shared" si="126"/>
        <v/>
      </c>
      <c r="CY133" t="str">
        <f t="shared" si="127"/>
        <v>낮음</v>
      </c>
      <c r="CZ133" t="str">
        <f t="shared" si="128"/>
        <v>높음</v>
      </c>
      <c r="DA133" t="str">
        <f t="shared" si="129"/>
        <v>낮음</v>
      </c>
      <c r="DC133">
        <f t="shared" ref="DC133:DC158" si="189">AVERAGE(BD133,BI133,BN133,BR133,BW133)</f>
        <v>-0.10778855851575717</v>
      </c>
      <c r="DD133">
        <f t="shared" ref="DD133:DD158" si="190">AVERAGE(BE133,BJ133,BO133,BS133,BX133)</f>
        <v>-0.10643637957537896</v>
      </c>
      <c r="DE133">
        <f t="shared" ref="DE133:DE158" si="191">AVERAGE(BF133,BK133,BP133,BT133,BY133)</f>
        <v>-0.17854070569826597</v>
      </c>
    </row>
    <row r="134" spans="1:109" x14ac:dyDescent="0.3">
      <c r="A134">
        <v>1144</v>
      </c>
      <c r="B134">
        <v>190220</v>
      </c>
      <c r="C134" t="s">
        <v>123</v>
      </c>
      <c r="D134" t="s">
        <v>16</v>
      </c>
      <c r="E134" t="s">
        <v>9</v>
      </c>
      <c r="F134">
        <f t="shared" si="145"/>
        <v>-0.81665142884660846</v>
      </c>
      <c r="G134">
        <f t="shared" si="146"/>
        <v>3.0769945552238994E-2</v>
      </c>
      <c r="H134">
        <f t="shared" si="147"/>
        <v>0.88612867695131159</v>
      </c>
      <c r="I134">
        <f t="shared" si="148"/>
        <v>-0.59622310998118988</v>
      </c>
      <c r="J134">
        <f t="shared" si="149"/>
        <v>0.93096963837309687</v>
      </c>
      <c r="K134">
        <f t="shared" si="150"/>
        <v>-0.79930744882485316</v>
      </c>
      <c r="M134" s="6">
        <f t="shared" si="151"/>
        <v>55.066666666666656</v>
      </c>
      <c r="N134">
        <f t="shared" si="152"/>
        <v>76.106245310000006</v>
      </c>
      <c r="O134">
        <f t="shared" si="153"/>
        <v>84.267312189999998</v>
      </c>
      <c r="P134">
        <f t="shared" si="154"/>
        <v>67.034042779999993</v>
      </c>
      <c r="Q134">
        <f t="shared" si="155"/>
        <v>83.271823029999993</v>
      </c>
      <c r="R134">
        <f t="shared" si="156"/>
        <v>69.377524600000001</v>
      </c>
      <c r="T134" t="str">
        <f t="shared" si="157"/>
        <v>낮음</v>
      </c>
      <c r="U134" t="str">
        <f t="shared" si="158"/>
        <v>보통</v>
      </c>
      <c r="V134" t="str">
        <f t="shared" si="159"/>
        <v>보통</v>
      </c>
      <c r="W134" t="str">
        <f t="shared" si="160"/>
        <v>낮음</v>
      </c>
      <c r="X134" t="str">
        <f t="shared" si="161"/>
        <v>보통</v>
      </c>
      <c r="Y134" t="str">
        <f t="shared" si="162"/>
        <v>낮음</v>
      </c>
      <c r="AA134" s="2">
        <v>55.066666666666656</v>
      </c>
      <c r="AB134" s="2">
        <v>100</v>
      </c>
      <c r="AC134" s="2">
        <v>81.770165230000003</v>
      </c>
      <c r="AD134" s="2">
        <v>57.229035670000002</v>
      </c>
      <c r="AE134" s="2">
        <v>65.425780340000003</v>
      </c>
      <c r="AF134" s="5">
        <v>76.106245310000006</v>
      </c>
      <c r="AG134" s="2">
        <v>100</v>
      </c>
      <c r="AH134" s="2">
        <v>76.108622299999993</v>
      </c>
      <c r="AI134" s="2">
        <v>60.960626439999999</v>
      </c>
      <c r="AJ134" s="2">
        <v>100</v>
      </c>
      <c r="AK134" s="5">
        <v>84.267312189999998</v>
      </c>
      <c r="AL134" s="2">
        <v>66.748896560000006</v>
      </c>
      <c r="AM134" s="2">
        <v>70.887173230000002</v>
      </c>
      <c r="AN134" s="2">
        <v>63.46605855</v>
      </c>
      <c r="AO134" s="5">
        <v>67.034042779999993</v>
      </c>
      <c r="AP134" s="2">
        <v>86.858725039999996</v>
      </c>
      <c r="AQ134" s="2">
        <v>100</v>
      </c>
      <c r="AR134" s="2">
        <v>81.738088140000002</v>
      </c>
      <c r="AS134" s="2">
        <v>64.490478960000004</v>
      </c>
      <c r="AT134" s="5">
        <v>83.271823029999993</v>
      </c>
      <c r="AU134" s="2">
        <v>53.920470309999999</v>
      </c>
      <c r="AV134" s="2"/>
      <c r="AW134" s="2">
        <v>65.955746110000007</v>
      </c>
      <c r="AX134" s="2">
        <v>88.256357390000005</v>
      </c>
      <c r="AY134" s="5">
        <v>69.377524600000001</v>
      </c>
      <c r="BA134" t="s">
        <v>9</v>
      </c>
      <c r="BC134">
        <f t="shared" si="163"/>
        <v>-0.38899630676384539</v>
      </c>
      <c r="BD134">
        <f t="shared" si="164"/>
        <v>1.4610825850848221</v>
      </c>
      <c r="BE134">
        <f t="shared" si="165"/>
        <v>3.0987938914824369E-2</v>
      </c>
      <c r="BF134">
        <f t="shared" si="166"/>
        <v>-0.44282164013825293</v>
      </c>
      <c r="BG134">
        <f t="shared" si="167"/>
        <v>-0.51807825350518333</v>
      </c>
      <c r="BH134">
        <f t="shared" si="168"/>
        <v>3.0769945552238994E-2</v>
      </c>
      <c r="BI134">
        <f t="shared" si="169"/>
        <v>1.5526369719720508</v>
      </c>
      <c r="BJ134">
        <f t="shared" si="170"/>
        <v>8.010621624052236E-2</v>
      </c>
      <c r="BK134">
        <f t="shared" si="171"/>
        <v>-0.82521274961794522</v>
      </c>
      <c r="BL134">
        <f t="shared" si="172"/>
        <v>1.1190363750734644</v>
      </c>
      <c r="BM134">
        <f t="shared" si="173"/>
        <v>0.88612867695131159</v>
      </c>
      <c r="BN134">
        <f t="shared" si="174"/>
        <v>-0.1356931094565432</v>
      </c>
      <c r="BO134">
        <f t="shared" si="175"/>
        <v>-5.4078128282867011E-2</v>
      </c>
      <c r="BP134">
        <f t="shared" si="176"/>
        <v>-0.42533600050229436</v>
      </c>
      <c r="BQ134">
        <f t="shared" si="177"/>
        <v>-0.26324041173710688</v>
      </c>
      <c r="BR134">
        <f t="shared" si="178"/>
        <v>0.17157330788240338</v>
      </c>
      <c r="BS134">
        <f t="shared" si="179"/>
        <v>0.8592871769125231</v>
      </c>
      <c r="BT134">
        <f t="shared" si="180"/>
        <v>0.34988392253635564</v>
      </c>
      <c r="BU134">
        <f t="shared" si="181"/>
        <v>-0.46033868692637075</v>
      </c>
      <c r="BV134">
        <f t="shared" si="182"/>
        <v>0.25927046097177719</v>
      </c>
      <c r="BW134">
        <f t="shared" si="183"/>
        <v>-1.2606630580275573</v>
      </c>
      <c r="BX134" t="str">
        <f t="shared" si="184"/>
        <v/>
      </c>
      <c r="BY134">
        <f t="shared" si="185"/>
        <v>-0.27084400527136215</v>
      </c>
      <c r="BZ134">
        <f t="shared" si="186"/>
        <v>0.64170977246933913</v>
      </c>
      <c r="CA134">
        <f t="shared" si="187"/>
        <v>-0.44200336626296854</v>
      </c>
      <c r="CC134" t="str">
        <f t="shared" si="188"/>
        <v>낮음</v>
      </c>
      <c r="CD134" t="str">
        <f t="shared" si="130"/>
        <v>높음</v>
      </c>
      <c r="CE134" t="str">
        <f t="shared" si="131"/>
        <v>보통</v>
      </c>
      <c r="CF134" t="str">
        <f t="shared" si="132"/>
        <v>낮음</v>
      </c>
      <c r="CG134" t="str">
        <f t="shared" si="133"/>
        <v>낮음</v>
      </c>
      <c r="CH134" t="str">
        <f t="shared" si="134"/>
        <v>보통</v>
      </c>
      <c r="CI134" t="str">
        <f t="shared" si="135"/>
        <v>높음</v>
      </c>
      <c r="CJ134" t="str">
        <f t="shared" si="136"/>
        <v>보통</v>
      </c>
      <c r="CK134" t="str">
        <f t="shared" si="137"/>
        <v>낮음</v>
      </c>
      <c r="CL134" t="str">
        <f t="shared" si="138"/>
        <v>높음</v>
      </c>
      <c r="CM134" t="str">
        <f t="shared" si="139"/>
        <v>보통</v>
      </c>
      <c r="CN134" t="str">
        <f t="shared" si="140"/>
        <v>낮음</v>
      </c>
      <c r="CO134" t="str">
        <f t="shared" si="141"/>
        <v>낮음</v>
      </c>
      <c r="CP134" t="str">
        <f t="shared" si="142"/>
        <v>낮음</v>
      </c>
      <c r="CQ134" t="str">
        <f t="shared" si="143"/>
        <v>낮음</v>
      </c>
      <c r="CR134" t="str">
        <f t="shared" si="144"/>
        <v>보통</v>
      </c>
      <c r="CS134" t="str">
        <f t="shared" si="121"/>
        <v>보통</v>
      </c>
      <c r="CT134" t="str">
        <f t="shared" si="122"/>
        <v>보통</v>
      </c>
      <c r="CU134" t="str">
        <f t="shared" si="123"/>
        <v>낮음</v>
      </c>
      <c r="CV134" t="str">
        <f t="shared" si="124"/>
        <v>보통</v>
      </c>
      <c r="CW134" t="str">
        <f t="shared" si="125"/>
        <v>낮음</v>
      </c>
      <c r="CX134" t="str">
        <f t="shared" si="126"/>
        <v/>
      </c>
      <c r="CY134" t="str">
        <f t="shared" si="127"/>
        <v>낮음</v>
      </c>
      <c r="CZ134" t="str">
        <f t="shared" si="128"/>
        <v>보통</v>
      </c>
      <c r="DA134" t="str">
        <f t="shared" si="129"/>
        <v>낮음</v>
      </c>
      <c r="DC134">
        <f t="shared" si="189"/>
        <v>0.35778733949103514</v>
      </c>
      <c r="DD134">
        <f t="shared" si="190"/>
        <v>0.22907580094625071</v>
      </c>
      <c r="DE134">
        <f t="shared" si="191"/>
        <v>-0.32286609459869975</v>
      </c>
    </row>
    <row r="135" spans="1:109" x14ac:dyDescent="0.3">
      <c r="A135">
        <v>1145</v>
      </c>
      <c r="B135">
        <v>190220</v>
      </c>
      <c r="C135" t="s">
        <v>124</v>
      </c>
      <c r="D135" t="s">
        <v>6</v>
      </c>
      <c r="E135" t="s">
        <v>9</v>
      </c>
      <c r="F135">
        <f t="shared" si="145"/>
        <v>0.47292600743792468</v>
      </c>
      <c r="G135">
        <f t="shared" si="146"/>
        <v>1.1557139222797961</v>
      </c>
      <c r="H135">
        <f t="shared" si="147"/>
        <v>1.095816332428367</v>
      </c>
      <c r="I135" t="str">
        <f t="shared" si="148"/>
        <v/>
      </c>
      <c r="J135">
        <f t="shared" si="149"/>
        <v>-0.25302567150073135</v>
      </c>
      <c r="K135">
        <f t="shared" si="150"/>
        <v>0.34148949896971548</v>
      </c>
      <c r="M135" s="6">
        <f t="shared" si="151"/>
        <v>64.784615384615392</v>
      </c>
      <c r="N135">
        <f t="shared" si="152"/>
        <v>83.495519090000002</v>
      </c>
      <c r="O135">
        <f t="shared" si="153"/>
        <v>86.473284579999998</v>
      </c>
      <c r="P135" t="str">
        <f t="shared" si="154"/>
        <v/>
      </c>
      <c r="Q135">
        <f t="shared" si="155"/>
        <v>75.942744169999997</v>
      </c>
      <c r="R135">
        <f t="shared" si="156"/>
        <v>78.771450759999993</v>
      </c>
      <c r="T135" t="str">
        <f t="shared" si="157"/>
        <v>보통</v>
      </c>
      <c r="U135" t="str">
        <f t="shared" si="158"/>
        <v>높음</v>
      </c>
      <c r="V135" t="str">
        <f t="shared" si="159"/>
        <v>높음</v>
      </c>
      <c r="W135" t="str">
        <f t="shared" si="160"/>
        <v/>
      </c>
      <c r="X135" t="str">
        <f t="shared" si="161"/>
        <v>낮음</v>
      </c>
      <c r="Y135" t="str">
        <f t="shared" si="162"/>
        <v>보통</v>
      </c>
      <c r="AA135" s="2">
        <v>64.784615384615392</v>
      </c>
      <c r="AB135" s="2">
        <v>50.486557269999999</v>
      </c>
      <c r="AC135" s="2">
        <v>100</v>
      </c>
      <c r="AD135" s="2"/>
      <c r="AE135" s="2">
        <v>100</v>
      </c>
      <c r="AF135" s="5">
        <v>83.495519090000002</v>
      </c>
      <c r="AG135" s="2">
        <v>59.419853750000001</v>
      </c>
      <c r="AH135" s="2"/>
      <c r="AI135" s="2">
        <v>100</v>
      </c>
      <c r="AJ135" s="2">
        <v>100</v>
      </c>
      <c r="AK135" s="5">
        <v>86.473284579999998</v>
      </c>
      <c r="AL135" s="2"/>
      <c r="AM135" s="2"/>
      <c r="AN135" s="2"/>
      <c r="AO135" s="5"/>
      <c r="AP135" s="2">
        <v>77.998559510000007</v>
      </c>
      <c r="AQ135" s="2">
        <v>73.886928839999996</v>
      </c>
      <c r="AR135" s="2"/>
      <c r="AS135" s="2"/>
      <c r="AT135" s="5">
        <v>75.942744169999997</v>
      </c>
      <c r="AU135" s="2">
        <v>65.79020749</v>
      </c>
      <c r="AV135" s="2"/>
      <c r="AW135" s="2">
        <v>89.794954349999998</v>
      </c>
      <c r="AX135" s="2">
        <v>80.729190439999996</v>
      </c>
      <c r="AY135" s="5">
        <v>78.771450759999993</v>
      </c>
      <c r="BA135" t="s">
        <v>9</v>
      </c>
      <c r="BC135">
        <f t="shared" si="163"/>
        <v>0.22526926883082449</v>
      </c>
      <c r="BD135">
        <f t="shared" si="164"/>
        <v>-1.5579974653157915</v>
      </c>
      <c r="BE135">
        <f t="shared" si="165"/>
        <v>1.5201108414054962</v>
      </c>
      <c r="BF135" t="str">
        <f t="shared" si="166"/>
        <v/>
      </c>
      <c r="BG135">
        <f t="shared" si="167"/>
        <v>1.5753141735835872</v>
      </c>
      <c r="BH135">
        <f t="shared" si="168"/>
        <v>1.1557139222797961</v>
      </c>
      <c r="BI135">
        <f t="shared" si="169"/>
        <v>-0.85168426136921849</v>
      </c>
      <c r="BJ135" t="str">
        <f t="shared" si="170"/>
        <v/>
      </c>
      <c r="BK135">
        <f t="shared" si="171"/>
        <v>1.3911720194778574</v>
      </c>
      <c r="BL135">
        <f t="shared" si="172"/>
        <v>1.1190363750734644</v>
      </c>
      <c r="BM135">
        <f t="shared" si="173"/>
        <v>1.095816332428367</v>
      </c>
      <c r="BN135" t="str">
        <f t="shared" si="174"/>
        <v/>
      </c>
      <c r="BO135" t="str">
        <f t="shared" si="175"/>
        <v/>
      </c>
      <c r="BP135" t="str">
        <f t="shared" si="176"/>
        <v/>
      </c>
      <c r="BQ135" t="str">
        <f t="shared" si="177"/>
        <v/>
      </c>
      <c r="BR135">
        <f t="shared" si="178"/>
        <v>-0.1264204464220402</v>
      </c>
      <c r="BS135">
        <f t="shared" si="179"/>
        <v>-0.18719265614182978</v>
      </c>
      <c r="BT135" t="str">
        <f t="shared" si="180"/>
        <v/>
      </c>
      <c r="BU135" t="str">
        <f t="shared" si="181"/>
        <v/>
      </c>
      <c r="BV135">
        <f t="shared" si="182"/>
        <v>-7.0466403826369789E-2</v>
      </c>
      <c r="BW135">
        <f t="shared" si="183"/>
        <v>-0.65046939115253488</v>
      </c>
      <c r="BX135" t="str">
        <f t="shared" si="184"/>
        <v/>
      </c>
      <c r="BY135">
        <f t="shared" si="185"/>
        <v>0.77905674110325307</v>
      </c>
      <c r="BZ135">
        <f t="shared" si="186"/>
        <v>0.31212317691174041</v>
      </c>
      <c r="CA135">
        <f t="shared" si="187"/>
        <v>0.18883785996237243</v>
      </c>
      <c r="CC135" t="str">
        <f t="shared" si="188"/>
        <v>보통</v>
      </c>
      <c r="CD135" t="str">
        <f t="shared" si="130"/>
        <v>낮음</v>
      </c>
      <c r="CE135" t="str">
        <f t="shared" si="131"/>
        <v>높음</v>
      </c>
      <c r="CF135" t="str">
        <f t="shared" si="132"/>
        <v/>
      </c>
      <c r="CG135" t="str">
        <f t="shared" si="133"/>
        <v>높음</v>
      </c>
      <c r="CH135" t="str">
        <f t="shared" si="134"/>
        <v>높음</v>
      </c>
      <c r="CI135" t="str">
        <f t="shared" si="135"/>
        <v>낮음</v>
      </c>
      <c r="CJ135" t="str">
        <f t="shared" si="136"/>
        <v/>
      </c>
      <c r="CK135" t="str">
        <f t="shared" si="137"/>
        <v>높음</v>
      </c>
      <c r="CL135" t="str">
        <f t="shared" si="138"/>
        <v>높음</v>
      </c>
      <c r="CM135" t="str">
        <f t="shared" si="139"/>
        <v>높음</v>
      </c>
      <c r="CN135" t="str">
        <f t="shared" si="140"/>
        <v/>
      </c>
      <c r="CO135" t="str">
        <f t="shared" si="141"/>
        <v/>
      </c>
      <c r="CP135" t="str">
        <f t="shared" si="142"/>
        <v/>
      </c>
      <c r="CQ135" t="str">
        <f t="shared" si="143"/>
        <v/>
      </c>
      <c r="CR135" t="str">
        <f t="shared" si="144"/>
        <v>낮음</v>
      </c>
      <c r="CS135" t="str">
        <f t="shared" si="121"/>
        <v>낮음</v>
      </c>
      <c r="CT135" t="str">
        <f t="shared" si="122"/>
        <v/>
      </c>
      <c r="CU135" t="str">
        <f t="shared" si="123"/>
        <v/>
      </c>
      <c r="CV135" t="str">
        <f t="shared" si="124"/>
        <v>낮음</v>
      </c>
      <c r="CW135" t="str">
        <f t="shared" si="125"/>
        <v>낮음</v>
      </c>
      <c r="CX135" t="str">
        <f t="shared" si="126"/>
        <v/>
      </c>
      <c r="CY135" t="str">
        <f t="shared" si="127"/>
        <v>보통</v>
      </c>
      <c r="CZ135" t="str">
        <f t="shared" si="128"/>
        <v>보통</v>
      </c>
      <c r="DA135" t="str">
        <f t="shared" si="129"/>
        <v>보통</v>
      </c>
      <c r="DC135">
        <f t="shared" si="189"/>
        <v>-0.79664289106489627</v>
      </c>
      <c r="DD135">
        <f t="shared" si="190"/>
        <v>0.66645909263183323</v>
      </c>
      <c r="DE135">
        <f t="shared" si="191"/>
        <v>1.0851143802905552</v>
      </c>
    </row>
    <row r="136" spans="1:109" x14ac:dyDescent="0.3">
      <c r="A136">
        <v>1146</v>
      </c>
      <c r="B136">
        <v>190220</v>
      </c>
      <c r="C136" t="s">
        <v>125</v>
      </c>
      <c r="D136" t="s">
        <v>16</v>
      </c>
      <c r="E136" t="s">
        <v>9</v>
      </c>
      <c r="F136">
        <f t="shared" si="145"/>
        <v>-0.29460119498548365</v>
      </c>
      <c r="G136">
        <f t="shared" si="146"/>
        <v>1.8104678086997008</v>
      </c>
      <c r="H136">
        <f t="shared" si="147"/>
        <v>0.16857547324994818</v>
      </c>
      <c r="I136">
        <f t="shared" si="148"/>
        <v>-1.1472152098235548</v>
      </c>
      <c r="J136">
        <f t="shared" si="149"/>
        <v>-0.24681788562180221</v>
      </c>
      <c r="K136">
        <f t="shared" si="150"/>
        <v>0.28750842839207996</v>
      </c>
      <c r="M136" s="6">
        <f t="shared" si="151"/>
        <v>59.000713012477711</v>
      </c>
      <c r="N136">
        <f t="shared" si="152"/>
        <v>87.796316129999994</v>
      </c>
      <c r="O136">
        <f t="shared" si="153"/>
        <v>76.718453139999994</v>
      </c>
      <c r="P136">
        <f t="shared" si="154"/>
        <v>61.626613040000002</v>
      </c>
      <c r="Q136">
        <f t="shared" si="155"/>
        <v>75.981171140000001</v>
      </c>
      <c r="R136">
        <f t="shared" si="156"/>
        <v>78.326942040000006</v>
      </c>
      <c r="T136" t="str">
        <f t="shared" si="157"/>
        <v>낮음</v>
      </c>
      <c r="U136" t="str">
        <f t="shared" si="158"/>
        <v>높음</v>
      </c>
      <c r="V136" t="str">
        <f t="shared" si="159"/>
        <v>보통</v>
      </c>
      <c r="W136" t="str">
        <f t="shared" si="160"/>
        <v>낮음</v>
      </c>
      <c r="X136" t="str">
        <f t="shared" si="161"/>
        <v>낮음</v>
      </c>
      <c r="Y136" t="str">
        <f t="shared" si="162"/>
        <v>보통</v>
      </c>
      <c r="AA136" s="2">
        <v>59.000713012477711</v>
      </c>
      <c r="AB136" s="2">
        <v>100</v>
      </c>
      <c r="AC136" s="2">
        <v>74.469730310000003</v>
      </c>
      <c r="AD136" s="2">
        <v>93.540098729999997</v>
      </c>
      <c r="AE136" s="2">
        <v>83.175435489999998</v>
      </c>
      <c r="AF136" s="5">
        <v>87.796316129999994</v>
      </c>
      <c r="AG136" s="2">
        <v>100</v>
      </c>
      <c r="AH136" s="2"/>
      <c r="AI136" s="2">
        <v>58.034930709999998</v>
      </c>
      <c r="AJ136" s="2">
        <v>72.120428720000007</v>
      </c>
      <c r="AK136" s="5">
        <v>76.718453139999994</v>
      </c>
      <c r="AL136" s="2">
        <v>66.747979139999998</v>
      </c>
      <c r="AM136" s="2">
        <v>58.078852660000003</v>
      </c>
      <c r="AN136" s="2">
        <v>60.053007309999998</v>
      </c>
      <c r="AO136" s="5">
        <v>61.626613040000002</v>
      </c>
      <c r="AP136" s="2">
        <v>70.877923289999998</v>
      </c>
      <c r="AQ136" s="2">
        <v>90.979855099999995</v>
      </c>
      <c r="AR136" s="2">
        <v>79.856417680000007</v>
      </c>
      <c r="AS136" s="2">
        <v>62.210488499999997</v>
      </c>
      <c r="AT136" s="5">
        <v>75.981171140000001</v>
      </c>
      <c r="AU136" s="2">
        <v>74.723993140000005</v>
      </c>
      <c r="AV136" s="2">
        <v>78.160677919999998</v>
      </c>
      <c r="AW136" s="2">
        <v>60.4230971</v>
      </c>
      <c r="AX136" s="2">
        <v>100</v>
      </c>
      <c r="AY136" s="5">
        <v>78.326942040000006</v>
      </c>
      <c r="BA136" t="s">
        <v>9</v>
      </c>
      <c r="BC136">
        <f t="shared" si="163"/>
        <v>-0.14032765114906043</v>
      </c>
      <c r="BD136">
        <f t="shared" si="164"/>
        <v>1.4610825850848221</v>
      </c>
      <c r="BE136">
        <f t="shared" si="165"/>
        <v>-0.56535563603654959</v>
      </c>
      <c r="BF136">
        <f t="shared" si="166"/>
        <v>0.77284179943406572</v>
      </c>
      <c r="BG136">
        <f t="shared" si="167"/>
        <v>0.55662405474200116</v>
      </c>
      <c r="BH136">
        <f t="shared" si="168"/>
        <v>1.8104678086997008</v>
      </c>
      <c r="BI136">
        <f t="shared" si="169"/>
        <v>1.5526369719720508</v>
      </c>
      <c r="BJ136" t="str">
        <f t="shared" si="170"/>
        <v/>
      </c>
      <c r="BK136">
        <f t="shared" si="171"/>
        <v>-0.99131345420570161</v>
      </c>
      <c r="BL136">
        <f t="shared" si="172"/>
        <v>-0.20503668977082595</v>
      </c>
      <c r="BM136">
        <f t="shared" si="173"/>
        <v>0.16857547324994818</v>
      </c>
      <c r="BN136">
        <f t="shared" si="174"/>
        <v>-0.13572060041725334</v>
      </c>
      <c r="BO136">
        <f t="shared" si="175"/>
        <v>-0.59472340053755668</v>
      </c>
      <c r="BP136">
        <f t="shared" si="176"/>
        <v>-0.55172908572264345</v>
      </c>
      <c r="BQ136">
        <f t="shared" si="177"/>
        <v>-0.50651073252519785</v>
      </c>
      <c r="BR136">
        <f t="shared" si="178"/>
        <v>-0.3659086493285616</v>
      </c>
      <c r="BS136">
        <f t="shared" si="179"/>
        <v>0.49780538600248458</v>
      </c>
      <c r="BT136">
        <f t="shared" si="180"/>
        <v>0.28463516931610017</v>
      </c>
      <c r="BU136">
        <f t="shared" si="181"/>
        <v>-0.5389497098319429</v>
      </c>
      <c r="BV136">
        <f t="shared" si="182"/>
        <v>-6.873756602102879E-2</v>
      </c>
      <c r="BW136">
        <f t="shared" si="183"/>
        <v>-0.19120569034926604</v>
      </c>
      <c r="BX136">
        <f t="shared" si="184"/>
        <v>-6.2829283407958528E-2</v>
      </c>
      <c r="BY136">
        <f t="shared" si="185"/>
        <v>-0.51450697706760107</v>
      </c>
      <c r="BZ136">
        <f t="shared" si="186"/>
        <v>1.1559201271732489</v>
      </c>
      <c r="CA136">
        <f t="shared" si="187"/>
        <v>0.15898724998135369</v>
      </c>
      <c r="CC136" t="str">
        <f t="shared" si="188"/>
        <v>낮음</v>
      </c>
      <c r="CD136" t="str">
        <f t="shared" si="130"/>
        <v>높음</v>
      </c>
      <c r="CE136" t="str">
        <f t="shared" si="131"/>
        <v>낮음</v>
      </c>
      <c r="CF136" t="str">
        <f t="shared" si="132"/>
        <v>보통</v>
      </c>
      <c r="CG136" t="str">
        <f t="shared" si="133"/>
        <v>보통</v>
      </c>
      <c r="CH136" t="str">
        <f t="shared" si="134"/>
        <v>높음</v>
      </c>
      <c r="CI136" t="str">
        <f t="shared" si="135"/>
        <v>높음</v>
      </c>
      <c r="CJ136" t="str">
        <f t="shared" si="136"/>
        <v/>
      </c>
      <c r="CK136" t="str">
        <f t="shared" si="137"/>
        <v>낮음</v>
      </c>
      <c r="CL136" t="str">
        <f t="shared" si="138"/>
        <v>낮음</v>
      </c>
      <c r="CM136" t="str">
        <f t="shared" si="139"/>
        <v>보통</v>
      </c>
      <c r="CN136" t="str">
        <f t="shared" si="140"/>
        <v>낮음</v>
      </c>
      <c r="CO136" t="str">
        <f t="shared" si="141"/>
        <v>낮음</v>
      </c>
      <c r="CP136" t="str">
        <f t="shared" si="142"/>
        <v>낮음</v>
      </c>
      <c r="CQ136" t="str">
        <f t="shared" si="143"/>
        <v>낮음</v>
      </c>
      <c r="CR136" t="str">
        <f t="shared" si="144"/>
        <v>낮음</v>
      </c>
      <c r="CS136" t="str">
        <f t="shared" si="121"/>
        <v>보통</v>
      </c>
      <c r="CT136" t="str">
        <f t="shared" si="122"/>
        <v>보통</v>
      </c>
      <c r="CU136" t="str">
        <f t="shared" si="123"/>
        <v>낮음</v>
      </c>
      <c r="CV136" t="str">
        <f t="shared" si="124"/>
        <v>낮음</v>
      </c>
      <c r="CW136" t="str">
        <f t="shared" si="125"/>
        <v>낮음</v>
      </c>
      <c r="CX136" t="str">
        <f t="shared" si="126"/>
        <v>낮음</v>
      </c>
      <c r="CY136" t="str">
        <f t="shared" si="127"/>
        <v>낮음</v>
      </c>
      <c r="CZ136" t="str">
        <f t="shared" si="128"/>
        <v>높음</v>
      </c>
      <c r="DA136" t="str">
        <f t="shared" si="129"/>
        <v>보통</v>
      </c>
      <c r="DC136">
        <f t="shared" si="189"/>
        <v>0.46417692339235828</v>
      </c>
      <c r="DD136">
        <f t="shared" si="190"/>
        <v>-0.18127573349489506</v>
      </c>
      <c r="DE136">
        <f t="shared" si="191"/>
        <v>-0.20001450964915604</v>
      </c>
    </row>
    <row r="137" spans="1:109" x14ac:dyDescent="0.3">
      <c r="A137">
        <v>1147</v>
      </c>
      <c r="B137">
        <v>190220</v>
      </c>
      <c r="C137" t="s">
        <v>126</v>
      </c>
      <c r="D137" t="s">
        <v>16</v>
      </c>
      <c r="E137" t="s">
        <v>9</v>
      </c>
      <c r="F137">
        <f t="shared" si="145"/>
        <v>2.4923179708833634</v>
      </c>
      <c r="G137">
        <f t="shared" si="146"/>
        <v>0.13209314419560253</v>
      </c>
      <c r="H137">
        <f t="shared" si="147"/>
        <v>1.0597330343753613</v>
      </c>
      <c r="I137">
        <f t="shared" si="148"/>
        <v>0.10516250487749799</v>
      </c>
      <c r="J137">
        <f t="shared" si="149"/>
        <v>6.2293810519087021E-2</v>
      </c>
      <c r="K137">
        <f t="shared" si="150"/>
        <v>0.72743996238227815</v>
      </c>
      <c r="M137" s="6">
        <f t="shared" si="151"/>
        <v>80.002272727272754</v>
      </c>
      <c r="N137">
        <f t="shared" si="152"/>
        <v>76.771793880000004</v>
      </c>
      <c r="O137">
        <f t="shared" si="153"/>
        <v>86.093678260000004</v>
      </c>
      <c r="P137">
        <f t="shared" si="154"/>
        <v>73.917432640000001</v>
      </c>
      <c r="Q137">
        <f t="shared" si="155"/>
        <v>77.894611150000003</v>
      </c>
      <c r="R137">
        <f t="shared" si="156"/>
        <v>81.949571250000005</v>
      </c>
      <c r="T137" t="str">
        <f t="shared" si="157"/>
        <v>높음</v>
      </c>
      <c r="U137" t="str">
        <f t="shared" si="158"/>
        <v>보통</v>
      </c>
      <c r="V137" t="str">
        <f t="shared" si="159"/>
        <v>높음</v>
      </c>
      <c r="W137" t="str">
        <f t="shared" si="160"/>
        <v>보통</v>
      </c>
      <c r="X137" t="str">
        <f t="shared" si="161"/>
        <v>보통</v>
      </c>
      <c r="Y137" t="str">
        <f t="shared" si="162"/>
        <v>보통</v>
      </c>
      <c r="AA137" s="2">
        <v>80.002272727272754</v>
      </c>
      <c r="AB137" s="2">
        <v>75.350774790000003</v>
      </c>
      <c r="AC137" s="2">
        <v>57.818947229999999</v>
      </c>
      <c r="AD137" s="2">
        <v>73.91745349</v>
      </c>
      <c r="AE137" s="2">
        <v>100</v>
      </c>
      <c r="AF137" s="5">
        <v>76.771793880000004</v>
      </c>
      <c r="AG137" s="2">
        <v>92.479515030000002</v>
      </c>
      <c r="AH137" s="2">
        <v>83.54411064</v>
      </c>
      <c r="AI137" s="2">
        <v>100</v>
      </c>
      <c r="AJ137" s="2">
        <v>68.351087390000004</v>
      </c>
      <c r="AK137" s="5">
        <v>86.093678260000004</v>
      </c>
      <c r="AL137" s="2">
        <v>66.74910792</v>
      </c>
      <c r="AM137" s="2">
        <v>55.003190019999998</v>
      </c>
      <c r="AN137" s="2">
        <v>100</v>
      </c>
      <c r="AO137" s="5">
        <v>73.917432640000001</v>
      </c>
      <c r="AP137" s="2">
        <v>100</v>
      </c>
      <c r="AQ137" s="2">
        <v>73.99936314</v>
      </c>
      <c r="AR137" s="2">
        <v>63.589785640000002</v>
      </c>
      <c r="AS137" s="2">
        <v>73.989295810000002</v>
      </c>
      <c r="AT137" s="5">
        <v>77.894611150000003</v>
      </c>
      <c r="AU137" s="2">
        <v>78.021630459999997</v>
      </c>
      <c r="AV137" s="2"/>
      <c r="AW137" s="2">
        <v>67.827083279999997</v>
      </c>
      <c r="AX137" s="2">
        <v>100</v>
      </c>
      <c r="AY137" s="5">
        <v>81.949571250000005</v>
      </c>
      <c r="BA137" t="s">
        <v>9</v>
      </c>
      <c r="BC137">
        <f t="shared" si="163"/>
        <v>1.1871680520097283</v>
      </c>
      <c r="BD137">
        <f t="shared" si="164"/>
        <v>-4.1902866667118031E-2</v>
      </c>
      <c r="BE137">
        <f t="shared" si="165"/>
        <v>-1.9254920685200887</v>
      </c>
      <c r="BF137">
        <f t="shared" si="166"/>
        <v>0.11589236320993701</v>
      </c>
      <c r="BG137">
        <f t="shared" si="167"/>
        <v>1.5753141735835872</v>
      </c>
      <c r="BH137">
        <f t="shared" si="168"/>
        <v>0.13209314419560253</v>
      </c>
      <c r="BI137">
        <f t="shared" si="169"/>
        <v>1.1070579544150385</v>
      </c>
      <c r="BJ137">
        <f t="shared" si="170"/>
        <v>0.3055017653746957</v>
      </c>
      <c r="BK137">
        <f t="shared" si="171"/>
        <v>1.3911720194778574</v>
      </c>
      <c r="BL137">
        <f t="shared" si="172"/>
        <v>-0.38405247438002743</v>
      </c>
      <c r="BM137">
        <f t="shared" si="173"/>
        <v>1.0597330343753613</v>
      </c>
      <c r="BN137">
        <f t="shared" si="174"/>
        <v>-0.13568677594576789</v>
      </c>
      <c r="BO137">
        <f t="shared" si="175"/>
        <v>-0.72454857599897782</v>
      </c>
      <c r="BP137">
        <f t="shared" si="176"/>
        <v>0.9275993205405545</v>
      </c>
      <c r="BQ137">
        <f t="shared" si="177"/>
        <v>4.6430640845389989E-2</v>
      </c>
      <c r="BR137">
        <f t="shared" si="178"/>
        <v>0.61355352240751304</v>
      </c>
      <c r="BS137">
        <f t="shared" si="179"/>
        <v>-0.18268685800063608</v>
      </c>
      <c r="BT137">
        <f t="shared" si="180"/>
        <v>-0.27942611679383034</v>
      </c>
      <c r="BU137">
        <f t="shared" si="181"/>
        <v>-0.13283218105652531</v>
      </c>
      <c r="BV137">
        <f t="shared" si="182"/>
        <v>1.7348519546992527E-2</v>
      </c>
      <c r="BW137">
        <f t="shared" si="183"/>
        <v>-2.1682357372257655E-2</v>
      </c>
      <c r="BX137" t="str">
        <f t="shared" si="184"/>
        <v/>
      </c>
      <c r="BY137">
        <f t="shared" si="185"/>
        <v>-0.18842858812655389</v>
      </c>
      <c r="BZ137">
        <f t="shared" si="186"/>
        <v>1.1559201271732489</v>
      </c>
      <c r="CA137">
        <f t="shared" si="187"/>
        <v>0.40226187382576123</v>
      </c>
      <c r="CC137" t="str">
        <f t="shared" si="188"/>
        <v>높음</v>
      </c>
      <c r="CD137" t="str">
        <f t="shared" si="130"/>
        <v>낮음</v>
      </c>
      <c r="CE137" t="str">
        <f t="shared" si="131"/>
        <v>낮음</v>
      </c>
      <c r="CF137" t="str">
        <f t="shared" si="132"/>
        <v>보통</v>
      </c>
      <c r="CG137" t="str">
        <f t="shared" si="133"/>
        <v>높음</v>
      </c>
      <c r="CH137" t="str">
        <f t="shared" si="134"/>
        <v>보통</v>
      </c>
      <c r="CI137" t="str">
        <f t="shared" si="135"/>
        <v>높음</v>
      </c>
      <c r="CJ137" t="str">
        <f t="shared" si="136"/>
        <v>보통</v>
      </c>
      <c r="CK137" t="str">
        <f t="shared" si="137"/>
        <v>높음</v>
      </c>
      <c r="CL137" t="str">
        <f t="shared" si="138"/>
        <v>낮음</v>
      </c>
      <c r="CM137" t="str">
        <f t="shared" si="139"/>
        <v>높음</v>
      </c>
      <c r="CN137" t="str">
        <f t="shared" si="140"/>
        <v>낮음</v>
      </c>
      <c r="CO137" t="str">
        <f t="shared" si="141"/>
        <v>낮음</v>
      </c>
      <c r="CP137" t="str">
        <f t="shared" si="142"/>
        <v>보통</v>
      </c>
      <c r="CQ137" t="str">
        <f t="shared" si="143"/>
        <v>보통</v>
      </c>
      <c r="CR137" t="str">
        <f t="shared" si="144"/>
        <v>보통</v>
      </c>
      <c r="CS137" t="str">
        <f t="shared" si="121"/>
        <v>낮음</v>
      </c>
      <c r="CT137" t="str">
        <f t="shared" si="122"/>
        <v>낮음</v>
      </c>
      <c r="CU137" t="str">
        <f t="shared" si="123"/>
        <v>낮음</v>
      </c>
      <c r="CV137" t="str">
        <f t="shared" si="124"/>
        <v>보통</v>
      </c>
      <c r="CW137" t="str">
        <f t="shared" si="125"/>
        <v>낮음</v>
      </c>
      <c r="CX137" t="str">
        <f t="shared" si="126"/>
        <v/>
      </c>
      <c r="CY137" t="str">
        <f t="shared" si="127"/>
        <v>낮음</v>
      </c>
      <c r="CZ137" t="str">
        <f t="shared" si="128"/>
        <v>높음</v>
      </c>
      <c r="DA137" t="str">
        <f t="shared" si="129"/>
        <v>보통</v>
      </c>
      <c r="DC137">
        <f t="shared" si="189"/>
        <v>0.30426789536748161</v>
      </c>
      <c r="DD137">
        <f t="shared" si="190"/>
        <v>-0.63180643428625172</v>
      </c>
      <c r="DE137">
        <f t="shared" si="191"/>
        <v>0.3933617996615929</v>
      </c>
    </row>
    <row r="138" spans="1:109" x14ac:dyDescent="0.3">
      <c r="A138">
        <v>1148</v>
      </c>
      <c r="B138">
        <v>190220</v>
      </c>
      <c r="C138" t="s">
        <v>127</v>
      </c>
      <c r="D138" t="s">
        <v>16</v>
      </c>
      <c r="E138" t="s">
        <v>13</v>
      </c>
      <c r="F138">
        <f t="shared" si="145"/>
        <v>-0.76731503425014491</v>
      </c>
      <c r="G138">
        <f t="shared" si="146"/>
        <v>-1.025908182031456</v>
      </c>
      <c r="H138">
        <f t="shared" si="147"/>
        <v>-0.86853203713851057</v>
      </c>
      <c r="I138">
        <f t="shared" si="148"/>
        <v>-0.82709257522643731</v>
      </c>
      <c r="J138">
        <f t="shared" si="149"/>
        <v>-0.10229802251316328</v>
      </c>
      <c r="K138">
        <f t="shared" si="150"/>
        <v>-1.0341236731170549</v>
      </c>
      <c r="M138" s="6">
        <f t="shared" si="151"/>
        <v>57.066666666666684</v>
      </c>
      <c r="N138">
        <f t="shared" si="152"/>
        <v>68.881444639999998</v>
      </c>
      <c r="O138">
        <f t="shared" si="153"/>
        <v>69.656059900000002</v>
      </c>
      <c r="P138">
        <f t="shared" si="154"/>
        <v>64.495490160000003</v>
      </c>
      <c r="Q138">
        <f t="shared" si="155"/>
        <v>77.066595910000004</v>
      </c>
      <c r="R138">
        <f t="shared" si="156"/>
        <v>69.144374490000004</v>
      </c>
      <c r="T138" t="str">
        <f t="shared" si="157"/>
        <v>낮음</v>
      </c>
      <c r="U138" t="str">
        <f t="shared" si="158"/>
        <v>낮음</v>
      </c>
      <c r="V138" t="str">
        <f t="shared" si="159"/>
        <v>낮음</v>
      </c>
      <c r="W138" t="str">
        <f t="shared" si="160"/>
        <v>낮음</v>
      </c>
      <c r="X138" t="str">
        <f t="shared" si="161"/>
        <v>낮음</v>
      </c>
      <c r="Y138" t="str">
        <f t="shared" si="162"/>
        <v>낮음</v>
      </c>
      <c r="AA138" s="2">
        <v>57.066666666666684</v>
      </c>
      <c r="AB138" s="2">
        <v>97.054542859999998</v>
      </c>
      <c r="AC138" s="2">
        <v>70.021140689999996</v>
      </c>
      <c r="AD138" s="2">
        <v>57.22903573</v>
      </c>
      <c r="AE138" s="2">
        <v>51.221059289999999</v>
      </c>
      <c r="AF138" s="5">
        <v>68.881444639999998</v>
      </c>
      <c r="AG138" s="2">
        <v>72.438710760000006</v>
      </c>
      <c r="AH138" s="2">
        <v>74.554585529999997</v>
      </c>
      <c r="AI138" s="2">
        <v>52.632842510000003</v>
      </c>
      <c r="AJ138" s="2">
        <v>78.998100769999994</v>
      </c>
      <c r="AK138" s="5">
        <v>69.656059900000002</v>
      </c>
      <c r="AL138" s="2">
        <v>66.74973937</v>
      </c>
      <c r="AM138" s="2">
        <v>64.759644109999996</v>
      </c>
      <c r="AN138" s="2">
        <v>61.977086999999997</v>
      </c>
      <c r="AO138" s="5">
        <v>64.495490160000003</v>
      </c>
      <c r="AP138" s="2">
        <v>56.935328519999999</v>
      </c>
      <c r="AQ138" s="2">
        <v>90.812808520000004</v>
      </c>
      <c r="AR138" s="2">
        <v>100</v>
      </c>
      <c r="AS138" s="2">
        <v>60.518246599999998</v>
      </c>
      <c r="AT138" s="5">
        <v>77.066595910000004</v>
      </c>
      <c r="AU138" s="2">
        <v>100</v>
      </c>
      <c r="AV138" s="2"/>
      <c r="AW138" s="2">
        <v>53.783918290000003</v>
      </c>
      <c r="AX138" s="2">
        <v>53.649205190000004</v>
      </c>
      <c r="AY138" s="5">
        <v>69.144374490000004</v>
      </c>
      <c r="BA138" t="s">
        <v>13</v>
      </c>
      <c r="BC138">
        <f t="shared" si="163"/>
        <v>-0.76731503425014491</v>
      </c>
      <c r="BD138">
        <f t="shared" si="164"/>
        <v>0.68350032880085543</v>
      </c>
      <c r="BE138">
        <f t="shared" si="165"/>
        <v>-0.42006071327087696</v>
      </c>
      <c r="BF138">
        <f t="shared" si="166"/>
        <v>-0.47124531587909363</v>
      </c>
      <c r="BG138">
        <f t="shared" si="167"/>
        <v>-0.91989802141165578</v>
      </c>
      <c r="BH138">
        <f t="shared" si="168"/>
        <v>-0.54667946505752463</v>
      </c>
      <c r="BI138">
        <f t="shared" si="169"/>
        <v>-0.13463319748514382</v>
      </c>
      <c r="BJ138">
        <f t="shared" si="170"/>
        <v>-0.27280904305774961</v>
      </c>
      <c r="BK138">
        <f t="shared" si="171"/>
        <v>-0.9865271781466427</v>
      </c>
      <c r="BL138">
        <f t="shared" si="172"/>
        <v>-7.5095128006814837E-2</v>
      </c>
      <c r="BM138">
        <f t="shared" si="173"/>
        <v>-0.47682778100443624</v>
      </c>
      <c r="BN138">
        <f t="shared" si="174"/>
        <v>-0.19948479308964587</v>
      </c>
      <c r="BO138">
        <f t="shared" si="175"/>
        <v>-0.19807224198947423</v>
      </c>
      <c r="BP138">
        <f t="shared" si="176"/>
        <v>-0.61318782542486638</v>
      </c>
      <c r="BQ138">
        <f t="shared" si="177"/>
        <v>-0.47517628978897081</v>
      </c>
      <c r="BR138">
        <f t="shared" si="178"/>
        <v>-1.0658413005535259</v>
      </c>
      <c r="BS138">
        <f t="shared" si="179"/>
        <v>0.42199128225268645</v>
      </c>
      <c r="BT138">
        <f t="shared" si="180"/>
        <v>0.9242690633712044</v>
      </c>
      <c r="BU138">
        <f t="shared" si="181"/>
        <v>-0.55790558526821399</v>
      </c>
      <c r="BV138">
        <f t="shared" si="182"/>
        <v>-5.3922953559494516E-2</v>
      </c>
      <c r="BW138">
        <f t="shared" si="183"/>
        <v>0.75130126647272211</v>
      </c>
      <c r="BX138" t="str">
        <f t="shared" si="184"/>
        <v/>
      </c>
      <c r="BY138">
        <f t="shared" si="185"/>
        <v>-0.92625696329752383</v>
      </c>
      <c r="BZ138">
        <f t="shared" si="186"/>
        <v>-0.99095192602702342</v>
      </c>
      <c r="CA138">
        <f t="shared" si="187"/>
        <v>-0.47539444800545461</v>
      </c>
      <c r="CC138" t="str">
        <f t="shared" si="188"/>
        <v>낮음</v>
      </c>
      <c r="CD138" t="str">
        <f t="shared" si="130"/>
        <v>보통</v>
      </c>
      <c r="CE138" t="str">
        <f t="shared" si="131"/>
        <v>낮음</v>
      </c>
      <c r="CF138" t="str">
        <f t="shared" si="132"/>
        <v>낮음</v>
      </c>
      <c r="CG138" t="str">
        <f t="shared" si="133"/>
        <v>낮음</v>
      </c>
      <c r="CH138" t="str">
        <f t="shared" si="134"/>
        <v>낮음</v>
      </c>
      <c r="CI138" t="str">
        <f t="shared" si="135"/>
        <v>낮음</v>
      </c>
      <c r="CJ138" t="str">
        <f t="shared" si="136"/>
        <v>낮음</v>
      </c>
      <c r="CK138" t="str">
        <f t="shared" si="137"/>
        <v>낮음</v>
      </c>
      <c r="CL138" t="str">
        <f t="shared" si="138"/>
        <v>낮음</v>
      </c>
      <c r="CM138" t="str">
        <f t="shared" si="139"/>
        <v>낮음</v>
      </c>
      <c r="CN138" t="str">
        <f t="shared" si="140"/>
        <v>낮음</v>
      </c>
      <c r="CO138" t="str">
        <f t="shared" si="141"/>
        <v>낮음</v>
      </c>
      <c r="CP138" t="str">
        <f t="shared" si="142"/>
        <v>낮음</v>
      </c>
      <c r="CQ138" t="str">
        <f t="shared" si="143"/>
        <v>낮음</v>
      </c>
      <c r="CR138" t="str">
        <f t="shared" si="144"/>
        <v>낮음</v>
      </c>
      <c r="CS138" t="str">
        <f t="shared" si="121"/>
        <v>보통</v>
      </c>
      <c r="CT138" t="str">
        <f t="shared" si="122"/>
        <v>보통</v>
      </c>
      <c r="CU138" t="str">
        <f t="shared" si="123"/>
        <v>낮음</v>
      </c>
      <c r="CV138" t="str">
        <f t="shared" si="124"/>
        <v>낮음</v>
      </c>
      <c r="CW138" t="str">
        <f t="shared" si="125"/>
        <v>보통</v>
      </c>
      <c r="CX138" t="str">
        <f t="shared" si="126"/>
        <v/>
      </c>
      <c r="CY138" t="str">
        <f t="shared" si="127"/>
        <v>낮음</v>
      </c>
      <c r="CZ138" t="str">
        <f t="shared" si="128"/>
        <v>낮음</v>
      </c>
      <c r="DA138" t="str">
        <f t="shared" si="129"/>
        <v>낮음</v>
      </c>
      <c r="DC138">
        <f t="shared" si="189"/>
        <v>6.9684608290524032E-3</v>
      </c>
      <c r="DD138">
        <f t="shared" si="190"/>
        <v>-0.1172376790163536</v>
      </c>
      <c r="DE138">
        <f t="shared" si="191"/>
        <v>-0.41458964387538444</v>
      </c>
    </row>
    <row r="139" spans="1:109" x14ac:dyDescent="0.3">
      <c r="A139">
        <v>1149</v>
      </c>
      <c r="B139">
        <v>190220</v>
      </c>
      <c r="C139" t="s">
        <v>128</v>
      </c>
      <c r="D139" t="s">
        <v>6</v>
      </c>
      <c r="E139" t="s">
        <v>9</v>
      </c>
      <c r="F139">
        <f t="shared" si="145"/>
        <v>-0.99188424670585362</v>
      </c>
      <c r="G139">
        <f t="shared" si="146"/>
        <v>-1.0372088418682111</v>
      </c>
      <c r="H139">
        <f t="shared" si="147"/>
        <v>-1.2978167904568674</v>
      </c>
      <c r="I139">
        <f t="shared" si="148"/>
        <v>-0.38831834855796932</v>
      </c>
      <c r="J139">
        <f t="shared" si="149"/>
        <v>2.1013230345151381</v>
      </c>
      <c r="K139">
        <f t="shared" si="150"/>
        <v>0.56178839914362666</v>
      </c>
      <c r="M139" s="6">
        <f t="shared" si="151"/>
        <v>53.746153846153824</v>
      </c>
      <c r="N139">
        <f t="shared" si="152"/>
        <v>69.091151389999993</v>
      </c>
      <c r="O139">
        <f t="shared" si="153"/>
        <v>61.291599140000002</v>
      </c>
      <c r="P139">
        <f t="shared" si="154"/>
        <v>69.074417569999994</v>
      </c>
      <c r="Q139">
        <f t="shared" si="155"/>
        <v>90.516456739999995</v>
      </c>
      <c r="R139">
        <f t="shared" si="156"/>
        <v>80.585508559999994</v>
      </c>
      <c r="T139" t="str">
        <f t="shared" si="157"/>
        <v>낮음</v>
      </c>
      <c r="U139" t="str">
        <f t="shared" si="158"/>
        <v>낮음</v>
      </c>
      <c r="V139" t="str">
        <f t="shared" si="159"/>
        <v>낮음</v>
      </c>
      <c r="W139" t="str">
        <f t="shared" si="160"/>
        <v>낮음</v>
      </c>
      <c r="X139" t="str">
        <f t="shared" si="161"/>
        <v>높음</v>
      </c>
      <c r="Y139" t="str">
        <f t="shared" si="162"/>
        <v>보통</v>
      </c>
      <c r="AA139" s="2">
        <v>53.746153846153824</v>
      </c>
      <c r="AB139" s="2">
        <v>74.469273319999999</v>
      </c>
      <c r="AC139" s="2">
        <v>74.044668599999994</v>
      </c>
      <c r="AD139" s="2">
        <v>66.856968989999999</v>
      </c>
      <c r="AE139" s="2">
        <v>60.993694640000001</v>
      </c>
      <c r="AF139" s="5">
        <v>69.091151389999993</v>
      </c>
      <c r="AG139" s="2">
        <v>62.977185319999997</v>
      </c>
      <c r="AH139" s="2">
        <v>67.165773740000006</v>
      </c>
      <c r="AI139" s="2">
        <v>61.796539510000002</v>
      </c>
      <c r="AJ139" s="2">
        <v>53.226897970000003</v>
      </c>
      <c r="AK139" s="5">
        <v>61.291599140000002</v>
      </c>
      <c r="AL139" s="2">
        <v>66.748640050000006</v>
      </c>
      <c r="AM139" s="2">
        <v>71.839022420000006</v>
      </c>
      <c r="AN139" s="2">
        <v>68.635590260000001</v>
      </c>
      <c r="AO139" s="5">
        <v>69.074417569999994</v>
      </c>
      <c r="AP139" s="2">
        <v>100</v>
      </c>
      <c r="AQ139" s="2">
        <v>100</v>
      </c>
      <c r="AR139" s="2">
        <v>68.271872610000003</v>
      </c>
      <c r="AS139" s="2">
        <v>93.793954360000001</v>
      </c>
      <c r="AT139" s="5">
        <v>90.516456739999995</v>
      </c>
      <c r="AU139" s="2">
        <v>67.794854689999994</v>
      </c>
      <c r="AV139" s="2">
        <v>100</v>
      </c>
      <c r="AW139" s="2">
        <v>80.112818579999995</v>
      </c>
      <c r="AX139" s="2">
        <v>74.434360979999994</v>
      </c>
      <c r="AY139" s="5">
        <v>80.585508559999994</v>
      </c>
      <c r="BA139" t="s">
        <v>9</v>
      </c>
      <c r="BC139">
        <f t="shared" si="163"/>
        <v>-0.47246511189082613</v>
      </c>
      <c r="BD139">
        <f t="shared" si="164"/>
        <v>-9.5652381056335403E-2</v>
      </c>
      <c r="BE139">
        <f t="shared" si="165"/>
        <v>-0.60007724132364249</v>
      </c>
      <c r="BF139">
        <f t="shared" si="166"/>
        <v>-0.12048663946851128</v>
      </c>
      <c r="BG139">
        <f t="shared" si="167"/>
        <v>-0.78643122666924747</v>
      </c>
      <c r="BH139">
        <f t="shared" si="168"/>
        <v>-1.0372088418682111</v>
      </c>
      <c r="BI139">
        <f t="shared" si="169"/>
        <v>-0.64091696213144844</v>
      </c>
      <c r="BJ139">
        <f t="shared" si="170"/>
        <v>-0.19098267124537299</v>
      </c>
      <c r="BK139">
        <f t="shared" si="171"/>
        <v>-0.7777554052067015</v>
      </c>
      <c r="BL139">
        <f t="shared" si="172"/>
        <v>-1.1023394106282449</v>
      </c>
      <c r="BM139">
        <f t="shared" si="173"/>
        <v>-1.2978167904568674</v>
      </c>
      <c r="BN139">
        <f t="shared" si="174"/>
        <v>-0.1357007959102195</v>
      </c>
      <c r="BO139">
        <f t="shared" si="175"/>
        <v>-1.390012355066985E-2</v>
      </c>
      <c r="BP139">
        <f t="shared" si="176"/>
        <v>-0.23389643044435202</v>
      </c>
      <c r="BQ139">
        <f t="shared" si="177"/>
        <v>-0.17144770178851032</v>
      </c>
      <c r="BR139">
        <f t="shared" si="178"/>
        <v>0.61355352240751304</v>
      </c>
      <c r="BS139">
        <f t="shared" si="179"/>
        <v>0.8592871769125231</v>
      </c>
      <c r="BT139">
        <f t="shared" si="180"/>
        <v>-0.11707019754253661</v>
      </c>
      <c r="BU139">
        <f t="shared" si="181"/>
        <v>0.55000596858690765</v>
      </c>
      <c r="BV139">
        <f t="shared" si="182"/>
        <v>0.5852081199569843</v>
      </c>
      <c r="BW139">
        <f t="shared" si="183"/>
        <v>-0.5474154644135486</v>
      </c>
      <c r="BX139">
        <f t="shared" si="184"/>
        <v>0.47335817627535115</v>
      </c>
      <c r="BY139">
        <f t="shared" si="185"/>
        <v>0.35264654034973314</v>
      </c>
      <c r="BZ139">
        <f t="shared" si="186"/>
        <v>3.6496048522210493E-2</v>
      </c>
      <c r="CA139">
        <f t="shared" si="187"/>
        <v>0.31065938884222533</v>
      </c>
      <c r="CC139" t="str">
        <f t="shared" si="188"/>
        <v>낮음</v>
      </c>
      <c r="CD139" t="str">
        <f t="shared" si="130"/>
        <v>낮음</v>
      </c>
      <c r="CE139" t="str">
        <f t="shared" si="131"/>
        <v>낮음</v>
      </c>
      <c r="CF139" t="str">
        <f t="shared" si="132"/>
        <v>낮음</v>
      </c>
      <c r="CG139" t="str">
        <f t="shared" si="133"/>
        <v>낮음</v>
      </c>
      <c r="CH139" t="str">
        <f t="shared" si="134"/>
        <v>낮음</v>
      </c>
      <c r="CI139" t="str">
        <f t="shared" si="135"/>
        <v>낮음</v>
      </c>
      <c r="CJ139" t="str">
        <f t="shared" si="136"/>
        <v>낮음</v>
      </c>
      <c r="CK139" t="str">
        <f t="shared" si="137"/>
        <v>낮음</v>
      </c>
      <c r="CL139" t="str">
        <f t="shared" si="138"/>
        <v>낮음</v>
      </c>
      <c r="CM139" t="str">
        <f t="shared" si="139"/>
        <v>낮음</v>
      </c>
      <c r="CN139" t="str">
        <f t="shared" si="140"/>
        <v>낮음</v>
      </c>
      <c r="CO139" t="str">
        <f t="shared" si="141"/>
        <v>낮음</v>
      </c>
      <c r="CP139" t="str">
        <f t="shared" si="142"/>
        <v>낮음</v>
      </c>
      <c r="CQ139" t="str">
        <f t="shared" si="143"/>
        <v>낮음</v>
      </c>
      <c r="CR139" t="str">
        <f t="shared" si="144"/>
        <v>보통</v>
      </c>
      <c r="CS139" t="str">
        <f t="shared" si="121"/>
        <v>보통</v>
      </c>
      <c r="CT139" t="str">
        <f t="shared" si="122"/>
        <v>낮음</v>
      </c>
      <c r="CU139" t="str">
        <f t="shared" si="123"/>
        <v>보통</v>
      </c>
      <c r="CV139" t="str">
        <f t="shared" si="124"/>
        <v>보통</v>
      </c>
      <c r="CW139" t="str">
        <f t="shared" si="125"/>
        <v>낮음</v>
      </c>
      <c r="CX139" t="str">
        <f t="shared" si="126"/>
        <v>보통</v>
      </c>
      <c r="CY139" t="str">
        <f t="shared" si="127"/>
        <v>보통</v>
      </c>
      <c r="CZ139" t="str">
        <f t="shared" si="128"/>
        <v>보통</v>
      </c>
      <c r="DA139" t="str">
        <f t="shared" si="129"/>
        <v>보통</v>
      </c>
      <c r="DC139">
        <f t="shared" si="189"/>
        <v>-0.1612264162208078</v>
      </c>
      <c r="DD139">
        <f t="shared" si="190"/>
        <v>0.1055370634136378</v>
      </c>
      <c r="DE139">
        <f t="shared" si="191"/>
        <v>-0.17931242646247361</v>
      </c>
    </row>
    <row r="140" spans="1:109" x14ac:dyDescent="0.3">
      <c r="A140">
        <v>1150</v>
      </c>
      <c r="B140">
        <v>190220</v>
      </c>
      <c r="C140" t="s">
        <v>129</v>
      </c>
      <c r="D140" t="s">
        <v>16</v>
      </c>
      <c r="E140" t="s">
        <v>13</v>
      </c>
      <c r="F140">
        <f t="shared" si="145"/>
        <v>-0.79456671213040742</v>
      </c>
      <c r="G140">
        <f t="shared" si="146"/>
        <v>-1.3537668677041177</v>
      </c>
      <c r="H140">
        <f t="shared" si="147"/>
        <v>-1.6850412793609475</v>
      </c>
      <c r="I140">
        <f t="shared" si="148"/>
        <v>-0.67875727430946253</v>
      </c>
      <c r="J140">
        <f t="shared" si="149"/>
        <v>-1.0762809594270857</v>
      </c>
      <c r="K140">
        <f t="shared" si="150"/>
        <v>-0.62653757719397662</v>
      </c>
      <c r="M140" s="6">
        <f t="shared" si="151"/>
        <v>56.7793103448276</v>
      </c>
      <c r="N140">
        <f t="shared" si="152"/>
        <v>65.906615619999997</v>
      </c>
      <c r="O140">
        <f t="shared" si="153"/>
        <v>61.968395340000001</v>
      </c>
      <c r="P140">
        <f t="shared" si="154"/>
        <v>65.878567709999999</v>
      </c>
      <c r="Q140">
        <f t="shared" si="155"/>
        <v>68.383386959999996</v>
      </c>
      <c r="R140">
        <f t="shared" si="156"/>
        <v>72.13442422</v>
      </c>
      <c r="T140" t="str">
        <f t="shared" si="157"/>
        <v>낮음</v>
      </c>
      <c r="U140" t="str">
        <f t="shared" si="158"/>
        <v>낮음</v>
      </c>
      <c r="V140" t="str">
        <f t="shared" si="159"/>
        <v>낮음</v>
      </c>
      <c r="W140" t="str">
        <f t="shared" si="160"/>
        <v>낮음</v>
      </c>
      <c r="X140" t="str">
        <f t="shared" si="161"/>
        <v>낮음</v>
      </c>
      <c r="Y140" t="str">
        <f t="shared" si="162"/>
        <v>낮음</v>
      </c>
      <c r="AA140" s="2">
        <v>56.7793103448276</v>
      </c>
      <c r="AB140" s="2">
        <v>59.166891499999998</v>
      </c>
      <c r="AC140" s="2">
        <v>82.955024760000001</v>
      </c>
      <c r="AD140" s="2">
        <v>57.229035600000003</v>
      </c>
      <c r="AE140" s="2">
        <v>64.275510620000006</v>
      </c>
      <c r="AF140" s="5">
        <v>65.906615619999997</v>
      </c>
      <c r="AG140" s="2">
        <v>65.616657930000002</v>
      </c>
      <c r="AH140" s="2">
        <v>68.736856799999998</v>
      </c>
      <c r="AI140" s="2">
        <v>50.344530489999997</v>
      </c>
      <c r="AJ140" s="2">
        <v>63.175536139999998</v>
      </c>
      <c r="AK140" s="5">
        <v>61.968395340000001</v>
      </c>
      <c r="AL140" s="2">
        <v>73.283582609999996</v>
      </c>
      <c r="AM140" s="2">
        <v>61.309190819999998</v>
      </c>
      <c r="AN140" s="2">
        <v>63.042929690000001</v>
      </c>
      <c r="AO140" s="5">
        <v>65.878567709999999</v>
      </c>
      <c r="AP140" s="2">
        <v>67.733560569999995</v>
      </c>
      <c r="AQ140" s="2">
        <v>66.723192030000007</v>
      </c>
      <c r="AR140" s="2">
        <v>75.520394449999998</v>
      </c>
      <c r="AS140" s="2">
        <v>63.556400779999997</v>
      </c>
      <c r="AT140" s="5">
        <v>68.383386959999996</v>
      </c>
      <c r="AU140" s="2">
        <v>81.017618900000002</v>
      </c>
      <c r="AV140" s="2"/>
      <c r="AW140" s="2">
        <v>59.186387320000001</v>
      </c>
      <c r="AX140" s="2">
        <v>76.199266440000002</v>
      </c>
      <c r="AY140" s="5">
        <v>72.13442422</v>
      </c>
      <c r="BA140" t="s">
        <v>13</v>
      </c>
      <c r="BC140">
        <f t="shared" si="163"/>
        <v>-0.79456671213040742</v>
      </c>
      <c r="BD140">
        <f t="shared" si="164"/>
        <v>-1.1185328365087148</v>
      </c>
      <c r="BE140">
        <f t="shared" si="165"/>
        <v>0.10421743951482587</v>
      </c>
      <c r="BF140">
        <f t="shared" si="166"/>
        <v>-0.47124532012702869</v>
      </c>
      <c r="BG140">
        <f t="shared" si="167"/>
        <v>-0.40479954263390916</v>
      </c>
      <c r="BH140">
        <f t="shared" si="168"/>
        <v>-0.72138672837526496</v>
      </c>
      <c r="BI140">
        <f t="shared" si="169"/>
        <v>-0.48226968221173205</v>
      </c>
      <c r="BJ140">
        <f t="shared" si="170"/>
        <v>-0.45847111217124753</v>
      </c>
      <c r="BK140">
        <f t="shared" si="171"/>
        <v>-1.0949070112463746</v>
      </c>
      <c r="BL140">
        <f t="shared" si="172"/>
        <v>-0.79625121465298476</v>
      </c>
      <c r="BM140">
        <f t="shared" si="173"/>
        <v>-0.92509482642195451</v>
      </c>
      <c r="BN140">
        <f t="shared" si="174"/>
        <v>7.4251380502867184E-2</v>
      </c>
      <c r="BO140">
        <f t="shared" si="175"/>
        <v>-0.40162988024360413</v>
      </c>
      <c r="BP140">
        <f t="shared" si="176"/>
        <v>-0.56876207671287715</v>
      </c>
      <c r="BQ140">
        <f t="shared" si="177"/>
        <v>-0.38995557805043118</v>
      </c>
      <c r="BR140">
        <f t="shared" si="178"/>
        <v>-0.59715132985788655</v>
      </c>
      <c r="BS140">
        <f t="shared" si="179"/>
        <v>-0.54010610783636026</v>
      </c>
      <c r="BT140">
        <f t="shared" si="180"/>
        <v>0.10816623785131162</v>
      </c>
      <c r="BU140">
        <f t="shared" si="181"/>
        <v>-0.42991938050290418</v>
      </c>
      <c r="BV140">
        <f t="shared" si="182"/>
        <v>-0.56732522062864987</v>
      </c>
      <c r="BW140">
        <f t="shared" si="183"/>
        <v>-0.20045721634739477</v>
      </c>
      <c r="BX140" t="str">
        <f t="shared" si="184"/>
        <v/>
      </c>
      <c r="BY140">
        <f t="shared" si="185"/>
        <v>-0.64937264175410936</v>
      </c>
      <c r="BZ140">
        <f t="shared" si="186"/>
        <v>0.12076131659168961</v>
      </c>
      <c r="CA140">
        <f t="shared" si="187"/>
        <v>-0.28802404722736757</v>
      </c>
      <c r="CC140" t="str">
        <f t="shared" si="188"/>
        <v>낮음</v>
      </c>
      <c r="CD140" t="str">
        <f t="shared" si="130"/>
        <v>낮음</v>
      </c>
      <c r="CE140" t="str">
        <f t="shared" si="131"/>
        <v>보통</v>
      </c>
      <c r="CF140" t="str">
        <f t="shared" si="132"/>
        <v>낮음</v>
      </c>
      <c r="CG140" t="str">
        <f t="shared" si="133"/>
        <v>낮음</v>
      </c>
      <c r="CH140" t="str">
        <f t="shared" si="134"/>
        <v>낮음</v>
      </c>
      <c r="CI140" t="str">
        <f t="shared" si="135"/>
        <v>낮음</v>
      </c>
      <c r="CJ140" t="str">
        <f t="shared" si="136"/>
        <v>낮음</v>
      </c>
      <c r="CK140" t="str">
        <f t="shared" si="137"/>
        <v>낮음</v>
      </c>
      <c r="CL140" t="str">
        <f t="shared" si="138"/>
        <v>낮음</v>
      </c>
      <c r="CM140" t="str">
        <f t="shared" si="139"/>
        <v>낮음</v>
      </c>
      <c r="CN140" t="str">
        <f t="shared" si="140"/>
        <v>보통</v>
      </c>
      <c r="CO140" t="str">
        <f t="shared" si="141"/>
        <v>낮음</v>
      </c>
      <c r="CP140" t="str">
        <f t="shared" si="142"/>
        <v>낮음</v>
      </c>
      <c r="CQ140" t="str">
        <f t="shared" si="143"/>
        <v>낮음</v>
      </c>
      <c r="CR140" t="str">
        <f t="shared" si="144"/>
        <v>낮음</v>
      </c>
      <c r="CS140" t="str">
        <f t="shared" si="121"/>
        <v>낮음</v>
      </c>
      <c r="CT140" t="str">
        <f t="shared" si="122"/>
        <v>보통</v>
      </c>
      <c r="CU140" t="str">
        <f t="shared" si="123"/>
        <v>낮음</v>
      </c>
      <c r="CV140" t="str">
        <f t="shared" si="124"/>
        <v>낮음</v>
      </c>
      <c r="CW140" t="str">
        <f t="shared" si="125"/>
        <v>낮음</v>
      </c>
      <c r="CX140" t="str">
        <f t="shared" si="126"/>
        <v/>
      </c>
      <c r="CY140" t="str">
        <f t="shared" si="127"/>
        <v>낮음</v>
      </c>
      <c r="CZ140" t="str">
        <f t="shared" si="128"/>
        <v>보통</v>
      </c>
      <c r="DA140" t="str">
        <f t="shared" si="129"/>
        <v>낮음</v>
      </c>
      <c r="DC140">
        <f t="shared" si="189"/>
        <v>-0.46483193688457219</v>
      </c>
      <c r="DD140">
        <f t="shared" si="190"/>
        <v>-0.32399741518409653</v>
      </c>
      <c r="DE140">
        <f t="shared" si="191"/>
        <v>-0.53522416239781567</v>
      </c>
    </row>
    <row r="141" spans="1:109" x14ac:dyDescent="0.3">
      <c r="A141">
        <v>1151</v>
      </c>
      <c r="B141">
        <v>190220</v>
      </c>
      <c r="C141" t="s">
        <v>130</v>
      </c>
      <c r="D141" t="s">
        <v>16</v>
      </c>
      <c r="E141" t="s">
        <v>21</v>
      </c>
      <c r="F141">
        <f t="shared" si="145"/>
        <v>-0.15166527415278239</v>
      </c>
      <c r="G141">
        <f t="shared" si="146"/>
        <v>0.53876038274971327</v>
      </c>
      <c r="H141">
        <f t="shared" si="147"/>
        <v>0.1883456886058</v>
      </c>
      <c r="I141">
        <f t="shared" si="148"/>
        <v>-0.9852700954351471</v>
      </c>
      <c r="J141">
        <f t="shared" si="149"/>
        <v>-1.3356150841246017</v>
      </c>
      <c r="K141">
        <f t="shared" si="150"/>
        <v>-0.53284703916032961</v>
      </c>
      <c r="M141" s="6">
        <f t="shared" si="151"/>
        <v>59.4</v>
      </c>
      <c r="N141">
        <f t="shared" si="152"/>
        <v>82.502328629999994</v>
      </c>
      <c r="O141">
        <f t="shared" si="153"/>
        <v>79.522707769999997</v>
      </c>
      <c r="P141">
        <f t="shared" si="154"/>
        <v>63.406690509999997</v>
      </c>
      <c r="Q141">
        <f t="shared" si="155"/>
        <v>68.172294350000001</v>
      </c>
      <c r="R141">
        <f t="shared" si="156"/>
        <v>72.819588800000005</v>
      </c>
      <c r="T141" t="str">
        <f t="shared" si="157"/>
        <v>낮음</v>
      </c>
      <c r="U141" t="str">
        <f t="shared" si="158"/>
        <v>보통</v>
      </c>
      <c r="V141" t="str">
        <f t="shared" si="159"/>
        <v>보통</v>
      </c>
      <c r="W141" t="str">
        <f t="shared" si="160"/>
        <v>낮음</v>
      </c>
      <c r="X141" t="str">
        <f t="shared" si="161"/>
        <v>낮음</v>
      </c>
      <c r="Y141" t="str">
        <f t="shared" si="162"/>
        <v>낮음</v>
      </c>
      <c r="AA141" s="2">
        <v>59.4</v>
      </c>
      <c r="AB141" s="2">
        <v>100</v>
      </c>
      <c r="AC141" s="2">
        <v>87.877717590000003</v>
      </c>
      <c r="AD141" s="2">
        <v>71.625088390000002</v>
      </c>
      <c r="AE141" s="2">
        <v>70.506508519999997</v>
      </c>
      <c r="AF141" s="5">
        <v>82.502328629999994</v>
      </c>
      <c r="AG141" s="2">
        <v>100</v>
      </c>
      <c r="AH141" s="2">
        <v>65.964825880000006</v>
      </c>
      <c r="AI141" s="2">
        <v>62.632452579999999</v>
      </c>
      <c r="AJ141" s="2">
        <v>89.493552640000004</v>
      </c>
      <c r="AK141" s="5">
        <v>79.522707769999997</v>
      </c>
      <c r="AL141" s="2">
        <v>68.878788950000001</v>
      </c>
      <c r="AM141" s="2">
        <v>70.173286340000004</v>
      </c>
      <c r="AN141" s="2">
        <v>51.16799623</v>
      </c>
      <c r="AO141" s="5">
        <v>63.406690509999997</v>
      </c>
      <c r="AP141" s="2">
        <v>90.381391559999997</v>
      </c>
      <c r="AQ141" s="2">
        <v>53.888719680000001</v>
      </c>
      <c r="AR141" s="2">
        <v>62.921383669999997</v>
      </c>
      <c r="AS141" s="2">
        <v>65.497682499999996</v>
      </c>
      <c r="AT141" s="5">
        <v>68.172294350000001</v>
      </c>
      <c r="AU141" s="2">
        <v>96.102991759999995</v>
      </c>
      <c r="AV141" s="2">
        <v>78.159338059999996</v>
      </c>
      <c r="AW141" s="2">
        <v>59.609472240000002</v>
      </c>
      <c r="AX141" s="2">
        <v>57.40655314</v>
      </c>
      <c r="AY141" s="5">
        <v>72.819588800000005</v>
      </c>
      <c r="BA141" t="s">
        <v>21</v>
      </c>
      <c r="BC141">
        <f t="shared" si="163"/>
        <v>-0.15166527415278239</v>
      </c>
      <c r="BD141">
        <f t="shared" si="164"/>
        <v>1.1089230213699237</v>
      </c>
      <c r="BE141">
        <f t="shared" si="165"/>
        <v>0.70362370597197377</v>
      </c>
      <c r="BF141">
        <f t="shared" si="166"/>
        <v>7.7140341553647532E-2</v>
      </c>
      <c r="BG141">
        <f t="shared" si="167"/>
        <v>-0.68248096046464279</v>
      </c>
      <c r="BH141">
        <f t="shared" si="168"/>
        <v>0.53876038274971327</v>
      </c>
      <c r="BI141">
        <f t="shared" si="169"/>
        <v>1.0540045807087839</v>
      </c>
      <c r="BJ141">
        <f t="shared" si="170"/>
        <v>-0.24741828749907069</v>
      </c>
      <c r="BK141">
        <f t="shared" si="171"/>
        <v>-0.54075230247624995</v>
      </c>
      <c r="BL141">
        <f t="shared" si="172"/>
        <v>0.56884551423380458</v>
      </c>
      <c r="BM141">
        <f t="shared" si="173"/>
        <v>0.1883456886058</v>
      </c>
      <c r="BN141">
        <f t="shared" si="174"/>
        <v>-0.29246452759544528</v>
      </c>
      <c r="BO141">
        <f t="shared" si="175"/>
        <v>-4.2709957112768974E-2</v>
      </c>
      <c r="BP141">
        <f t="shared" si="176"/>
        <v>-1.4618935667830246</v>
      </c>
      <c r="BQ141">
        <f t="shared" si="177"/>
        <v>-0.9852700954351471</v>
      </c>
      <c r="BR141">
        <f t="shared" si="178"/>
        <v>0.45261834179331795</v>
      </c>
      <c r="BS141">
        <f t="shared" si="179"/>
        <v>-1.7274891265896168</v>
      </c>
      <c r="BT141">
        <f t="shared" si="180"/>
        <v>-0.34117837987957295</v>
      </c>
      <c r="BU141">
        <f t="shared" si="181"/>
        <v>-0.82271317567885216</v>
      </c>
      <c r="BV141">
        <f t="shared" si="182"/>
        <v>-1.3356150841246017</v>
      </c>
      <c r="BW141">
        <f t="shared" si="183"/>
        <v>0.94348023005717585</v>
      </c>
      <c r="BX141">
        <f t="shared" si="184"/>
        <v>1.0056222879816012E-2</v>
      </c>
      <c r="BY141">
        <f t="shared" si="185"/>
        <v>-0.85348132994458625</v>
      </c>
      <c r="BZ141">
        <f t="shared" si="186"/>
        <v>-1.1320956829292577</v>
      </c>
      <c r="CA141">
        <f t="shared" si="187"/>
        <v>-0.53284703916032961</v>
      </c>
      <c r="CC141" t="str">
        <f t="shared" si="188"/>
        <v>낮음</v>
      </c>
      <c r="CD141" t="str">
        <f t="shared" si="130"/>
        <v>높음</v>
      </c>
      <c r="CE141" t="str">
        <f t="shared" si="131"/>
        <v>보통</v>
      </c>
      <c r="CF141" t="str">
        <f t="shared" si="132"/>
        <v>보통</v>
      </c>
      <c r="CG141" t="str">
        <f t="shared" si="133"/>
        <v>낮음</v>
      </c>
      <c r="CH141" t="str">
        <f t="shared" si="134"/>
        <v>보통</v>
      </c>
      <c r="CI141" t="str">
        <f t="shared" si="135"/>
        <v>높음</v>
      </c>
      <c r="CJ141" t="str">
        <f t="shared" si="136"/>
        <v>낮음</v>
      </c>
      <c r="CK141" t="str">
        <f t="shared" si="137"/>
        <v>낮음</v>
      </c>
      <c r="CL141" t="str">
        <f t="shared" si="138"/>
        <v>보통</v>
      </c>
      <c r="CM141" t="str">
        <f t="shared" si="139"/>
        <v>보통</v>
      </c>
      <c r="CN141" t="str">
        <f t="shared" si="140"/>
        <v>낮음</v>
      </c>
      <c r="CO141" t="str">
        <f t="shared" si="141"/>
        <v>낮음</v>
      </c>
      <c r="CP141" t="str">
        <f t="shared" si="142"/>
        <v>낮음</v>
      </c>
      <c r="CQ141" t="str">
        <f t="shared" si="143"/>
        <v>낮음</v>
      </c>
      <c r="CR141" t="str">
        <f t="shared" si="144"/>
        <v>보통</v>
      </c>
      <c r="CS141" t="str">
        <f t="shared" si="121"/>
        <v>낮음</v>
      </c>
      <c r="CT141" t="str">
        <f t="shared" si="122"/>
        <v>낮음</v>
      </c>
      <c r="CU141" t="str">
        <f t="shared" si="123"/>
        <v>낮음</v>
      </c>
      <c r="CV141" t="str">
        <f t="shared" si="124"/>
        <v>낮음</v>
      </c>
      <c r="CW141" t="str">
        <f t="shared" si="125"/>
        <v>보통</v>
      </c>
      <c r="CX141" t="str">
        <f t="shared" si="126"/>
        <v>보통</v>
      </c>
      <c r="CY141" t="str">
        <f t="shared" si="127"/>
        <v>낮음</v>
      </c>
      <c r="CZ141" t="str">
        <f t="shared" si="128"/>
        <v>낮음</v>
      </c>
      <c r="DA141" t="str">
        <f t="shared" si="129"/>
        <v>낮음</v>
      </c>
      <c r="DC141">
        <f t="shared" si="189"/>
        <v>0.65331232926675109</v>
      </c>
      <c r="DD141">
        <f t="shared" si="190"/>
        <v>-0.26078748846993338</v>
      </c>
      <c r="DE141">
        <f t="shared" si="191"/>
        <v>-0.62403304750595723</v>
      </c>
    </row>
    <row r="142" spans="1:109" x14ac:dyDescent="0.3">
      <c r="A142">
        <v>1152</v>
      </c>
      <c r="B142">
        <v>190220</v>
      </c>
      <c r="C142" t="s">
        <v>131</v>
      </c>
      <c r="D142" t="s">
        <v>16</v>
      </c>
      <c r="E142" t="s">
        <v>7</v>
      </c>
      <c r="F142">
        <f t="shared" si="145"/>
        <v>2.8500949739763155</v>
      </c>
      <c r="G142">
        <f t="shared" si="146"/>
        <v>0.11769562225010072</v>
      </c>
      <c r="H142">
        <f t="shared" si="147"/>
        <v>1.3279598430716038</v>
      </c>
      <c r="I142">
        <f t="shared" si="148"/>
        <v>1.2090522798065051</v>
      </c>
      <c r="J142">
        <f t="shared" si="149"/>
        <v>1.8356688172184092</v>
      </c>
      <c r="K142">
        <f t="shared" si="150"/>
        <v>0.39787233998261912</v>
      </c>
      <c r="M142" s="6">
        <f t="shared" si="151"/>
        <v>91.690322580645159</v>
      </c>
      <c r="N142">
        <f t="shared" si="152"/>
        <v>82.048216949999997</v>
      </c>
      <c r="O142">
        <f t="shared" si="153"/>
        <v>98.160970939999999</v>
      </c>
      <c r="P142">
        <f t="shared" si="154"/>
        <v>85.301061349999998</v>
      </c>
      <c r="Q142">
        <f t="shared" si="155"/>
        <v>93.667759079999996</v>
      </c>
      <c r="R142">
        <f t="shared" si="156"/>
        <v>80.541528979999995</v>
      </c>
      <c r="T142" t="str">
        <f t="shared" si="157"/>
        <v>높음</v>
      </c>
      <c r="U142" t="str">
        <f t="shared" si="158"/>
        <v>보통</v>
      </c>
      <c r="V142" t="str">
        <f t="shared" si="159"/>
        <v>높음</v>
      </c>
      <c r="W142" t="str">
        <f t="shared" si="160"/>
        <v>높음</v>
      </c>
      <c r="X142" t="str">
        <f t="shared" si="161"/>
        <v>높음</v>
      </c>
      <c r="Y142" t="str">
        <f t="shared" si="162"/>
        <v>보통</v>
      </c>
      <c r="AA142" s="2">
        <v>91.690322580645159</v>
      </c>
      <c r="AB142" s="2">
        <v>92.231768930000001</v>
      </c>
      <c r="AC142" s="2">
        <v>78.732063210000007</v>
      </c>
      <c r="AD142" s="2">
        <v>57.229035660000001</v>
      </c>
      <c r="AE142" s="2">
        <v>100</v>
      </c>
      <c r="AF142" s="5">
        <v>82.048216949999997</v>
      </c>
      <c r="AG142" s="2">
        <v>98.849292370000001</v>
      </c>
      <c r="AH142" s="2">
        <v>100</v>
      </c>
      <c r="AI142" s="2">
        <v>100</v>
      </c>
      <c r="AJ142" s="2">
        <v>93.794591400000002</v>
      </c>
      <c r="AK142" s="5">
        <v>98.160970939999999</v>
      </c>
      <c r="AL142" s="2">
        <v>55.903184060000001</v>
      </c>
      <c r="AM142" s="2">
        <v>100</v>
      </c>
      <c r="AN142" s="2">
        <v>100</v>
      </c>
      <c r="AO142" s="5">
        <v>85.301061349999998</v>
      </c>
      <c r="AP142" s="2">
        <v>94.818287269999999</v>
      </c>
      <c r="AQ142" s="2">
        <v>100</v>
      </c>
      <c r="AR142" s="2">
        <v>81.901711649999996</v>
      </c>
      <c r="AS142" s="2">
        <v>97.951037389999996</v>
      </c>
      <c r="AT142" s="5">
        <v>93.667759079999996</v>
      </c>
      <c r="AU142" s="2">
        <v>86.649374289999997</v>
      </c>
      <c r="AV142" s="2">
        <v>78.161010239999996</v>
      </c>
      <c r="AW142" s="2">
        <v>57.355731400000003</v>
      </c>
      <c r="AX142" s="2">
        <v>100</v>
      </c>
      <c r="AY142" s="5">
        <v>80.541528979999995</v>
      </c>
      <c r="BA142" t="s">
        <v>7</v>
      </c>
      <c r="BC142">
        <f t="shared" si="163"/>
        <v>2.8500949739763155</v>
      </c>
      <c r="BD142">
        <f t="shared" si="164"/>
        <v>0.171971421472527</v>
      </c>
      <c r="BE142">
        <f t="shared" si="165"/>
        <v>-0.11750546513156454</v>
      </c>
      <c r="BF142">
        <f t="shared" si="166"/>
        <v>-1.3026372480077537</v>
      </c>
      <c r="BG142">
        <f t="shared" si="167"/>
        <v>1.4813153629482636</v>
      </c>
      <c r="BH142">
        <f t="shared" si="168"/>
        <v>0.11769562225010072</v>
      </c>
      <c r="BI142">
        <f t="shared" si="169"/>
        <v>0.48299180860398688</v>
      </c>
      <c r="BJ142">
        <f t="shared" si="170"/>
        <v>0.56243163977128685</v>
      </c>
      <c r="BK142">
        <f t="shared" si="171"/>
        <v>0.79054672588991914</v>
      </c>
      <c r="BL142">
        <f t="shared" si="172"/>
        <v>0.65528677276984648</v>
      </c>
      <c r="BM142">
        <f t="shared" si="173"/>
        <v>1.3279598430716038</v>
      </c>
      <c r="BN142">
        <f t="shared" si="174"/>
        <v>-0.6801570955454378</v>
      </c>
      <c r="BO142">
        <f t="shared" si="175"/>
        <v>2.6931033423760944</v>
      </c>
      <c r="BP142">
        <f t="shared" si="176"/>
        <v>1.4435751314591532</v>
      </c>
      <c r="BQ142">
        <f t="shared" si="177"/>
        <v>1.2090522798065051</v>
      </c>
      <c r="BR142">
        <f t="shared" si="178"/>
        <v>0.72150245663469881</v>
      </c>
      <c r="BS142">
        <f t="shared" si="179"/>
        <v>1.3068454354810881</v>
      </c>
      <c r="BT142">
        <f t="shared" si="180"/>
        <v>0.41144511964203795</v>
      </c>
      <c r="BU142">
        <f t="shared" si="181"/>
        <v>1.2565660981922362</v>
      </c>
      <c r="BV142">
        <f t="shared" si="182"/>
        <v>1.8356688172184092</v>
      </c>
      <c r="BW142">
        <f t="shared" si="183"/>
        <v>-1.2757245065140264</v>
      </c>
      <c r="BX142">
        <f t="shared" si="184"/>
        <v>-2.6462661237532815E-3</v>
      </c>
      <c r="BY142">
        <f t="shared" si="185"/>
        <v>-0.70104897018388534</v>
      </c>
      <c r="BZ142">
        <f t="shared" si="186"/>
        <v>1.3064558011583864</v>
      </c>
      <c r="CA142">
        <f t="shared" si="187"/>
        <v>0.39787233998261912</v>
      </c>
      <c r="CC142" t="str">
        <f t="shared" si="188"/>
        <v>높음</v>
      </c>
      <c r="CD142" t="str">
        <f t="shared" si="130"/>
        <v>보통</v>
      </c>
      <c r="CE142" t="str">
        <f t="shared" si="131"/>
        <v>낮음</v>
      </c>
      <c r="CF142" t="str">
        <f t="shared" si="132"/>
        <v>낮음</v>
      </c>
      <c r="CG142" t="str">
        <f t="shared" si="133"/>
        <v>높음</v>
      </c>
      <c r="CH142" t="str">
        <f t="shared" si="134"/>
        <v>보통</v>
      </c>
      <c r="CI142" t="str">
        <f t="shared" si="135"/>
        <v>보통</v>
      </c>
      <c r="CJ142" t="str">
        <f t="shared" si="136"/>
        <v>보통</v>
      </c>
      <c r="CK142" t="str">
        <f t="shared" si="137"/>
        <v>보통</v>
      </c>
      <c r="CL142" t="str">
        <f t="shared" si="138"/>
        <v>보통</v>
      </c>
      <c r="CM142" t="str">
        <f t="shared" si="139"/>
        <v>높음</v>
      </c>
      <c r="CN142" t="str">
        <f t="shared" si="140"/>
        <v>낮음</v>
      </c>
      <c r="CO142" t="str">
        <f t="shared" si="141"/>
        <v>높음</v>
      </c>
      <c r="CP142" t="str">
        <f t="shared" si="142"/>
        <v>높음</v>
      </c>
      <c r="CQ142" t="str">
        <f t="shared" si="143"/>
        <v>높음</v>
      </c>
      <c r="CR142" t="str">
        <f t="shared" si="144"/>
        <v>보통</v>
      </c>
      <c r="CS142" t="str">
        <f t="shared" ref="CS142:CS158" si="192">IF(BS142="","",IF(BS142&lt;0,"낮음",IF(BS142&gt;=1,"높음","보통")))</f>
        <v>높음</v>
      </c>
      <c r="CT142" t="str">
        <f t="shared" ref="CT142:CT158" si="193">IF(BT142="","",IF(BT142&lt;0,"낮음",IF(BT142&gt;=1,"높음","보통")))</f>
        <v>보통</v>
      </c>
      <c r="CU142" t="str">
        <f t="shared" ref="CU142:CU158" si="194">IF(BU142="","",IF(BU142&lt;0,"낮음",IF(BU142&gt;=1,"높음","보통")))</f>
        <v>높음</v>
      </c>
      <c r="CV142" t="str">
        <f t="shared" ref="CV142:CV158" si="195">IF(BV142="","",IF(BV142&lt;0,"낮음",IF(BV142&gt;=1,"높음","보통")))</f>
        <v>높음</v>
      </c>
      <c r="CW142" t="str">
        <f t="shared" ref="CW142:CW158" si="196">IF(BW142="","",IF(BW142&lt;0,"낮음",IF(BW142&gt;=1,"높음","보통")))</f>
        <v>낮음</v>
      </c>
      <c r="CX142" t="str">
        <f t="shared" ref="CX142:CX158" si="197">IF(BX142="","",IF(BX142&lt;0,"낮음",IF(BX142&gt;=1,"높음","보통")))</f>
        <v>낮음</v>
      </c>
      <c r="CY142" t="str">
        <f t="shared" ref="CY142:CY158" si="198">IF(BY142="","",IF(BY142&lt;0,"낮음",IF(BY142&gt;=1,"높음","보통")))</f>
        <v>낮음</v>
      </c>
      <c r="CZ142" t="str">
        <f t="shared" ref="CZ142:CZ158" si="199">IF(BZ142="","",IF(BZ142&lt;0,"낮음",IF(BZ142&gt;=1,"높음","보통")))</f>
        <v>높음</v>
      </c>
      <c r="DA142" t="str">
        <f t="shared" ref="DA142:DA158" si="200">IF(CA142="","",IF(CA142&lt;0,"낮음",IF(CA142&gt;=1,"높음","보통")))</f>
        <v>보통</v>
      </c>
      <c r="DC142">
        <f t="shared" si="189"/>
        <v>-0.11588318306965029</v>
      </c>
      <c r="DD142">
        <f t="shared" si="190"/>
        <v>0.88844573727463028</v>
      </c>
      <c r="DE142">
        <f t="shared" si="191"/>
        <v>0.12837615175989425</v>
      </c>
    </row>
    <row r="143" spans="1:109" x14ac:dyDescent="0.3">
      <c r="A143">
        <v>1153</v>
      </c>
      <c r="B143">
        <v>190220</v>
      </c>
      <c r="C143" t="s">
        <v>132</v>
      </c>
      <c r="D143" t="s">
        <v>16</v>
      </c>
      <c r="E143" t="s">
        <v>25</v>
      </c>
      <c r="F143">
        <f t="shared" si="145"/>
        <v>-1.1815361363547534</v>
      </c>
      <c r="G143">
        <f t="shared" si="146"/>
        <v>-1.7620789513331112</v>
      </c>
      <c r="H143">
        <f t="shared" si="147"/>
        <v>1.4056192744699101</v>
      </c>
      <c r="I143">
        <f t="shared" si="148"/>
        <v>-0.17959357715864552</v>
      </c>
      <c r="J143">
        <f t="shared" si="149"/>
        <v>1.6362923319073976</v>
      </c>
      <c r="K143">
        <f t="shared" si="150"/>
        <v>-0.44043601119387127</v>
      </c>
      <c r="M143" s="6">
        <f t="shared" si="151"/>
        <v>55.954765291607387</v>
      </c>
      <c r="N143">
        <f t="shared" si="152"/>
        <v>77.758770249999998</v>
      </c>
      <c r="O143">
        <f t="shared" si="153"/>
        <v>97.646840690000005</v>
      </c>
      <c r="P143">
        <f t="shared" si="154"/>
        <v>74.856767320000003</v>
      </c>
      <c r="Q143">
        <f t="shared" si="155"/>
        <v>93.840805380000006</v>
      </c>
      <c r="R143">
        <f t="shared" si="156"/>
        <v>78.759532989999997</v>
      </c>
      <c r="T143" t="str">
        <f t="shared" si="157"/>
        <v>낮음</v>
      </c>
      <c r="U143" t="str">
        <f t="shared" si="158"/>
        <v>낮음</v>
      </c>
      <c r="V143" t="str">
        <f t="shared" si="159"/>
        <v>높음</v>
      </c>
      <c r="W143" t="str">
        <f t="shared" si="160"/>
        <v>낮음</v>
      </c>
      <c r="X143" t="str">
        <f t="shared" si="161"/>
        <v>높음</v>
      </c>
      <c r="Y143" t="str">
        <f t="shared" si="162"/>
        <v>낮음</v>
      </c>
      <c r="AA143" s="2">
        <v>55.954765291607387</v>
      </c>
      <c r="AB143" s="2">
        <v>94.647202239999999</v>
      </c>
      <c r="AC143" s="2">
        <v>74.730080610000002</v>
      </c>
      <c r="AD143" s="2">
        <v>68.507471859999995</v>
      </c>
      <c r="AE143" s="2">
        <v>73.150326300000003</v>
      </c>
      <c r="AF143" s="5">
        <v>77.758770249999998</v>
      </c>
      <c r="AG143" s="2">
        <v>100</v>
      </c>
      <c r="AH143" s="2">
        <v>100</v>
      </c>
      <c r="AI143" s="2">
        <v>95.546529590000006</v>
      </c>
      <c r="AJ143" s="2">
        <v>95.040833160000005</v>
      </c>
      <c r="AK143" s="5">
        <v>97.646840690000005</v>
      </c>
      <c r="AL143" s="2">
        <v>66.748713660000007</v>
      </c>
      <c r="AM143" s="2">
        <v>81.238533099999998</v>
      </c>
      <c r="AN143" s="2">
        <v>76.583055200000004</v>
      </c>
      <c r="AO143" s="5">
        <v>74.856767320000003</v>
      </c>
      <c r="AP143" s="2">
        <v>100</v>
      </c>
      <c r="AQ143" s="2">
        <v>100</v>
      </c>
      <c r="AR143" s="2">
        <v>97.609569379999996</v>
      </c>
      <c r="AS143" s="2">
        <v>77.75365214</v>
      </c>
      <c r="AT143" s="5">
        <v>93.840805380000006</v>
      </c>
      <c r="AU143" s="2">
        <v>86.398976430000005</v>
      </c>
      <c r="AV143" s="2">
        <v>78.160100259999993</v>
      </c>
      <c r="AW143" s="2">
        <v>76.044694309999997</v>
      </c>
      <c r="AX143" s="2">
        <v>74.434360979999994</v>
      </c>
      <c r="AY143" s="5">
        <v>78.759532989999997</v>
      </c>
      <c r="BA143" t="s">
        <v>196</v>
      </c>
      <c r="BC143">
        <f t="shared" si="163"/>
        <v>-1.1815361363547534</v>
      </c>
      <c r="BD143">
        <f t="shared" si="164"/>
        <v>0.26688643159451914</v>
      </c>
      <c r="BE143">
        <f t="shared" si="165"/>
        <v>-0.83375369035196167</v>
      </c>
      <c r="BF143">
        <f t="shared" si="166"/>
        <v>-0.55518129338060651</v>
      </c>
      <c r="BG143">
        <f t="shared" si="167"/>
        <v>-0.2402837855120257</v>
      </c>
      <c r="BH143">
        <f t="shared" si="168"/>
        <v>-1.7620789513331112</v>
      </c>
      <c r="BI143">
        <f t="shared" si="169"/>
        <v>0.5</v>
      </c>
      <c r="BJ143">
        <f t="shared" si="170"/>
        <v>1.2366291234564635</v>
      </c>
      <c r="BK143">
        <f t="shared" si="171"/>
        <v>0.81613669507452069</v>
      </c>
      <c r="BL143">
        <f t="shared" si="172"/>
        <v>0.77271249742848602</v>
      </c>
      <c r="BM143">
        <f t="shared" si="173"/>
        <v>1.4056192744699101</v>
      </c>
      <c r="BN143">
        <f t="shared" si="174"/>
        <v>-0.2779194948330389</v>
      </c>
      <c r="BO143">
        <f t="shared" si="175"/>
        <v>0.57273093198189873</v>
      </c>
      <c r="BP143">
        <f t="shared" si="176"/>
        <v>-1.0538927460282621</v>
      </c>
      <c r="BQ143">
        <f t="shared" si="177"/>
        <v>-0.17959357715864552</v>
      </c>
      <c r="BR143">
        <f t="shared" si="178"/>
        <v>0.68054208746149769</v>
      </c>
      <c r="BS143">
        <f t="shared" si="179"/>
        <v>1.1978058344656168</v>
      </c>
      <c r="BT143">
        <f t="shared" si="180"/>
        <v>1.7964729268139767</v>
      </c>
      <c r="BU143">
        <f t="shared" si="181"/>
        <v>1.3835129419491681E-2</v>
      </c>
      <c r="BV143">
        <f t="shared" si="182"/>
        <v>1.6362923319073976</v>
      </c>
      <c r="BW143">
        <f t="shared" si="183"/>
        <v>-0.62713171387445865</v>
      </c>
      <c r="BX143">
        <f t="shared" si="184"/>
        <v>3.6654092217090585E-6</v>
      </c>
      <c r="BY143">
        <f t="shared" si="185"/>
        <v>-1.8668318067292296E-2</v>
      </c>
      <c r="BZ143">
        <f t="shared" si="186"/>
        <v>-0.29312375971297244</v>
      </c>
      <c r="CA143">
        <f t="shared" si="187"/>
        <v>-0.44043601119387127</v>
      </c>
      <c r="CC143" t="str">
        <f t="shared" si="188"/>
        <v>낮음</v>
      </c>
      <c r="CD143" t="str">
        <f t="shared" ref="CD143:CD158" si="201">IF(BD143="","",IF(BD143&lt;0,"낮음",IF(BD143&gt;=1,"높음","보통")))</f>
        <v>보통</v>
      </c>
      <c r="CE143" t="str">
        <f t="shared" ref="CE143:CE158" si="202">IF(BE143="","",IF(BE143&lt;0,"낮음",IF(BE143&gt;=1,"높음","보통")))</f>
        <v>낮음</v>
      </c>
      <c r="CF143" t="str">
        <f t="shared" ref="CF143:CF158" si="203">IF(BF143="","",IF(BF143&lt;0,"낮음",IF(BF143&gt;=1,"높음","보통")))</f>
        <v>낮음</v>
      </c>
      <c r="CG143" t="str">
        <f t="shared" ref="CG143:CG158" si="204">IF(BG143="","",IF(BG143&lt;0,"낮음",IF(BG143&gt;=1,"높음","보통")))</f>
        <v>낮음</v>
      </c>
      <c r="CH143" t="str">
        <f t="shared" ref="CH143:CH158" si="205">IF(BH143="","",IF(BH143&lt;0,"낮음",IF(BH143&gt;=1,"높음","보통")))</f>
        <v>낮음</v>
      </c>
      <c r="CI143" t="str">
        <f t="shared" ref="CI143:CI158" si="206">IF(BI143="","",IF(BI143&lt;0,"낮음",IF(BI143&gt;=1,"높음","보통")))</f>
        <v>보통</v>
      </c>
      <c r="CJ143" t="str">
        <f t="shared" ref="CJ143:CJ158" si="207">IF(BJ143="","",IF(BJ143&lt;0,"낮음",IF(BJ143&gt;=1,"높음","보통")))</f>
        <v>높음</v>
      </c>
      <c r="CK143" t="str">
        <f t="shared" ref="CK143:CK158" si="208">IF(BK143="","",IF(BK143&lt;0,"낮음",IF(BK143&gt;=1,"높음","보통")))</f>
        <v>보통</v>
      </c>
      <c r="CL143" t="str">
        <f t="shared" ref="CL143:CL158" si="209">IF(BL143="","",IF(BL143&lt;0,"낮음",IF(BL143&gt;=1,"높음","보통")))</f>
        <v>보통</v>
      </c>
      <c r="CM143" t="str">
        <f t="shared" ref="CM143:CM158" si="210">IF(BM143="","",IF(BM143&lt;0,"낮음",IF(BM143&gt;=1,"높음","보통")))</f>
        <v>높음</v>
      </c>
      <c r="CN143" t="str">
        <f t="shared" ref="CN143:CN158" si="211">IF(BN143="","",IF(BN143&lt;0,"낮음",IF(BN143&gt;=1,"높음","보통")))</f>
        <v>낮음</v>
      </c>
      <c r="CO143" t="str">
        <f t="shared" ref="CO143:CO158" si="212">IF(BO143="","",IF(BO143&lt;0,"낮음",IF(BO143&gt;=1,"높음","보통")))</f>
        <v>보통</v>
      </c>
      <c r="CP143" t="str">
        <f t="shared" ref="CP143:CP158" si="213">IF(BP143="","",IF(BP143&lt;0,"낮음",IF(BP143&gt;=1,"높음","보통")))</f>
        <v>낮음</v>
      </c>
      <c r="CQ143" t="str">
        <f t="shared" ref="CQ143:CQ158" si="214">IF(BQ143="","",IF(BQ143&lt;0,"낮음",IF(BQ143&gt;=1,"높음","보통")))</f>
        <v>낮음</v>
      </c>
      <c r="CR143" t="str">
        <f t="shared" ref="CR143:CR158" si="215">IF(BR143="","",IF(BR143&lt;0,"낮음",IF(BR143&gt;=1,"높음","보통")))</f>
        <v>보통</v>
      </c>
      <c r="CS143" t="str">
        <f t="shared" si="192"/>
        <v>높음</v>
      </c>
      <c r="CT143" t="str">
        <f t="shared" si="193"/>
        <v>높음</v>
      </c>
      <c r="CU143" t="str">
        <f t="shared" si="194"/>
        <v>보통</v>
      </c>
      <c r="CV143" t="str">
        <f t="shared" si="195"/>
        <v>높음</v>
      </c>
      <c r="CW143" t="str">
        <f t="shared" si="196"/>
        <v>낮음</v>
      </c>
      <c r="CX143" t="str">
        <f t="shared" si="197"/>
        <v>보통</v>
      </c>
      <c r="CY143" t="str">
        <f t="shared" si="198"/>
        <v>낮음</v>
      </c>
      <c r="CZ143" t="str">
        <f t="shared" si="199"/>
        <v>낮음</v>
      </c>
      <c r="DA143" t="str">
        <f t="shared" si="200"/>
        <v>낮음</v>
      </c>
      <c r="DC143">
        <f t="shared" si="189"/>
        <v>0.10847546206970386</v>
      </c>
      <c r="DD143">
        <f t="shared" si="190"/>
        <v>0.4346831729922479</v>
      </c>
      <c r="DE143">
        <f t="shared" si="191"/>
        <v>0.19697345288246731</v>
      </c>
    </row>
    <row r="144" spans="1:109" x14ac:dyDescent="0.3">
      <c r="A144">
        <v>1154</v>
      </c>
      <c r="B144">
        <v>190220</v>
      </c>
      <c r="C144" t="s">
        <v>133</v>
      </c>
      <c r="D144" t="s">
        <v>16</v>
      </c>
      <c r="E144" t="s">
        <v>7</v>
      </c>
      <c r="F144">
        <f t="shared" si="145"/>
        <v>-1.1078192889034575</v>
      </c>
      <c r="G144">
        <f t="shared" si="146"/>
        <v>1.4591104416300096</v>
      </c>
      <c r="H144">
        <f t="shared" si="147"/>
        <v>-1.5585162591727635</v>
      </c>
      <c r="I144">
        <f t="shared" si="148"/>
        <v>-1.2781999492270248</v>
      </c>
      <c r="J144">
        <f t="shared" si="149"/>
        <v>4.830368573615354E-2</v>
      </c>
      <c r="K144">
        <f t="shared" si="150"/>
        <v>-0.12890618186015293</v>
      </c>
      <c r="M144" s="6">
        <f t="shared" si="151"/>
        <v>53.510516934046379</v>
      </c>
      <c r="N144">
        <f t="shared" si="152"/>
        <v>93.179045650000006</v>
      </c>
      <c r="O144">
        <f t="shared" si="153"/>
        <v>72.042354079999996</v>
      </c>
      <c r="P144">
        <f t="shared" si="154"/>
        <v>64.015012589999998</v>
      </c>
      <c r="Q144">
        <f t="shared" si="155"/>
        <v>78.03826334</v>
      </c>
      <c r="R144">
        <f t="shared" si="156"/>
        <v>76.9882882</v>
      </c>
      <c r="T144" t="str">
        <f t="shared" si="157"/>
        <v>낮음</v>
      </c>
      <c r="U144" t="str">
        <f t="shared" si="158"/>
        <v>높음</v>
      </c>
      <c r="V144" t="str">
        <f t="shared" si="159"/>
        <v>낮음</v>
      </c>
      <c r="W144" t="str">
        <f t="shared" si="160"/>
        <v>낮음</v>
      </c>
      <c r="X144" t="str">
        <f t="shared" si="161"/>
        <v>보통</v>
      </c>
      <c r="Y144" t="str">
        <f t="shared" si="162"/>
        <v>낮음</v>
      </c>
      <c r="AA144" s="2">
        <v>53.510516934046379</v>
      </c>
      <c r="AB144" s="2">
        <v>100</v>
      </c>
      <c r="AC144" s="2">
        <v>100</v>
      </c>
      <c r="AD144" s="2">
        <v>91.614512050000002</v>
      </c>
      <c r="AE144" s="2">
        <v>81.101670549999994</v>
      </c>
      <c r="AF144" s="5">
        <v>93.179045650000006</v>
      </c>
      <c r="AG144" s="2">
        <v>100</v>
      </c>
      <c r="AH144" s="2">
        <v>81.419443909999998</v>
      </c>
      <c r="AI144" s="2">
        <v>53.092594699999999</v>
      </c>
      <c r="AJ144" s="2">
        <v>53.657377719999999</v>
      </c>
      <c r="AK144" s="5">
        <v>72.042354079999996</v>
      </c>
      <c r="AL144" s="2">
        <v>68.106643800000001</v>
      </c>
      <c r="AM144" s="2">
        <v>61.725624840000002</v>
      </c>
      <c r="AN144" s="2">
        <v>62.212769119999997</v>
      </c>
      <c r="AO144" s="5">
        <v>64.015012589999998</v>
      </c>
      <c r="AP144" s="2">
        <v>63.912668510000003</v>
      </c>
      <c r="AQ144" s="2">
        <v>95.198347479999995</v>
      </c>
      <c r="AR144" s="2">
        <v>79.038300090000007</v>
      </c>
      <c r="AS144" s="2">
        <v>74.003737299999997</v>
      </c>
      <c r="AT144" s="5">
        <v>78.03826334</v>
      </c>
      <c r="AU144" s="2">
        <v>100</v>
      </c>
      <c r="AV144" s="2">
        <v>78.163138470000007</v>
      </c>
      <c r="AW144" s="2">
        <v>73.115644829999994</v>
      </c>
      <c r="AX144" s="2">
        <v>56.674369499999997</v>
      </c>
      <c r="AY144" s="5">
        <v>76.9882882</v>
      </c>
      <c r="BA144" t="s">
        <v>7</v>
      </c>
      <c r="BC144">
        <f t="shared" si="163"/>
        <v>-1.1078192889034575</v>
      </c>
      <c r="BD144">
        <f t="shared" si="164"/>
        <v>0.6888107798650791</v>
      </c>
      <c r="BE144">
        <f t="shared" si="165"/>
        <v>1.1250829683035652</v>
      </c>
      <c r="BF144">
        <f t="shared" si="166"/>
        <v>0.85615129258860911</v>
      </c>
      <c r="BG144">
        <f t="shared" si="167"/>
        <v>0.31882940300848323</v>
      </c>
      <c r="BH144">
        <f t="shared" si="168"/>
        <v>1.4591104416300096</v>
      </c>
      <c r="BI144">
        <f t="shared" si="169"/>
        <v>0.60121973243104787</v>
      </c>
      <c r="BJ144">
        <f t="shared" si="170"/>
        <v>4.9508007572989149E-2</v>
      </c>
      <c r="BK144">
        <f t="shared" si="171"/>
        <v>-1.9075661311143637</v>
      </c>
      <c r="BL144">
        <f t="shared" si="172"/>
        <v>-1.5736633056778944</v>
      </c>
      <c r="BM144">
        <f t="shared" si="173"/>
        <v>-1.5585162591727635</v>
      </c>
      <c r="BN144">
        <f t="shared" si="174"/>
        <v>-0.31031890898514725</v>
      </c>
      <c r="BO144">
        <f t="shared" si="175"/>
        <v>-0.58386647675236469</v>
      </c>
      <c r="BP144">
        <f t="shared" si="176"/>
        <v>-1.1633831419990752</v>
      </c>
      <c r="BQ144">
        <f t="shared" si="177"/>
        <v>-1.2781999492270248</v>
      </c>
      <c r="BR144">
        <f t="shared" si="178"/>
        <v>-1.0493166925417525</v>
      </c>
      <c r="BS144">
        <f t="shared" si="179"/>
        <v>1.0058060211400328</v>
      </c>
      <c r="BT144">
        <f t="shared" si="180"/>
        <v>0.31782002913738278</v>
      </c>
      <c r="BU144">
        <f t="shared" si="181"/>
        <v>-0.10844485624792681</v>
      </c>
      <c r="BV144">
        <f t="shared" si="182"/>
        <v>4.830368573615354E-2</v>
      </c>
      <c r="BW144">
        <f t="shared" si="183"/>
        <v>1.3079809638882922</v>
      </c>
      <c r="BX144">
        <f t="shared" si="184"/>
        <v>-2.5938070966980507E-3</v>
      </c>
      <c r="BY144">
        <f t="shared" si="185"/>
        <v>0.90440351678420006</v>
      </c>
      <c r="BZ144">
        <f t="shared" si="186"/>
        <v>-0.965372383574156</v>
      </c>
      <c r="CA144">
        <f t="shared" si="187"/>
        <v>-0.12890618186015293</v>
      </c>
      <c r="CC144" t="str">
        <f t="shared" si="188"/>
        <v>낮음</v>
      </c>
      <c r="CD144" t="str">
        <f t="shared" si="201"/>
        <v>보통</v>
      </c>
      <c r="CE144" t="str">
        <f t="shared" si="202"/>
        <v>높음</v>
      </c>
      <c r="CF144" t="str">
        <f t="shared" si="203"/>
        <v>보통</v>
      </c>
      <c r="CG144" t="str">
        <f t="shared" si="204"/>
        <v>보통</v>
      </c>
      <c r="CH144" t="str">
        <f t="shared" si="205"/>
        <v>높음</v>
      </c>
      <c r="CI144" t="str">
        <f t="shared" si="206"/>
        <v>보통</v>
      </c>
      <c r="CJ144" t="str">
        <f t="shared" si="207"/>
        <v>보통</v>
      </c>
      <c r="CK144" t="str">
        <f t="shared" si="208"/>
        <v>낮음</v>
      </c>
      <c r="CL144" t="str">
        <f t="shared" si="209"/>
        <v>낮음</v>
      </c>
      <c r="CM144" t="str">
        <f t="shared" si="210"/>
        <v>낮음</v>
      </c>
      <c r="CN144" t="str">
        <f t="shared" si="211"/>
        <v>낮음</v>
      </c>
      <c r="CO144" t="str">
        <f t="shared" si="212"/>
        <v>낮음</v>
      </c>
      <c r="CP144" t="str">
        <f t="shared" si="213"/>
        <v>낮음</v>
      </c>
      <c r="CQ144" t="str">
        <f t="shared" si="214"/>
        <v>낮음</v>
      </c>
      <c r="CR144" t="str">
        <f t="shared" si="215"/>
        <v>낮음</v>
      </c>
      <c r="CS144" t="str">
        <f t="shared" si="192"/>
        <v>높음</v>
      </c>
      <c r="CT144" t="str">
        <f t="shared" si="193"/>
        <v>보통</v>
      </c>
      <c r="CU144" t="str">
        <f t="shared" si="194"/>
        <v>낮음</v>
      </c>
      <c r="CV144" t="str">
        <f t="shared" si="195"/>
        <v>보통</v>
      </c>
      <c r="CW144" t="str">
        <f t="shared" si="196"/>
        <v>높음</v>
      </c>
      <c r="CX144" t="str">
        <f t="shared" si="197"/>
        <v>낮음</v>
      </c>
      <c r="CY144" t="str">
        <f t="shared" si="198"/>
        <v>보통</v>
      </c>
      <c r="CZ144" t="str">
        <f t="shared" si="199"/>
        <v>낮음</v>
      </c>
      <c r="DA144" t="str">
        <f t="shared" si="200"/>
        <v>낮음</v>
      </c>
      <c r="DC144">
        <f t="shared" si="189"/>
        <v>0.2476751749315039</v>
      </c>
      <c r="DD144">
        <f t="shared" si="190"/>
        <v>0.31878734263350494</v>
      </c>
      <c r="DE144">
        <f t="shared" si="191"/>
        <v>-0.19851488692064939</v>
      </c>
    </row>
    <row r="145" spans="1:109" x14ac:dyDescent="0.3">
      <c r="A145">
        <v>1155</v>
      </c>
      <c r="B145">
        <v>190220</v>
      </c>
      <c r="C145" t="s">
        <v>134</v>
      </c>
      <c r="D145" t="s">
        <v>6</v>
      </c>
      <c r="E145" t="s">
        <v>11</v>
      </c>
      <c r="F145">
        <f t="shared" si="145"/>
        <v>0.87085739324975875</v>
      </c>
      <c r="G145">
        <f t="shared" si="146"/>
        <v>1.2630476109165598</v>
      </c>
      <c r="H145">
        <f t="shared" si="147"/>
        <v>2.5744824245293541</v>
      </c>
      <c r="I145">
        <f t="shared" si="148"/>
        <v>-0.61376382412310415</v>
      </c>
      <c r="J145">
        <f t="shared" si="149"/>
        <v>0.10657418410297544</v>
      </c>
      <c r="K145">
        <f t="shared" si="150"/>
        <v>1.5534673620601498</v>
      </c>
      <c r="M145" s="6">
        <f t="shared" si="151"/>
        <v>67.296551724137927</v>
      </c>
      <c r="N145">
        <f t="shared" si="152"/>
        <v>87.266799489999997</v>
      </c>
      <c r="O145">
        <f t="shared" si="153"/>
        <v>100</v>
      </c>
      <c r="P145">
        <f t="shared" si="154"/>
        <v>68.047116209999999</v>
      </c>
      <c r="Q145">
        <f t="shared" si="155"/>
        <v>77.827202249999999</v>
      </c>
      <c r="R145">
        <f t="shared" si="156"/>
        <v>93.243025790000004</v>
      </c>
      <c r="T145" t="str">
        <f t="shared" si="157"/>
        <v>보통</v>
      </c>
      <c r="U145" t="str">
        <f t="shared" si="158"/>
        <v>높음</v>
      </c>
      <c r="V145" t="str">
        <f t="shared" si="159"/>
        <v>높음</v>
      </c>
      <c r="W145" t="str">
        <f t="shared" si="160"/>
        <v>낮음</v>
      </c>
      <c r="X145" t="str">
        <f t="shared" si="161"/>
        <v>보통</v>
      </c>
      <c r="Y145" t="str">
        <f t="shared" si="162"/>
        <v>높음</v>
      </c>
      <c r="AA145" s="2">
        <v>67.296551724137927</v>
      </c>
      <c r="AB145" s="2">
        <v>63.024312790000003</v>
      </c>
      <c r="AC145" s="2">
        <v>100</v>
      </c>
      <c r="AD145" s="2">
        <v>99.041774959999998</v>
      </c>
      <c r="AE145" s="2">
        <v>87.001110199999999</v>
      </c>
      <c r="AF145" s="5">
        <v>87.266799489999997</v>
      </c>
      <c r="AG145" s="2">
        <v>100</v>
      </c>
      <c r="AH145" s="2"/>
      <c r="AI145" s="2">
        <v>100</v>
      </c>
      <c r="AJ145" s="2">
        <v>100</v>
      </c>
      <c r="AK145" s="5">
        <v>100</v>
      </c>
      <c r="AL145" s="2">
        <v>66.969692769999995</v>
      </c>
      <c r="AM145" s="2">
        <v>81.119551959999995</v>
      </c>
      <c r="AN145" s="2">
        <v>56.05210391</v>
      </c>
      <c r="AO145" s="5">
        <v>68.047116209999999</v>
      </c>
      <c r="AP145" s="2">
        <v>100</v>
      </c>
      <c r="AQ145" s="2">
        <v>77.344199549999999</v>
      </c>
      <c r="AR145" s="2">
        <v>62.921383589999998</v>
      </c>
      <c r="AS145" s="2">
        <v>71.043225860000007</v>
      </c>
      <c r="AT145" s="5">
        <v>77.827202249999999</v>
      </c>
      <c r="AU145" s="2">
        <v>100</v>
      </c>
      <c r="AV145" s="2"/>
      <c r="AW145" s="2">
        <v>100</v>
      </c>
      <c r="AX145" s="2">
        <v>79.729077360000005</v>
      </c>
      <c r="AY145" s="5">
        <v>93.243025790000004</v>
      </c>
      <c r="BA145" t="s">
        <v>11</v>
      </c>
      <c r="BC145">
        <f t="shared" si="163"/>
        <v>0.87085739324975875</v>
      </c>
      <c r="BD145">
        <f t="shared" si="164"/>
        <v>-0.55705282425570912</v>
      </c>
      <c r="BE145">
        <f t="shared" si="165"/>
        <v>0.76616790905560117</v>
      </c>
      <c r="BF145">
        <f t="shared" si="166"/>
        <v>0.75156533358601973</v>
      </c>
      <c r="BG145">
        <f t="shared" si="167"/>
        <v>0.54678518201920068</v>
      </c>
      <c r="BH145">
        <f t="shared" si="168"/>
        <v>0.49167614036978691</v>
      </c>
      <c r="BI145">
        <f t="shared" si="169"/>
        <v>0.73870357174154544</v>
      </c>
      <c r="BJ145" t="str">
        <f t="shared" si="170"/>
        <v/>
      </c>
      <c r="BK145">
        <f t="shared" si="171"/>
        <v>1.1084883484069266</v>
      </c>
      <c r="BL145">
        <f t="shared" si="172"/>
        <v>1.1082971934023498</v>
      </c>
      <c r="BM145">
        <f t="shared" si="173"/>
        <v>1.0960419013868068</v>
      </c>
      <c r="BN145">
        <f t="shared" si="174"/>
        <v>-0.1688494938874848</v>
      </c>
      <c r="BO145">
        <f t="shared" si="175"/>
        <v>0.19587350272098678</v>
      </c>
      <c r="BP145">
        <f t="shared" si="176"/>
        <v>-0.53742016468335385</v>
      </c>
      <c r="BQ145">
        <f t="shared" si="177"/>
        <v>-0.17835275318838567</v>
      </c>
      <c r="BR145">
        <f t="shared" si="178"/>
        <v>0.36116609366041863</v>
      </c>
      <c r="BS145">
        <f t="shared" si="179"/>
        <v>-8.6024909609795433E-3</v>
      </c>
      <c r="BT145">
        <f t="shared" si="180"/>
        <v>-0.18866099341441483</v>
      </c>
      <c r="BU145">
        <f t="shared" si="181"/>
        <v>-0.17309697705320193</v>
      </c>
      <c r="BV145">
        <f t="shared" si="182"/>
        <v>2.3839804958580516E-2</v>
      </c>
      <c r="BW145">
        <f t="shared" si="183"/>
        <v>0.4102157668969591</v>
      </c>
      <c r="BX145" t="str">
        <f t="shared" si="184"/>
        <v/>
      </c>
      <c r="BY145">
        <f t="shared" si="185"/>
        <v>0.67757046485364958</v>
      </c>
      <c r="BZ145">
        <f t="shared" si="186"/>
        <v>6.689730907627145E-2</v>
      </c>
      <c r="CA145">
        <f t="shared" si="187"/>
        <v>0.498973261162244</v>
      </c>
      <c r="CC145" t="str">
        <f t="shared" si="188"/>
        <v>보통</v>
      </c>
      <c r="CD145" t="str">
        <f t="shared" si="201"/>
        <v>낮음</v>
      </c>
      <c r="CE145" t="str">
        <f t="shared" si="202"/>
        <v>보통</v>
      </c>
      <c r="CF145" t="str">
        <f t="shared" si="203"/>
        <v>보통</v>
      </c>
      <c r="CG145" t="str">
        <f t="shared" si="204"/>
        <v>보통</v>
      </c>
      <c r="CH145" t="str">
        <f t="shared" si="205"/>
        <v>보통</v>
      </c>
      <c r="CI145" t="str">
        <f t="shared" si="206"/>
        <v>보통</v>
      </c>
      <c r="CJ145" t="str">
        <f t="shared" si="207"/>
        <v/>
      </c>
      <c r="CK145" t="str">
        <f t="shared" si="208"/>
        <v>높음</v>
      </c>
      <c r="CL145" t="str">
        <f t="shared" si="209"/>
        <v>높음</v>
      </c>
      <c r="CM145" t="str">
        <f t="shared" si="210"/>
        <v>높음</v>
      </c>
      <c r="CN145" t="str">
        <f t="shared" si="211"/>
        <v>낮음</v>
      </c>
      <c r="CO145" t="str">
        <f t="shared" si="212"/>
        <v>보통</v>
      </c>
      <c r="CP145" t="str">
        <f t="shared" si="213"/>
        <v>낮음</v>
      </c>
      <c r="CQ145" t="str">
        <f t="shared" si="214"/>
        <v>낮음</v>
      </c>
      <c r="CR145" t="str">
        <f t="shared" si="215"/>
        <v>보통</v>
      </c>
      <c r="CS145" t="str">
        <f t="shared" si="192"/>
        <v>낮음</v>
      </c>
      <c r="CT145" t="str">
        <f t="shared" si="193"/>
        <v>낮음</v>
      </c>
      <c r="CU145" t="str">
        <f t="shared" si="194"/>
        <v>낮음</v>
      </c>
      <c r="CV145" t="str">
        <f t="shared" si="195"/>
        <v>보통</v>
      </c>
      <c r="CW145" t="str">
        <f t="shared" si="196"/>
        <v>보통</v>
      </c>
      <c r="CX145" t="str">
        <f t="shared" si="197"/>
        <v/>
      </c>
      <c r="CY145" t="str">
        <f t="shared" si="198"/>
        <v>보통</v>
      </c>
      <c r="CZ145" t="str">
        <f t="shared" si="199"/>
        <v>보통</v>
      </c>
      <c r="DA145" t="str">
        <f t="shared" si="200"/>
        <v>보통</v>
      </c>
      <c r="DC145">
        <f t="shared" si="189"/>
        <v>0.15683662283114583</v>
      </c>
      <c r="DD145">
        <f t="shared" si="190"/>
        <v>0.31781297360520283</v>
      </c>
      <c r="DE145">
        <f t="shared" si="191"/>
        <v>0.36230859774976543</v>
      </c>
    </row>
    <row r="146" spans="1:109" x14ac:dyDescent="0.3">
      <c r="A146">
        <v>1156</v>
      </c>
      <c r="B146">
        <v>190221</v>
      </c>
      <c r="C146" t="s">
        <v>135</v>
      </c>
      <c r="D146" t="s">
        <v>16</v>
      </c>
      <c r="E146" t="s">
        <v>11</v>
      </c>
      <c r="F146">
        <f t="shared" si="145"/>
        <v>1.0835357810414241</v>
      </c>
      <c r="G146" t="str">
        <f t="shared" si="146"/>
        <v/>
      </c>
      <c r="H146" t="str">
        <f t="shared" si="147"/>
        <v/>
      </c>
      <c r="I146" t="str">
        <f t="shared" si="148"/>
        <v/>
      </c>
      <c r="J146" t="str">
        <f t="shared" si="149"/>
        <v/>
      </c>
      <c r="K146" t="str">
        <f t="shared" si="150"/>
        <v/>
      </c>
      <c r="M146" s="6">
        <f t="shared" si="151"/>
        <v>68.733333333333306</v>
      </c>
      <c r="N146" t="str">
        <f t="shared" si="152"/>
        <v/>
      </c>
      <c r="O146" t="str">
        <f t="shared" si="153"/>
        <v/>
      </c>
      <c r="P146" t="str">
        <f t="shared" si="154"/>
        <v/>
      </c>
      <c r="Q146" t="str">
        <f t="shared" si="155"/>
        <v/>
      </c>
      <c r="R146" t="str">
        <f t="shared" si="156"/>
        <v/>
      </c>
      <c r="T146" t="str">
        <f t="shared" si="157"/>
        <v>높음</v>
      </c>
      <c r="U146" t="str">
        <f t="shared" si="158"/>
        <v/>
      </c>
      <c r="V146" t="str">
        <f t="shared" si="159"/>
        <v/>
      </c>
      <c r="W146" t="str">
        <f t="shared" si="160"/>
        <v/>
      </c>
      <c r="X146" t="str">
        <f t="shared" si="161"/>
        <v/>
      </c>
      <c r="Y146" t="str">
        <f t="shared" si="162"/>
        <v/>
      </c>
      <c r="AA146" s="2">
        <v>68.733333333333306</v>
      </c>
      <c r="AB146" s="2"/>
      <c r="AC146" s="2"/>
      <c r="AD146" s="2"/>
      <c r="AE146" s="2"/>
      <c r="AF146" s="5"/>
      <c r="AG146" s="2"/>
      <c r="AH146" s="2"/>
      <c r="AI146" s="2"/>
      <c r="AJ146" s="2"/>
      <c r="AK146" s="5"/>
      <c r="AL146" s="2"/>
      <c r="AM146" s="2"/>
      <c r="AN146" s="2"/>
      <c r="AO146" s="5"/>
      <c r="AP146" s="2"/>
      <c r="AQ146" s="2"/>
      <c r="AR146" s="2"/>
      <c r="AS146" s="2"/>
      <c r="AT146" s="5"/>
      <c r="AU146" s="2"/>
      <c r="AV146" s="2"/>
      <c r="AW146" s="2"/>
      <c r="AX146" s="2"/>
      <c r="AY146" s="5"/>
      <c r="BA146" t="s">
        <v>11</v>
      </c>
      <c r="BC146">
        <f t="shared" si="163"/>
        <v>1.0835357810414241</v>
      </c>
      <c r="BD146" t="str">
        <f t="shared" si="164"/>
        <v/>
      </c>
      <c r="BE146" t="str">
        <f t="shared" si="165"/>
        <v/>
      </c>
      <c r="BF146" t="str">
        <f t="shared" si="166"/>
        <v/>
      </c>
      <c r="BG146" t="str">
        <f t="shared" si="167"/>
        <v/>
      </c>
      <c r="BH146" t="str">
        <f t="shared" si="168"/>
        <v/>
      </c>
      <c r="BI146" t="str">
        <f t="shared" si="169"/>
        <v/>
      </c>
      <c r="BJ146" t="str">
        <f t="shared" si="170"/>
        <v/>
      </c>
      <c r="BK146" t="str">
        <f t="shared" si="171"/>
        <v/>
      </c>
      <c r="BL146" t="str">
        <f t="shared" si="172"/>
        <v/>
      </c>
      <c r="BM146" t="str">
        <f t="shared" si="173"/>
        <v/>
      </c>
      <c r="BN146" t="str">
        <f t="shared" si="174"/>
        <v/>
      </c>
      <c r="BO146" t="str">
        <f t="shared" si="175"/>
        <v/>
      </c>
      <c r="BP146" t="str">
        <f t="shared" si="176"/>
        <v/>
      </c>
      <c r="BQ146" t="str">
        <f t="shared" si="177"/>
        <v/>
      </c>
      <c r="BR146" t="str">
        <f t="shared" si="178"/>
        <v/>
      </c>
      <c r="BS146" t="str">
        <f t="shared" si="179"/>
        <v/>
      </c>
      <c r="BT146" t="str">
        <f t="shared" si="180"/>
        <v/>
      </c>
      <c r="BU146" t="str">
        <f t="shared" si="181"/>
        <v/>
      </c>
      <c r="BV146" t="str">
        <f t="shared" si="182"/>
        <v/>
      </c>
      <c r="BW146" t="str">
        <f t="shared" si="183"/>
        <v/>
      </c>
      <c r="BX146" t="str">
        <f t="shared" si="184"/>
        <v/>
      </c>
      <c r="BY146" t="str">
        <f t="shared" si="185"/>
        <v/>
      </c>
      <c r="BZ146" t="str">
        <f t="shared" si="186"/>
        <v/>
      </c>
      <c r="CA146" t="str">
        <f t="shared" si="187"/>
        <v/>
      </c>
      <c r="CC146" t="str">
        <f t="shared" si="188"/>
        <v>높음</v>
      </c>
      <c r="CD146" t="str">
        <f t="shared" si="201"/>
        <v/>
      </c>
      <c r="CE146" t="str">
        <f t="shared" si="202"/>
        <v/>
      </c>
      <c r="CF146" t="str">
        <f t="shared" si="203"/>
        <v/>
      </c>
      <c r="CG146" t="str">
        <f t="shared" si="204"/>
        <v/>
      </c>
      <c r="CH146" t="str">
        <f t="shared" si="205"/>
        <v/>
      </c>
      <c r="CI146" t="str">
        <f t="shared" si="206"/>
        <v/>
      </c>
      <c r="CJ146" t="str">
        <f t="shared" si="207"/>
        <v/>
      </c>
      <c r="CK146" t="str">
        <f t="shared" si="208"/>
        <v/>
      </c>
      <c r="CL146" t="str">
        <f t="shared" si="209"/>
        <v/>
      </c>
      <c r="CM146" t="str">
        <f t="shared" si="210"/>
        <v/>
      </c>
      <c r="CN146" t="str">
        <f t="shared" si="211"/>
        <v/>
      </c>
      <c r="CO146" t="str">
        <f t="shared" si="212"/>
        <v/>
      </c>
      <c r="CP146" t="str">
        <f t="shared" si="213"/>
        <v/>
      </c>
      <c r="CQ146" t="str">
        <f t="shared" si="214"/>
        <v/>
      </c>
      <c r="CR146" t="str">
        <f t="shared" si="215"/>
        <v/>
      </c>
      <c r="CS146" t="str">
        <f t="shared" si="192"/>
        <v/>
      </c>
      <c r="CT146" t="str">
        <f t="shared" si="193"/>
        <v/>
      </c>
      <c r="CU146" t="str">
        <f t="shared" si="194"/>
        <v/>
      </c>
      <c r="CV146" t="str">
        <f t="shared" si="195"/>
        <v/>
      </c>
      <c r="CW146" t="str">
        <f t="shared" si="196"/>
        <v/>
      </c>
      <c r="CX146" t="str">
        <f t="shared" si="197"/>
        <v/>
      </c>
      <c r="CY146" t="str">
        <f t="shared" si="198"/>
        <v/>
      </c>
      <c r="CZ146" t="str">
        <f t="shared" si="199"/>
        <v/>
      </c>
      <c r="DA146" t="str">
        <f t="shared" si="200"/>
        <v/>
      </c>
    </row>
    <row r="147" spans="1:109" x14ac:dyDescent="0.3">
      <c r="A147">
        <v>1157</v>
      </c>
      <c r="B147">
        <v>190221</v>
      </c>
      <c r="C147" t="s">
        <v>136</v>
      </c>
      <c r="D147" t="s">
        <v>16</v>
      </c>
      <c r="E147" t="s">
        <v>11</v>
      </c>
      <c r="F147">
        <f t="shared" si="145"/>
        <v>-0.483737545641372</v>
      </c>
      <c r="G147">
        <f t="shared" si="146"/>
        <v>-0.86890618188074353</v>
      </c>
      <c r="H147">
        <f t="shared" si="147"/>
        <v>-0.20001059135677676</v>
      </c>
      <c r="I147">
        <f t="shared" si="148"/>
        <v>-1.0354321286431518</v>
      </c>
      <c r="J147" t="str">
        <f t="shared" si="149"/>
        <v/>
      </c>
      <c r="K147">
        <f t="shared" si="150"/>
        <v>-0.3416047090343417</v>
      </c>
      <c r="M147" s="6">
        <f t="shared" si="151"/>
        <v>58.145376955903266</v>
      </c>
      <c r="N147">
        <f t="shared" si="152"/>
        <v>68.450933759999998</v>
      </c>
      <c r="O147">
        <f t="shared" si="153"/>
        <v>73.154508789999994</v>
      </c>
      <c r="P147">
        <f t="shared" si="154"/>
        <v>64.585660270000005</v>
      </c>
      <c r="Q147" t="str">
        <f t="shared" si="155"/>
        <v/>
      </c>
      <c r="R147">
        <f t="shared" si="156"/>
        <v>76.465897889999994</v>
      </c>
      <c r="T147" t="str">
        <f t="shared" si="157"/>
        <v>낮음</v>
      </c>
      <c r="U147" t="str">
        <f t="shared" si="158"/>
        <v>낮음</v>
      </c>
      <c r="V147" t="str">
        <f t="shared" si="159"/>
        <v>낮음</v>
      </c>
      <c r="W147" t="str">
        <f t="shared" si="160"/>
        <v>낮음</v>
      </c>
      <c r="X147" t="str">
        <f t="shared" si="161"/>
        <v/>
      </c>
      <c r="Y147" t="str">
        <f t="shared" si="162"/>
        <v>낮음</v>
      </c>
      <c r="AA147" s="2">
        <v>58.145376955903266</v>
      </c>
      <c r="AB147" s="2">
        <v>81.320043089999999</v>
      </c>
      <c r="AC147" s="2">
        <v>66.274168560000007</v>
      </c>
      <c r="AD147" s="2">
        <v>67.49883122</v>
      </c>
      <c r="AE147" s="2">
        <v>58.710692170000002</v>
      </c>
      <c r="AF147" s="5">
        <v>68.450933759999998</v>
      </c>
      <c r="AG147" s="2">
        <v>100</v>
      </c>
      <c r="AH147" s="2">
        <v>79.911539660000003</v>
      </c>
      <c r="AI147" s="2">
        <v>57.721463309999997</v>
      </c>
      <c r="AJ147" s="2">
        <v>54.985032179999997</v>
      </c>
      <c r="AK147" s="5">
        <v>73.154508789999994</v>
      </c>
      <c r="AL147" s="2">
        <v>66.749497259999998</v>
      </c>
      <c r="AM147" s="2">
        <v>68.269587979999997</v>
      </c>
      <c r="AN147" s="2">
        <v>58.73789558</v>
      </c>
      <c r="AO147" s="5">
        <v>64.585660270000005</v>
      </c>
      <c r="AP147" s="2"/>
      <c r="AQ147" s="2"/>
      <c r="AR147" s="2"/>
      <c r="AS147" s="2"/>
      <c r="AT147" s="5"/>
      <c r="AU147" s="2"/>
      <c r="AV147" s="2"/>
      <c r="AW147" s="2">
        <v>76.288781760000006</v>
      </c>
      <c r="AX147" s="2">
        <v>76.643014019999995</v>
      </c>
      <c r="AY147" s="5">
        <v>76.465897889999994</v>
      </c>
      <c r="BA147" t="s">
        <v>11</v>
      </c>
      <c r="BC147">
        <f t="shared" si="163"/>
        <v>-0.483737545641372</v>
      </c>
      <c r="BD147">
        <f t="shared" si="164"/>
        <v>8.9528345875916002E-2</v>
      </c>
      <c r="BE147">
        <f t="shared" si="165"/>
        <v>-0.5437379732465496</v>
      </c>
      <c r="BF147">
        <f t="shared" si="166"/>
        <v>-0.15591456405673187</v>
      </c>
      <c r="BG147">
        <f t="shared" si="167"/>
        <v>-0.46694366481276345</v>
      </c>
      <c r="BH147">
        <f t="shared" si="168"/>
        <v>-0.33824571152986832</v>
      </c>
      <c r="BI147">
        <f t="shared" si="169"/>
        <v>0.73870357174154544</v>
      </c>
      <c r="BJ147">
        <f t="shared" si="170"/>
        <v>3.9556858694216261E-2</v>
      </c>
      <c r="BK147">
        <f t="shared" si="171"/>
        <v>-0.56752638968908498</v>
      </c>
      <c r="BL147">
        <f t="shared" si="172"/>
        <v>-0.67679907502445658</v>
      </c>
      <c r="BM147">
        <f t="shared" si="173"/>
        <v>-8.5151091636703341E-2</v>
      </c>
      <c r="BN147">
        <f t="shared" si="174"/>
        <v>-0.17513991720720634</v>
      </c>
      <c r="BO147">
        <f t="shared" si="175"/>
        <v>-0.21225149697713988</v>
      </c>
      <c r="BP147">
        <f t="shared" si="176"/>
        <v>-0.44629118209060858</v>
      </c>
      <c r="BQ147">
        <f t="shared" si="177"/>
        <v>-0.30088474365047735</v>
      </c>
      <c r="BR147" t="str">
        <f t="shared" si="178"/>
        <v/>
      </c>
      <c r="BS147" t="str">
        <f t="shared" si="179"/>
        <v/>
      </c>
      <c r="BT147" t="str">
        <f t="shared" si="180"/>
        <v/>
      </c>
      <c r="BU147" t="str">
        <f t="shared" si="181"/>
        <v/>
      </c>
      <c r="BV147" t="str">
        <f t="shared" si="182"/>
        <v/>
      </c>
      <c r="BW147" t="str">
        <f t="shared" si="183"/>
        <v/>
      </c>
      <c r="BX147" t="str">
        <f t="shared" si="184"/>
        <v/>
      </c>
      <c r="BY147">
        <f t="shared" si="185"/>
        <v>-4.6463399443880136E-2</v>
      </c>
      <c r="BZ147">
        <f t="shared" si="186"/>
        <v>-1.9144352833624808E-2</v>
      </c>
      <c r="CA147">
        <f t="shared" si="187"/>
        <v>-0.10972333237126944</v>
      </c>
      <c r="CC147" t="str">
        <f t="shared" si="188"/>
        <v>낮음</v>
      </c>
      <c r="CD147" t="str">
        <f t="shared" si="201"/>
        <v>보통</v>
      </c>
      <c r="CE147" t="str">
        <f t="shared" si="202"/>
        <v>낮음</v>
      </c>
      <c r="CF147" t="str">
        <f t="shared" si="203"/>
        <v>낮음</v>
      </c>
      <c r="CG147" t="str">
        <f t="shared" si="204"/>
        <v>낮음</v>
      </c>
      <c r="CH147" t="str">
        <f t="shared" si="205"/>
        <v>낮음</v>
      </c>
      <c r="CI147" t="str">
        <f t="shared" si="206"/>
        <v>보통</v>
      </c>
      <c r="CJ147" t="str">
        <f t="shared" si="207"/>
        <v>보통</v>
      </c>
      <c r="CK147" t="str">
        <f t="shared" si="208"/>
        <v>낮음</v>
      </c>
      <c r="CL147" t="str">
        <f t="shared" si="209"/>
        <v>낮음</v>
      </c>
      <c r="CM147" t="str">
        <f t="shared" si="210"/>
        <v>낮음</v>
      </c>
      <c r="CN147" t="str">
        <f t="shared" si="211"/>
        <v>낮음</v>
      </c>
      <c r="CO147" t="str">
        <f t="shared" si="212"/>
        <v>낮음</v>
      </c>
      <c r="CP147" t="str">
        <f t="shared" si="213"/>
        <v>낮음</v>
      </c>
      <c r="CQ147" t="str">
        <f t="shared" si="214"/>
        <v>낮음</v>
      </c>
      <c r="CR147" t="str">
        <f t="shared" si="215"/>
        <v/>
      </c>
      <c r="CS147" t="str">
        <f t="shared" si="192"/>
        <v/>
      </c>
      <c r="CT147" t="str">
        <f t="shared" si="193"/>
        <v/>
      </c>
      <c r="CU147" t="str">
        <f t="shared" si="194"/>
        <v/>
      </c>
      <c r="CV147" t="str">
        <f t="shared" si="195"/>
        <v/>
      </c>
      <c r="CW147" t="str">
        <f t="shared" si="196"/>
        <v/>
      </c>
      <c r="CX147" t="str">
        <f t="shared" si="197"/>
        <v/>
      </c>
      <c r="CY147" t="str">
        <f t="shared" si="198"/>
        <v>낮음</v>
      </c>
      <c r="CZ147" t="str">
        <f t="shared" si="199"/>
        <v>낮음</v>
      </c>
      <c r="DA147" t="str">
        <f t="shared" si="200"/>
        <v>낮음</v>
      </c>
      <c r="DC147">
        <f t="shared" si="189"/>
        <v>0.21769733347008502</v>
      </c>
      <c r="DD147">
        <f t="shared" si="190"/>
        <v>-0.23881087050982441</v>
      </c>
      <c r="DE147">
        <f t="shared" si="191"/>
        <v>-0.30404888382007639</v>
      </c>
    </row>
    <row r="148" spans="1:109" x14ac:dyDescent="0.3">
      <c r="A148">
        <v>1158</v>
      </c>
      <c r="B148">
        <v>190221</v>
      </c>
      <c r="C148" t="s">
        <v>137</v>
      </c>
      <c r="D148" t="s">
        <v>6</v>
      </c>
      <c r="E148" t="s">
        <v>7</v>
      </c>
      <c r="F148">
        <f t="shared" si="145"/>
        <v>0.28419024521812064</v>
      </c>
      <c r="G148">
        <f t="shared" si="146"/>
        <v>0.53624108659901848</v>
      </c>
      <c r="H148">
        <f t="shared" si="147"/>
        <v>-8.8304961335136489E-2</v>
      </c>
      <c r="I148">
        <f t="shared" si="148"/>
        <v>0.73058667992926463</v>
      </c>
      <c r="J148">
        <f t="shared" si="149"/>
        <v>0.87686702878105238</v>
      </c>
      <c r="K148">
        <f t="shared" si="150"/>
        <v>0.28608941928342296</v>
      </c>
      <c r="M148" s="6">
        <f t="shared" si="151"/>
        <v>66.938461538461567</v>
      </c>
      <c r="N148">
        <f t="shared" si="152"/>
        <v>85.521234989999996</v>
      </c>
      <c r="O148">
        <f t="shared" si="153"/>
        <v>85.345733089999996</v>
      </c>
      <c r="P148">
        <f t="shared" si="154"/>
        <v>81.20632501</v>
      </c>
      <c r="Q148">
        <f t="shared" si="155"/>
        <v>85.283580490000006</v>
      </c>
      <c r="R148">
        <f t="shared" si="156"/>
        <v>79.787527789999999</v>
      </c>
      <c r="T148" t="str">
        <f t="shared" si="157"/>
        <v>보통</v>
      </c>
      <c r="U148" t="str">
        <f t="shared" si="158"/>
        <v>보통</v>
      </c>
      <c r="V148" t="str">
        <f t="shared" si="159"/>
        <v>낮음</v>
      </c>
      <c r="W148" t="str">
        <f t="shared" si="160"/>
        <v>보통</v>
      </c>
      <c r="X148" t="str">
        <f t="shared" si="161"/>
        <v>보통</v>
      </c>
      <c r="Y148" t="str">
        <f t="shared" si="162"/>
        <v>보통</v>
      </c>
      <c r="AA148" s="2">
        <v>66.938461538461567</v>
      </c>
      <c r="AB148" s="2">
        <v>83.839855929999999</v>
      </c>
      <c r="AC148" s="2">
        <v>97.136146159999996</v>
      </c>
      <c r="AD148" s="2">
        <v>100</v>
      </c>
      <c r="AE148" s="2">
        <v>61.108937859999997</v>
      </c>
      <c r="AF148" s="5">
        <v>85.521234989999996</v>
      </c>
      <c r="AG148" s="2">
        <v>76.787799000000007</v>
      </c>
      <c r="AH148" s="2"/>
      <c r="AI148" s="2">
        <v>100</v>
      </c>
      <c r="AJ148" s="2">
        <v>79.249400269999995</v>
      </c>
      <c r="AK148" s="5">
        <v>85.345733089999996</v>
      </c>
      <c r="AL148" s="2"/>
      <c r="AM148" s="2">
        <v>84.688986389999997</v>
      </c>
      <c r="AN148" s="2">
        <v>77.723663630000004</v>
      </c>
      <c r="AO148" s="5">
        <v>81.20632501</v>
      </c>
      <c r="AP148" s="2">
        <v>88.016047240000006</v>
      </c>
      <c r="AQ148" s="2">
        <v>96.598914750000006</v>
      </c>
      <c r="AR148" s="2"/>
      <c r="AS148" s="2">
        <v>71.235779469999997</v>
      </c>
      <c r="AT148" s="5">
        <v>85.283580490000006</v>
      </c>
      <c r="AU148" s="2">
        <v>88.626199499999998</v>
      </c>
      <c r="AV148" s="2">
        <v>78.155700269999997</v>
      </c>
      <c r="AW148" s="2">
        <v>52.368211389999999</v>
      </c>
      <c r="AX148" s="2">
        <v>100</v>
      </c>
      <c r="AY148" s="5">
        <v>79.787527789999999</v>
      </c>
      <c r="BA148" t="s">
        <v>7</v>
      </c>
      <c r="BC148">
        <f t="shared" si="163"/>
        <v>0.28419024521812064</v>
      </c>
      <c r="BD148">
        <f t="shared" si="164"/>
        <v>-0.38636301676993878</v>
      </c>
      <c r="BE148">
        <f t="shared" si="165"/>
        <v>0.95776106530138938</v>
      </c>
      <c r="BF148">
        <f t="shared" si="166"/>
        <v>1.3826088902222851</v>
      </c>
      <c r="BG148">
        <f t="shared" si="167"/>
        <v>-0.91097617924916274</v>
      </c>
      <c r="BH148">
        <f t="shared" si="168"/>
        <v>0.53624108659901848</v>
      </c>
      <c r="BI148">
        <f t="shared" si="169"/>
        <v>-1.7836869633613748</v>
      </c>
      <c r="BJ148" t="str">
        <f t="shared" si="170"/>
        <v/>
      </c>
      <c r="BK148">
        <f t="shared" si="171"/>
        <v>0.79054672588991914</v>
      </c>
      <c r="BL148">
        <f t="shared" si="172"/>
        <v>-0.15245501939161918</v>
      </c>
      <c r="BM148">
        <f t="shared" si="173"/>
        <v>-8.8304961335136489E-2</v>
      </c>
      <c r="BN148" t="str">
        <f t="shared" si="174"/>
        <v/>
      </c>
      <c r="BO148">
        <f t="shared" si="175"/>
        <v>1.3822072326292543</v>
      </c>
      <c r="BP148">
        <f t="shared" si="176"/>
        <v>-9.3279463325325052E-2</v>
      </c>
      <c r="BQ148">
        <f t="shared" si="177"/>
        <v>0.73058667992926463</v>
      </c>
      <c r="BR148">
        <f t="shared" si="178"/>
        <v>0.33175012726187031</v>
      </c>
      <c r="BS148">
        <f t="shared" si="179"/>
        <v>1.0936145305958678</v>
      </c>
      <c r="BT148" t="str">
        <f t="shared" si="180"/>
        <v/>
      </c>
      <c r="BU148">
        <f t="shared" si="181"/>
        <v>-0.26622016892111522</v>
      </c>
      <c r="BV148">
        <f t="shared" si="182"/>
        <v>0.87686702878105238</v>
      </c>
      <c r="BW148">
        <f t="shared" si="183"/>
        <v>-0.89315561273697097</v>
      </c>
      <c r="BX148">
        <f t="shared" si="184"/>
        <v>-2.7771522873215886E-3</v>
      </c>
      <c r="BY148">
        <f t="shared" si="185"/>
        <v>-1.2091245024146231</v>
      </c>
      <c r="BZ148">
        <f t="shared" si="186"/>
        <v>1.3064558011583864</v>
      </c>
      <c r="CA148">
        <f t="shared" si="187"/>
        <v>0.28608941928342296</v>
      </c>
      <c r="CC148" t="str">
        <f t="shared" si="188"/>
        <v>보통</v>
      </c>
      <c r="CD148" t="str">
        <f t="shared" si="201"/>
        <v>낮음</v>
      </c>
      <c r="CE148" t="str">
        <f t="shared" si="202"/>
        <v>보통</v>
      </c>
      <c r="CF148" t="str">
        <f t="shared" si="203"/>
        <v>높음</v>
      </c>
      <c r="CG148" t="str">
        <f t="shared" si="204"/>
        <v>낮음</v>
      </c>
      <c r="CH148" t="str">
        <f t="shared" si="205"/>
        <v>보통</v>
      </c>
      <c r="CI148" t="str">
        <f t="shared" si="206"/>
        <v>낮음</v>
      </c>
      <c r="CJ148" t="str">
        <f t="shared" si="207"/>
        <v/>
      </c>
      <c r="CK148" t="str">
        <f t="shared" si="208"/>
        <v>보통</v>
      </c>
      <c r="CL148" t="str">
        <f t="shared" si="209"/>
        <v>낮음</v>
      </c>
      <c r="CM148" t="str">
        <f t="shared" si="210"/>
        <v>낮음</v>
      </c>
      <c r="CN148" t="str">
        <f t="shared" si="211"/>
        <v/>
      </c>
      <c r="CO148" t="str">
        <f t="shared" si="212"/>
        <v>높음</v>
      </c>
      <c r="CP148" t="str">
        <f t="shared" si="213"/>
        <v>낮음</v>
      </c>
      <c r="CQ148" t="str">
        <f t="shared" si="214"/>
        <v>보통</v>
      </c>
      <c r="CR148" t="str">
        <f t="shared" si="215"/>
        <v>보통</v>
      </c>
      <c r="CS148" t="str">
        <f t="shared" si="192"/>
        <v>높음</v>
      </c>
      <c r="CT148" t="str">
        <f t="shared" si="193"/>
        <v/>
      </c>
      <c r="CU148" t="str">
        <f t="shared" si="194"/>
        <v>낮음</v>
      </c>
      <c r="CV148" t="str">
        <f t="shared" si="195"/>
        <v>보통</v>
      </c>
      <c r="CW148" t="str">
        <f t="shared" si="196"/>
        <v>낮음</v>
      </c>
      <c r="CX148" t="str">
        <f t="shared" si="197"/>
        <v>낮음</v>
      </c>
      <c r="CY148" t="str">
        <f t="shared" si="198"/>
        <v>낮음</v>
      </c>
      <c r="CZ148" t="str">
        <f t="shared" si="199"/>
        <v>높음</v>
      </c>
      <c r="DA148" t="str">
        <f t="shared" si="200"/>
        <v>보통</v>
      </c>
      <c r="DC148">
        <f t="shared" si="189"/>
        <v>-0.68286386640160357</v>
      </c>
      <c r="DD148">
        <f t="shared" si="190"/>
        <v>0.85770141905979747</v>
      </c>
      <c r="DE148">
        <f t="shared" si="191"/>
        <v>0.21768791259306403</v>
      </c>
    </row>
    <row r="149" spans="1:109" x14ac:dyDescent="0.3">
      <c r="A149">
        <v>1159</v>
      </c>
      <c r="F149" t="str">
        <f t="shared" si="145"/>
        <v/>
      </c>
      <c r="G149" t="str">
        <f t="shared" si="146"/>
        <v/>
      </c>
      <c r="H149" t="str">
        <f t="shared" si="147"/>
        <v/>
      </c>
      <c r="I149" t="str">
        <f t="shared" si="148"/>
        <v/>
      </c>
      <c r="J149" t="str">
        <f t="shared" si="149"/>
        <v/>
      </c>
      <c r="K149" t="str">
        <f t="shared" si="150"/>
        <v/>
      </c>
      <c r="M149" s="6" t="str">
        <f t="shared" si="151"/>
        <v/>
      </c>
      <c r="N149" t="str">
        <f t="shared" si="152"/>
        <v/>
      </c>
      <c r="O149" t="str">
        <f t="shared" si="153"/>
        <v/>
      </c>
      <c r="P149" t="str">
        <f t="shared" si="154"/>
        <v/>
      </c>
      <c r="Q149" t="str">
        <f t="shared" si="155"/>
        <v/>
      </c>
      <c r="R149" t="str">
        <f t="shared" si="156"/>
        <v/>
      </c>
      <c r="T149" t="str">
        <f t="shared" si="157"/>
        <v/>
      </c>
      <c r="U149" t="str">
        <f t="shared" si="158"/>
        <v/>
      </c>
      <c r="V149" t="str">
        <f t="shared" si="159"/>
        <v/>
      </c>
      <c r="W149" t="str">
        <f t="shared" si="160"/>
        <v/>
      </c>
      <c r="X149" t="str">
        <f t="shared" si="161"/>
        <v/>
      </c>
      <c r="Y149" t="str">
        <f t="shared" si="162"/>
        <v/>
      </c>
      <c r="AA149" s="2"/>
      <c r="AB149" s="2"/>
      <c r="AC149" s="2"/>
      <c r="AD149" s="2"/>
      <c r="AE149" s="2"/>
      <c r="AF149" s="5"/>
      <c r="AG149" s="2"/>
      <c r="AH149" s="2"/>
      <c r="AI149" s="2"/>
      <c r="AJ149" s="2"/>
      <c r="AK149" s="5"/>
      <c r="AL149" s="2"/>
      <c r="AM149" s="2"/>
      <c r="AN149" s="2"/>
      <c r="AO149" s="5"/>
      <c r="AP149" s="2"/>
      <c r="AQ149" s="2"/>
      <c r="AR149" s="2"/>
      <c r="AS149" s="2"/>
      <c r="AT149" s="5"/>
      <c r="AU149" s="2"/>
      <c r="AV149" s="2"/>
      <c r="AW149" s="2"/>
      <c r="AX149" s="2"/>
      <c r="AY149" s="5"/>
      <c r="BC149" t="str">
        <f t="shared" si="163"/>
        <v/>
      </c>
      <c r="BD149" t="str">
        <f t="shared" si="164"/>
        <v/>
      </c>
      <c r="BE149" t="str">
        <f t="shared" si="165"/>
        <v/>
      </c>
      <c r="BF149" t="str">
        <f t="shared" si="166"/>
        <v/>
      </c>
      <c r="BG149" t="str">
        <f t="shared" si="167"/>
        <v/>
      </c>
      <c r="BH149" t="str">
        <f t="shared" si="168"/>
        <v/>
      </c>
      <c r="BI149" t="str">
        <f t="shared" si="169"/>
        <v/>
      </c>
      <c r="BJ149" t="str">
        <f t="shared" si="170"/>
        <v/>
      </c>
      <c r="BK149" t="str">
        <f t="shared" si="171"/>
        <v/>
      </c>
      <c r="BL149" t="str">
        <f t="shared" si="172"/>
        <v/>
      </c>
      <c r="BM149" t="str">
        <f t="shared" si="173"/>
        <v/>
      </c>
      <c r="BN149" t="str">
        <f t="shared" si="174"/>
        <v/>
      </c>
      <c r="BO149" t="str">
        <f t="shared" si="175"/>
        <v/>
      </c>
      <c r="BP149" t="str">
        <f t="shared" si="176"/>
        <v/>
      </c>
      <c r="BQ149" t="str">
        <f t="shared" si="177"/>
        <v/>
      </c>
      <c r="BR149" t="str">
        <f t="shared" si="178"/>
        <v/>
      </c>
      <c r="BS149" t="str">
        <f t="shared" si="179"/>
        <v/>
      </c>
      <c r="BT149" t="str">
        <f t="shared" si="180"/>
        <v/>
      </c>
      <c r="BU149" t="str">
        <f t="shared" si="181"/>
        <v/>
      </c>
      <c r="BV149" t="str">
        <f t="shared" si="182"/>
        <v/>
      </c>
      <c r="BW149" t="str">
        <f t="shared" si="183"/>
        <v/>
      </c>
      <c r="BX149" t="str">
        <f t="shared" si="184"/>
        <v/>
      </c>
      <c r="BY149" t="str">
        <f t="shared" si="185"/>
        <v/>
      </c>
      <c r="BZ149" t="str">
        <f t="shared" si="186"/>
        <v/>
      </c>
      <c r="CA149" t="str">
        <f t="shared" si="187"/>
        <v/>
      </c>
      <c r="CC149" t="str">
        <f t="shared" si="188"/>
        <v/>
      </c>
      <c r="CD149" t="str">
        <f t="shared" si="201"/>
        <v/>
      </c>
      <c r="CE149" t="str">
        <f t="shared" si="202"/>
        <v/>
      </c>
      <c r="CF149" t="str">
        <f t="shared" si="203"/>
        <v/>
      </c>
      <c r="CG149" t="str">
        <f t="shared" si="204"/>
        <v/>
      </c>
      <c r="CH149" t="str">
        <f t="shared" si="205"/>
        <v/>
      </c>
      <c r="CI149" t="str">
        <f t="shared" si="206"/>
        <v/>
      </c>
      <c r="CJ149" t="str">
        <f t="shared" si="207"/>
        <v/>
      </c>
      <c r="CK149" t="str">
        <f t="shared" si="208"/>
        <v/>
      </c>
      <c r="CL149" t="str">
        <f t="shared" si="209"/>
        <v/>
      </c>
      <c r="CM149" t="str">
        <f t="shared" si="210"/>
        <v/>
      </c>
      <c r="CN149" t="str">
        <f t="shared" si="211"/>
        <v/>
      </c>
      <c r="CO149" t="str">
        <f t="shared" si="212"/>
        <v/>
      </c>
      <c r="CP149" t="str">
        <f t="shared" si="213"/>
        <v/>
      </c>
      <c r="CQ149" t="str">
        <f t="shared" si="214"/>
        <v/>
      </c>
      <c r="CR149" t="str">
        <f t="shared" si="215"/>
        <v/>
      </c>
      <c r="CS149" t="str">
        <f t="shared" si="192"/>
        <v/>
      </c>
      <c r="CT149" t="str">
        <f t="shared" si="193"/>
        <v/>
      </c>
      <c r="CU149" t="str">
        <f t="shared" si="194"/>
        <v/>
      </c>
      <c r="CV149" t="str">
        <f t="shared" si="195"/>
        <v/>
      </c>
      <c r="CW149" t="str">
        <f t="shared" si="196"/>
        <v/>
      </c>
      <c r="CX149" t="str">
        <f t="shared" si="197"/>
        <v/>
      </c>
      <c r="CY149" t="str">
        <f t="shared" si="198"/>
        <v/>
      </c>
      <c r="CZ149" t="str">
        <f t="shared" si="199"/>
        <v/>
      </c>
      <c r="DA149" t="str">
        <f t="shared" si="200"/>
        <v/>
      </c>
    </row>
    <row r="150" spans="1:109" x14ac:dyDescent="0.3">
      <c r="A150">
        <v>1160</v>
      </c>
      <c r="B150">
        <v>190221</v>
      </c>
      <c r="C150" t="s">
        <v>138</v>
      </c>
      <c r="D150" t="s">
        <v>16</v>
      </c>
      <c r="E150" t="s">
        <v>11</v>
      </c>
      <c r="F150">
        <f t="shared" si="145"/>
        <v>-0.17846505236236301</v>
      </c>
      <c r="G150">
        <f t="shared" si="146"/>
        <v>0.45844662884019666</v>
      </c>
      <c r="H150">
        <f t="shared" si="147"/>
        <v>0.70232431222988867</v>
      </c>
      <c r="I150">
        <f t="shared" si="148"/>
        <v>0.117277021035704</v>
      </c>
      <c r="J150" t="str">
        <f t="shared" si="149"/>
        <v/>
      </c>
      <c r="K150" t="str">
        <f t="shared" si="150"/>
        <v/>
      </c>
      <c r="M150" s="6">
        <f t="shared" si="151"/>
        <v>60.207692307692334</v>
      </c>
      <c r="N150">
        <f t="shared" si="152"/>
        <v>80.165677459999998</v>
      </c>
      <c r="O150">
        <f t="shared" si="153"/>
        <v>81.885337660000005</v>
      </c>
      <c r="P150">
        <f t="shared" si="154"/>
        <v>74.048197270000003</v>
      </c>
      <c r="Q150" t="str">
        <f t="shared" si="155"/>
        <v/>
      </c>
      <c r="R150" t="str">
        <f t="shared" si="156"/>
        <v/>
      </c>
      <c r="T150" t="str">
        <f t="shared" si="157"/>
        <v>낮음</v>
      </c>
      <c r="U150" t="str">
        <f t="shared" si="158"/>
        <v>보통</v>
      </c>
      <c r="V150" t="str">
        <f t="shared" si="159"/>
        <v>보통</v>
      </c>
      <c r="W150" t="str">
        <f t="shared" si="160"/>
        <v>보통</v>
      </c>
      <c r="X150" t="str">
        <f t="shared" si="161"/>
        <v/>
      </c>
      <c r="Y150" t="str">
        <f t="shared" si="162"/>
        <v/>
      </c>
      <c r="AA150" s="2">
        <v>60.207692307692334</v>
      </c>
      <c r="AB150" s="2">
        <v>100</v>
      </c>
      <c r="AC150" s="2">
        <v>100</v>
      </c>
      <c r="AD150" s="2">
        <v>57.229035600000003</v>
      </c>
      <c r="AE150" s="2">
        <v>63.433674240000002</v>
      </c>
      <c r="AF150" s="5">
        <v>80.165677459999998</v>
      </c>
      <c r="AG150" s="2">
        <v>100</v>
      </c>
      <c r="AH150" s="2">
        <v>79.942432830000001</v>
      </c>
      <c r="AI150" s="2">
        <v>62.632452579999999</v>
      </c>
      <c r="AJ150" s="2">
        <v>84.966465240000005</v>
      </c>
      <c r="AK150" s="5">
        <v>81.885337660000005</v>
      </c>
      <c r="AL150" s="2">
        <v>66.748188540000001</v>
      </c>
      <c r="AM150" s="2">
        <v>73.028833899999995</v>
      </c>
      <c r="AN150" s="2">
        <v>82.367569369999998</v>
      </c>
      <c r="AO150" s="5">
        <v>74.048197270000003</v>
      </c>
      <c r="AP150" s="2"/>
      <c r="AQ150" s="2"/>
      <c r="AR150" s="2"/>
      <c r="AS150" s="2"/>
      <c r="AT150" s="5"/>
      <c r="AU150" s="2"/>
      <c r="AV150" s="2"/>
      <c r="AW150" s="2"/>
      <c r="AX150" s="2"/>
      <c r="AY150" s="5"/>
      <c r="BA150" t="s">
        <v>11</v>
      </c>
      <c r="BC150">
        <f t="shared" si="163"/>
        <v>-0.17846505236236301</v>
      </c>
      <c r="BD150">
        <f t="shared" si="164"/>
        <v>0.74968829570181283</v>
      </c>
      <c r="BE150">
        <f t="shared" si="165"/>
        <v>0.76616790905560117</v>
      </c>
      <c r="BF150">
        <f t="shared" si="166"/>
        <v>-0.45137313491393544</v>
      </c>
      <c r="BG150">
        <f t="shared" si="167"/>
        <v>-0.29770533251410342</v>
      </c>
      <c r="BH150">
        <f t="shared" si="168"/>
        <v>0.17846300257051761</v>
      </c>
      <c r="BI150">
        <f t="shared" si="169"/>
        <v>0.73870357174154544</v>
      </c>
      <c r="BJ150">
        <f t="shared" si="170"/>
        <v>4.0417817713621011E-2</v>
      </c>
      <c r="BK150">
        <f t="shared" si="171"/>
        <v>-0.37284390917886906</v>
      </c>
      <c r="BL150">
        <f t="shared" si="172"/>
        <v>0.51213311507510972</v>
      </c>
      <c r="BM150">
        <f t="shared" si="173"/>
        <v>0.29900257513210754</v>
      </c>
      <c r="BN150">
        <f t="shared" si="174"/>
        <v>-0.17517730399500672</v>
      </c>
      <c r="BO150">
        <f t="shared" si="175"/>
        <v>-6.1094089634484428E-2</v>
      </c>
      <c r="BP150">
        <f t="shared" si="176"/>
        <v>0.35546427628459737</v>
      </c>
      <c r="BQ150">
        <f t="shared" si="177"/>
        <v>3.4079362069496494E-2</v>
      </c>
      <c r="BR150" t="str">
        <f t="shared" si="178"/>
        <v/>
      </c>
      <c r="BS150" t="str">
        <f t="shared" si="179"/>
        <v/>
      </c>
      <c r="BT150" t="str">
        <f t="shared" si="180"/>
        <v/>
      </c>
      <c r="BU150" t="str">
        <f t="shared" si="181"/>
        <v/>
      </c>
      <c r="BV150" t="str">
        <f t="shared" si="182"/>
        <v/>
      </c>
      <c r="BW150" t="str">
        <f t="shared" si="183"/>
        <v/>
      </c>
      <c r="BX150" t="str">
        <f t="shared" si="184"/>
        <v/>
      </c>
      <c r="BY150" t="str">
        <f t="shared" si="185"/>
        <v/>
      </c>
      <c r="BZ150" t="str">
        <f t="shared" si="186"/>
        <v/>
      </c>
      <c r="CA150" t="str">
        <f t="shared" si="187"/>
        <v/>
      </c>
      <c r="CC150" t="str">
        <f t="shared" si="188"/>
        <v>낮음</v>
      </c>
      <c r="CD150" t="str">
        <f t="shared" si="201"/>
        <v>보통</v>
      </c>
      <c r="CE150" t="str">
        <f t="shared" si="202"/>
        <v>보통</v>
      </c>
      <c r="CF150" t="str">
        <f t="shared" si="203"/>
        <v>낮음</v>
      </c>
      <c r="CG150" t="str">
        <f t="shared" si="204"/>
        <v>낮음</v>
      </c>
      <c r="CH150" t="str">
        <f t="shared" si="205"/>
        <v>보통</v>
      </c>
      <c r="CI150" t="str">
        <f t="shared" si="206"/>
        <v>보통</v>
      </c>
      <c r="CJ150" t="str">
        <f t="shared" si="207"/>
        <v>보통</v>
      </c>
      <c r="CK150" t="str">
        <f t="shared" si="208"/>
        <v>낮음</v>
      </c>
      <c r="CL150" t="str">
        <f t="shared" si="209"/>
        <v>보통</v>
      </c>
      <c r="CM150" t="str">
        <f t="shared" si="210"/>
        <v>보통</v>
      </c>
      <c r="CN150" t="str">
        <f t="shared" si="211"/>
        <v>낮음</v>
      </c>
      <c r="CO150" t="str">
        <f t="shared" si="212"/>
        <v>낮음</v>
      </c>
      <c r="CP150" t="str">
        <f t="shared" si="213"/>
        <v>보통</v>
      </c>
      <c r="CQ150" t="str">
        <f t="shared" si="214"/>
        <v>보통</v>
      </c>
      <c r="CR150" t="str">
        <f t="shared" si="215"/>
        <v/>
      </c>
      <c r="CS150" t="str">
        <f t="shared" si="192"/>
        <v/>
      </c>
      <c r="CT150" t="str">
        <f t="shared" si="193"/>
        <v/>
      </c>
      <c r="CU150" t="str">
        <f t="shared" si="194"/>
        <v/>
      </c>
      <c r="CV150" t="str">
        <f t="shared" si="195"/>
        <v/>
      </c>
      <c r="CW150" t="str">
        <f t="shared" si="196"/>
        <v/>
      </c>
      <c r="CX150" t="str">
        <f t="shared" si="197"/>
        <v/>
      </c>
      <c r="CY150" t="str">
        <f t="shared" si="198"/>
        <v/>
      </c>
      <c r="CZ150" t="str">
        <f t="shared" si="199"/>
        <v/>
      </c>
      <c r="DA150" t="str">
        <f t="shared" si="200"/>
        <v/>
      </c>
      <c r="DC150">
        <f t="shared" si="189"/>
        <v>0.43773818781611723</v>
      </c>
      <c r="DD150">
        <f t="shared" si="190"/>
        <v>0.24849721237824593</v>
      </c>
      <c r="DE150">
        <f t="shared" si="191"/>
        <v>-0.15625092260273571</v>
      </c>
    </row>
    <row r="151" spans="1:109" x14ac:dyDescent="0.3">
      <c r="A151">
        <v>1161</v>
      </c>
      <c r="B151">
        <v>190221</v>
      </c>
      <c r="C151" t="s">
        <v>139</v>
      </c>
      <c r="D151" t="s">
        <v>16</v>
      </c>
      <c r="E151" t="s">
        <v>17</v>
      </c>
      <c r="F151">
        <f t="shared" si="145"/>
        <v>-0.41821005683004614</v>
      </c>
      <c r="G151">
        <f t="shared" si="146"/>
        <v>0.5759715429561445</v>
      </c>
      <c r="H151">
        <f t="shared" si="147"/>
        <v>-0.85621746653278141</v>
      </c>
      <c r="I151">
        <f t="shared" si="148"/>
        <v>-0.6137566053114788</v>
      </c>
      <c r="J151">
        <f t="shared" si="149"/>
        <v>-0.96095654623107551</v>
      </c>
      <c r="K151">
        <f t="shared" si="150"/>
        <v>-1.1047210056228176</v>
      </c>
      <c r="M151" s="6">
        <f t="shared" si="151"/>
        <v>61.132574679943097</v>
      </c>
      <c r="N151">
        <f t="shared" si="152"/>
        <v>82.131425989999997</v>
      </c>
      <c r="O151">
        <f t="shared" si="153"/>
        <v>75.939717479999999</v>
      </c>
      <c r="P151">
        <f t="shared" si="154"/>
        <v>70.852221790000002</v>
      </c>
      <c r="Q151">
        <f t="shared" si="155"/>
        <v>69.685769010000001</v>
      </c>
      <c r="R151">
        <f t="shared" si="156"/>
        <v>74.395384590000006</v>
      </c>
      <c r="T151" t="str">
        <f t="shared" si="157"/>
        <v>낮음</v>
      </c>
      <c r="U151" t="str">
        <f t="shared" si="158"/>
        <v>보통</v>
      </c>
      <c r="V151" t="str">
        <f t="shared" si="159"/>
        <v>낮음</v>
      </c>
      <c r="W151" t="str">
        <f t="shared" si="160"/>
        <v>낮음</v>
      </c>
      <c r="X151" t="str">
        <f t="shared" si="161"/>
        <v>낮음</v>
      </c>
      <c r="Y151" t="str">
        <f t="shared" si="162"/>
        <v>낮음</v>
      </c>
      <c r="AA151" s="2">
        <v>61.132574679943097</v>
      </c>
      <c r="AB151" s="2">
        <v>99.974982569999995</v>
      </c>
      <c r="AC151" s="2">
        <v>81.169765560000002</v>
      </c>
      <c r="AD151" s="2">
        <v>89.780619970000004</v>
      </c>
      <c r="AE151" s="2">
        <v>57.600335870000002</v>
      </c>
      <c r="AF151" s="5">
        <v>82.131425989999997</v>
      </c>
      <c r="AG151" s="2">
        <v>92.357507369999993</v>
      </c>
      <c r="AH151" s="2">
        <v>82.236170060000006</v>
      </c>
      <c r="AI151" s="2">
        <v>59.184311170000001</v>
      </c>
      <c r="AJ151" s="2">
        <v>69.980881310000001</v>
      </c>
      <c r="AK151" s="5">
        <v>75.939717479999999</v>
      </c>
      <c r="AL151" s="2">
        <v>66.297337560000003</v>
      </c>
      <c r="AM151" s="2">
        <v>78.204513829999996</v>
      </c>
      <c r="AN151" s="2">
        <v>68.054813960000004</v>
      </c>
      <c r="AO151" s="5">
        <v>70.852221790000002</v>
      </c>
      <c r="AP151" s="2">
        <v>58.827338740000002</v>
      </c>
      <c r="AQ151" s="2">
        <v>73.885267740000003</v>
      </c>
      <c r="AR151" s="2">
        <v>62.921383599999999</v>
      </c>
      <c r="AS151" s="2">
        <v>83.109085960000002</v>
      </c>
      <c r="AT151" s="5">
        <v>69.685769010000001</v>
      </c>
      <c r="AU151" s="2">
        <v>100</v>
      </c>
      <c r="AV151" s="2"/>
      <c r="AW151" s="2">
        <v>64.084408940000003</v>
      </c>
      <c r="AX151" s="2">
        <v>59.10174481</v>
      </c>
      <c r="AY151" s="5">
        <v>74.395384590000006</v>
      </c>
      <c r="BA151" t="s">
        <v>17</v>
      </c>
      <c r="BC151">
        <f t="shared" si="163"/>
        <v>-0.41821005683004614</v>
      </c>
      <c r="BD151">
        <f t="shared" si="164"/>
        <v>0.1577168724092137</v>
      </c>
      <c r="BE151">
        <f t="shared" si="165"/>
        <v>0.50880946730629928</v>
      </c>
      <c r="BF151">
        <f t="shared" si="166"/>
        <v>1.2459622256239469</v>
      </c>
      <c r="BG151">
        <f t="shared" si="167"/>
        <v>-1.3415411792695799</v>
      </c>
      <c r="BH151">
        <f t="shared" si="168"/>
        <v>0.5759715429561445</v>
      </c>
      <c r="BI151">
        <f t="shared" si="169"/>
        <v>1.5890036261673016E-2</v>
      </c>
      <c r="BJ151">
        <f t="shared" si="170"/>
        <v>7.4252498488571503E-2</v>
      </c>
      <c r="BK151">
        <f t="shared" si="171"/>
        <v>-0.9590459528601839</v>
      </c>
      <c r="BL151">
        <f t="shared" si="172"/>
        <v>-0.54286095625569597</v>
      </c>
      <c r="BM151">
        <f t="shared" si="173"/>
        <v>-0.85621746653278141</v>
      </c>
      <c r="BN151">
        <f t="shared" si="174"/>
        <v>-0.64479179363330485</v>
      </c>
      <c r="BO151">
        <f t="shared" si="175"/>
        <v>-6.0325369525404432E-2</v>
      </c>
      <c r="BP151">
        <f t="shared" si="176"/>
        <v>-0.33305361608865852</v>
      </c>
      <c r="BQ151">
        <f t="shared" si="177"/>
        <v>-0.6137566053114788</v>
      </c>
      <c r="BR151">
        <f t="shared" si="178"/>
        <v>-1.5720292169570007</v>
      </c>
      <c r="BS151">
        <f t="shared" si="179"/>
        <v>-0.73854564620723639</v>
      </c>
      <c r="BT151">
        <f t="shared" si="180"/>
        <v>-0.3972223228577888</v>
      </c>
      <c r="BU151">
        <f t="shared" si="181"/>
        <v>0.68902868850946775</v>
      </c>
      <c r="BV151">
        <f t="shared" si="182"/>
        <v>-0.96095654623107551</v>
      </c>
      <c r="BW151">
        <f t="shared" si="183"/>
        <v>0.26892707319766396</v>
      </c>
      <c r="BX151" t="str">
        <f t="shared" si="184"/>
        <v/>
      </c>
      <c r="BY151">
        <f t="shared" si="185"/>
        <v>-0.6097654373649235</v>
      </c>
      <c r="BZ151">
        <f t="shared" si="186"/>
        <v>-1.505471575861018</v>
      </c>
      <c r="CA151">
        <f t="shared" si="187"/>
        <v>-1.1047210056228176</v>
      </c>
      <c r="CC151" t="str">
        <f t="shared" si="188"/>
        <v>낮음</v>
      </c>
      <c r="CD151" t="str">
        <f t="shared" si="201"/>
        <v>보통</v>
      </c>
      <c r="CE151" t="str">
        <f t="shared" si="202"/>
        <v>보통</v>
      </c>
      <c r="CF151" t="str">
        <f t="shared" si="203"/>
        <v>높음</v>
      </c>
      <c r="CG151" t="str">
        <f t="shared" si="204"/>
        <v>낮음</v>
      </c>
      <c r="CH151" t="str">
        <f t="shared" si="205"/>
        <v>보통</v>
      </c>
      <c r="CI151" t="str">
        <f t="shared" si="206"/>
        <v>보통</v>
      </c>
      <c r="CJ151" t="str">
        <f t="shared" si="207"/>
        <v>보통</v>
      </c>
      <c r="CK151" t="str">
        <f t="shared" si="208"/>
        <v>낮음</v>
      </c>
      <c r="CL151" t="str">
        <f t="shared" si="209"/>
        <v>낮음</v>
      </c>
      <c r="CM151" t="str">
        <f t="shared" si="210"/>
        <v>낮음</v>
      </c>
      <c r="CN151" t="str">
        <f t="shared" si="211"/>
        <v>낮음</v>
      </c>
      <c r="CO151" t="str">
        <f t="shared" si="212"/>
        <v>낮음</v>
      </c>
      <c r="CP151" t="str">
        <f t="shared" si="213"/>
        <v>낮음</v>
      </c>
      <c r="CQ151" t="str">
        <f t="shared" si="214"/>
        <v>낮음</v>
      </c>
      <c r="CR151" t="str">
        <f t="shared" si="215"/>
        <v>낮음</v>
      </c>
      <c r="CS151" t="str">
        <f t="shared" si="192"/>
        <v>낮음</v>
      </c>
      <c r="CT151" t="str">
        <f t="shared" si="193"/>
        <v>낮음</v>
      </c>
      <c r="CU151" t="str">
        <f t="shared" si="194"/>
        <v>보통</v>
      </c>
      <c r="CV151" t="str">
        <f t="shared" si="195"/>
        <v>낮음</v>
      </c>
      <c r="CW151" t="str">
        <f t="shared" si="196"/>
        <v>보통</v>
      </c>
      <c r="CX151" t="str">
        <f t="shared" si="197"/>
        <v/>
      </c>
      <c r="CY151" t="str">
        <f t="shared" si="198"/>
        <v>낮음</v>
      </c>
      <c r="CZ151" t="str">
        <f t="shared" si="199"/>
        <v>낮음</v>
      </c>
      <c r="DA151" t="str">
        <f t="shared" si="200"/>
        <v>낮음</v>
      </c>
      <c r="DC151">
        <f t="shared" si="189"/>
        <v>-0.35485740574435098</v>
      </c>
      <c r="DD151">
        <f t="shared" si="190"/>
        <v>-5.3952262484442515E-2</v>
      </c>
      <c r="DE151">
        <f t="shared" si="191"/>
        <v>-0.21062502070952158</v>
      </c>
    </row>
    <row r="152" spans="1:109" x14ac:dyDescent="0.3">
      <c r="A152">
        <v>1162</v>
      </c>
      <c r="B152">
        <v>190221</v>
      </c>
      <c r="C152" t="s">
        <v>140</v>
      </c>
      <c r="D152" t="s">
        <v>6</v>
      </c>
      <c r="E152" t="s">
        <v>13</v>
      </c>
      <c r="F152">
        <f t="shared" si="145"/>
        <v>-0.8886641185918015</v>
      </c>
      <c r="G152">
        <f t="shared" si="146"/>
        <v>-0.75813730889084474</v>
      </c>
      <c r="H152">
        <f t="shared" si="147"/>
        <v>0.8150416800728828</v>
      </c>
      <c r="I152">
        <f t="shared" si="148"/>
        <v>-0.87094727441777764</v>
      </c>
      <c r="J152">
        <f t="shared" si="149"/>
        <v>1.0528285491879408</v>
      </c>
      <c r="K152">
        <f t="shared" si="150"/>
        <v>-8.1430701439977035E-2</v>
      </c>
      <c r="M152" s="6">
        <f t="shared" si="151"/>
        <v>55.787096774193579</v>
      </c>
      <c r="N152">
        <f t="shared" si="152"/>
        <v>71.311066299999993</v>
      </c>
      <c r="O152">
        <f t="shared" si="153"/>
        <v>85.507380780000005</v>
      </c>
      <c r="P152">
        <f t="shared" si="154"/>
        <v>64.086589180000004</v>
      </c>
      <c r="Q152">
        <f t="shared" si="155"/>
        <v>87.364728459999995</v>
      </c>
      <c r="R152">
        <f t="shared" si="156"/>
        <v>76.133325760000005</v>
      </c>
      <c r="T152" t="str">
        <f t="shared" si="157"/>
        <v>낮음</v>
      </c>
      <c r="U152" t="str">
        <f t="shared" si="158"/>
        <v>낮음</v>
      </c>
      <c r="V152" t="str">
        <f t="shared" si="159"/>
        <v>보통</v>
      </c>
      <c r="W152" t="str">
        <f t="shared" si="160"/>
        <v>낮음</v>
      </c>
      <c r="X152" t="str">
        <f t="shared" si="161"/>
        <v>높음</v>
      </c>
      <c r="Y152" t="str">
        <f t="shared" si="162"/>
        <v>낮음</v>
      </c>
      <c r="AA152" s="2">
        <v>55.787096774193579</v>
      </c>
      <c r="AB152" s="2">
        <v>100</v>
      </c>
      <c r="AC152" s="2">
        <v>69.399275399999993</v>
      </c>
      <c r="AD152" s="2">
        <v>63.849385980000001</v>
      </c>
      <c r="AE152" s="2">
        <v>51.995603819999999</v>
      </c>
      <c r="AF152" s="5">
        <v>71.311066299999993</v>
      </c>
      <c r="AG152" s="2">
        <v>66.569573059999996</v>
      </c>
      <c r="AH152" s="2">
        <v>91.545118930000001</v>
      </c>
      <c r="AI152" s="2">
        <v>100</v>
      </c>
      <c r="AJ152" s="2">
        <v>83.914831149999998</v>
      </c>
      <c r="AK152" s="5">
        <v>85.507380780000005</v>
      </c>
      <c r="AL152" s="2">
        <v>66.749543070000001</v>
      </c>
      <c r="AM152" s="2">
        <v>55.91339576</v>
      </c>
      <c r="AN152" s="2">
        <v>69.596828709999997</v>
      </c>
      <c r="AO152" s="5">
        <v>64.086589180000004</v>
      </c>
      <c r="AP152" s="2">
        <v>83.681037750000002</v>
      </c>
      <c r="AQ152" s="2">
        <v>95.231616220000006</v>
      </c>
      <c r="AR152" s="2">
        <v>100</v>
      </c>
      <c r="AS152" s="2">
        <v>70.546259860000006</v>
      </c>
      <c r="AT152" s="5">
        <v>87.364728459999995</v>
      </c>
      <c r="AU152" s="2">
        <v>88.258656450000004</v>
      </c>
      <c r="AV152" s="2"/>
      <c r="AW152" s="2">
        <v>81.414618349999998</v>
      </c>
      <c r="AX152" s="2">
        <v>58.72670248</v>
      </c>
      <c r="AY152" s="5">
        <v>76.133325760000005</v>
      </c>
      <c r="BA152" t="s">
        <v>13</v>
      </c>
      <c r="BC152">
        <f t="shared" si="163"/>
        <v>-0.8886641185918015</v>
      </c>
      <c r="BD152">
        <f t="shared" si="164"/>
        <v>0.82359376987600263</v>
      </c>
      <c r="BE152">
        <f t="shared" si="165"/>
        <v>-0.44526817483139691</v>
      </c>
      <c r="BF152">
        <f t="shared" si="166"/>
        <v>-0.2549159403763317</v>
      </c>
      <c r="BG152">
        <f t="shared" si="167"/>
        <v>-0.88933628434103895</v>
      </c>
      <c r="BH152">
        <f t="shared" si="168"/>
        <v>-0.40399141533690425</v>
      </c>
      <c r="BI152">
        <f t="shared" si="169"/>
        <v>-0.43371126815500927</v>
      </c>
      <c r="BJ152">
        <f t="shared" si="170"/>
        <v>0.26941245484732657</v>
      </c>
      <c r="BK152">
        <f t="shared" si="171"/>
        <v>1.256892678195721</v>
      </c>
      <c r="BL152">
        <f t="shared" si="172"/>
        <v>0.14899812886080713</v>
      </c>
      <c r="BM152">
        <f t="shared" si="173"/>
        <v>0.44746134755798567</v>
      </c>
      <c r="BN152">
        <f t="shared" si="174"/>
        <v>-0.19949301710251274</v>
      </c>
      <c r="BO152">
        <f t="shared" si="175"/>
        <v>-0.71995191117795154</v>
      </c>
      <c r="BP152">
        <f t="shared" si="176"/>
        <v>-0.29558680077579558</v>
      </c>
      <c r="BQ152">
        <f t="shared" si="177"/>
        <v>-0.50037142982011829</v>
      </c>
      <c r="BR152">
        <f t="shared" si="178"/>
        <v>9.5038148711763318E-2</v>
      </c>
      <c r="BS152">
        <f t="shared" si="179"/>
        <v>0.59847077735964183</v>
      </c>
      <c r="BT152">
        <f t="shared" si="180"/>
        <v>0.9242690633712044</v>
      </c>
      <c r="BU152">
        <f t="shared" si="181"/>
        <v>-0.13546245616947838</v>
      </c>
      <c r="BV152">
        <f t="shared" si="182"/>
        <v>0.55496307327608596</v>
      </c>
      <c r="BW152">
        <f t="shared" si="183"/>
        <v>0.16260149985504721</v>
      </c>
      <c r="BX152" t="str">
        <f t="shared" si="184"/>
        <v/>
      </c>
      <c r="BY152">
        <f t="shared" si="185"/>
        <v>0.48985622446889998</v>
      </c>
      <c r="BZ152">
        <f t="shared" si="186"/>
        <v>-0.74063238524734487</v>
      </c>
      <c r="CA152">
        <f t="shared" si="187"/>
        <v>-3.743430729621542E-2</v>
      </c>
      <c r="CC152" t="str">
        <f t="shared" si="188"/>
        <v>낮음</v>
      </c>
      <c r="CD152" t="str">
        <f t="shared" si="201"/>
        <v>보통</v>
      </c>
      <c r="CE152" t="str">
        <f t="shared" si="202"/>
        <v>낮음</v>
      </c>
      <c r="CF152" t="str">
        <f t="shared" si="203"/>
        <v>낮음</v>
      </c>
      <c r="CG152" t="str">
        <f t="shared" si="204"/>
        <v>낮음</v>
      </c>
      <c r="CH152" t="str">
        <f t="shared" si="205"/>
        <v>낮음</v>
      </c>
      <c r="CI152" t="str">
        <f t="shared" si="206"/>
        <v>낮음</v>
      </c>
      <c r="CJ152" t="str">
        <f t="shared" si="207"/>
        <v>보통</v>
      </c>
      <c r="CK152" t="str">
        <f t="shared" si="208"/>
        <v>높음</v>
      </c>
      <c r="CL152" t="str">
        <f t="shared" si="209"/>
        <v>보통</v>
      </c>
      <c r="CM152" t="str">
        <f t="shared" si="210"/>
        <v>보통</v>
      </c>
      <c r="CN152" t="str">
        <f t="shared" si="211"/>
        <v>낮음</v>
      </c>
      <c r="CO152" t="str">
        <f t="shared" si="212"/>
        <v>낮음</v>
      </c>
      <c r="CP152" t="str">
        <f t="shared" si="213"/>
        <v>낮음</v>
      </c>
      <c r="CQ152" t="str">
        <f t="shared" si="214"/>
        <v>낮음</v>
      </c>
      <c r="CR152" t="str">
        <f t="shared" si="215"/>
        <v>보통</v>
      </c>
      <c r="CS152" t="str">
        <f t="shared" si="192"/>
        <v>보통</v>
      </c>
      <c r="CT152" t="str">
        <f t="shared" si="193"/>
        <v>보통</v>
      </c>
      <c r="CU152" t="str">
        <f t="shared" si="194"/>
        <v>낮음</v>
      </c>
      <c r="CV152" t="str">
        <f t="shared" si="195"/>
        <v>보통</v>
      </c>
      <c r="CW152" t="str">
        <f t="shared" si="196"/>
        <v>보통</v>
      </c>
      <c r="CX152" t="str">
        <f t="shared" si="197"/>
        <v/>
      </c>
      <c r="CY152" t="str">
        <f t="shared" si="198"/>
        <v>보통</v>
      </c>
      <c r="CZ152" t="str">
        <f t="shared" si="199"/>
        <v>낮음</v>
      </c>
      <c r="DA152" t="str">
        <f t="shared" si="200"/>
        <v>낮음</v>
      </c>
      <c r="DC152">
        <f t="shared" si="189"/>
        <v>8.9605826637058225E-2</v>
      </c>
      <c r="DD152">
        <f t="shared" si="190"/>
        <v>-7.4334213450595016E-2</v>
      </c>
      <c r="DE152">
        <f t="shared" si="191"/>
        <v>0.42410304497673962</v>
      </c>
    </row>
    <row r="153" spans="1:109" x14ac:dyDescent="0.3">
      <c r="A153">
        <v>1163</v>
      </c>
      <c r="B153">
        <v>190221</v>
      </c>
      <c r="C153" t="s">
        <v>141</v>
      </c>
      <c r="D153" t="s">
        <v>16</v>
      </c>
      <c r="E153" t="s">
        <v>21</v>
      </c>
      <c r="F153">
        <f t="shared" si="145"/>
        <v>1.1931948703082673</v>
      </c>
      <c r="G153">
        <f t="shared" si="146"/>
        <v>1.4368947177177014</v>
      </c>
      <c r="H153">
        <f t="shared" si="147"/>
        <v>-8.0572260014556002E-3</v>
      </c>
      <c r="I153">
        <f t="shared" si="148"/>
        <v>0.88248729787821512</v>
      </c>
      <c r="J153">
        <f t="shared" si="149"/>
        <v>2.3541205895883266</v>
      </c>
      <c r="K153">
        <f t="shared" si="150"/>
        <v>2.007386193535162</v>
      </c>
      <c r="M153" s="6">
        <f t="shared" si="151"/>
        <v>68.733333333333306</v>
      </c>
      <c r="N153">
        <f t="shared" si="152"/>
        <v>89.197969310000005</v>
      </c>
      <c r="O153">
        <f t="shared" si="153"/>
        <v>77.836082329999996</v>
      </c>
      <c r="P153">
        <f t="shared" si="154"/>
        <v>84.439556319999994</v>
      </c>
      <c r="Q153">
        <f t="shared" si="155"/>
        <v>94.155053409999994</v>
      </c>
      <c r="R153">
        <f t="shared" si="156"/>
        <v>92.278040189999999</v>
      </c>
      <c r="T153" t="str">
        <f t="shared" si="157"/>
        <v>높음</v>
      </c>
      <c r="U153" t="str">
        <f t="shared" si="158"/>
        <v>높음</v>
      </c>
      <c r="V153" t="str">
        <f t="shared" si="159"/>
        <v>낮음</v>
      </c>
      <c r="W153" t="str">
        <f t="shared" si="160"/>
        <v>보통</v>
      </c>
      <c r="X153" t="str">
        <f t="shared" si="161"/>
        <v>높음</v>
      </c>
      <c r="Y153" t="str">
        <f t="shared" si="162"/>
        <v>높음</v>
      </c>
      <c r="AA153" s="2">
        <v>68.733333333333306</v>
      </c>
      <c r="AB153" s="2">
        <v>100</v>
      </c>
      <c r="AC153" s="2">
        <v>93.831928930000004</v>
      </c>
      <c r="AD153" s="2">
        <v>62.959948320000002</v>
      </c>
      <c r="AE153" s="2">
        <v>100</v>
      </c>
      <c r="AF153" s="5">
        <v>89.197969310000005</v>
      </c>
      <c r="AG153" s="2">
        <v>58.861038010000001</v>
      </c>
      <c r="AH153" s="2">
        <v>82.014153710000002</v>
      </c>
      <c r="AI153" s="2">
        <v>70.469137579999995</v>
      </c>
      <c r="AJ153" s="2">
        <v>100</v>
      </c>
      <c r="AK153" s="5">
        <v>77.836082329999996</v>
      </c>
      <c r="AL153" s="2">
        <v>83.510056280000001</v>
      </c>
      <c r="AM153" s="2">
        <v>88.615364279999994</v>
      </c>
      <c r="AN153" s="2">
        <v>81.193248389999994</v>
      </c>
      <c r="AO153" s="5">
        <v>84.439556319999994</v>
      </c>
      <c r="AP153" s="2">
        <v>100</v>
      </c>
      <c r="AQ153" s="2">
        <v>90.808903740000005</v>
      </c>
      <c r="AR153" s="2">
        <v>100</v>
      </c>
      <c r="AS153" s="2">
        <v>85.811309899999998</v>
      </c>
      <c r="AT153" s="5">
        <v>94.155053409999994</v>
      </c>
      <c r="AU153" s="2">
        <v>95.865772739999997</v>
      </c>
      <c r="AV153" s="2"/>
      <c r="AW153" s="2">
        <v>100</v>
      </c>
      <c r="AX153" s="2">
        <v>80.968347820000005</v>
      </c>
      <c r="AY153" s="5">
        <v>92.278040189999999</v>
      </c>
      <c r="BA153" t="s">
        <v>21</v>
      </c>
      <c r="BC153">
        <f t="shared" si="163"/>
        <v>1.1931948703082673</v>
      </c>
      <c r="BD153">
        <f t="shared" si="164"/>
        <v>1.1089230213699237</v>
      </c>
      <c r="BE153">
        <f t="shared" si="165"/>
        <v>1.2234626100962775</v>
      </c>
      <c r="BF153">
        <f t="shared" si="166"/>
        <v>-0.34429799855395327</v>
      </c>
      <c r="BG153">
        <f t="shared" si="167"/>
        <v>0.96732361349226048</v>
      </c>
      <c r="BH153">
        <f t="shared" si="168"/>
        <v>1.4368947177177014</v>
      </c>
      <c r="BI153">
        <f t="shared" si="169"/>
        <v>-2.0185093903034956</v>
      </c>
      <c r="BJ153">
        <f t="shared" si="170"/>
        <v>0.26730215485768066</v>
      </c>
      <c r="BK153">
        <f t="shared" si="171"/>
        <v>-5.4430875726828018E-2</v>
      </c>
      <c r="BL153">
        <f t="shared" si="172"/>
        <v>1.1527946111632297</v>
      </c>
      <c r="BM153">
        <f t="shared" si="173"/>
        <v>-8.0572260014556002E-3</v>
      </c>
      <c r="BN153">
        <f t="shared" si="174"/>
        <v>0.17645302496934553</v>
      </c>
      <c r="BO153">
        <f t="shared" si="175"/>
        <v>1.1796165242360026</v>
      </c>
      <c r="BP153">
        <f t="shared" si="176"/>
        <v>0.39765884034476856</v>
      </c>
      <c r="BQ153">
        <f t="shared" si="177"/>
        <v>0.88248729787821512</v>
      </c>
      <c r="BR153">
        <f t="shared" si="178"/>
        <v>1.1011517108737114</v>
      </c>
      <c r="BS153">
        <f t="shared" si="179"/>
        <v>0.90085501872411933</v>
      </c>
      <c r="BT153">
        <f t="shared" si="180"/>
        <v>1.7355023803099232</v>
      </c>
      <c r="BU153">
        <f t="shared" si="181"/>
        <v>0.41993500318962207</v>
      </c>
      <c r="BV153">
        <f t="shared" si="182"/>
        <v>2.3541205895883266</v>
      </c>
      <c r="BW153">
        <f t="shared" si="183"/>
        <v>0.92529911572422974</v>
      </c>
      <c r="BX153" t="str">
        <f t="shared" si="184"/>
        <v/>
      </c>
      <c r="BY153">
        <f t="shared" si="185"/>
        <v>2.457488889723376</v>
      </c>
      <c r="BZ153">
        <f t="shared" si="186"/>
        <v>0.27870510936448512</v>
      </c>
      <c r="CA153">
        <f t="shared" si="187"/>
        <v>2.007386193535162</v>
      </c>
      <c r="CC153" t="str">
        <f t="shared" si="188"/>
        <v>높음</v>
      </c>
      <c r="CD153" t="str">
        <f t="shared" si="201"/>
        <v>높음</v>
      </c>
      <c r="CE153" t="str">
        <f t="shared" si="202"/>
        <v>높음</v>
      </c>
      <c r="CF153" t="str">
        <f t="shared" si="203"/>
        <v>낮음</v>
      </c>
      <c r="CG153" t="str">
        <f t="shared" si="204"/>
        <v>보통</v>
      </c>
      <c r="CH153" t="str">
        <f t="shared" si="205"/>
        <v>높음</v>
      </c>
      <c r="CI153" t="str">
        <f t="shared" si="206"/>
        <v>낮음</v>
      </c>
      <c r="CJ153" t="str">
        <f t="shared" si="207"/>
        <v>보통</v>
      </c>
      <c r="CK153" t="str">
        <f t="shared" si="208"/>
        <v>낮음</v>
      </c>
      <c r="CL153" t="str">
        <f t="shared" si="209"/>
        <v>높음</v>
      </c>
      <c r="CM153" t="str">
        <f t="shared" si="210"/>
        <v>낮음</v>
      </c>
      <c r="CN153" t="str">
        <f t="shared" si="211"/>
        <v>보통</v>
      </c>
      <c r="CO153" t="str">
        <f t="shared" si="212"/>
        <v>높음</v>
      </c>
      <c r="CP153" t="str">
        <f t="shared" si="213"/>
        <v>보통</v>
      </c>
      <c r="CQ153" t="str">
        <f t="shared" si="214"/>
        <v>보통</v>
      </c>
      <c r="CR153" t="str">
        <f t="shared" si="215"/>
        <v>높음</v>
      </c>
      <c r="CS153" t="str">
        <f t="shared" si="192"/>
        <v>보통</v>
      </c>
      <c r="CT153" t="str">
        <f t="shared" si="193"/>
        <v>높음</v>
      </c>
      <c r="CU153" t="str">
        <f t="shared" si="194"/>
        <v>보통</v>
      </c>
      <c r="CV153" t="str">
        <f t="shared" si="195"/>
        <v>높음</v>
      </c>
      <c r="CW153" t="str">
        <f t="shared" si="196"/>
        <v>보통</v>
      </c>
      <c r="CX153" t="str">
        <f t="shared" si="197"/>
        <v/>
      </c>
      <c r="CY153" t="str">
        <f t="shared" si="198"/>
        <v>높음</v>
      </c>
      <c r="CZ153" t="str">
        <f t="shared" si="199"/>
        <v>보통</v>
      </c>
      <c r="DA153" t="str">
        <f t="shared" si="200"/>
        <v>높음</v>
      </c>
      <c r="DC153">
        <f t="shared" si="189"/>
        <v>0.25866349652674298</v>
      </c>
      <c r="DD153">
        <f t="shared" si="190"/>
        <v>0.89280907697851997</v>
      </c>
      <c r="DE153">
        <f t="shared" si="191"/>
        <v>0.83838424721945726</v>
      </c>
    </row>
    <row r="154" spans="1:109" x14ac:dyDescent="0.3">
      <c r="A154">
        <v>1164</v>
      </c>
      <c r="B154">
        <v>190221</v>
      </c>
      <c r="C154" t="s">
        <v>142</v>
      </c>
      <c r="D154" t="s">
        <v>6</v>
      </c>
      <c r="E154" t="s">
        <v>9</v>
      </c>
      <c r="F154">
        <f t="shared" si="145"/>
        <v>1.0588501090954339</v>
      </c>
      <c r="G154">
        <f t="shared" si="146"/>
        <v>0.7201979016533967</v>
      </c>
      <c r="H154">
        <f t="shared" si="147"/>
        <v>-0.24955123379550528</v>
      </c>
      <c r="I154">
        <f t="shared" si="148"/>
        <v>1.1896080542509873</v>
      </c>
      <c r="J154">
        <f t="shared" si="149"/>
        <v>-0.84457982811729149</v>
      </c>
      <c r="K154">
        <f t="shared" si="150"/>
        <v>-3.603413495720114E-3</v>
      </c>
      <c r="M154" s="6">
        <f t="shared" si="151"/>
        <v>69.2</v>
      </c>
      <c r="N154">
        <f t="shared" si="152"/>
        <v>80.634801420000002</v>
      </c>
      <c r="O154">
        <f t="shared" si="153"/>
        <v>72.319644019999998</v>
      </c>
      <c r="P154">
        <f t="shared" si="154"/>
        <v>84.560168020000006</v>
      </c>
      <c r="Q154">
        <f t="shared" si="155"/>
        <v>72.280950050000001</v>
      </c>
      <c r="R154">
        <f t="shared" si="156"/>
        <v>75.929772979999996</v>
      </c>
      <c r="T154" t="str">
        <f t="shared" si="157"/>
        <v>높음</v>
      </c>
      <c r="U154" t="str">
        <f t="shared" si="158"/>
        <v>보통</v>
      </c>
      <c r="V154" t="str">
        <f t="shared" si="159"/>
        <v>낮음</v>
      </c>
      <c r="W154" t="str">
        <f t="shared" si="160"/>
        <v>높음</v>
      </c>
      <c r="X154" t="str">
        <f t="shared" si="161"/>
        <v>낮음</v>
      </c>
      <c r="Y154" t="str">
        <f t="shared" si="162"/>
        <v>낮음</v>
      </c>
      <c r="AA154" s="2">
        <v>69.2</v>
      </c>
      <c r="AB154" s="2">
        <v>97.300606619999996</v>
      </c>
      <c r="AC154" s="2">
        <v>78.135887589999996</v>
      </c>
      <c r="AD154" s="2">
        <v>57.229035600000003</v>
      </c>
      <c r="AE154" s="2">
        <v>89.87367587</v>
      </c>
      <c r="AF154" s="5">
        <v>80.634801420000002</v>
      </c>
      <c r="AG154" s="2">
        <v>55.587201729999997</v>
      </c>
      <c r="AH154" s="2">
        <v>80.988591</v>
      </c>
      <c r="AI154" s="2">
        <v>61.483072110000002</v>
      </c>
      <c r="AJ154" s="2">
        <v>91.219711239999995</v>
      </c>
      <c r="AK154" s="5">
        <v>72.319644019999998</v>
      </c>
      <c r="AL154" s="2">
        <v>78.391028360000007</v>
      </c>
      <c r="AM154" s="2">
        <v>75.289475710000005</v>
      </c>
      <c r="AN154" s="2">
        <v>100</v>
      </c>
      <c r="AO154" s="5">
        <v>84.560168020000006</v>
      </c>
      <c r="AP154" s="2">
        <v>76.592444700000001</v>
      </c>
      <c r="AQ154" s="2">
        <v>65.751213649999997</v>
      </c>
      <c r="AR154" s="2">
        <v>62.92138362</v>
      </c>
      <c r="AS154" s="2">
        <v>83.858758230000007</v>
      </c>
      <c r="AT154" s="5">
        <v>72.280950050000001</v>
      </c>
      <c r="AU154" s="2">
        <v>86.649374289999997</v>
      </c>
      <c r="AV154" s="2"/>
      <c r="AW154" s="2">
        <v>63.758958999999997</v>
      </c>
      <c r="AX154" s="2">
        <v>77.380985659999993</v>
      </c>
      <c r="AY154" s="5">
        <v>75.929772979999996</v>
      </c>
      <c r="BA154" t="s">
        <v>9</v>
      </c>
      <c r="BC154">
        <f t="shared" si="163"/>
        <v>0.50436302111948361</v>
      </c>
      <c r="BD154">
        <f t="shared" si="164"/>
        <v>1.2964871893216503</v>
      </c>
      <c r="BE154">
        <f t="shared" si="165"/>
        <v>-0.26588178788269184</v>
      </c>
      <c r="BF154">
        <f t="shared" si="166"/>
        <v>-0.44282164248179318</v>
      </c>
      <c r="BG154">
        <f t="shared" si="167"/>
        <v>0.96218767480931844</v>
      </c>
      <c r="BH154">
        <f t="shared" si="168"/>
        <v>0.7201979016533967</v>
      </c>
      <c r="BI154">
        <f t="shared" si="169"/>
        <v>-1.0787639415390335</v>
      </c>
      <c r="BJ154">
        <f t="shared" si="170"/>
        <v>0.22803506429975806</v>
      </c>
      <c r="BK154">
        <f t="shared" si="171"/>
        <v>-0.79555190928995145</v>
      </c>
      <c r="BL154">
        <f t="shared" si="172"/>
        <v>0.70203771566398288</v>
      </c>
      <c r="BM154">
        <f t="shared" si="173"/>
        <v>-0.24955123379550528</v>
      </c>
      <c r="BN154">
        <f t="shared" si="174"/>
        <v>0.21316933946904312</v>
      </c>
      <c r="BO154">
        <f t="shared" si="175"/>
        <v>0.13174514260104539</v>
      </c>
      <c r="BP154">
        <f t="shared" si="176"/>
        <v>0.9275993205405545</v>
      </c>
      <c r="BQ154">
        <f t="shared" si="177"/>
        <v>0.52522773566540903</v>
      </c>
      <c r="BR154">
        <f t="shared" si="178"/>
        <v>-0.17371227520291641</v>
      </c>
      <c r="BS154">
        <f t="shared" si="179"/>
        <v>-0.51323097701350473</v>
      </c>
      <c r="BT154">
        <f t="shared" si="180"/>
        <v>-0.30260360689212334</v>
      </c>
      <c r="BU154">
        <f t="shared" si="181"/>
        <v>0.20745368854500848</v>
      </c>
      <c r="BV154">
        <f t="shared" si="182"/>
        <v>-0.23521132412663917</v>
      </c>
      <c r="BW154">
        <f t="shared" si="183"/>
        <v>0.42184849462981239</v>
      </c>
      <c r="BX154" t="str">
        <f t="shared" si="184"/>
        <v/>
      </c>
      <c r="BY154">
        <f t="shared" si="185"/>
        <v>-0.36759253832646605</v>
      </c>
      <c r="BZ154">
        <f t="shared" si="186"/>
        <v>0.16551776454342848</v>
      </c>
      <c r="CA154">
        <f t="shared" si="187"/>
        <v>-1.992626113377687E-3</v>
      </c>
      <c r="CC154" t="str">
        <f t="shared" si="188"/>
        <v>보통</v>
      </c>
      <c r="CD154" t="str">
        <f t="shared" si="201"/>
        <v>높음</v>
      </c>
      <c r="CE154" t="str">
        <f t="shared" si="202"/>
        <v>낮음</v>
      </c>
      <c r="CF154" t="str">
        <f t="shared" si="203"/>
        <v>낮음</v>
      </c>
      <c r="CG154" t="str">
        <f t="shared" si="204"/>
        <v>보통</v>
      </c>
      <c r="CH154" t="str">
        <f t="shared" si="205"/>
        <v>보통</v>
      </c>
      <c r="CI154" t="str">
        <f t="shared" si="206"/>
        <v>낮음</v>
      </c>
      <c r="CJ154" t="str">
        <f t="shared" si="207"/>
        <v>보통</v>
      </c>
      <c r="CK154" t="str">
        <f t="shared" si="208"/>
        <v>낮음</v>
      </c>
      <c r="CL154" t="str">
        <f t="shared" si="209"/>
        <v>보통</v>
      </c>
      <c r="CM154" t="str">
        <f t="shared" si="210"/>
        <v>낮음</v>
      </c>
      <c r="CN154" t="str">
        <f t="shared" si="211"/>
        <v>보통</v>
      </c>
      <c r="CO154" t="str">
        <f t="shared" si="212"/>
        <v>보통</v>
      </c>
      <c r="CP154" t="str">
        <f t="shared" si="213"/>
        <v>보통</v>
      </c>
      <c r="CQ154" t="str">
        <f t="shared" si="214"/>
        <v>보통</v>
      </c>
      <c r="CR154" t="str">
        <f t="shared" si="215"/>
        <v>낮음</v>
      </c>
      <c r="CS154" t="str">
        <f t="shared" si="192"/>
        <v>낮음</v>
      </c>
      <c r="CT154" t="str">
        <f t="shared" si="193"/>
        <v>낮음</v>
      </c>
      <c r="CU154" t="str">
        <f t="shared" si="194"/>
        <v>보통</v>
      </c>
      <c r="CV154" t="str">
        <f t="shared" si="195"/>
        <v>낮음</v>
      </c>
      <c r="CW154" t="str">
        <f t="shared" si="196"/>
        <v>보통</v>
      </c>
      <c r="CX154" t="str">
        <f t="shared" si="197"/>
        <v/>
      </c>
      <c r="CY154" t="str">
        <f t="shared" si="198"/>
        <v>낮음</v>
      </c>
      <c r="CZ154" t="str">
        <f t="shared" si="199"/>
        <v>보통</v>
      </c>
      <c r="DA154" t="str">
        <f t="shared" si="200"/>
        <v>낮음</v>
      </c>
      <c r="DC154">
        <f t="shared" si="189"/>
        <v>0.13580576133571118</v>
      </c>
      <c r="DD154">
        <f t="shared" si="190"/>
        <v>-0.10483313949884829</v>
      </c>
      <c r="DE154">
        <f t="shared" si="191"/>
        <v>-0.19619407528995589</v>
      </c>
    </row>
    <row r="155" spans="1:109" x14ac:dyDescent="0.3">
      <c r="A155">
        <v>1165</v>
      </c>
      <c r="B155">
        <v>190221</v>
      </c>
      <c r="C155" t="s">
        <v>143</v>
      </c>
      <c r="D155" t="s">
        <v>6</v>
      </c>
      <c r="E155" t="s">
        <v>11</v>
      </c>
      <c r="F155">
        <f t="shared" si="145"/>
        <v>-0.48641740883888918</v>
      </c>
      <c r="G155">
        <f t="shared" si="146"/>
        <v>7.4691551642280335E-2</v>
      </c>
      <c r="H155">
        <f t="shared" si="147"/>
        <v>-0.20680473586470094</v>
      </c>
      <c r="I155">
        <f t="shared" si="148"/>
        <v>-0.54631688215939511</v>
      </c>
      <c r="J155">
        <f t="shared" si="149"/>
        <v>-0.54612460744356561</v>
      </c>
      <c r="K155">
        <f t="shared" si="150"/>
        <v>0.55724948410249131</v>
      </c>
      <c r="M155" s="6">
        <f t="shared" si="151"/>
        <v>58.127272727272739</v>
      </c>
      <c r="N155">
        <f t="shared" si="152"/>
        <v>76.778791670000004</v>
      </c>
      <c r="O155">
        <f t="shared" si="153"/>
        <v>73.088769880000001</v>
      </c>
      <c r="P155">
        <f t="shared" si="154"/>
        <v>68.600785090000002</v>
      </c>
      <c r="Q155">
        <f t="shared" si="155"/>
        <v>72.625710150000003</v>
      </c>
      <c r="R155">
        <f t="shared" si="156"/>
        <v>84.423480080000004</v>
      </c>
      <c r="T155" t="str">
        <f t="shared" si="157"/>
        <v>낮음</v>
      </c>
      <c r="U155" t="str">
        <f t="shared" si="158"/>
        <v>보통</v>
      </c>
      <c r="V155" t="str">
        <f t="shared" si="159"/>
        <v>낮음</v>
      </c>
      <c r="W155" t="str">
        <f t="shared" si="160"/>
        <v>낮음</v>
      </c>
      <c r="X155" t="str">
        <f t="shared" si="161"/>
        <v>낮음</v>
      </c>
      <c r="Y155" t="str">
        <f t="shared" si="162"/>
        <v>보통</v>
      </c>
      <c r="AA155" s="2">
        <v>58.127272727272739</v>
      </c>
      <c r="AB155" s="2">
        <v>100</v>
      </c>
      <c r="AC155" s="2">
        <v>72.723151729999998</v>
      </c>
      <c r="AD155" s="2"/>
      <c r="AE155" s="2">
        <v>57.613223290000001</v>
      </c>
      <c r="AF155" s="5">
        <v>76.778791670000004</v>
      </c>
      <c r="AG155" s="2">
        <v>100</v>
      </c>
      <c r="AH155" s="2">
        <v>76.110707750000003</v>
      </c>
      <c r="AI155" s="2">
        <v>56.990039369999998</v>
      </c>
      <c r="AJ155" s="2">
        <v>59.254332390000002</v>
      </c>
      <c r="AK155" s="5">
        <v>73.088769880000001</v>
      </c>
      <c r="AL155" s="2">
        <v>66.748979009999999</v>
      </c>
      <c r="AM155" s="2">
        <v>87.48504337</v>
      </c>
      <c r="AN155" s="2">
        <v>51.568332900000001</v>
      </c>
      <c r="AO155" s="5">
        <v>68.600785090000002</v>
      </c>
      <c r="AP155" s="2">
        <v>78.706148839999997</v>
      </c>
      <c r="AQ155" s="2">
        <v>77.984583830000005</v>
      </c>
      <c r="AR155" s="2">
        <v>64.426719939999998</v>
      </c>
      <c r="AS155" s="2">
        <v>69.38538801</v>
      </c>
      <c r="AT155" s="5">
        <v>72.625710150000003</v>
      </c>
      <c r="AU155" s="2">
        <v>100</v>
      </c>
      <c r="AV155" s="2"/>
      <c r="AW155" s="2">
        <v>100</v>
      </c>
      <c r="AX155" s="2">
        <v>53.270440229999998</v>
      </c>
      <c r="AY155" s="5">
        <v>84.423480080000004</v>
      </c>
      <c r="BA155" t="s">
        <v>11</v>
      </c>
      <c r="BC155">
        <f t="shared" si="163"/>
        <v>-0.48641740883888918</v>
      </c>
      <c r="BD155">
        <f t="shared" si="164"/>
        <v>0.74968829570181283</v>
      </c>
      <c r="BE155">
        <f t="shared" si="165"/>
        <v>-0.29326050157089323</v>
      </c>
      <c r="BF155" t="str">
        <f t="shared" si="166"/>
        <v/>
      </c>
      <c r="BG155">
        <f t="shared" si="167"/>
        <v>-0.50626920114724261</v>
      </c>
      <c r="BH155">
        <f t="shared" si="168"/>
        <v>2.9075747827951911E-2</v>
      </c>
      <c r="BI155">
        <f t="shared" si="169"/>
        <v>0.73870357174154544</v>
      </c>
      <c r="BJ155">
        <f t="shared" si="170"/>
        <v>-6.6368189274510631E-2</v>
      </c>
      <c r="BK155">
        <f t="shared" si="171"/>
        <v>-0.59652165298839888</v>
      </c>
      <c r="BL155">
        <f t="shared" si="172"/>
        <v>-0.50749734622751286</v>
      </c>
      <c r="BM155">
        <f t="shared" si="173"/>
        <v>-8.8043582567622514E-2</v>
      </c>
      <c r="BN155">
        <f t="shared" si="174"/>
        <v>-0.17515472228604487</v>
      </c>
      <c r="BO155">
        <f t="shared" si="175"/>
        <v>0.39804653478770236</v>
      </c>
      <c r="BP155">
        <f t="shared" si="176"/>
        <v>-0.68955463396635153</v>
      </c>
      <c r="BQ155">
        <f t="shared" si="177"/>
        <v>-0.15875344263835234</v>
      </c>
      <c r="BR155">
        <f t="shared" si="178"/>
        <v>-0.14218807718554305</v>
      </c>
      <c r="BS155">
        <f t="shared" si="179"/>
        <v>8.2837312681754722E-3</v>
      </c>
      <c r="BT155">
        <f t="shared" si="180"/>
        <v>-0.14528409932207195</v>
      </c>
      <c r="BU155">
        <f t="shared" si="181"/>
        <v>-0.21704500183601169</v>
      </c>
      <c r="BV155">
        <f t="shared" si="182"/>
        <v>-0.12216377009235264</v>
      </c>
      <c r="BW155">
        <f t="shared" si="183"/>
        <v>0.4102157668969591</v>
      </c>
      <c r="BX155" t="str">
        <f t="shared" si="184"/>
        <v/>
      </c>
      <c r="BY155">
        <f t="shared" si="185"/>
        <v>0.67757046485364958</v>
      </c>
      <c r="BZ155">
        <f t="shared" si="186"/>
        <v>-0.67078849310045296</v>
      </c>
      <c r="CA155">
        <f t="shared" si="187"/>
        <v>0.17898837088849764</v>
      </c>
      <c r="CC155" t="str">
        <f t="shared" si="188"/>
        <v>낮음</v>
      </c>
      <c r="CD155" t="str">
        <f t="shared" si="201"/>
        <v>보통</v>
      </c>
      <c r="CE155" t="str">
        <f t="shared" si="202"/>
        <v>낮음</v>
      </c>
      <c r="CF155" t="str">
        <f t="shared" si="203"/>
        <v/>
      </c>
      <c r="CG155" t="str">
        <f t="shared" si="204"/>
        <v>낮음</v>
      </c>
      <c r="CH155" t="str">
        <f t="shared" si="205"/>
        <v>보통</v>
      </c>
      <c r="CI155" t="str">
        <f t="shared" si="206"/>
        <v>보통</v>
      </c>
      <c r="CJ155" t="str">
        <f t="shared" si="207"/>
        <v>낮음</v>
      </c>
      <c r="CK155" t="str">
        <f t="shared" si="208"/>
        <v>낮음</v>
      </c>
      <c r="CL155" t="str">
        <f t="shared" si="209"/>
        <v>낮음</v>
      </c>
      <c r="CM155" t="str">
        <f t="shared" si="210"/>
        <v>낮음</v>
      </c>
      <c r="CN155" t="str">
        <f t="shared" si="211"/>
        <v>낮음</v>
      </c>
      <c r="CO155" t="str">
        <f t="shared" si="212"/>
        <v>보통</v>
      </c>
      <c r="CP155" t="str">
        <f t="shared" si="213"/>
        <v>낮음</v>
      </c>
      <c r="CQ155" t="str">
        <f t="shared" si="214"/>
        <v>낮음</v>
      </c>
      <c r="CR155" t="str">
        <f t="shared" si="215"/>
        <v>낮음</v>
      </c>
      <c r="CS155" t="str">
        <f t="shared" si="192"/>
        <v>보통</v>
      </c>
      <c r="CT155" t="str">
        <f t="shared" si="193"/>
        <v>낮음</v>
      </c>
      <c r="CU155" t="str">
        <f t="shared" si="194"/>
        <v>낮음</v>
      </c>
      <c r="CV155" t="str">
        <f t="shared" si="195"/>
        <v>낮음</v>
      </c>
      <c r="CW155" t="str">
        <f t="shared" si="196"/>
        <v>보통</v>
      </c>
      <c r="CX155" t="str">
        <f t="shared" si="197"/>
        <v/>
      </c>
      <c r="CY155" t="str">
        <f t="shared" si="198"/>
        <v>보통</v>
      </c>
      <c r="CZ155" t="str">
        <f t="shared" si="199"/>
        <v>낮음</v>
      </c>
      <c r="DA155" t="str">
        <f t="shared" si="200"/>
        <v>보통</v>
      </c>
      <c r="DC155">
        <f t="shared" si="189"/>
        <v>0.31625296697374589</v>
      </c>
      <c r="DD155">
        <f t="shared" si="190"/>
        <v>1.1675393802618499E-2</v>
      </c>
      <c r="DE155">
        <f t="shared" si="191"/>
        <v>-0.18844748035579317</v>
      </c>
    </row>
    <row r="156" spans="1:109" x14ac:dyDescent="0.3">
      <c r="A156">
        <v>1166</v>
      </c>
      <c r="B156">
        <v>190221</v>
      </c>
      <c r="C156" t="s">
        <v>144</v>
      </c>
      <c r="D156" t="s">
        <v>16</v>
      </c>
      <c r="E156" t="s">
        <v>13</v>
      </c>
      <c r="F156">
        <f t="shared" si="145"/>
        <v>2.2351825305269042</v>
      </c>
      <c r="G156">
        <f t="shared" si="146"/>
        <v>0.90256132239942877</v>
      </c>
      <c r="H156">
        <f t="shared" si="147"/>
        <v>0.7979305320026977</v>
      </c>
      <c r="I156">
        <f t="shared" si="148"/>
        <v>-1.4491486999627845</v>
      </c>
      <c r="J156">
        <f t="shared" si="149"/>
        <v>-0.33225419673297613</v>
      </c>
      <c r="K156">
        <f t="shared" si="150"/>
        <v>1.5711612057057911</v>
      </c>
      <c r="M156" s="6">
        <f t="shared" si="151"/>
        <v>88.726612903225828</v>
      </c>
      <c r="N156">
        <f t="shared" si="152"/>
        <v>86.379431719999999</v>
      </c>
      <c r="O156">
        <f t="shared" si="153"/>
        <v>85.346274500000007</v>
      </c>
      <c r="P156">
        <f t="shared" si="154"/>
        <v>58.695442190000001</v>
      </c>
      <c r="Q156">
        <f t="shared" si="155"/>
        <v>75.016500949999994</v>
      </c>
      <c r="R156">
        <f t="shared" si="156"/>
        <v>88.256732409999998</v>
      </c>
      <c r="T156" t="str">
        <f t="shared" si="157"/>
        <v>높음</v>
      </c>
      <c r="U156" t="str">
        <f t="shared" si="158"/>
        <v>보통</v>
      </c>
      <c r="V156" t="str">
        <f t="shared" si="159"/>
        <v>보통</v>
      </c>
      <c r="W156" t="str">
        <f t="shared" si="160"/>
        <v>낮음</v>
      </c>
      <c r="X156" t="str">
        <f t="shared" si="161"/>
        <v>낮음</v>
      </c>
      <c r="Y156" t="str">
        <f t="shared" si="162"/>
        <v>높음</v>
      </c>
      <c r="AA156" s="2">
        <v>88.726612903225828</v>
      </c>
      <c r="AB156" s="2">
        <v>100</v>
      </c>
      <c r="AC156" s="2">
        <v>63.989621249999999</v>
      </c>
      <c r="AD156" s="2">
        <v>81.528105620000005</v>
      </c>
      <c r="AE156" s="2">
        <v>100</v>
      </c>
      <c r="AF156" s="5">
        <v>86.379431719999999</v>
      </c>
      <c r="AG156" s="2">
        <v>75.827712300000002</v>
      </c>
      <c r="AH156" s="2">
        <v>65.557385710000005</v>
      </c>
      <c r="AI156" s="2">
        <v>100</v>
      </c>
      <c r="AJ156" s="2">
        <v>100</v>
      </c>
      <c r="AK156" s="5">
        <v>85.346274500000007</v>
      </c>
      <c r="AL156" s="2">
        <v>63.97763029</v>
      </c>
      <c r="AM156" s="2">
        <v>58.138343229999997</v>
      </c>
      <c r="AN156" s="2">
        <v>53.97035305</v>
      </c>
      <c r="AO156" s="5">
        <v>58.695442190000001</v>
      </c>
      <c r="AP156" s="2">
        <v>100</v>
      </c>
      <c r="AQ156" s="2">
        <v>69.620540399999996</v>
      </c>
      <c r="AR156" s="2">
        <v>62.921383599999999</v>
      </c>
      <c r="AS156" s="2">
        <v>67.524079799999996</v>
      </c>
      <c r="AT156" s="5">
        <v>75.016500949999994</v>
      </c>
      <c r="AU156" s="2">
        <v>100</v>
      </c>
      <c r="AV156" s="2"/>
      <c r="AW156" s="2">
        <v>98.907552719999998</v>
      </c>
      <c r="AX156" s="2">
        <v>65.862644520000003</v>
      </c>
      <c r="AY156" s="5">
        <v>88.256732409999998</v>
      </c>
      <c r="BA156" t="s">
        <v>13</v>
      </c>
      <c r="BC156">
        <f t="shared" si="163"/>
        <v>2.2351825305269042</v>
      </c>
      <c r="BD156">
        <f t="shared" si="164"/>
        <v>0.82359376987600263</v>
      </c>
      <c r="BE156">
        <f t="shared" si="165"/>
        <v>-0.66454982832556708</v>
      </c>
      <c r="BF156">
        <f t="shared" si="166"/>
        <v>0.32276140825180349</v>
      </c>
      <c r="BG156">
        <f t="shared" si="167"/>
        <v>1.0048062438966654</v>
      </c>
      <c r="BH156">
        <f t="shared" si="168"/>
        <v>0.48095117043895741</v>
      </c>
      <c r="BI156">
        <f t="shared" si="169"/>
        <v>3.8062706732676754E-2</v>
      </c>
      <c r="BJ156">
        <f t="shared" si="170"/>
        <v>-0.55993806064066287</v>
      </c>
      <c r="BK156">
        <f t="shared" si="171"/>
        <v>1.256892678195721</v>
      </c>
      <c r="BL156">
        <f t="shared" si="172"/>
        <v>0.88212311157790269</v>
      </c>
      <c r="BM156">
        <f t="shared" si="173"/>
        <v>0.43806725451839462</v>
      </c>
      <c r="BN156">
        <f t="shared" si="174"/>
        <v>-0.31562264710101057</v>
      </c>
      <c r="BO156">
        <f t="shared" si="175"/>
        <v>-0.58869233043089531</v>
      </c>
      <c r="BP156">
        <f t="shared" si="176"/>
        <v>-0.94691920417687692</v>
      </c>
      <c r="BQ156">
        <f t="shared" si="177"/>
        <v>-0.83255626180939246</v>
      </c>
      <c r="BR156">
        <f t="shared" si="178"/>
        <v>0.80335168590193184</v>
      </c>
      <c r="BS156">
        <f t="shared" si="179"/>
        <v>-0.42439105250897907</v>
      </c>
      <c r="BT156">
        <f t="shared" si="180"/>
        <v>-0.31186047918215731</v>
      </c>
      <c r="BU156">
        <f t="shared" si="181"/>
        <v>-0.26277573030910673</v>
      </c>
      <c r="BV156">
        <f t="shared" si="182"/>
        <v>-0.17513659775851537</v>
      </c>
      <c r="BW156">
        <f t="shared" si="183"/>
        <v>0.75130126647272211</v>
      </c>
      <c r="BX156" t="str">
        <f t="shared" si="184"/>
        <v/>
      </c>
      <c r="BY156">
        <f t="shared" si="185"/>
        <v>1.3863943143579458</v>
      </c>
      <c r="BZ156">
        <f t="shared" si="186"/>
        <v>-0.38883195435372153</v>
      </c>
      <c r="CA156">
        <f t="shared" si="187"/>
        <v>0.72227465005488112</v>
      </c>
      <c r="CC156" t="str">
        <f t="shared" si="188"/>
        <v>높음</v>
      </c>
      <c r="CD156" t="str">
        <f t="shared" si="201"/>
        <v>보통</v>
      </c>
      <c r="CE156" t="str">
        <f t="shared" si="202"/>
        <v>낮음</v>
      </c>
      <c r="CF156" t="str">
        <f t="shared" si="203"/>
        <v>보통</v>
      </c>
      <c r="CG156" t="str">
        <f t="shared" si="204"/>
        <v>높음</v>
      </c>
      <c r="CH156" t="str">
        <f t="shared" si="205"/>
        <v>보통</v>
      </c>
      <c r="CI156" t="str">
        <f t="shared" si="206"/>
        <v>보통</v>
      </c>
      <c r="CJ156" t="str">
        <f t="shared" si="207"/>
        <v>낮음</v>
      </c>
      <c r="CK156" t="str">
        <f t="shared" si="208"/>
        <v>높음</v>
      </c>
      <c r="CL156" t="str">
        <f t="shared" si="209"/>
        <v>보통</v>
      </c>
      <c r="CM156" t="str">
        <f t="shared" si="210"/>
        <v>보통</v>
      </c>
      <c r="CN156" t="str">
        <f t="shared" si="211"/>
        <v>낮음</v>
      </c>
      <c r="CO156" t="str">
        <f t="shared" si="212"/>
        <v>낮음</v>
      </c>
      <c r="CP156" t="str">
        <f t="shared" si="213"/>
        <v>낮음</v>
      </c>
      <c r="CQ156" t="str">
        <f t="shared" si="214"/>
        <v>낮음</v>
      </c>
      <c r="CR156" t="str">
        <f t="shared" si="215"/>
        <v>보통</v>
      </c>
      <c r="CS156" t="str">
        <f t="shared" si="192"/>
        <v>낮음</v>
      </c>
      <c r="CT156" t="str">
        <f t="shared" si="193"/>
        <v>낮음</v>
      </c>
      <c r="CU156" t="str">
        <f t="shared" si="194"/>
        <v>낮음</v>
      </c>
      <c r="CV156" t="str">
        <f t="shared" si="195"/>
        <v>낮음</v>
      </c>
      <c r="CW156" t="str">
        <f t="shared" si="196"/>
        <v>보통</v>
      </c>
      <c r="CX156" t="str">
        <f t="shared" si="197"/>
        <v/>
      </c>
      <c r="CY156" t="str">
        <f t="shared" si="198"/>
        <v>높음</v>
      </c>
      <c r="CZ156" t="str">
        <f t="shared" si="199"/>
        <v>낮음</v>
      </c>
      <c r="DA156" t="str">
        <f t="shared" si="200"/>
        <v>보통</v>
      </c>
      <c r="DC156">
        <f t="shared" si="189"/>
        <v>0.4201373563764646</v>
      </c>
      <c r="DD156">
        <f t="shared" si="190"/>
        <v>-0.55939281797652607</v>
      </c>
      <c r="DE156">
        <f t="shared" si="191"/>
        <v>0.3414537434892872</v>
      </c>
    </row>
    <row r="157" spans="1:109" x14ac:dyDescent="0.3">
      <c r="A157">
        <v>1167</v>
      </c>
      <c r="B157">
        <v>190221</v>
      </c>
      <c r="C157" t="s">
        <v>145</v>
      </c>
      <c r="D157" t="s">
        <v>6</v>
      </c>
      <c r="E157" t="s">
        <v>9</v>
      </c>
      <c r="F157">
        <f t="shared" si="145"/>
        <v>0.11046902480360957</v>
      </c>
      <c r="G157">
        <f t="shared" si="146"/>
        <v>-0.8323653866253401</v>
      </c>
      <c r="H157">
        <f t="shared" si="147"/>
        <v>8.3515335510817482E-2</v>
      </c>
      <c r="I157">
        <f t="shared" si="148"/>
        <v>1.1941900601556419</v>
      </c>
      <c r="J157">
        <f t="shared" si="149"/>
        <v>0.22681009329878679</v>
      </c>
      <c r="K157">
        <f t="shared" si="150"/>
        <v>9.926705000850912E-2</v>
      </c>
      <c r="M157" s="6">
        <f t="shared" si="151"/>
        <v>62.053225806451636</v>
      </c>
      <c r="N157">
        <f t="shared" si="152"/>
        <v>70.43668006</v>
      </c>
      <c r="O157">
        <f t="shared" si="153"/>
        <v>75.823596859999995</v>
      </c>
      <c r="P157">
        <f t="shared" si="154"/>
        <v>84.605135770000004</v>
      </c>
      <c r="Q157">
        <f t="shared" si="155"/>
        <v>78.912987490000006</v>
      </c>
      <c r="R157">
        <f t="shared" si="156"/>
        <v>76.776862850000001</v>
      </c>
      <c r="T157" t="str">
        <f t="shared" si="157"/>
        <v>보통</v>
      </c>
      <c r="U157" t="str">
        <f t="shared" si="158"/>
        <v>낮음</v>
      </c>
      <c r="V157" t="str">
        <f t="shared" si="159"/>
        <v>보통</v>
      </c>
      <c r="W157" t="str">
        <f t="shared" si="160"/>
        <v>높음</v>
      </c>
      <c r="X157" t="str">
        <f t="shared" si="161"/>
        <v>보통</v>
      </c>
      <c r="Y157" t="str">
        <f t="shared" si="162"/>
        <v>보통</v>
      </c>
      <c r="AA157" s="2">
        <v>62.053225806451636</v>
      </c>
      <c r="AB157" s="2">
        <v>54.21322705</v>
      </c>
      <c r="AC157" s="2">
        <v>92.841375740000004</v>
      </c>
      <c r="AD157" s="2">
        <v>67.590525819999996</v>
      </c>
      <c r="AE157" s="2">
        <v>67.101591639999995</v>
      </c>
      <c r="AF157" s="5">
        <v>70.43668006</v>
      </c>
      <c r="AG157" s="2">
        <v>68.939602309999998</v>
      </c>
      <c r="AH157" s="2">
        <v>76.110876140000002</v>
      </c>
      <c r="AI157" s="2">
        <v>58.24390897</v>
      </c>
      <c r="AJ157" s="2">
        <v>100</v>
      </c>
      <c r="AK157" s="5">
        <v>75.823596859999995</v>
      </c>
      <c r="AL157" s="2">
        <v>73.683069570000001</v>
      </c>
      <c r="AM157" s="2">
        <v>86.473703610000001</v>
      </c>
      <c r="AN157" s="2">
        <v>93.658634109999994</v>
      </c>
      <c r="AO157" s="5">
        <v>84.605135770000004</v>
      </c>
      <c r="AP157" s="2"/>
      <c r="AQ157" s="2">
        <v>61.873062089999998</v>
      </c>
      <c r="AR157" s="2">
        <v>74.865900379999999</v>
      </c>
      <c r="AS157" s="2">
        <v>100</v>
      </c>
      <c r="AT157" s="5">
        <v>78.912987490000006</v>
      </c>
      <c r="AU157" s="2">
        <v>89.080137149999999</v>
      </c>
      <c r="AV157" s="2">
        <v>78.163149070000003</v>
      </c>
      <c r="AW157" s="2">
        <v>65.955746110000007</v>
      </c>
      <c r="AX157" s="2">
        <v>73.908419050000006</v>
      </c>
      <c r="AY157" s="5">
        <v>76.776862850000001</v>
      </c>
      <c r="BA157" t="s">
        <v>9</v>
      </c>
      <c r="BC157">
        <f t="shared" si="163"/>
        <v>5.2619809557057889E-2</v>
      </c>
      <c r="BD157">
        <f t="shared" si="164"/>
        <v>-1.3307639350484275</v>
      </c>
      <c r="BE157">
        <f t="shared" si="165"/>
        <v>0.93535121684575395</v>
      </c>
      <c r="BF157">
        <f t="shared" si="166"/>
        <v>-9.5927782086505348E-2</v>
      </c>
      <c r="BG157">
        <f t="shared" si="167"/>
        <v>-0.41661159079671339</v>
      </c>
      <c r="BH157">
        <f t="shared" si="168"/>
        <v>-0.8323653866253401</v>
      </c>
      <c r="BI157">
        <f t="shared" si="169"/>
        <v>-0.28765145927260294</v>
      </c>
      <c r="BJ157">
        <f t="shared" si="170"/>
        <v>8.0174537980969407E-2</v>
      </c>
      <c r="BK157">
        <f t="shared" si="171"/>
        <v>-0.97944911852868854</v>
      </c>
      <c r="BL157">
        <f t="shared" si="172"/>
        <v>1.1190363750734644</v>
      </c>
      <c r="BM157">
        <f t="shared" si="173"/>
        <v>8.3515335510817482E-2</v>
      </c>
      <c r="BN157">
        <f t="shared" si="174"/>
        <v>7.2092940306465153E-2</v>
      </c>
      <c r="BO157">
        <f t="shared" si="175"/>
        <v>0.60383669472199564</v>
      </c>
      <c r="BP157">
        <f t="shared" si="176"/>
        <v>0.69276405350595072</v>
      </c>
      <c r="BQ157">
        <f t="shared" si="177"/>
        <v>0.5272507520509383</v>
      </c>
      <c r="BR157" t="str">
        <f t="shared" si="178"/>
        <v/>
      </c>
      <c r="BS157">
        <f t="shared" si="179"/>
        <v>-0.66864767894801114</v>
      </c>
      <c r="BT157">
        <f t="shared" si="180"/>
        <v>0.1115841284079503</v>
      </c>
      <c r="BU157">
        <f t="shared" si="181"/>
        <v>0.76398212529374943</v>
      </c>
      <c r="BV157">
        <f t="shared" si="182"/>
        <v>6.3165494360688704E-2</v>
      </c>
      <c r="BW157">
        <f t="shared" si="183"/>
        <v>0.54680796764545814</v>
      </c>
      <c r="BX157">
        <f t="shared" si="184"/>
        <v>-6.2768613043001895E-2</v>
      </c>
      <c r="BY157">
        <f t="shared" si="185"/>
        <v>-0.27084400527136215</v>
      </c>
      <c r="BZ157">
        <f t="shared" si="186"/>
        <v>1.3467010994394185E-2</v>
      </c>
      <c r="CA157">
        <f t="shared" si="187"/>
        <v>5.4892983078367145E-2</v>
      </c>
      <c r="CC157" t="str">
        <f t="shared" si="188"/>
        <v>보통</v>
      </c>
      <c r="CD157" t="str">
        <f t="shared" si="201"/>
        <v>낮음</v>
      </c>
      <c r="CE157" t="str">
        <f t="shared" si="202"/>
        <v>보통</v>
      </c>
      <c r="CF157" t="str">
        <f t="shared" si="203"/>
        <v>낮음</v>
      </c>
      <c r="CG157" t="str">
        <f t="shared" si="204"/>
        <v>낮음</v>
      </c>
      <c r="CH157" t="str">
        <f t="shared" si="205"/>
        <v>낮음</v>
      </c>
      <c r="CI157" t="str">
        <f t="shared" si="206"/>
        <v>낮음</v>
      </c>
      <c r="CJ157" t="str">
        <f t="shared" si="207"/>
        <v>보통</v>
      </c>
      <c r="CK157" t="str">
        <f t="shared" si="208"/>
        <v>낮음</v>
      </c>
      <c r="CL157" t="str">
        <f t="shared" si="209"/>
        <v>높음</v>
      </c>
      <c r="CM157" t="str">
        <f t="shared" si="210"/>
        <v>보통</v>
      </c>
      <c r="CN157" t="str">
        <f t="shared" si="211"/>
        <v>보통</v>
      </c>
      <c r="CO157" t="str">
        <f t="shared" si="212"/>
        <v>보통</v>
      </c>
      <c r="CP157" t="str">
        <f t="shared" si="213"/>
        <v>보통</v>
      </c>
      <c r="CQ157" t="str">
        <f t="shared" si="214"/>
        <v>보통</v>
      </c>
      <c r="CR157" t="str">
        <f t="shared" si="215"/>
        <v/>
      </c>
      <c r="CS157" t="str">
        <f t="shared" si="192"/>
        <v>낮음</v>
      </c>
      <c r="CT157" t="str">
        <f t="shared" si="193"/>
        <v>보통</v>
      </c>
      <c r="CU157" t="str">
        <f t="shared" si="194"/>
        <v>보통</v>
      </c>
      <c r="CV157" t="str">
        <f t="shared" si="195"/>
        <v>보통</v>
      </c>
      <c r="CW157" t="str">
        <f t="shared" si="196"/>
        <v>보통</v>
      </c>
      <c r="CX157" t="str">
        <f t="shared" si="197"/>
        <v>낮음</v>
      </c>
      <c r="CY157" t="str">
        <f t="shared" si="198"/>
        <v>낮음</v>
      </c>
      <c r="CZ157" t="str">
        <f t="shared" si="199"/>
        <v>보통</v>
      </c>
      <c r="DA157" t="str">
        <f t="shared" si="200"/>
        <v>보통</v>
      </c>
      <c r="DC157">
        <f t="shared" si="189"/>
        <v>-0.24987862159227678</v>
      </c>
      <c r="DD157">
        <f t="shared" si="190"/>
        <v>0.17758923151154118</v>
      </c>
      <c r="DE157">
        <f t="shared" si="191"/>
        <v>-0.10837454479453101</v>
      </c>
    </row>
    <row r="158" spans="1:109" x14ac:dyDescent="0.3">
      <c r="A158">
        <v>1168</v>
      </c>
      <c r="B158">
        <v>190221</v>
      </c>
      <c r="C158" t="s">
        <v>192</v>
      </c>
      <c r="D158" t="s">
        <v>6</v>
      </c>
      <c r="E158" t="s">
        <v>21</v>
      </c>
      <c r="F158">
        <f t="shared" si="145"/>
        <v>0.3138632373914268</v>
      </c>
      <c r="G158">
        <f t="shared" si="146"/>
        <v>0.3249085179481121</v>
      </c>
      <c r="H158">
        <f t="shared" si="147"/>
        <v>-1.2468276492362376</v>
      </c>
      <c r="I158">
        <f t="shared" si="148"/>
        <v>1.2969335307845749</v>
      </c>
      <c r="J158">
        <f t="shared" si="149"/>
        <v>-0.78468337200670046</v>
      </c>
      <c r="K158">
        <f t="shared" si="150"/>
        <v>-1.6966098099119029</v>
      </c>
      <c r="M158" s="6">
        <f t="shared" si="151"/>
        <v>62.630769230769218</v>
      </c>
      <c r="N158">
        <f t="shared" si="152"/>
        <v>80.908051259999993</v>
      </c>
      <c r="O158">
        <f t="shared" si="153"/>
        <v>67.198044120000006</v>
      </c>
      <c r="P158">
        <f t="shared" si="154"/>
        <v>89.106646400000002</v>
      </c>
      <c r="Q158">
        <f t="shared" si="155"/>
        <v>72.051901779999994</v>
      </c>
      <c r="R158">
        <f t="shared" si="156"/>
        <v>63.905044650000001</v>
      </c>
      <c r="T158" t="str">
        <f t="shared" si="157"/>
        <v>보통</v>
      </c>
      <c r="U158" t="str">
        <f t="shared" si="158"/>
        <v>보통</v>
      </c>
      <c r="V158" t="str">
        <f t="shared" si="159"/>
        <v>낮음</v>
      </c>
      <c r="W158" t="str">
        <f t="shared" si="160"/>
        <v>높음</v>
      </c>
      <c r="X158" t="str">
        <f t="shared" si="161"/>
        <v>낮음</v>
      </c>
      <c r="Y158" t="str">
        <f t="shared" si="162"/>
        <v>낮음</v>
      </c>
      <c r="AA158" s="2">
        <v>62.630769230769218</v>
      </c>
      <c r="AB158" s="2">
        <v>91.835690439999993</v>
      </c>
      <c r="AC158" s="2">
        <v>78.178393760000006</v>
      </c>
      <c r="AD158" s="2">
        <v>100</v>
      </c>
      <c r="AE158" s="2">
        <v>53.618120840000003</v>
      </c>
      <c r="AF158" s="5">
        <v>80.908051259999993</v>
      </c>
      <c r="AG158" s="2">
        <v>86.125188780000002</v>
      </c>
      <c r="AH158" s="2">
        <v>76.108670549999999</v>
      </c>
      <c r="AI158" s="2">
        <v>54.221077340000001</v>
      </c>
      <c r="AJ158" s="2">
        <v>52.33723981</v>
      </c>
      <c r="AK158" s="5">
        <v>67.198044120000006</v>
      </c>
      <c r="AL158" s="2">
        <v>100</v>
      </c>
      <c r="AM158" s="2">
        <v>96.587101189999998</v>
      </c>
      <c r="AN158" s="2">
        <v>70.732838009999995</v>
      </c>
      <c r="AO158" s="5">
        <v>89.106646400000002</v>
      </c>
      <c r="AP158" s="2">
        <v>56.376242920000003</v>
      </c>
      <c r="AQ158" s="2">
        <v>100</v>
      </c>
      <c r="AR158" s="2">
        <v>62.921383710000001</v>
      </c>
      <c r="AS158" s="2">
        <v>68.909980500000003</v>
      </c>
      <c r="AT158" s="5">
        <v>72.051901779999994</v>
      </c>
      <c r="AU158" s="2">
        <v>59.391151049999998</v>
      </c>
      <c r="AV158" s="2">
        <v>70.136735329999993</v>
      </c>
      <c r="AW158" s="2">
        <v>74.742894539999995</v>
      </c>
      <c r="AX158" s="2">
        <v>51.349397680000003</v>
      </c>
      <c r="AY158" s="5">
        <v>63.905044650000001</v>
      </c>
      <c r="BA158" t="s">
        <v>21</v>
      </c>
      <c r="BC158">
        <f t="shared" si="163"/>
        <v>0.3138632373914268</v>
      </c>
      <c r="BD158">
        <f t="shared" si="164"/>
        <v>0.62718037089386169</v>
      </c>
      <c r="BE158">
        <f t="shared" si="165"/>
        <v>-0.14318632185850369</v>
      </c>
      <c r="BF158">
        <f t="shared" si="166"/>
        <v>1.4571844669821117</v>
      </c>
      <c r="BG158">
        <f t="shared" si="167"/>
        <v>-1.6271822434617891</v>
      </c>
      <c r="BH158">
        <f t="shared" si="168"/>
        <v>0.3249085179481121</v>
      </c>
      <c r="BI158">
        <f t="shared" si="169"/>
        <v>1.7747240794118574E-2</v>
      </c>
      <c r="BJ158">
        <f t="shared" si="170"/>
        <v>7.7906503111837541E-2</v>
      </c>
      <c r="BK158">
        <f t="shared" si="171"/>
        <v>-1.0627373009343433</v>
      </c>
      <c r="BL158">
        <f t="shared" si="172"/>
        <v>-1.4963050146606478</v>
      </c>
      <c r="BM158">
        <f t="shared" si="173"/>
        <v>-1.2468276492362376</v>
      </c>
      <c r="BN158">
        <f t="shared" si="174"/>
        <v>0.70493930552953687</v>
      </c>
      <c r="BO158">
        <f t="shared" si="175"/>
        <v>1.7079770028729584</v>
      </c>
      <c r="BP158">
        <f t="shared" si="176"/>
        <v>-0.25018522098129481</v>
      </c>
      <c r="BQ158">
        <f t="shared" si="177"/>
        <v>1.2969335307845749</v>
      </c>
      <c r="BR158">
        <f t="shared" si="178"/>
        <v>-1.8401741916741063</v>
      </c>
      <c r="BS158">
        <f t="shared" si="179"/>
        <v>1.5551682259586004</v>
      </c>
      <c r="BT158">
        <f t="shared" si="180"/>
        <v>-0.34117837763927256</v>
      </c>
      <c r="BU158">
        <f t="shared" si="181"/>
        <v>-0.61397222498796056</v>
      </c>
      <c r="BV158">
        <f t="shared" si="182"/>
        <v>-0.78468337200670046</v>
      </c>
      <c r="BW158">
        <f t="shared" si="183"/>
        <v>-1.8702156250282296</v>
      </c>
      <c r="BX158">
        <f t="shared" si="184"/>
        <v>-0.19886404798703666</v>
      </c>
      <c r="BY158">
        <f t="shared" si="185"/>
        <v>0.3870647420129299</v>
      </c>
      <c r="BZ158">
        <f t="shared" si="186"/>
        <v>-1.4947777212914712</v>
      </c>
      <c r="CA158">
        <f t="shared" si="187"/>
        <v>-1.6966098099119029</v>
      </c>
      <c r="CC158" t="str">
        <f t="shared" si="188"/>
        <v>보통</v>
      </c>
      <c r="CD158" t="str">
        <f t="shared" si="201"/>
        <v>보통</v>
      </c>
      <c r="CE158" t="str">
        <f t="shared" si="202"/>
        <v>낮음</v>
      </c>
      <c r="CF158" t="str">
        <f t="shared" si="203"/>
        <v>높음</v>
      </c>
      <c r="CG158" t="str">
        <f t="shared" si="204"/>
        <v>낮음</v>
      </c>
      <c r="CH158" t="str">
        <f t="shared" si="205"/>
        <v>보통</v>
      </c>
      <c r="CI158" t="str">
        <f t="shared" si="206"/>
        <v>보통</v>
      </c>
      <c r="CJ158" t="str">
        <f t="shared" si="207"/>
        <v>보통</v>
      </c>
      <c r="CK158" t="str">
        <f t="shared" si="208"/>
        <v>낮음</v>
      </c>
      <c r="CL158" t="str">
        <f t="shared" si="209"/>
        <v>낮음</v>
      </c>
      <c r="CM158" t="str">
        <f t="shared" si="210"/>
        <v>낮음</v>
      </c>
      <c r="CN158" t="str">
        <f t="shared" si="211"/>
        <v>보통</v>
      </c>
      <c r="CO158" t="str">
        <f t="shared" si="212"/>
        <v>높음</v>
      </c>
      <c r="CP158" t="str">
        <f t="shared" si="213"/>
        <v>낮음</v>
      </c>
      <c r="CQ158" t="str">
        <f t="shared" si="214"/>
        <v>높음</v>
      </c>
      <c r="CR158" t="str">
        <f t="shared" si="215"/>
        <v>낮음</v>
      </c>
      <c r="CS158" t="str">
        <f t="shared" si="192"/>
        <v>높음</v>
      </c>
      <c r="CT158" t="str">
        <f t="shared" si="193"/>
        <v>낮음</v>
      </c>
      <c r="CU158" t="str">
        <f t="shared" si="194"/>
        <v>낮음</v>
      </c>
      <c r="CV158" t="str">
        <f t="shared" si="195"/>
        <v>낮음</v>
      </c>
      <c r="CW158" t="str">
        <f t="shared" si="196"/>
        <v>낮음</v>
      </c>
      <c r="CX158" t="str">
        <f t="shared" si="197"/>
        <v>낮음</v>
      </c>
      <c r="CY158" t="str">
        <f t="shared" si="198"/>
        <v>보통</v>
      </c>
      <c r="CZ158" t="str">
        <f t="shared" si="199"/>
        <v>낮음</v>
      </c>
      <c r="DA158" t="str">
        <f t="shared" si="200"/>
        <v>낮음</v>
      </c>
      <c r="DC158">
        <f t="shared" si="189"/>
        <v>-0.47210457989696375</v>
      </c>
      <c r="DD158">
        <f t="shared" si="190"/>
        <v>0.59980027241957123</v>
      </c>
      <c r="DE158">
        <f t="shared" si="191"/>
        <v>3.8029661888026187E-2</v>
      </c>
    </row>
    <row r="160" spans="1:109" x14ac:dyDescent="0.3">
      <c r="M160" t="s">
        <v>161</v>
      </c>
      <c r="N160" t="s">
        <v>164</v>
      </c>
      <c r="O160" t="s">
        <v>149</v>
      </c>
      <c r="P160" t="s">
        <v>150</v>
      </c>
      <c r="Q160" t="s">
        <v>151</v>
      </c>
      <c r="R160" t="s">
        <v>152</v>
      </c>
    </row>
    <row r="161" spans="11:51" x14ac:dyDescent="0.3">
      <c r="K161" t="s">
        <v>193</v>
      </c>
      <c r="L161" t="s">
        <v>162</v>
      </c>
      <c r="M161">
        <f t="shared" ref="M161:R161" si="216">AVERAGE(M$4:M$158)</f>
        <v>63.089203534453588</v>
      </c>
      <c r="N161">
        <f t="shared" si="216"/>
        <v>77.742198058759101</v>
      </c>
      <c r="O161">
        <f t="shared" si="216"/>
        <v>78.124818019489041</v>
      </c>
      <c r="P161">
        <f t="shared" si="216"/>
        <v>73.991944046060624</v>
      </c>
      <c r="Q161">
        <f t="shared" si="216"/>
        <v>77.784989816666737</v>
      </c>
      <c r="R161">
        <f t="shared" si="216"/>
        <v>77.849402921333322</v>
      </c>
      <c r="AB161" s="7" t="s">
        <v>160</v>
      </c>
      <c r="AC161" s="7"/>
      <c r="AD161" s="7"/>
      <c r="AE161" s="7"/>
      <c r="AF161" s="7"/>
      <c r="AG161" s="7" t="s">
        <v>178</v>
      </c>
      <c r="AH161" s="7"/>
      <c r="AI161" s="7"/>
      <c r="AJ161" s="7"/>
      <c r="AK161" s="7"/>
      <c r="AL161" s="7" t="s">
        <v>180</v>
      </c>
      <c r="AM161" s="7"/>
      <c r="AN161" s="7"/>
      <c r="AO161" s="7"/>
      <c r="AP161" s="7" t="s">
        <v>181</v>
      </c>
      <c r="AQ161" s="7"/>
      <c r="AR161" s="7"/>
      <c r="AS161" s="7"/>
      <c r="AT161" s="7"/>
      <c r="AU161" s="7" t="s">
        <v>182</v>
      </c>
      <c r="AV161" s="7"/>
      <c r="AW161" s="7"/>
      <c r="AX161" s="7"/>
      <c r="AY161" s="7"/>
    </row>
    <row r="162" spans="11:51" x14ac:dyDescent="0.3">
      <c r="L162" t="s">
        <v>163</v>
      </c>
      <c r="M162">
        <f t="shared" ref="M162:R162" si="217">_xlfn.STDEV.P(M$4:M$158)</f>
        <v>9.2783835891609083</v>
      </c>
      <c r="N162">
        <f t="shared" si="217"/>
        <v>7.8443269730152778</v>
      </c>
      <c r="O162">
        <f t="shared" si="217"/>
        <v>10.010309581440614</v>
      </c>
      <c r="P162">
        <f t="shared" si="217"/>
        <v>10.097875853133496</v>
      </c>
      <c r="Q162">
        <f t="shared" si="217"/>
        <v>7.8795736780353716</v>
      </c>
      <c r="R162">
        <f t="shared" si="217"/>
        <v>8.0097086655202236</v>
      </c>
      <c r="AB162" s="7" t="s">
        <v>177</v>
      </c>
      <c r="AC162" s="7"/>
      <c r="AD162" s="7"/>
      <c r="AE162" s="7"/>
      <c r="AF162" s="7"/>
      <c r="AG162" s="7" t="s">
        <v>179</v>
      </c>
      <c r="AH162" s="7"/>
      <c r="AI162" s="7"/>
      <c r="AJ162" s="7"/>
      <c r="AK162" s="7"/>
      <c r="AL162" s="7" t="s">
        <v>183</v>
      </c>
      <c r="AM162" s="7"/>
      <c r="AN162" s="7"/>
      <c r="AO162" s="7"/>
      <c r="AP162" s="7" t="s">
        <v>184</v>
      </c>
      <c r="AQ162" s="7"/>
      <c r="AR162" s="7"/>
      <c r="AS162" s="7"/>
      <c r="AT162" s="7"/>
      <c r="AU162" s="7" t="s">
        <v>185</v>
      </c>
      <c r="AV162" s="7"/>
      <c r="AW162" s="7"/>
      <c r="AX162" s="7"/>
      <c r="AY162" s="7"/>
    </row>
    <row r="163" spans="11:51" x14ac:dyDescent="0.3">
      <c r="AB163" t="s">
        <v>172</v>
      </c>
      <c r="AC163" t="s">
        <v>173</v>
      </c>
      <c r="AD163" t="s">
        <v>174</v>
      </c>
      <c r="AE163" t="s">
        <v>175</v>
      </c>
      <c r="AF163" s="4" t="s">
        <v>176</v>
      </c>
      <c r="AG163" t="s">
        <v>172</v>
      </c>
      <c r="AH163" t="s">
        <v>173</v>
      </c>
      <c r="AI163" t="s">
        <v>174</v>
      </c>
      <c r="AJ163" t="s">
        <v>175</v>
      </c>
      <c r="AK163" s="4" t="s">
        <v>176</v>
      </c>
      <c r="AL163" t="s">
        <v>172</v>
      </c>
      <c r="AM163" t="s">
        <v>173</v>
      </c>
      <c r="AN163" t="s">
        <v>174</v>
      </c>
      <c r="AO163" s="4" t="s">
        <v>176</v>
      </c>
      <c r="AP163" t="s">
        <v>172</v>
      </c>
      <c r="AQ163" t="s">
        <v>173</v>
      </c>
      <c r="AR163" t="s">
        <v>174</v>
      </c>
      <c r="AS163" t="s">
        <v>175</v>
      </c>
      <c r="AT163" s="4" t="s">
        <v>176</v>
      </c>
      <c r="AU163" t="s">
        <v>172</v>
      </c>
      <c r="AV163" t="s">
        <v>173</v>
      </c>
      <c r="AW163" t="s">
        <v>174</v>
      </c>
      <c r="AX163" t="s">
        <v>175</v>
      </c>
      <c r="AY163" s="4" t="s">
        <v>176</v>
      </c>
    </row>
    <row r="164" spans="11:51" x14ac:dyDescent="0.3">
      <c r="K164" t="s">
        <v>194</v>
      </c>
      <c r="L164" t="s">
        <v>165</v>
      </c>
      <c r="M164">
        <f t="shared" ref="M164:R170" si="218">AVERAGEIF($E$4:$E$158,$L164,M$4:M$158)</f>
        <v>61.413340459254925</v>
      </c>
      <c r="N164">
        <f t="shared" si="218"/>
        <v>76.119590606818178</v>
      </c>
      <c r="O164">
        <f t="shared" si="218"/>
        <v>75.089774995909096</v>
      </c>
      <c r="P164">
        <f t="shared" si="218"/>
        <v>73.085475536500013</v>
      </c>
      <c r="Q164">
        <f t="shared" si="218"/>
        <v>76.977890463529434</v>
      </c>
      <c r="R164">
        <f t="shared" si="218"/>
        <v>79.490134267142864</v>
      </c>
      <c r="Y164" t="s">
        <v>200</v>
      </c>
      <c r="Z164" t="s">
        <v>165</v>
      </c>
      <c r="AA164">
        <f t="shared" ref="AA164:AY164" si="219">AVERAGEIF($E$4:$E$158,$Z164,AA$4:AA$158)</f>
        <v>61.413340459254925</v>
      </c>
      <c r="AB164">
        <f t="shared" si="219"/>
        <v>78.786739390454542</v>
      </c>
      <c r="AC164">
        <f t="shared" si="219"/>
        <v>80.273659272272724</v>
      </c>
      <c r="AD164">
        <f t="shared" si="219"/>
        <v>72.918239776666667</v>
      </c>
      <c r="AE164">
        <f t="shared" si="219"/>
        <v>71.741821268571442</v>
      </c>
      <c r="AF164" s="5">
        <f t="shared" si="219"/>
        <v>76.119590606818178</v>
      </c>
      <c r="AG164">
        <f t="shared" si="219"/>
        <v>78.198188915454551</v>
      </c>
      <c r="AH164">
        <f t="shared" si="219"/>
        <v>78.492149500000011</v>
      </c>
      <c r="AI164">
        <f t="shared" si="219"/>
        <v>72.037677090000003</v>
      </c>
      <c r="AJ164">
        <f t="shared" si="219"/>
        <v>72.051948469999999</v>
      </c>
      <c r="AK164" s="5">
        <f t="shared" si="219"/>
        <v>75.089774995909096</v>
      </c>
      <c r="AL164">
        <f t="shared" si="219"/>
        <v>72.880248948823549</v>
      </c>
      <c r="AM164">
        <f t="shared" si="219"/>
        <v>74.952403521500003</v>
      </c>
      <c r="AN164">
        <f t="shared" si="219"/>
        <v>71.891176842999997</v>
      </c>
      <c r="AO164" s="5">
        <f t="shared" si="219"/>
        <v>73.085475536500013</v>
      </c>
      <c r="AP164">
        <f t="shared" si="219"/>
        <v>84.721260917500004</v>
      </c>
      <c r="AQ164">
        <f t="shared" si="219"/>
        <v>77.670435928125002</v>
      </c>
      <c r="AR164">
        <f t="shared" si="219"/>
        <v>69.468607801333334</v>
      </c>
      <c r="AS164">
        <f t="shared" si="219"/>
        <v>77.572909997058829</v>
      </c>
      <c r="AT164" s="5">
        <f t="shared" si="219"/>
        <v>76.977890463529434</v>
      </c>
      <c r="AU164">
        <f t="shared" si="219"/>
        <v>84.627838506315769</v>
      </c>
      <c r="AV164">
        <f t="shared" si="219"/>
        <v>77.436360604000001</v>
      </c>
      <c r="AW164">
        <f t="shared" si="219"/>
        <v>77.810400925499991</v>
      </c>
      <c r="AX164">
        <f t="shared" si="219"/>
        <v>77.329666092222226</v>
      </c>
      <c r="AY164" s="5">
        <f t="shared" si="219"/>
        <v>79.490134267142864</v>
      </c>
    </row>
    <row r="165" spans="11:51" x14ac:dyDescent="0.3">
      <c r="L165" t="s">
        <v>166</v>
      </c>
      <c r="M165">
        <f t="shared" si="218"/>
        <v>61.220757520517374</v>
      </c>
      <c r="N165">
        <f t="shared" si="218"/>
        <v>75.904130754444452</v>
      </c>
      <c r="O165">
        <f t="shared" si="218"/>
        <v>74.944992328611121</v>
      </c>
      <c r="P165">
        <f t="shared" si="218"/>
        <v>72.88536910121212</v>
      </c>
      <c r="Q165">
        <f t="shared" si="218"/>
        <v>77.509004681818183</v>
      </c>
      <c r="R165">
        <f t="shared" si="218"/>
        <v>75.959445394857156</v>
      </c>
      <c r="Z165" t="s">
        <v>166</v>
      </c>
      <c r="AA165">
        <f t="shared" ref="AA165:AA170" si="220">AVERAGEIF($E$4:$E$158,$Z165,AA$4:AA$158)</f>
        <v>61.220757520517374</v>
      </c>
      <c r="AB165">
        <f t="shared" ref="AB165:AK170" si="221">AVERAGEIF($E$4:$E$158,$Z165,AB$4:AB$158)</f>
        <v>76.037989158055552</v>
      </c>
      <c r="AC165">
        <f t="shared" si="221"/>
        <v>81.390811044166682</v>
      </c>
      <c r="AD165">
        <f t="shared" si="221"/>
        <v>70.455825236896558</v>
      </c>
      <c r="AE165">
        <f t="shared" si="221"/>
        <v>73.982298986944457</v>
      </c>
      <c r="AF165" s="5">
        <f t="shared" si="221"/>
        <v>75.904130754444452</v>
      </c>
      <c r="AG165">
        <f t="shared" si="221"/>
        <v>73.794585131944444</v>
      </c>
      <c r="AH165">
        <f t="shared" si="221"/>
        <v>73.466028694642873</v>
      </c>
      <c r="AI165">
        <f t="shared" si="221"/>
        <v>75.495913475000009</v>
      </c>
      <c r="AJ165">
        <f t="shared" si="221"/>
        <v>76.437664044285697</v>
      </c>
      <c r="AK165" s="5">
        <f t="shared" si="221"/>
        <v>74.944992328611121</v>
      </c>
      <c r="AL165">
        <f t="shared" ref="AL165:AY170" si="222">AVERAGEIF($E$4:$E$158,$Z165,AL$4:AL$158)</f>
        <v>71.277205839230774</v>
      </c>
      <c r="AM165">
        <f t="shared" si="222"/>
        <v>72.168327506969703</v>
      </c>
      <c r="AN165">
        <f t="shared" si="222"/>
        <v>74.951604309090911</v>
      </c>
      <c r="AO165" s="5">
        <f t="shared" si="222"/>
        <v>72.88536910121212</v>
      </c>
      <c r="AP165">
        <f t="shared" si="222"/>
        <v>81.75738353062502</v>
      </c>
      <c r="AQ165">
        <f t="shared" si="222"/>
        <v>78.557993676666683</v>
      </c>
      <c r="AR165">
        <f t="shared" si="222"/>
        <v>71.647991257333331</v>
      </c>
      <c r="AS165">
        <f t="shared" si="222"/>
        <v>77.841886634999994</v>
      </c>
      <c r="AT165" s="5">
        <f t="shared" si="222"/>
        <v>77.509004681818183</v>
      </c>
      <c r="AU165">
        <f t="shared" si="222"/>
        <v>78.443404558000012</v>
      </c>
      <c r="AV165">
        <f t="shared" si="222"/>
        <v>80.719762306666638</v>
      </c>
      <c r="AW165">
        <f t="shared" si="222"/>
        <v>72.105571857352928</v>
      </c>
      <c r="AX165">
        <f t="shared" si="222"/>
        <v>73.600856662941169</v>
      </c>
      <c r="AY165" s="5">
        <f t="shared" si="222"/>
        <v>75.959445394857156</v>
      </c>
    </row>
    <row r="166" spans="11:51" x14ac:dyDescent="0.3">
      <c r="L166" t="s">
        <v>167</v>
      </c>
      <c r="M166">
        <f t="shared" si="218"/>
        <v>65.157648326685788</v>
      </c>
      <c r="N166">
        <f t="shared" si="218"/>
        <v>78.190032654074074</v>
      </c>
      <c r="O166">
        <f t="shared" si="218"/>
        <v>77.833533731111103</v>
      </c>
      <c r="P166">
        <f t="shared" si="218"/>
        <v>72.20729689444444</v>
      </c>
      <c r="Q166">
        <f t="shared" si="218"/>
        <v>77.978598647407409</v>
      </c>
      <c r="R166">
        <f t="shared" si="218"/>
        <v>76.730701012222212</v>
      </c>
      <c r="Z166" t="s">
        <v>167</v>
      </c>
      <c r="AA166">
        <f t="shared" si="220"/>
        <v>65.157648326685788</v>
      </c>
      <c r="AB166">
        <f t="shared" si="221"/>
        <v>82.683984836666681</v>
      </c>
      <c r="AC166">
        <f t="shared" si="221"/>
        <v>80.38399204846155</v>
      </c>
      <c r="AD166">
        <f t="shared" si="221"/>
        <v>71.650604865217403</v>
      </c>
      <c r="AE166">
        <f t="shared" si="221"/>
        <v>74.534589505769233</v>
      </c>
      <c r="AF166" s="5">
        <f t="shared" si="221"/>
        <v>78.190032654074074</v>
      </c>
      <c r="AG166">
        <f t="shared" si="221"/>
        <v>75.080765970740742</v>
      </c>
      <c r="AH166">
        <f t="shared" si="221"/>
        <v>83.103068347083337</v>
      </c>
      <c r="AI166">
        <f t="shared" si="221"/>
        <v>73.462197337777766</v>
      </c>
      <c r="AJ166">
        <f t="shared" si="221"/>
        <v>80.645729540370382</v>
      </c>
      <c r="AK166" s="5">
        <f t="shared" si="221"/>
        <v>77.833533731111103</v>
      </c>
      <c r="AL166">
        <f t="shared" si="222"/>
        <v>71.511267047200022</v>
      </c>
      <c r="AM166">
        <f t="shared" si="222"/>
        <v>68.117115855555539</v>
      </c>
      <c r="AN166">
        <f t="shared" si="222"/>
        <v>76.688415008518504</v>
      </c>
      <c r="AO166" s="5">
        <f t="shared" si="222"/>
        <v>72.20729689444444</v>
      </c>
      <c r="AP166">
        <f t="shared" si="222"/>
        <v>81.49143684629631</v>
      </c>
      <c r="AQ166">
        <f t="shared" si="222"/>
        <v>80.246717959615381</v>
      </c>
      <c r="AR166">
        <f t="shared" si="222"/>
        <v>72.275868449565209</v>
      </c>
      <c r="AS166">
        <f t="shared" si="222"/>
        <v>73.76188632692309</v>
      </c>
      <c r="AT166" s="5">
        <f t="shared" si="222"/>
        <v>77.978598647407409</v>
      </c>
      <c r="AU166">
        <f t="shared" si="222"/>
        <v>85.015645020740735</v>
      </c>
      <c r="AV166">
        <f t="shared" si="222"/>
        <v>75.873542959999995</v>
      </c>
      <c r="AW166">
        <f t="shared" si="222"/>
        <v>71.85671681518518</v>
      </c>
      <c r="AX166">
        <f t="shared" si="222"/>
        <v>73.749736308148172</v>
      </c>
      <c r="AY166" s="5">
        <f t="shared" si="222"/>
        <v>76.730701012222212</v>
      </c>
    </row>
    <row r="167" spans="11:51" x14ac:dyDescent="0.3">
      <c r="L167" t="s">
        <v>168</v>
      </c>
      <c r="M167">
        <f t="shared" si="218"/>
        <v>60.45255744590942</v>
      </c>
      <c r="N167">
        <f t="shared" si="218"/>
        <v>78.485840455499982</v>
      </c>
      <c r="O167">
        <f t="shared" si="218"/>
        <v>77.905274390500011</v>
      </c>
      <c r="P167">
        <f t="shared" si="218"/>
        <v>74.501843327000003</v>
      </c>
      <c r="Q167">
        <f t="shared" si="218"/>
        <v>77.577565620499996</v>
      </c>
      <c r="R167">
        <f t="shared" si="218"/>
        <v>76.901252670999995</v>
      </c>
      <c r="Z167" t="s">
        <v>168</v>
      </c>
      <c r="AA167">
        <f t="shared" si="220"/>
        <v>60.45255744590942</v>
      </c>
      <c r="AB167">
        <f t="shared" si="221"/>
        <v>81.206582361500011</v>
      </c>
      <c r="AC167">
        <f t="shared" si="221"/>
        <v>79.818443426500011</v>
      </c>
      <c r="AD167">
        <f t="shared" si="221"/>
        <v>70.039015645789462</v>
      </c>
      <c r="AE167">
        <f t="shared" si="221"/>
        <v>82.707193807499976</v>
      </c>
      <c r="AF167" s="5">
        <f t="shared" si="221"/>
        <v>78.485840455499982</v>
      </c>
      <c r="AG167">
        <f t="shared" si="221"/>
        <v>85.887564778499993</v>
      </c>
      <c r="AH167">
        <f t="shared" si="221"/>
        <v>73.679493650000012</v>
      </c>
      <c r="AI167">
        <f t="shared" si="221"/>
        <v>71.346248075000005</v>
      </c>
      <c r="AJ167">
        <f t="shared" si="221"/>
        <v>79.258849850499999</v>
      </c>
      <c r="AK167" s="5">
        <f t="shared" si="221"/>
        <v>77.905274390500011</v>
      </c>
      <c r="AL167">
        <f t="shared" si="222"/>
        <v>78.004330667058824</v>
      </c>
      <c r="AM167">
        <f t="shared" si="222"/>
        <v>70.817680754999998</v>
      </c>
      <c r="AN167">
        <f t="shared" si="222"/>
        <v>74.772452230000013</v>
      </c>
      <c r="AO167" s="5">
        <f t="shared" si="222"/>
        <v>74.501843327000003</v>
      </c>
      <c r="AP167">
        <f t="shared" si="222"/>
        <v>83.668462341500003</v>
      </c>
      <c r="AQ167">
        <f t="shared" si="222"/>
        <v>78.154650238999992</v>
      </c>
      <c r="AR167">
        <f t="shared" si="222"/>
        <v>69.013038434736842</v>
      </c>
      <c r="AS167">
        <f t="shared" si="222"/>
        <v>78.94661293099999</v>
      </c>
      <c r="AT167" s="5">
        <f t="shared" si="222"/>
        <v>77.577565620499996</v>
      </c>
      <c r="AU167">
        <f t="shared" si="222"/>
        <v>83.792885158999994</v>
      </c>
      <c r="AV167">
        <f t="shared" si="222"/>
        <v>77.773176004999996</v>
      </c>
      <c r="AW167">
        <f t="shared" si="222"/>
        <v>70.021091512500007</v>
      </c>
      <c r="AX167">
        <f t="shared" si="222"/>
        <v>76.313691684999995</v>
      </c>
      <c r="AY167" s="5">
        <f t="shared" si="222"/>
        <v>76.901252670999995</v>
      </c>
    </row>
    <row r="168" spans="11:51" x14ac:dyDescent="0.3">
      <c r="L168" t="s">
        <v>169</v>
      </c>
      <c r="M168">
        <f t="shared" si="218"/>
        <v>64.197035724656189</v>
      </c>
      <c r="N168">
        <f t="shared" si="218"/>
        <v>81.071598985833347</v>
      </c>
      <c r="O168">
        <f t="shared" si="218"/>
        <v>86.14477086833331</v>
      </c>
      <c r="P168">
        <f t="shared" si="218"/>
        <v>74.953921851666678</v>
      </c>
      <c r="Q168">
        <f t="shared" si="218"/>
        <v>77.615874966666667</v>
      </c>
      <c r="R168">
        <f t="shared" si="218"/>
        <v>77.857789675833331</v>
      </c>
      <c r="Z168" t="s">
        <v>169</v>
      </c>
      <c r="AA168">
        <f t="shared" si="220"/>
        <v>64.197035724656189</v>
      </c>
      <c r="AB168">
        <f t="shared" si="221"/>
        <v>89.646993375000008</v>
      </c>
      <c r="AC168">
        <f t="shared" si="221"/>
        <v>80.743267191666661</v>
      </c>
      <c r="AD168">
        <f t="shared" si="221"/>
        <v>77.977618253333347</v>
      </c>
      <c r="AE168">
        <f t="shared" si="221"/>
        <v>75.918517115</v>
      </c>
      <c r="AF168" s="5">
        <f t="shared" si="221"/>
        <v>81.071598985833347</v>
      </c>
      <c r="AG168">
        <f t="shared" si="221"/>
        <v>94.148352512499983</v>
      </c>
      <c r="AH168">
        <f t="shared" si="221"/>
        <v>79.626026227777785</v>
      </c>
      <c r="AI168">
        <f t="shared" si="221"/>
        <v>86.25613617916666</v>
      </c>
      <c r="AJ168">
        <f t="shared" si="221"/>
        <v>81.994692660833337</v>
      </c>
      <c r="AK168" s="5">
        <f t="shared" si="221"/>
        <v>86.14477086833331</v>
      </c>
      <c r="AL168">
        <f t="shared" si="222"/>
        <v>78.346160566999998</v>
      </c>
      <c r="AM168">
        <f t="shared" si="222"/>
        <v>68.545072625000003</v>
      </c>
      <c r="AN168">
        <f t="shared" si="222"/>
        <v>79.075726934166667</v>
      </c>
      <c r="AO168" s="5">
        <f t="shared" si="222"/>
        <v>74.953921851666678</v>
      </c>
      <c r="AP168">
        <f t="shared" si="222"/>
        <v>82.226103664166672</v>
      </c>
      <c r="AQ168">
        <f t="shared" si="222"/>
        <v>79.155494664166667</v>
      </c>
      <c r="AR168">
        <f t="shared" si="222"/>
        <v>69.318154127777774</v>
      </c>
      <c r="AS168">
        <f t="shared" si="222"/>
        <v>75.906257940833328</v>
      </c>
      <c r="AT168" s="5">
        <f t="shared" si="222"/>
        <v>77.615874966666667</v>
      </c>
      <c r="AU168">
        <f t="shared" si="222"/>
        <v>93.241348720000005</v>
      </c>
      <c r="AV168">
        <f t="shared" si="222"/>
        <v>78.268367605714289</v>
      </c>
      <c r="AW168">
        <f t="shared" si="222"/>
        <v>64.237573852500006</v>
      </c>
      <c r="AX168">
        <f t="shared" si="222"/>
        <v>75.084814210000005</v>
      </c>
      <c r="AY168" s="5">
        <f t="shared" si="222"/>
        <v>77.857789675833331</v>
      </c>
    </row>
    <row r="169" spans="11:51" x14ac:dyDescent="0.3">
      <c r="L169" t="s">
        <v>170</v>
      </c>
      <c r="M169">
        <f t="shared" si="218"/>
        <v>64.910193744630803</v>
      </c>
      <c r="N169">
        <f t="shared" si="218"/>
        <v>78.665437653333342</v>
      </c>
      <c r="O169">
        <f t="shared" si="218"/>
        <v>81.450223107333329</v>
      </c>
      <c r="P169">
        <f t="shared" si="218"/>
        <v>78.894539059333326</v>
      </c>
      <c r="Q169">
        <f t="shared" si="218"/>
        <v>78.371717206000014</v>
      </c>
      <c r="R169">
        <f t="shared" si="218"/>
        <v>82.010521702666679</v>
      </c>
      <c r="Z169" t="s">
        <v>170</v>
      </c>
      <c r="AA169">
        <f t="shared" si="220"/>
        <v>64.910193744630803</v>
      </c>
      <c r="AB169">
        <f t="shared" si="221"/>
        <v>96.06855683500001</v>
      </c>
      <c r="AC169">
        <f t="shared" si="221"/>
        <v>75.319598740000004</v>
      </c>
      <c r="AD169">
        <f t="shared" si="221"/>
        <v>65.770518945714286</v>
      </c>
      <c r="AE169">
        <f t="shared" si="221"/>
        <v>75.795443430000006</v>
      </c>
      <c r="AF169" s="5">
        <f t="shared" si="221"/>
        <v>78.665437653333342</v>
      </c>
      <c r="AG169">
        <f t="shared" si="221"/>
        <v>91.954243109999993</v>
      </c>
      <c r="AH169">
        <f t="shared" si="221"/>
        <v>79.797921612499991</v>
      </c>
      <c r="AI169">
        <f t="shared" si="221"/>
        <v>75.936455702666677</v>
      </c>
      <c r="AJ169">
        <f t="shared" si="221"/>
        <v>78.108364716000011</v>
      </c>
      <c r="AK169" s="5">
        <f t="shared" si="221"/>
        <v>81.450223107333329</v>
      </c>
      <c r="AL169">
        <f t="shared" si="222"/>
        <v>87.182111757692297</v>
      </c>
      <c r="AM169">
        <f t="shared" si="222"/>
        <v>79.154677167333332</v>
      </c>
      <c r="AN169">
        <f t="shared" si="222"/>
        <v>73.673903786666671</v>
      </c>
      <c r="AO169" s="5">
        <f t="shared" si="222"/>
        <v>78.894539059333326</v>
      </c>
      <c r="AP169">
        <f t="shared" si="222"/>
        <v>82.633387317333316</v>
      </c>
      <c r="AQ169">
        <f t="shared" si="222"/>
        <v>83.469324449999988</v>
      </c>
      <c r="AR169">
        <f t="shared" si="222"/>
        <v>73.883521577692306</v>
      </c>
      <c r="AS169">
        <f t="shared" si="222"/>
        <v>72.564707601333339</v>
      </c>
      <c r="AT169" s="5">
        <f t="shared" si="222"/>
        <v>78.371717206000014</v>
      </c>
      <c r="AU169">
        <f t="shared" si="222"/>
        <v>93.410943841428576</v>
      </c>
      <c r="AV169">
        <f t="shared" si="222"/>
        <v>78.49868489857144</v>
      </c>
      <c r="AW169">
        <f t="shared" si="222"/>
        <v>72.040721186666673</v>
      </c>
      <c r="AX169">
        <f t="shared" si="222"/>
        <v>83.489132719333327</v>
      </c>
      <c r="AY169" s="5">
        <f t="shared" si="222"/>
        <v>82.010521702666679</v>
      </c>
    </row>
    <row r="170" spans="11:51" x14ac:dyDescent="0.3">
      <c r="L170" t="s">
        <v>171</v>
      </c>
      <c r="M170">
        <f t="shared" si="218"/>
        <v>74.68030482083114</v>
      </c>
      <c r="N170">
        <f t="shared" si="218"/>
        <v>81.962598028000002</v>
      </c>
      <c r="O170">
        <f t="shared" si="218"/>
        <v>87.600759870000005</v>
      </c>
      <c r="P170">
        <f t="shared" si="218"/>
        <v>75.502178442000002</v>
      </c>
      <c r="Q170">
        <f t="shared" si="218"/>
        <v>80.780532077999993</v>
      </c>
      <c r="R170">
        <f t="shared" si="218"/>
        <v>81.518140710000011</v>
      </c>
      <c r="Z170" t="s">
        <v>171</v>
      </c>
      <c r="AA170">
        <f t="shared" si="220"/>
        <v>74.68030482083114</v>
      </c>
      <c r="AB170">
        <f t="shared" si="221"/>
        <v>89.980381918000006</v>
      </c>
      <c r="AC170">
        <f t="shared" si="221"/>
        <v>84.907864641999993</v>
      </c>
      <c r="AD170">
        <f t="shared" si="221"/>
        <v>75.765103044000014</v>
      </c>
      <c r="AE170">
        <f t="shared" si="221"/>
        <v>77.197042514000003</v>
      </c>
      <c r="AF170" s="5">
        <f t="shared" si="221"/>
        <v>81.962598028000002</v>
      </c>
      <c r="AG170">
        <f t="shared" si="221"/>
        <v>99.994610739999999</v>
      </c>
      <c r="AH170">
        <f t="shared" si="221"/>
        <v>81.644645874000005</v>
      </c>
      <c r="AI170">
        <f t="shared" si="221"/>
        <v>86.615245133999991</v>
      </c>
      <c r="AJ170">
        <f t="shared" si="221"/>
        <v>82.148537727999994</v>
      </c>
      <c r="AK170" s="5">
        <f t="shared" si="221"/>
        <v>87.600759870000005</v>
      </c>
      <c r="AL170">
        <f t="shared" si="222"/>
        <v>68.734243708000008</v>
      </c>
      <c r="AM170">
        <f t="shared" si="222"/>
        <v>71.660178676000001</v>
      </c>
      <c r="AN170">
        <f t="shared" si="222"/>
        <v>86.112112941999996</v>
      </c>
      <c r="AO170" s="5">
        <f t="shared" si="222"/>
        <v>75.502178442000002</v>
      </c>
      <c r="AP170">
        <f t="shared" si="222"/>
        <v>88.265630389999998</v>
      </c>
      <c r="AQ170">
        <f t="shared" si="222"/>
        <v>82.402239706000003</v>
      </c>
      <c r="AR170">
        <f t="shared" si="222"/>
        <v>74.751363951999991</v>
      </c>
      <c r="AS170">
        <f t="shared" si="222"/>
        <v>77.702894262000001</v>
      </c>
      <c r="AT170" s="5">
        <f t="shared" si="222"/>
        <v>80.780532077999993</v>
      </c>
      <c r="AU170">
        <f t="shared" si="222"/>
        <v>90.07645705600001</v>
      </c>
      <c r="AV170">
        <f t="shared" si="222"/>
        <v>78.159959909999998</v>
      </c>
      <c r="AW170">
        <f t="shared" si="222"/>
        <v>76.303865005999995</v>
      </c>
      <c r="AX170">
        <f t="shared" si="222"/>
        <v>79.529467502000003</v>
      </c>
      <c r="AY170" s="5">
        <f t="shared" si="222"/>
        <v>81.518140710000011</v>
      </c>
    </row>
    <row r="172" spans="11:51" x14ac:dyDescent="0.3">
      <c r="K172" t="s">
        <v>195</v>
      </c>
      <c r="L172" t="s">
        <v>165</v>
      </c>
      <c r="M172">
        <f t="array" ref="M172">_xlfn.STDEV.P(IF($E$4:$E$158=$L172,M$4:M$158))</f>
        <v>6.7556540376016745</v>
      </c>
      <c r="N172">
        <f t="array" ref="N172">_xlfn.STDEV.P(IF($E$4:$E$158=$L172,N$4:N$158))</f>
        <v>8.8256442487489348</v>
      </c>
      <c r="O172">
        <f t="array" ref="O172">_xlfn.STDEV.P(IF($E$4:$E$158=$L172,O$4:O$158))</f>
        <v>9.6758186293094575</v>
      </c>
      <c r="P172">
        <f t="array" ref="P172">_xlfn.STDEV.P(IF($E$4:$E$158=$L172,P$4:P$158))</f>
        <v>8.2089545334451941</v>
      </c>
      <c r="Q172">
        <f t="array" ref="Q172">_xlfn.STDEV.P(IF($E$4:$E$158=$L172,Q$4:Q$158))</f>
        <v>7.9692074925943848</v>
      </c>
      <c r="R172">
        <f t="array" ref="R172">_xlfn.STDEV.P(IF($E$4:$E$158=$L172,R$4:R$158))</f>
        <v>8.8530289459178437</v>
      </c>
      <c r="Y172" t="s">
        <v>201</v>
      </c>
      <c r="Z172" t="s">
        <v>165</v>
      </c>
      <c r="AA172">
        <f t="array" ref="AA172">_xlfn.STDEV.P(IF($E$4:$E$158=$Z172,AA$4:AA$158))</f>
        <v>6.7556540376016745</v>
      </c>
      <c r="AB172">
        <f t="array" ref="AB172">_xlfn.STDEV.P(IF($E$4:$E$158=$Z172,AB$4:AB$158))</f>
        <v>28.296107503835159</v>
      </c>
      <c r="AC172">
        <f t="array" ref="AC172">_xlfn.STDEV.P(IF($E$4:$E$158=$Z172,AC$4:AC$158))</f>
        <v>25.746759286802401</v>
      </c>
      <c r="AD172">
        <f t="array" ref="AD172">_xlfn.STDEV.P(IF($E$4:$E$158=$Z172,AD$4:AD$158))</f>
        <v>34.758834682658211</v>
      </c>
      <c r="AE172">
        <f t="array" ref="AE172">_xlfn.STDEV.P(IF($E$4:$E$158=$Z172,AE$4:AE$158))</f>
        <v>27.907283213268787</v>
      </c>
      <c r="AF172" s="5">
        <f t="array" ref="AF172">_xlfn.STDEV.P(IF($E$4:$E$158=$Z172,AF$4:AF$158))</f>
        <v>22.671852400236595</v>
      </c>
      <c r="AG172">
        <f t="array" ref="AG172">_xlfn.STDEV.P(IF($E$4:$E$158=$Z172,AG$4:AG$158))</f>
        <v>29.513612656760479</v>
      </c>
      <c r="AH172">
        <f t="array" ref="AH172">_xlfn.STDEV.P(IF($E$4:$E$158=$Z172,AH$4:AH$158))</f>
        <v>35.882276976850179</v>
      </c>
      <c r="AI172">
        <f t="array" ref="AI172">_xlfn.STDEV.P(IF($E$4:$E$158=$Z172,AI$4:AI$158))</f>
        <v>25.225635389119144</v>
      </c>
      <c r="AJ172">
        <f t="array" ref="AJ172">_xlfn.STDEV.P(IF($E$4:$E$158=$Z172,AJ$4:AJ$158))</f>
        <v>25.217109360534039</v>
      </c>
      <c r="AK172" s="5">
        <f t="array" ref="AK172">_xlfn.STDEV.P(IF($E$4:$E$158=$Z172,AK$4:AK$158))</f>
        <v>22.727438588408287</v>
      </c>
      <c r="AL172">
        <f t="array" ref="AL172">_xlfn.STDEV.P(IF($E$4:$E$158=$Z172,AL$4:AL$158))</f>
        <v>35.004879450584177</v>
      </c>
      <c r="AM172">
        <f t="array" ref="AM172">_xlfn.STDEV.P(IF($E$4:$E$158=$Z172,AM$4:AM$158))</f>
        <v>31.485363527116913</v>
      </c>
      <c r="AN172">
        <f t="array" ref="AN172">_xlfn.STDEV.P(IF($E$4:$E$158=$Z172,AN$4:AN$158))</f>
        <v>29.472420228839617</v>
      </c>
      <c r="AO172" s="5">
        <f t="array" ref="AO172">_xlfn.STDEV.P(IF($E$4:$E$158=$Z172,AO$4:AO$158))</f>
        <v>28.249405946530196</v>
      </c>
      <c r="AP172">
        <f t="array" ref="AP172">_xlfn.STDEV.P(IF($E$4:$E$158=$Z172,AP$4:AP$158))</f>
        <v>42.303913215246659</v>
      </c>
      <c r="AQ172">
        <f t="array" ref="AQ172">_xlfn.STDEV.P(IF($E$4:$E$158=$Z172,AQ$4:AQ$158))</f>
        <v>37.923478165195931</v>
      </c>
      <c r="AR172">
        <f t="array" ref="AR172">_xlfn.STDEV.P(IF($E$4:$E$158=$Z172,AR$4:AR$158))</f>
        <v>34.703645373856538</v>
      </c>
      <c r="AS172">
        <f t="array" ref="AS172">_xlfn.STDEV.P(IF($E$4:$E$158=$Z172,AS$4:AS$158))</f>
        <v>37.722693071941414</v>
      </c>
      <c r="AT172" s="5">
        <f t="array" ref="AT172">_xlfn.STDEV.P(IF($E$4:$E$158=$Z172,AT$4:AT$158))</f>
        <v>35.62578586302056</v>
      </c>
      <c r="AU172">
        <f t="array" ref="AU172">_xlfn.STDEV.P(IF($E$4:$E$158=$Z172,AU$4:AU$158))</f>
        <v>37.473356058363109</v>
      </c>
      <c r="AV172">
        <f t="array" ref="AV172">_xlfn.STDEV.P(IF($E$4:$E$158=$Z172,AV$4:AV$158))</f>
        <v>32.194334396002908</v>
      </c>
      <c r="AW172">
        <f t="array" ref="AW172">_xlfn.STDEV.P(IF($E$4:$E$158=$Z172,AW$4:AW$158))</f>
        <v>32.74876964906197</v>
      </c>
      <c r="AX172">
        <f t="array" ref="AX172">_xlfn.STDEV.P(IF($E$4:$E$158=$Z172,AX$4:AX$158))</f>
        <v>35.867081963523297</v>
      </c>
      <c r="AY172" s="5">
        <f t="array" ref="AY172">_xlfn.STDEV.P(IF($E$4:$E$158=$Z172,AY$4:AY$158))</f>
        <v>27.562381781386296</v>
      </c>
    </row>
    <row r="173" spans="11:51" x14ac:dyDescent="0.3">
      <c r="L173" t="s">
        <v>166</v>
      </c>
      <c r="M173">
        <f t="array" ref="M173">_xlfn.STDEV.P(IF($E$4:$E$158=$L173,M$4:M$158))</f>
        <v>7.5357620601269284</v>
      </c>
      <c r="N173">
        <f t="array" ref="N173">_xlfn.STDEV.P(IF($E$4:$E$158=$L173,N$4:N$158))</f>
        <v>6.5685704647224012</v>
      </c>
      <c r="O173">
        <f t="array" ref="O173">_xlfn.STDEV.P(IF($E$4:$E$158=$L173,O$4:O$158))</f>
        <v>10.520277815025608</v>
      </c>
      <c r="P173">
        <f t="array" ref="P173">_xlfn.STDEV.P(IF($E$4:$E$158=$L173,P$4:P$158))</f>
        <v>9.8139877895654362</v>
      </c>
      <c r="Q173">
        <f t="array" ref="Q173">_xlfn.STDEV.P(IF($E$4:$E$158=$L173,Q$4:Q$158))</f>
        <v>6.1901249091780732</v>
      </c>
      <c r="R173">
        <f t="array" ref="R173">_xlfn.STDEV.P(IF($E$4:$E$158=$L173,R$4:R$158))</f>
        <v>8.2345295349542109</v>
      </c>
      <c r="Z173" t="s">
        <v>166</v>
      </c>
      <c r="AA173">
        <f t="array" ref="AA173">_xlfn.STDEV.P(IF($E$4:$E$158=$Z173,AA$4:AA$158))</f>
        <v>15.820435173403297</v>
      </c>
      <c r="AB173">
        <f t="array" ref="AB173">_xlfn.STDEV.P(IF($E$4:$E$158=$Z173,AB$4:AB$158))</f>
        <v>16.400175518178084</v>
      </c>
      <c r="AC173">
        <f t="array" ref="AC173">_xlfn.STDEV.P(IF($E$4:$E$158=$Z173,AC$4:AC$158))</f>
        <v>12.24199476047894</v>
      </c>
      <c r="AD173">
        <f t="array" ref="AD173">_xlfn.STDEV.P(IF($E$4:$E$158=$Z173,AD$4:AD$158))</f>
        <v>29.869338731429281</v>
      </c>
      <c r="AE173">
        <f t="array" ref="AE173">_xlfn.STDEV.P(IF($E$4:$E$158=$Z173,AE$4:AE$158))</f>
        <v>16.515880736265736</v>
      </c>
      <c r="AF173" s="5">
        <f t="array" ref="AF173">_xlfn.STDEV.P(IF($E$4:$E$158=$Z173,AF$4:AF$158))</f>
        <v>6.5685704647224012</v>
      </c>
      <c r="AG173">
        <f t="array" ref="AG173">_xlfn.STDEV.P(IF($E$4:$E$158=$Z173,AG$4:AG$158))</f>
        <v>16.878005188019756</v>
      </c>
      <c r="AH173">
        <f t="array" ref="AH173">_xlfn.STDEV.P(IF($E$4:$E$158=$Z173,AH$4:AH$158))</f>
        <v>32.988620975713289</v>
      </c>
      <c r="AI173">
        <f t="array" ref="AI173">_xlfn.STDEV.P(IF($E$4:$E$158=$Z173,AI$4:AI$158))</f>
        <v>17.613987473811473</v>
      </c>
      <c r="AJ173">
        <f t="array" ref="AJ173">_xlfn.STDEV.P(IF($E$4:$E$158=$Z173,AJ$4:AJ$158))</f>
        <v>21.055916036837893</v>
      </c>
      <c r="AK173" s="5">
        <f t="array" ref="AK173">_xlfn.STDEV.P(IF($E$4:$E$158=$Z173,AK$4:AK$158))</f>
        <v>10.520277815025608</v>
      </c>
      <c r="AL173">
        <f t="array" ref="AL173">_xlfn.STDEV.P(IF($E$4:$E$158=$Z173,AL$4:AL$158))</f>
        <v>33.371696598057511</v>
      </c>
      <c r="AM173">
        <f t="array" ref="AM173">_xlfn.STDEV.P(IF($E$4:$E$158=$Z173,AM$4:AM$158))</f>
        <v>23.690802874469966</v>
      </c>
      <c r="AN173">
        <f t="array" ref="AN173">_xlfn.STDEV.P(IF($E$4:$E$158=$Z173,AN$4:AN$158))</f>
        <v>27.003464897227659</v>
      </c>
      <c r="AO173" s="5">
        <f t="array" ref="AO173">_xlfn.STDEV.P(IF($E$4:$E$158=$Z173,AO$4:AO$158))</f>
        <v>22.228070084678844</v>
      </c>
      <c r="AP173">
        <f t="array" ref="AP173">_xlfn.STDEV.P(IF($E$4:$E$158=$Z173,AP$4:AP$158))</f>
        <v>29.732722253460565</v>
      </c>
      <c r="AQ173">
        <f t="array" ref="AQ173">_xlfn.STDEV.P(IF($E$4:$E$158=$Z173,AQ$4:AQ$158))</f>
        <v>24.953248342860061</v>
      </c>
      <c r="AR173">
        <f t="array" ref="AR173">_xlfn.STDEV.P(IF($E$4:$E$158=$Z173,AR$4:AR$158))</f>
        <v>28.838412492698151</v>
      </c>
      <c r="AS173">
        <f t="array" ref="AS173">_xlfn.STDEV.P(IF($E$4:$E$158=$Z173,AS$4:AS$158))</f>
        <v>29.003444755307935</v>
      </c>
      <c r="AT173" s="5">
        <f t="array" ref="AT173">_xlfn.STDEV.P(IF($E$4:$E$158=$Z173,AT$4:AT$158))</f>
        <v>22.227053273180701</v>
      </c>
      <c r="AU173">
        <f t="array" ref="AU173">_xlfn.STDEV.P(IF($E$4:$E$158=$Z173,AU$4:AU$158))</f>
        <v>19.452409660015562</v>
      </c>
      <c r="AV173">
        <f t="array" ref="AV173">_xlfn.STDEV.P(IF($E$4:$E$158=$Z173,AV$4:AV$158))</f>
        <v>40.730758777721206</v>
      </c>
      <c r="AW173">
        <f t="array" ref="AW173">_xlfn.STDEV.P(IF($E$4:$E$158=$Z173,AW$4:AW$158))</f>
        <v>22.706154198212104</v>
      </c>
      <c r="AX173">
        <f t="array" ref="AX173">_xlfn.STDEV.P(IF($E$4:$E$158=$Z173,AX$4:AX$158))</f>
        <v>22.838207170608541</v>
      </c>
      <c r="AY173" s="5">
        <f t="array" ref="AY173">_xlfn.STDEV.P(IF($E$4:$E$158=$Z173,AY$4:AY$158))</f>
        <v>14.891110107386062</v>
      </c>
    </row>
    <row r="174" spans="11:51" x14ac:dyDescent="0.3">
      <c r="L174" t="s">
        <v>167</v>
      </c>
      <c r="M174">
        <f t="array" ref="M174">_xlfn.STDEV.P(IF($E$4:$E$158=$L174,M$4:M$158))</f>
        <v>10.544536857571126</v>
      </c>
      <c r="N174">
        <f t="array" ref="N174">_xlfn.STDEV.P(IF($E$4:$E$158=$L174,N$4:N$158))</f>
        <v>9.0735098687307865</v>
      </c>
      <c r="O174">
        <f t="array" ref="O174">_xlfn.STDEV.P(IF($E$4:$E$158=$L174,O$4:O$158))</f>
        <v>9.4152817414229535</v>
      </c>
      <c r="P174">
        <f t="array" ref="P174">_xlfn.STDEV.P(IF($E$4:$E$158=$L174,P$4:P$158))</f>
        <v>9.3239946354652457</v>
      </c>
      <c r="Q174">
        <f t="array" ref="Q174">_xlfn.STDEV.P(IF($E$4:$E$158=$L174,Q$4:Q$158))</f>
        <v>8.9151551027298979</v>
      </c>
      <c r="R174">
        <f t="array" ref="R174">_xlfn.STDEV.P(IF($E$4:$E$158=$L174,R$4:R$158))</f>
        <v>7.3359954127686757</v>
      </c>
      <c r="Z174" t="s">
        <v>167</v>
      </c>
      <c r="AA174">
        <f t="array" ref="AA174">_xlfn.STDEV.P(IF($E$4:$E$158=$Z174,AA$4:AA$158))</f>
        <v>10.544536857571126</v>
      </c>
      <c r="AB174">
        <f t="array" ref="AB174">_xlfn.STDEV.P(IF($E$4:$E$158=$Z174,AB$4:AB$158))</f>
        <v>21.02494675978469</v>
      </c>
      <c r="AC174">
        <f t="array" ref="AC174">_xlfn.STDEV.P(IF($E$4:$E$158=$Z174,AC$4:AC$158))</f>
        <v>24.669889449478344</v>
      </c>
      <c r="AD174">
        <f t="array" ref="AD174">_xlfn.STDEV.P(IF($E$4:$E$158=$Z174,AD$4:AD$158))</f>
        <v>30.603103414013592</v>
      </c>
      <c r="AE174">
        <f t="array" ref="AE174">_xlfn.STDEV.P(IF($E$4:$E$158=$Z174,AE$4:AE$158))</f>
        <v>25.343602957198222</v>
      </c>
      <c r="AF174" s="5">
        <f t="array" ref="AF174">_xlfn.STDEV.P(IF($E$4:$E$158=$Z174,AF$4:AF$158))</f>
        <v>17.027506261085872</v>
      </c>
      <c r="AG174">
        <f t="array" ref="AG174">_xlfn.STDEV.P(IF($E$4:$E$158=$Z174,AG$4:AG$158))</f>
        <v>19.6240991084853</v>
      </c>
      <c r="AH174">
        <f t="array" ref="AH174">_xlfn.STDEV.P(IF($E$4:$E$158=$Z174,AH$4:AH$158))</f>
        <v>31.335041981265093</v>
      </c>
      <c r="AI174">
        <f t="array" ref="AI174">_xlfn.STDEV.P(IF($E$4:$E$158=$Z174,AI$4:AI$158))</f>
        <v>21.113817530003796</v>
      </c>
      <c r="AJ174">
        <f t="array" ref="AJ174">_xlfn.STDEV.P(IF($E$4:$E$158=$Z174,AJ$4:AJ$158))</f>
        <v>21.94055478833284</v>
      </c>
      <c r="AK174" s="5">
        <f t="array" ref="AK174">_xlfn.STDEV.P(IF($E$4:$E$158=$Z174,AK$4:AK$158))</f>
        <v>17.149742856603861</v>
      </c>
      <c r="AL174">
        <f t="array" ref="AL174">_xlfn.STDEV.P(IF($E$4:$E$158=$Z174,AL$4:AL$158))</f>
        <v>23.869126079501473</v>
      </c>
      <c r="AM174">
        <f t="array" ref="AM174">_xlfn.STDEV.P(IF($E$4:$E$158=$Z174,AM$4:AM$158))</f>
        <v>16.950743384496867</v>
      </c>
      <c r="AN174">
        <f t="array" ref="AN174">_xlfn.STDEV.P(IF($E$4:$E$158=$Z174,AN$4:AN$158))</f>
        <v>23.991552667121695</v>
      </c>
      <c r="AO174" s="5">
        <f t="array" ref="AO174">_xlfn.STDEV.P(IF($E$4:$E$158=$Z174,AO$4:AO$158))</f>
        <v>16.229359292883291</v>
      </c>
      <c r="AP174">
        <f t="array" ref="AP174">_xlfn.STDEV.P(IF($E$4:$E$158=$Z174,AP$4:AP$158))</f>
        <v>23.039178828539981</v>
      </c>
      <c r="AQ174">
        <f t="array" ref="AQ174">_xlfn.STDEV.P(IF($E$4:$E$158=$Z174,AQ$4:AQ$158))</f>
        <v>25.0386465426025</v>
      </c>
      <c r="AR174">
        <f t="array" ref="AR174">_xlfn.STDEV.P(IF($E$4:$E$158=$Z174,AR$4:AR$158))</f>
        <v>29.995736792609968</v>
      </c>
      <c r="AS174">
        <f t="array" ref="AS174">_xlfn.STDEV.P(IF($E$4:$E$158=$Z174,AS$4:AS$158))</f>
        <v>23.738137915497283</v>
      </c>
      <c r="AT174" s="5">
        <f t="array" ref="AT174">_xlfn.STDEV.P(IF($E$4:$E$158=$Z174,AT$4:AT$158))</f>
        <v>16.913070913320254</v>
      </c>
      <c r="AU174">
        <f t="array" ref="AU174">_xlfn.STDEV.P(IF($E$4:$E$158=$Z174,AU$4:AU$158))</f>
        <v>19.94453576473947</v>
      </c>
      <c r="AV174">
        <f t="array" ref="AV174">_xlfn.STDEV.P(IF($E$4:$E$158=$Z174,AV$4:AV$158))</f>
        <v>32.973432458237923</v>
      </c>
      <c r="AW174">
        <f t="array" ref="AW174">_xlfn.STDEV.P(IF($E$4:$E$158=$Z174,AW$4:AW$158))</f>
        <v>19.511646596258839</v>
      </c>
      <c r="AX174">
        <f t="array" ref="AX174">_xlfn.STDEV.P(IF($E$4:$E$158=$Z174,AX$4:AX$158))</f>
        <v>20.284062819007048</v>
      </c>
      <c r="AY174" s="5">
        <f t="array" ref="AY174">_xlfn.STDEV.P(IF($E$4:$E$158=$Z174,AY$4:AY$158))</f>
        <v>15.957961970424956</v>
      </c>
    </row>
    <row r="175" spans="11:51" x14ac:dyDescent="0.3">
      <c r="L175" t="s">
        <v>168</v>
      </c>
      <c r="M175">
        <f t="array" ref="M175">_xlfn.STDEV.P(IF($E$4:$E$158=$L175,M$4:M$158))</f>
        <v>6.9400029228121882</v>
      </c>
      <c r="N175">
        <f t="array" ref="N175">_xlfn.STDEV.P(IF($E$4:$E$158=$L175,N$4:N$158))</f>
        <v>7.4550547944909171</v>
      </c>
      <c r="O175">
        <f t="array" ref="O175">_xlfn.STDEV.P(IF($E$4:$E$158=$L175,O$4:O$158))</f>
        <v>8.5875784652825722</v>
      </c>
      <c r="P175">
        <f t="array" ref="P175">_xlfn.STDEV.P(IF($E$4:$E$158=$L175,P$4:P$158))</f>
        <v>11.261026665078882</v>
      </c>
      <c r="Q175">
        <f t="array" ref="Q175">_xlfn.STDEV.P(IF($E$4:$E$158=$L175,Q$4:Q$158))</f>
        <v>7.0419025528335242</v>
      </c>
      <c r="R175">
        <f t="array" ref="R175">_xlfn.STDEV.P(IF($E$4:$E$158=$L175,R$4:R$158))</f>
        <v>7.6601042532430172</v>
      </c>
      <c r="Z175" t="s">
        <v>168</v>
      </c>
      <c r="AA175">
        <f t="array" ref="AA175">_xlfn.STDEV.P(IF($E$4:$E$158=$Z175,AA$4:AA$158))</f>
        <v>6.9400029228121882</v>
      </c>
      <c r="AB175">
        <f t="array" ref="AB175">_xlfn.STDEV.P(IF($E$4:$E$158=$Z175,AB$4:AB$158))</f>
        <v>16.947450162305472</v>
      </c>
      <c r="AC175">
        <f t="array" ref="AC175">_xlfn.STDEV.P(IF($E$4:$E$158=$Z175,AC$4:AC$158))</f>
        <v>11.453954855553153</v>
      </c>
      <c r="AD175">
        <f t="array" ref="AD175">_xlfn.STDEV.P(IF($E$4:$E$158=$Z175,AD$4:AD$158))</f>
        <v>20.560872719334537</v>
      </c>
      <c r="AE175">
        <f t="array" ref="AE175">_xlfn.STDEV.P(IF($E$4:$E$158=$Z175,AE$4:AE$158))</f>
        <v>17.876960668900679</v>
      </c>
      <c r="AF175" s="5">
        <f t="array" ref="AF175">_xlfn.STDEV.P(IF($E$4:$E$158=$Z175,AF$4:AF$158))</f>
        <v>7.4550547944909171</v>
      </c>
      <c r="AG175">
        <f t="array" ref="AG175">_xlfn.STDEV.P(IF($E$4:$E$158=$Z175,AG$4:AG$158))</f>
        <v>13.389349040598905</v>
      </c>
      <c r="AH175">
        <f t="array" ref="AH175">_xlfn.STDEV.P(IF($E$4:$E$158=$Z175,AH$4:AH$158))</f>
        <v>31.180669173571019</v>
      </c>
      <c r="AI175">
        <f t="array" ref="AI175">_xlfn.STDEV.P(IF($E$4:$E$158=$Z175,AI$4:AI$158))</f>
        <v>16.114208770073095</v>
      </c>
      <c r="AJ175">
        <f t="array" ref="AJ175">_xlfn.STDEV.P(IF($E$4:$E$158=$Z175,AJ$4:AJ$158))</f>
        <v>17.992060293004929</v>
      </c>
      <c r="AK175" s="5">
        <f t="array" ref="AK175">_xlfn.STDEV.P(IF($E$4:$E$158=$Z175,AK$4:AK$158))</f>
        <v>8.5875784652825722</v>
      </c>
      <c r="AL175">
        <f t="array" ref="AL175">_xlfn.STDEV.P(IF($E$4:$E$158=$Z175,AL$4:AL$158))</f>
        <v>31.202217212754864</v>
      </c>
      <c r="AM175">
        <f t="array" ref="AM175">_xlfn.STDEV.P(IF($E$4:$E$158=$Z175,AM$4:AM$158))</f>
        <v>15.087685836316126</v>
      </c>
      <c r="AN175">
        <f t="array" ref="AN175">_xlfn.STDEV.P(IF($E$4:$E$158=$Z175,AN$4:AN$158))</f>
        <v>16.146494201997815</v>
      </c>
      <c r="AO175" s="5">
        <f t="array" ref="AO175">_xlfn.STDEV.P(IF($E$4:$E$158=$Z175,AO$4:AO$158))</f>
        <v>11.261026665078882</v>
      </c>
      <c r="AP175">
        <f t="array" ref="AP175">_xlfn.STDEV.P(IF($E$4:$E$158=$Z175,AP$4:AP$158))</f>
        <v>14.831323874111497</v>
      </c>
      <c r="AQ175">
        <f t="array" ref="AQ175">_xlfn.STDEV.P(IF($E$4:$E$158=$Z175,AQ$4:AQ$158))</f>
        <v>14.046936785590903</v>
      </c>
      <c r="AR175">
        <f t="array" ref="AR175">_xlfn.STDEV.P(IF($E$4:$E$158=$Z175,AR$4:AR$158))</f>
        <v>17.854750253773524</v>
      </c>
      <c r="AS175">
        <f t="array" ref="AS175">_xlfn.STDEV.P(IF($E$4:$E$158=$Z175,AS$4:AS$158))</f>
        <v>16.347046368745421</v>
      </c>
      <c r="AT175" s="5">
        <f t="array" ref="AT175">_xlfn.STDEV.P(IF($E$4:$E$158=$Z175,AT$4:AT$158))</f>
        <v>7.0419025528335242</v>
      </c>
      <c r="AU175">
        <f t="array" ref="AU175">_xlfn.STDEV.P(IF($E$4:$E$158=$Z175,AU$4:AU$158))</f>
        <v>13.04755119273034</v>
      </c>
      <c r="AV175">
        <f t="array" ref="AV175">_xlfn.STDEV.P(IF($E$4:$E$158=$Z175,AV$4:AV$158))</f>
        <v>38.400307910345859</v>
      </c>
      <c r="AW175">
        <f t="array" ref="AW175">_xlfn.STDEV.P(IF($E$4:$E$158=$Z175,AW$4:AW$158))</f>
        <v>12.199000619235569</v>
      </c>
      <c r="AX175">
        <f t="array" ref="AX175">_xlfn.STDEV.P(IF($E$4:$E$158=$Z175,AX$4:AX$158))</f>
        <v>16.70100754741723</v>
      </c>
      <c r="AY175" s="5">
        <f t="array" ref="AY175">_xlfn.STDEV.P(IF($E$4:$E$158=$Z175,AY$4:AY$158))</f>
        <v>7.6601042532430172</v>
      </c>
    </row>
    <row r="176" spans="11:51" x14ac:dyDescent="0.3">
      <c r="L176" t="s">
        <v>169</v>
      </c>
      <c r="M176">
        <f t="array" ref="M176">_xlfn.STDEV.P(IF($E$4:$E$158=$L176,M$4:M$158))</f>
        <v>9.6464458577784367</v>
      </c>
      <c r="N176">
        <f t="array" ref="N176">_xlfn.STDEV.P(IF($E$4:$E$158=$L176,N$4:N$158))</f>
        <v>8.2978274424800365</v>
      </c>
      <c r="O176">
        <f t="array" ref="O176">_xlfn.STDEV.P(IF($E$4:$E$158=$L176,O$4:O$158))</f>
        <v>9.0486170454318273</v>
      </c>
      <c r="P176">
        <f t="array" ref="P176">_xlfn.STDEV.P(IF($E$4:$E$158=$L176,P$4:P$158))</f>
        <v>8.5580579691634675</v>
      </c>
      <c r="Q176">
        <f t="array" ref="Q176">_xlfn.STDEV.P(IF($E$4:$E$158=$L176,Q$4:Q$158))</f>
        <v>8.7444336161120635</v>
      </c>
      <c r="R176">
        <f t="array" ref="R176">_xlfn.STDEV.P(IF($E$4:$E$158=$L176,R$4:R$158))</f>
        <v>6.745227135628233</v>
      </c>
      <c r="Z176" t="s">
        <v>169</v>
      </c>
      <c r="AA176">
        <f t="array" ref="AA176">_xlfn.STDEV.P(IF($E$4:$E$158=$Z176,AA$4:AA$158))</f>
        <v>9.6464458577784367</v>
      </c>
      <c r="AB176">
        <f t="array" ref="AB176">_xlfn.STDEV.P(IF($E$4:$E$158=$Z176,AB$4:AB$158))</f>
        <v>15.030262196285442</v>
      </c>
      <c r="AC176">
        <f t="array" ref="AC176">_xlfn.STDEV.P(IF($E$4:$E$158=$Z176,AC$4:AC$158))</f>
        <v>17.115833543697878</v>
      </c>
      <c r="AD176">
        <f t="array" ref="AD176">_xlfn.STDEV.P(IF($E$4:$E$158=$Z176,AD$4:AD$158))</f>
        <v>15.928135499784084</v>
      </c>
      <c r="AE176">
        <f t="array" ref="AE176">_xlfn.STDEV.P(IF($E$4:$E$158=$Z176,AE$4:AE$158))</f>
        <v>16.25682382519182</v>
      </c>
      <c r="AF176" s="5">
        <f t="array" ref="AF176">_xlfn.STDEV.P(IF($E$4:$E$158=$Z176,AF$4:AF$158))</f>
        <v>8.2978274424800365</v>
      </c>
      <c r="AG176">
        <f t="array" ref="AG176">_xlfn.STDEV.P(IF($E$4:$E$158=$Z176,AG$4:AG$158))</f>
        <v>9.7329598013004759</v>
      </c>
      <c r="AH176">
        <f t="array" ref="AH176">_xlfn.STDEV.P(IF($E$4:$E$158=$Z176,AH$4:AH$158))</f>
        <v>36.224800191730509</v>
      </c>
      <c r="AI176">
        <f t="array" ref="AI176">_xlfn.STDEV.P(IF($E$4:$E$158=$Z176,AI$4:AI$158))</f>
        <v>17.385264362915247</v>
      </c>
      <c r="AJ176">
        <f t="array" ref="AJ176">_xlfn.STDEV.P(IF($E$4:$E$158=$Z176,AJ$4:AJ$158))</f>
        <v>18.007228635623768</v>
      </c>
      <c r="AK176" s="5">
        <f t="array" ref="AK176">_xlfn.STDEV.P(IF($E$4:$E$158=$Z176,AK$4:AK$158))</f>
        <v>9.0486170454318273</v>
      </c>
      <c r="AL176">
        <f t="array" ref="AL176">_xlfn.STDEV.P(IF($E$4:$E$158=$Z176,AL$4:AL$158))</f>
        <v>32.996754211616832</v>
      </c>
      <c r="AM176">
        <f t="array" ref="AM176">_xlfn.STDEV.P(IF($E$4:$E$158=$Z176,AM$4:AM$158))</f>
        <v>11.679807038985617</v>
      </c>
      <c r="AN176">
        <f t="array" ref="AN176">_xlfn.STDEV.P(IF($E$4:$E$158=$Z176,AN$4:AN$158))</f>
        <v>14.494758609954204</v>
      </c>
      <c r="AO176" s="5">
        <f t="array" ref="AO176">_xlfn.STDEV.P(IF($E$4:$E$158=$Z176,AO$4:AO$158))</f>
        <v>8.5580579691634675</v>
      </c>
      <c r="AP176">
        <f t="array" ref="AP176">_xlfn.STDEV.P(IF($E$4:$E$158=$Z176,AP$4:AP$158))</f>
        <v>17.452724505703003</v>
      </c>
      <c r="AQ176">
        <f t="array" ref="AQ176">_xlfn.STDEV.P(IF($E$4:$E$158=$Z176,AQ$4:AQ$158))</f>
        <v>15.950245354118605</v>
      </c>
      <c r="AR176">
        <f t="array" ref="AR176">_xlfn.STDEV.P(IF($E$4:$E$158=$Z176,AR$4:AR$158))</f>
        <v>30.583805522277341</v>
      </c>
      <c r="AS176">
        <f t="array" ref="AS176">_xlfn.STDEV.P(IF($E$4:$E$158=$Z176,AS$4:AS$158))</f>
        <v>17.543668797750854</v>
      </c>
      <c r="AT176" s="5">
        <f t="array" ref="AT176">_xlfn.STDEV.P(IF($E$4:$E$158=$Z176,AT$4:AT$158))</f>
        <v>8.7444336161120635</v>
      </c>
      <c r="AU176">
        <f t="array" ref="AU176">_xlfn.STDEV.P(IF($E$4:$E$158=$Z176,AU$4:AU$158))</f>
        <v>5.1672397891084412</v>
      </c>
      <c r="AV176">
        <f t="array" ref="AV176">_xlfn.STDEV.P(IF($E$4:$E$158=$Z176,AV$4:AV$158))</f>
        <v>40.569376129874918</v>
      </c>
      <c r="AW176">
        <f t="array" ref="AW176">_xlfn.STDEV.P(IF($E$4:$E$158=$Z176,AW$4:AW$158))</f>
        <v>9.8164932054530993</v>
      </c>
      <c r="AX176">
        <f t="array" ref="AX176">_xlfn.STDEV.P(IF($E$4:$E$158=$Z176,AX$4:AX$158))</f>
        <v>19.070821812654216</v>
      </c>
      <c r="AY176" s="5">
        <f t="array" ref="AY176">_xlfn.STDEV.P(IF($E$4:$E$158=$Z176,AY$4:AY$158))</f>
        <v>6.745227135628233</v>
      </c>
    </row>
    <row r="177" spans="2:51" x14ac:dyDescent="0.3">
      <c r="L177" t="s">
        <v>170</v>
      </c>
      <c r="M177">
        <f t="array" ref="M177">_xlfn.STDEV.P(IF($E$4:$E$158=$L177,M$4:M$158))</f>
        <v>9.0328269322869712</v>
      </c>
      <c r="N177">
        <f t="array" ref="N177">_xlfn.STDEV.P(IF($E$4:$E$158=$L177,N$4:N$158))</f>
        <v>6.0176381612147827</v>
      </c>
      <c r="O177">
        <f t="array" ref="O177">_xlfn.STDEV.P(IF($E$4:$E$158=$L177,O$4:O$158))</f>
        <v>6.4358715428311735</v>
      </c>
      <c r="P177">
        <f t="array" ref="P177">_xlfn.STDEV.P(IF($E$4:$E$158=$L177,P$4:P$158))</f>
        <v>13.103430903610208</v>
      </c>
      <c r="Q177">
        <f t="array" ref="Q177">_xlfn.STDEV.P(IF($E$4:$E$158=$L177,Q$4:Q$158))</f>
        <v>9.0388563666762867</v>
      </c>
      <c r="R177">
        <f t="array" ref="R177">_xlfn.STDEV.P(IF($E$4:$E$158=$L177,R$4:R$158))</f>
        <v>6.8932672357157045</v>
      </c>
      <c r="Z177" t="s">
        <v>170</v>
      </c>
      <c r="AA177">
        <f t="array" ref="AA177">_xlfn.STDEV.P(IF($E$4:$E$158=$Z177,AA$4:AA$158))</f>
        <v>9.0328269322869712</v>
      </c>
      <c r="AB177">
        <f t="array" ref="AB177">_xlfn.STDEV.P(IF($E$4:$E$158=$Z177,AB$4:AB$158))</f>
        <v>24.768597521160167</v>
      </c>
      <c r="AC177">
        <f t="array" ref="AC177">_xlfn.STDEV.P(IF($E$4:$E$158=$Z177,AC$4:AC$158))</f>
        <v>11.497755438733305</v>
      </c>
      <c r="AD177">
        <f t="array" ref="AD177">_xlfn.STDEV.P(IF($E$4:$E$158=$Z177,AD$4:AD$158))</f>
        <v>19.270328209398208</v>
      </c>
      <c r="AE177">
        <f t="array" ref="AE177">_xlfn.STDEV.P(IF($E$4:$E$158=$Z177,AE$4:AE$158))</f>
        <v>13.56283939782346</v>
      </c>
      <c r="AF177" s="5">
        <f t="array" ref="AF177">_xlfn.STDEV.P(IF($E$4:$E$158=$Z177,AF$4:AF$158))</f>
        <v>6.0176381612147827</v>
      </c>
      <c r="AG177">
        <f t="array" ref="AG177">_xlfn.STDEV.P(IF($E$4:$E$158=$Z177,AG$4:AG$158))</f>
        <v>25.378435477373905</v>
      </c>
      <c r="AH177">
        <f t="array" ref="AH177">_xlfn.STDEV.P(IF($E$4:$E$158=$Z177,AH$4:AH$158))</f>
        <v>32.837257966145017</v>
      </c>
      <c r="AI177">
        <f t="array" ref="AI177">_xlfn.STDEV.P(IF($E$4:$E$158=$Z177,AI$4:AI$158))</f>
        <v>17.467509750399746</v>
      </c>
      <c r="AJ177">
        <f t="array" ref="AJ177">_xlfn.STDEV.P(IF($E$4:$E$158=$Z177,AJ$4:AJ$158))</f>
        <v>14.971574787875955</v>
      </c>
      <c r="AK177" s="5">
        <f t="array" ref="AK177">_xlfn.STDEV.P(IF($E$4:$E$158=$Z177,AK$4:AK$158))</f>
        <v>6.4358715428311735</v>
      </c>
      <c r="AL177">
        <f t="array" ref="AL177">_xlfn.STDEV.P(IF($E$4:$E$158=$Z177,AL$4:AL$158))</f>
        <v>32.389950374538316</v>
      </c>
      <c r="AM177">
        <f t="array" ref="AM177">_xlfn.STDEV.P(IF($E$4:$E$158=$Z177,AM$4:AM$158))</f>
        <v>15.750642636895909</v>
      </c>
      <c r="AN177">
        <f t="array" ref="AN177">_xlfn.STDEV.P(IF($E$4:$E$158=$Z177,AN$4:AN$158))</f>
        <v>16.87142716736296</v>
      </c>
      <c r="AO177" s="5">
        <f t="array" ref="AO177">_xlfn.STDEV.P(IF($E$4:$E$158=$Z177,AO$4:AO$158))</f>
        <v>13.103430903610208</v>
      </c>
      <c r="AP177">
        <f t="array" ref="AP177">_xlfn.STDEV.P(IF($E$4:$E$158=$Z177,AP$4:AP$158))</f>
        <v>15.143515349806934</v>
      </c>
      <c r="AQ177">
        <f t="array" ref="AQ177">_xlfn.STDEV.P(IF($E$4:$E$158=$Z177,AQ$4:AQ$158))</f>
        <v>12.976932108690127</v>
      </c>
      <c r="AR177">
        <f t="array" ref="AR177">_xlfn.STDEV.P(IF($E$4:$E$158=$Z177,AR$4:AR$158))</f>
        <v>27.5969837214232</v>
      </c>
      <c r="AS177">
        <f t="array" ref="AS177">_xlfn.STDEV.P(IF($E$4:$E$158=$Z177,AS$4:AS$158))</f>
        <v>15.303250117896615</v>
      </c>
      <c r="AT177" s="5">
        <f t="array" ref="AT177">_xlfn.STDEV.P(IF($E$4:$E$158=$Z177,AT$4:AT$158))</f>
        <v>9.0388563666762867</v>
      </c>
      <c r="AU177">
        <f t="array" ref="AU177">_xlfn.STDEV.P(IF($E$4:$E$158=$Z177,AU$4:AU$158))</f>
        <v>24.501274937567945</v>
      </c>
      <c r="AV177">
        <f t="array" ref="AV177">_xlfn.STDEV.P(IF($E$4:$E$158=$Z177,AV$4:AV$158))</f>
        <v>40.595088752709515</v>
      </c>
      <c r="AW177">
        <f t="array" ref="AW177">_xlfn.STDEV.P(IF($E$4:$E$158=$Z177,AW$4:AW$158))</f>
        <v>13.04815222235217</v>
      </c>
      <c r="AX177">
        <f t="array" ref="AX177">_xlfn.STDEV.P(IF($E$4:$E$158=$Z177,AX$4:AX$158))</f>
        <v>16.199168619563974</v>
      </c>
      <c r="AY177" s="5">
        <f t="array" ref="AY177">_xlfn.STDEV.P(IF($E$4:$E$158=$Z177,AY$4:AY$158))</f>
        <v>6.8932672357157045</v>
      </c>
    </row>
    <row r="178" spans="2:51" x14ac:dyDescent="0.3">
      <c r="L178" t="s">
        <v>171</v>
      </c>
      <c r="M178">
        <f t="array" ref="M178">_xlfn.STDEV.P(IF($E$4:$E$158=$L178,M$4:M$158))</f>
        <v>15.848469592301537</v>
      </c>
      <c r="N178">
        <f t="array" ref="N178">_xlfn.STDEV.P(IF($E$4:$E$158=$L178,N$4:N$158))</f>
        <v>2.3857204439219784</v>
      </c>
      <c r="O178">
        <f t="array" ref="O178">_xlfn.STDEV.P(IF($E$4:$E$158=$L178,O$4:O$158))</f>
        <v>7.1470852758394328</v>
      </c>
      <c r="P178">
        <f t="array" ref="P178">_xlfn.STDEV.P(IF($E$4:$E$158=$L178,P$4:P$158))</f>
        <v>3.5937316479300887</v>
      </c>
      <c r="Q178">
        <f t="array" ref="Q178">_xlfn.STDEV.P(IF($E$4:$E$158=$L178,Q$4:Q$158))</f>
        <v>7.9816259279146529</v>
      </c>
      <c r="R178">
        <f t="array" ref="R178">_xlfn.STDEV.P(IF($E$4:$E$158=$L178,R$4:R$158))</f>
        <v>6.2633564238364015</v>
      </c>
      <c r="Z178" t="s">
        <v>171</v>
      </c>
      <c r="AA178">
        <f t="array" ref="AA178">_xlfn.STDEV.P(IF($E$4:$E$158=$Z178,AA$4:AA$158))</f>
        <v>15.848469592301537</v>
      </c>
      <c r="AB178">
        <f t="array" ref="AB178">_xlfn.STDEV.P(IF($E$4:$E$158=$Z178,AB$4:AB$158))</f>
        <v>17.486165535347627</v>
      </c>
      <c r="AC178">
        <f t="array" ref="AC178">_xlfn.STDEV.P(IF($E$4:$E$158=$Z178,AC$4:AC$158))</f>
        <v>12.207183188242958</v>
      </c>
      <c r="AD178">
        <f t="array" ref="AD178">_xlfn.STDEV.P(IF($E$4:$E$158=$Z178,AD$4:AD$158))</f>
        <v>13.07254273609778</v>
      </c>
      <c r="AE178">
        <f t="array" ref="AE178">_xlfn.STDEV.P(IF($E$4:$E$158=$Z178,AE$4:AE$158))</f>
        <v>16.841403615215935</v>
      </c>
      <c r="AF178" s="5">
        <f t="array" ref="AF178">_xlfn.STDEV.P(IF($E$4:$E$158=$Z178,AF$4:AF$158))</f>
        <v>2.3857204439219784</v>
      </c>
      <c r="AG178">
        <f t="array" ref="AG178">_xlfn.STDEV.P(IF($E$4:$E$158=$Z178,AG$4:AG$158))</f>
        <v>1.0778520000002345E-2</v>
      </c>
      <c r="AH178">
        <f t="array" ref="AH178">_xlfn.STDEV.P(IF($E$4:$E$158=$Z178,AH$4:AH$158))</f>
        <v>14.843055025823357</v>
      </c>
      <c r="AI178">
        <f t="array" ref="AI178">_xlfn.STDEV.P(IF($E$4:$E$158=$Z178,AI$4:AI$158))</f>
        <v>10.943368322857371</v>
      </c>
      <c r="AJ178">
        <f t="array" ref="AJ178">_xlfn.STDEV.P(IF($E$4:$E$158=$Z178,AJ$4:AJ$158))</f>
        <v>16.684466052903698</v>
      </c>
      <c r="AK178" s="5">
        <f t="array" ref="AK178">_xlfn.STDEV.P(IF($E$4:$E$158=$Z178,AK$4:AK$158))</f>
        <v>7.1470852758394328</v>
      </c>
      <c r="AL178">
        <f t="array" ref="AL178">_xlfn.STDEV.P(IF($E$4:$E$158=$Z178,AL$4:AL$158))</f>
        <v>7.1442633025539113</v>
      </c>
      <c r="AM178">
        <f t="array" ref="AM178">_xlfn.STDEV.P(IF($E$4:$E$158=$Z178,AM$4:AM$158))</f>
        <v>16.724004046463346</v>
      </c>
      <c r="AN178">
        <f t="array" ref="AN178">_xlfn.STDEV.P(IF($E$4:$E$158=$Z178,AN$4:AN$158))</f>
        <v>9.0417718291652918</v>
      </c>
      <c r="AO178" s="5">
        <f t="array" ref="AO178">_xlfn.STDEV.P(IF($E$4:$E$158=$Z178,AO$4:AO$158))</f>
        <v>3.5937316479300887</v>
      </c>
      <c r="AP178">
        <f t="array" ref="AP178">_xlfn.STDEV.P(IF($E$4:$E$158=$Z178,AP$4:AP$158))</f>
        <v>17.242680248874226</v>
      </c>
      <c r="AQ178">
        <f t="array" ref="AQ178">_xlfn.STDEV.P(IF($E$4:$E$158=$Z178,AQ$4:AQ$158))</f>
        <v>14.691663529799865</v>
      </c>
      <c r="AR178">
        <f t="array" ref="AR178">_xlfn.STDEV.P(IF($E$4:$E$158=$Z178,AR$4:AR$158))</f>
        <v>12.723935377383482</v>
      </c>
      <c r="AS178">
        <f t="array" ref="AS178">_xlfn.STDEV.P(IF($E$4:$E$158=$Z178,AS$4:AS$158))</f>
        <v>3.6687678489287143</v>
      </c>
      <c r="AT178" s="5">
        <f t="array" ref="AT178">_xlfn.STDEV.P(IF($E$4:$E$158=$Z178,AT$4:AT$158))</f>
        <v>7.9816259279146529</v>
      </c>
      <c r="AU178">
        <f t="array" ref="AU178">_xlfn.STDEV.P(IF($E$4:$E$158=$Z178,AU$4:AU$158))</f>
        <v>5.8639685167256195</v>
      </c>
      <c r="AV178">
        <f t="array" ref="AV178">_xlfn.STDEV.P(IF($E$4:$E$158=$Z178,AV$4:AV$158))</f>
        <v>38.290404019280771</v>
      </c>
      <c r="AW178">
        <f t="array" ref="AW178">_xlfn.STDEV.P(IF($E$4:$E$158=$Z178,AW$4:AW$158))</f>
        <v>13.882916236255719</v>
      </c>
      <c r="AX178">
        <f t="array" ref="AX178">_xlfn.STDEV.P(IF($E$4:$E$158=$Z178,AX$4:AX$158))</f>
        <v>17.382100062407602</v>
      </c>
      <c r="AY178" s="5">
        <f t="array" ref="AY178">_xlfn.STDEV.P(IF($E$4:$E$158=$Z178,AY$4:AY$158))</f>
        <v>6.2633564238364015</v>
      </c>
    </row>
    <row r="180" spans="2:51" x14ac:dyDescent="0.3">
      <c r="B180" t="s">
        <v>205</v>
      </c>
    </row>
    <row r="213" spans="2:2" x14ac:dyDescent="0.3">
      <c r="B213" t="s">
        <v>206</v>
      </c>
    </row>
  </sheetData>
  <mergeCells count="31">
    <mergeCell ref="F1:K1"/>
    <mergeCell ref="M1:R1"/>
    <mergeCell ref="AU2:AY2"/>
    <mergeCell ref="AP2:AT2"/>
    <mergeCell ref="AL2:AO2"/>
    <mergeCell ref="AG2:AK2"/>
    <mergeCell ref="AB2:AF2"/>
    <mergeCell ref="T1:Y1"/>
    <mergeCell ref="AB161:AF161"/>
    <mergeCell ref="AG161:AK161"/>
    <mergeCell ref="AL161:AO161"/>
    <mergeCell ref="AB1:AY1"/>
    <mergeCell ref="AP161:AT161"/>
    <mergeCell ref="AU161:AY161"/>
    <mergeCell ref="AB162:AF162"/>
    <mergeCell ref="AG162:AK162"/>
    <mergeCell ref="AL162:AO162"/>
    <mergeCell ref="AP162:AT162"/>
    <mergeCell ref="AU162:AY162"/>
    <mergeCell ref="BD1:CA1"/>
    <mergeCell ref="BD2:BH2"/>
    <mergeCell ref="BI2:BM2"/>
    <mergeCell ref="BN2:BQ2"/>
    <mergeCell ref="BR2:BV2"/>
    <mergeCell ref="BW2:CA2"/>
    <mergeCell ref="CD1:DA1"/>
    <mergeCell ref="CD2:CH2"/>
    <mergeCell ref="CI2:CM2"/>
    <mergeCell ref="CN2:CQ2"/>
    <mergeCell ref="CR2:CV2"/>
    <mergeCell ref="CW2:D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JiYoung Baek</dc:creator>
  <cp:lastModifiedBy>JiYoung Baek</cp:lastModifiedBy>
  <dcterms:created xsi:type="dcterms:W3CDTF">2019-03-21T11:13:40Z</dcterms:created>
  <dcterms:modified xsi:type="dcterms:W3CDTF">2019-05-02T01:37:26Z</dcterms:modified>
</cp:coreProperties>
</file>