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onmin/Desktop/SKCC/5. 기업가치분석/2차/DataRobot/"/>
    </mc:Choice>
  </mc:AlternateContent>
  <xr:revisionPtr revIDLastSave="0" documentId="13_ncr:1_{1C9D7502-3259-AC45-8F0A-7489C4972670}" xr6:coauthVersionLast="47" xr6:coauthVersionMax="47" xr10:uidLastSave="{00000000-0000-0000-0000-000000000000}"/>
  <bookViews>
    <workbookView xWindow="2120" yWindow="2280" windowWidth="27900" windowHeight="16940" activeTab="1" xr2:uid="{563DB05A-DC7B-954E-AF49-645E73F621B2}"/>
  </bookViews>
  <sheets>
    <sheet name="feature impact" sheetId="1" state="hidden" r:id="rId1"/>
    <sheet name="feature impact (abs)" sheetId="28" r:id="rId2"/>
    <sheet name="desc_v2.0 (DR_rev)" sheetId="2" state="hidden" r:id="rId3"/>
    <sheet name="Accenture" sheetId="5" state="hidden" r:id="rId4"/>
    <sheet name="Infosys" sheetId="7" state="hidden" r:id="rId5"/>
    <sheet name="TCS" sheetId="9" state="hidden" r:id="rId6"/>
    <sheet name="Cognizant" sheetId="11" state="hidden" r:id="rId7"/>
    <sheet name="Salesforce" sheetId="13" state="hidden" r:id="rId8"/>
    <sheet name="Servicenow" sheetId="15" state="hidden" r:id="rId9"/>
    <sheet name="Splunk" sheetId="21" state="hidden" r:id="rId10"/>
    <sheet name="Teradata" sheetId="17" state="hidden" r:id="rId11"/>
    <sheet name="Ansys" sheetId="19" state="hidden" r:id="rId12"/>
    <sheet name="Intuit" sheetId="23" state="hidden" r:id="rId13"/>
    <sheet name="Kinaxis" sheetId="25" state="hidden" r:id="rId14"/>
    <sheet name="Allscripts" sheetId="27" state="hidden" r:id="rId15"/>
  </sheets>
  <definedNames>
    <definedName name="_xlnm._FilterDatabase" localSheetId="2" hidden="1">'desc_v2.0 (DR_rev)'!$B$1:$H$563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9" i="28" l="1"/>
  <c r="AG20" i="28"/>
  <c r="AH20" i="28"/>
  <c r="AG31" i="28"/>
  <c r="AM31" i="28"/>
  <c r="AI47" i="28"/>
  <c r="AC49" i="28"/>
  <c r="AE49" i="28"/>
  <c r="AG49" i="28"/>
  <c r="AH49" i="28"/>
  <c r="AJ49" i="28"/>
  <c r="AK49" i="28"/>
  <c r="AL49" i="28"/>
  <c r="AM49" i="28"/>
  <c r="AG55" i="28"/>
  <c r="AI55" i="28"/>
  <c r="AF61" i="28"/>
  <c r="AG61" i="28"/>
  <c r="AH61" i="28"/>
  <c r="AI61" i="28"/>
  <c r="AJ61" i="28"/>
  <c r="AL61" i="28"/>
  <c r="AM61" i="28"/>
  <c r="AB55" i="28"/>
  <c r="C61" i="28"/>
  <c r="B61" i="28"/>
  <c r="C60" i="28"/>
  <c r="B60" i="28"/>
  <c r="C59" i="28"/>
  <c r="B59" i="28"/>
  <c r="C58" i="28"/>
  <c r="B58" i="28"/>
  <c r="C57" i="28"/>
  <c r="B57" i="28"/>
  <c r="C56" i="28"/>
  <c r="B56" i="28"/>
  <c r="C55" i="28"/>
  <c r="B55" i="28"/>
  <c r="C54" i="28"/>
  <c r="B54" i="28"/>
  <c r="C53" i="28"/>
  <c r="B53" i="28"/>
  <c r="C52" i="28"/>
  <c r="B52" i="28"/>
  <c r="C51" i="28"/>
  <c r="B51" i="28"/>
  <c r="C50" i="28"/>
  <c r="B50" i="28"/>
  <c r="C49" i="28"/>
  <c r="B49" i="28"/>
  <c r="C48" i="28"/>
  <c r="B48" i="28"/>
  <c r="C47" i="28"/>
  <c r="B47" i="28"/>
  <c r="C46" i="28"/>
  <c r="B46" i="28"/>
  <c r="C45" i="28"/>
  <c r="B45" i="28"/>
  <c r="C44" i="28"/>
  <c r="B44" i="28"/>
  <c r="C43" i="28"/>
  <c r="B43" i="28"/>
  <c r="C42" i="28"/>
  <c r="B42" i="28"/>
  <c r="C41" i="28"/>
  <c r="B41" i="28"/>
  <c r="C40" i="28"/>
  <c r="B40" i="28"/>
  <c r="C39" i="28"/>
  <c r="B39" i="28"/>
  <c r="C38" i="28"/>
  <c r="B38" i="28"/>
  <c r="C37" i="28"/>
  <c r="B37" i="28"/>
  <c r="C36" i="28"/>
  <c r="B36" i="28"/>
  <c r="C35" i="28"/>
  <c r="B35" i="28"/>
  <c r="C34" i="28"/>
  <c r="B34" i="28"/>
  <c r="C33" i="28"/>
  <c r="B33" i="28"/>
  <c r="C32" i="28"/>
  <c r="B32" i="28"/>
  <c r="C31" i="28"/>
  <c r="B31" i="28"/>
  <c r="C30" i="28"/>
  <c r="B30" i="28"/>
  <c r="C29" i="28"/>
  <c r="B29" i="28"/>
  <c r="C28" i="28"/>
  <c r="B28" i="28"/>
  <c r="C27" i="28"/>
  <c r="B27" i="28"/>
  <c r="C26" i="28"/>
  <c r="B26" i="28"/>
  <c r="C25" i="28"/>
  <c r="B25" i="28"/>
  <c r="C24" i="28"/>
  <c r="B24" i="28"/>
  <c r="C23" i="28"/>
  <c r="B23" i="28"/>
  <c r="C22" i="28"/>
  <c r="B22" i="28"/>
  <c r="C21" i="28"/>
  <c r="B21" i="28"/>
  <c r="C20" i="28"/>
  <c r="B20" i="28"/>
  <c r="C19" i="28"/>
  <c r="B19" i="28"/>
  <c r="C18" i="28"/>
  <c r="B18" i="28"/>
  <c r="C17" i="28"/>
  <c r="B17" i="28"/>
  <c r="C16" i="28"/>
  <c r="B16" i="28"/>
  <c r="C15" i="28"/>
  <c r="B15" i="28"/>
  <c r="C14" i="28"/>
  <c r="B14" i="28"/>
  <c r="C13" i="28"/>
  <c r="B13" i="28"/>
  <c r="C12" i="28"/>
  <c r="B12" i="28"/>
  <c r="C11" i="28"/>
  <c r="B11" i="28"/>
  <c r="C10" i="28"/>
  <c r="B10" i="28"/>
  <c r="C9" i="28"/>
  <c r="B9" i="28"/>
  <c r="C8" i="28"/>
  <c r="B8" i="28"/>
  <c r="C7" i="28"/>
  <c r="B7" i="28"/>
  <c r="C6" i="28"/>
  <c r="B6" i="28"/>
  <c r="AM5" i="28"/>
  <c r="AL5" i="28"/>
  <c r="AK5" i="28"/>
  <c r="AJ5" i="28"/>
  <c r="AI5" i="28"/>
  <c r="AH5" i="28"/>
  <c r="AG5" i="28"/>
  <c r="AF5" i="28"/>
  <c r="AE5" i="28"/>
  <c r="AD5" i="28"/>
  <c r="AC5" i="28"/>
  <c r="AB5" i="28"/>
  <c r="O5" i="28"/>
  <c r="N5" i="28"/>
  <c r="M5" i="28"/>
  <c r="L5" i="28"/>
  <c r="K5" i="28"/>
  <c r="J5" i="28"/>
  <c r="I5" i="28"/>
  <c r="H5" i="28"/>
  <c r="G5" i="28"/>
  <c r="F5" i="28"/>
  <c r="E5" i="28"/>
  <c r="D5" i="28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D5" i="1"/>
  <c r="I16" i="28"/>
  <c r="E12" i="28"/>
  <c r="I10" i="28"/>
  <c r="E10" i="28"/>
  <c r="G9" i="28"/>
  <c r="I8" i="28"/>
  <c r="H14" i="28"/>
  <c r="D10" i="28"/>
  <c r="F9" i="28"/>
  <c r="H8" i="28"/>
  <c r="E15" i="28"/>
  <c r="G14" i="28"/>
  <c r="I13" i="28"/>
  <c r="O10" i="28"/>
  <c r="E6" i="28"/>
  <c r="F16" i="28"/>
  <c r="H15" i="28"/>
  <c r="D9" i="28"/>
  <c r="F8" i="28"/>
  <c r="H7" i="28"/>
  <c r="F20" i="28"/>
  <c r="G19" i="28"/>
  <c r="I18" i="28"/>
  <c r="M16" i="28"/>
  <c r="O15" i="28"/>
  <c r="F10" i="28"/>
  <c r="H9" i="28"/>
  <c r="D8" i="28"/>
  <c r="F7" i="28"/>
  <c r="H6" i="28"/>
  <c r="I9" i="28"/>
  <c r="D15" i="28"/>
  <c r="F14" i="28"/>
  <c r="H13" i="28"/>
  <c r="N10" i="28"/>
  <c r="N21" i="28"/>
  <c r="G20" i="28"/>
  <c r="H19" i="28"/>
  <c r="N16" i="28"/>
  <c r="E16" i="28"/>
  <c r="G15" i="28"/>
  <c r="I14" i="28"/>
  <c r="I20" i="28"/>
  <c r="D16" i="28"/>
  <c r="F15" i="28"/>
  <c r="H20" i="28"/>
  <c r="I19" i="28"/>
  <c r="E9" i="28"/>
  <c r="G8" i="28"/>
  <c r="I7" i="28"/>
  <c r="I26" i="28"/>
  <c r="N24" i="28"/>
  <c r="E8" i="28"/>
  <c r="G7" i="28"/>
  <c r="I6" i="28"/>
  <c r="D14" i="28"/>
  <c r="F13" i="28"/>
  <c r="H12" i="28"/>
  <c r="L10" i="28"/>
  <c r="N9" i="28"/>
  <c r="H26" i="28"/>
  <c r="E14" i="28"/>
  <c r="G13" i="28"/>
  <c r="I12" i="28"/>
  <c r="M10" i="28"/>
  <c r="O9" i="28"/>
  <c r="G26" i="28"/>
  <c r="L24" i="28"/>
  <c r="E23" i="28"/>
  <c r="I21" i="28"/>
  <c r="E20" i="28"/>
  <c r="F19" i="28"/>
  <c r="H18" i="28"/>
  <c r="L16" i="28"/>
  <c r="N15" i="28"/>
  <c r="G16" i="28"/>
  <c r="D13" i="28"/>
  <c r="N12" i="28"/>
  <c r="J25" i="28"/>
  <c r="F28" i="28"/>
  <c r="K11" i="28"/>
  <c r="E29" i="28"/>
  <c r="O27" i="28"/>
  <c r="M24" i="28"/>
  <c r="L22" i="28"/>
  <c r="I24" i="28"/>
  <c r="H11" i="28"/>
  <c r="N39" i="1"/>
  <c r="N12" i="1"/>
  <c r="H8" i="1"/>
  <c r="H56" i="1"/>
  <c r="D36" i="1"/>
  <c r="K34" i="1"/>
  <c r="F52" i="1"/>
  <c r="E27" i="1"/>
  <c r="L14" i="1"/>
  <c r="J14" i="1"/>
  <c r="F32" i="1"/>
  <c r="H17" i="1"/>
  <c r="L48" i="1"/>
  <c r="G48" i="1"/>
  <c r="F21" i="1"/>
  <c r="I16" i="1"/>
  <c r="E61" i="1"/>
  <c r="H31" i="1"/>
  <c r="G57" i="1"/>
  <c r="J54" i="1"/>
  <c r="N13" i="1"/>
  <c r="M29" i="1"/>
  <c r="F35" i="1"/>
  <c r="E11" i="1"/>
  <c r="L8" i="1"/>
  <c r="N55" i="1"/>
  <c r="K58" i="1"/>
  <c r="F51" i="1"/>
  <c r="E49" i="1"/>
  <c r="M58" i="1"/>
  <c r="F11" i="1"/>
  <c r="H44" i="1"/>
  <c r="O44" i="1"/>
  <c r="H34" i="1"/>
  <c r="E58" i="1"/>
  <c r="E15" i="1"/>
  <c r="I46" i="1"/>
  <c r="K31" i="1"/>
  <c r="K47" i="1"/>
  <c r="M22" i="1"/>
  <c r="D9" i="1"/>
  <c r="I38" i="1"/>
  <c r="F48" i="1"/>
  <c r="G35" i="1"/>
  <c r="H29" i="1"/>
  <c r="F44" i="1"/>
  <c r="J31" i="1"/>
  <c r="K44" i="1"/>
  <c r="H19" i="1"/>
  <c r="F47" i="1"/>
  <c r="D59" i="1"/>
  <c r="F14" i="1"/>
  <c r="E53" i="1"/>
  <c r="D47" i="1"/>
  <c r="O24" i="1"/>
  <c r="J53" i="1"/>
  <c r="E35" i="1"/>
  <c r="K43" i="1"/>
  <c r="G45" i="1"/>
  <c r="M7" i="1"/>
  <c r="O51" i="1"/>
  <c r="G20" i="1"/>
  <c r="I26" i="1"/>
  <c r="I25" i="1"/>
  <c r="E34" i="1"/>
  <c r="I34" i="1"/>
  <c r="K45" i="1"/>
  <c r="M17" i="1"/>
  <c r="I30" i="1"/>
  <c r="L13" i="1"/>
  <c r="L38" i="1"/>
  <c r="K35" i="1"/>
  <c r="F56" i="1"/>
  <c r="I7" i="1"/>
  <c r="K29" i="1"/>
  <c r="M16" i="1"/>
  <c r="M33" i="1"/>
  <c r="L12" i="1"/>
  <c r="E9" i="1"/>
  <c r="J32" i="1"/>
  <c r="N53" i="1"/>
  <c r="G40" i="1"/>
  <c r="G23" i="1"/>
  <c r="D26" i="1"/>
  <c r="G28" i="1"/>
  <c r="I47" i="1"/>
  <c r="M34" i="1"/>
  <c r="J51" i="1"/>
  <c r="O28" i="1"/>
  <c r="H26" i="1"/>
  <c r="G59" i="1"/>
  <c r="I17" i="1"/>
  <c r="D10" i="1"/>
  <c r="J43" i="1"/>
  <c r="H6" i="1"/>
  <c r="I40" i="1"/>
  <c r="O39" i="1"/>
  <c r="I21" i="1"/>
  <c r="F34" i="1"/>
  <c r="J45" i="1"/>
  <c r="K30" i="1"/>
  <c r="M48" i="1"/>
  <c r="G42" i="1"/>
  <c r="D58" i="1"/>
  <c r="J13" i="1"/>
  <c r="E24" i="1"/>
  <c r="I59" i="1"/>
  <c r="J28" i="1"/>
  <c r="D14" i="1"/>
  <c r="N57" i="1"/>
  <c r="J34" i="1"/>
  <c r="H7" i="1"/>
  <c r="K14" i="1"/>
  <c r="I41" i="1"/>
  <c r="O49" i="1"/>
  <c r="D13" i="1"/>
  <c r="N50" i="1"/>
  <c r="F9" i="1"/>
  <c r="H27" i="1"/>
  <c r="F23" i="1"/>
  <c r="M51" i="1"/>
  <c r="H57" i="1"/>
  <c r="D23" i="1"/>
  <c r="N17" i="1"/>
  <c r="H51" i="1"/>
  <c r="O18" i="1"/>
  <c r="O15" i="1"/>
  <c r="G33" i="1"/>
  <c r="I15" i="1"/>
  <c r="N35" i="1"/>
  <c r="H39" i="1"/>
  <c r="G30" i="1"/>
  <c r="M13" i="1"/>
  <c r="I39" i="1"/>
  <c r="I49" i="1"/>
  <c r="M47" i="1"/>
  <c r="N38" i="1"/>
  <c r="O9" i="1"/>
  <c r="H35" i="1"/>
  <c r="K13" i="1"/>
  <c r="E30" i="1"/>
  <c r="N58" i="1"/>
  <c r="N43" i="1"/>
  <c r="N37" i="1"/>
  <c r="K41" i="1"/>
  <c r="F15" i="1"/>
  <c r="G31" i="1"/>
  <c r="H50" i="1"/>
  <c r="G39" i="1"/>
  <c r="K25" i="1"/>
  <c r="I54" i="1"/>
  <c r="J52" i="1"/>
  <c r="O53" i="1"/>
  <c r="K28" i="1"/>
  <c r="D50" i="1"/>
  <c r="M40" i="1"/>
  <c r="E59" i="1"/>
  <c r="M49" i="1"/>
  <c r="L40" i="1"/>
  <c r="O41" i="1"/>
  <c r="L59" i="1"/>
  <c r="M10" i="1"/>
  <c r="G60" i="1"/>
  <c r="D28" i="1"/>
  <c r="L9" i="1"/>
  <c r="I22" i="1"/>
  <c r="H54" i="1"/>
  <c r="N10" i="1"/>
  <c r="E50" i="1"/>
  <c r="H21" i="1"/>
  <c r="K7" i="1"/>
  <c r="K60" i="1"/>
  <c r="K36" i="1"/>
  <c r="O61" i="1"/>
  <c r="E7" i="1"/>
  <c r="M31" i="1"/>
  <c r="J38" i="1"/>
  <c r="M11" i="1"/>
  <c r="M41" i="1"/>
  <c r="E14" i="1"/>
  <c r="D35" i="1"/>
  <c r="I52" i="1"/>
  <c r="M46" i="1"/>
  <c r="G6" i="1"/>
  <c r="N9" i="1"/>
  <c r="L19" i="1"/>
  <c r="F19" i="1"/>
  <c r="E18" i="1"/>
  <c r="N29" i="1"/>
  <c r="G51" i="1"/>
  <c r="I10" i="1"/>
  <c r="D44" i="1"/>
  <c r="M52" i="1"/>
  <c r="F55" i="1"/>
  <c r="K33" i="1"/>
  <c r="E36" i="1"/>
  <c r="E42" i="1"/>
  <c r="I9" i="1"/>
  <c r="J47" i="1"/>
  <c r="G36" i="1"/>
  <c r="I12" i="1"/>
  <c r="F18" i="1"/>
  <c r="L10" i="1"/>
  <c r="J29" i="1"/>
  <c r="L50" i="1"/>
  <c r="M20" i="1"/>
  <c r="K59" i="1"/>
  <c r="E13" i="1"/>
  <c r="L54" i="1"/>
  <c r="E25" i="1"/>
  <c r="L18" i="1"/>
  <c r="N54" i="1"/>
  <c r="D57" i="1"/>
  <c r="M55" i="1"/>
  <c r="O56" i="1"/>
  <c r="I14" i="1"/>
  <c r="K37" i="1"/>
  <c r="O47" i="1"/>
  <c r="N15" i="1"/>
  <c r="E52" i="1"/>
  <c r="J16" i="1"/>
  <c r="K11" i="1"/>
  <c r="N28" i="1"/>
  <c r="L51" i="1"/>
  <c r="N21" i="1"/>
  <c r="O20" i="1"/>
  <c r="D18" i="1"/>
  <c r="H16" i="1"/>
  <c r="F33" i="1"/>
  <c r="G21" i="1"/>
  <c r="O12" i="1"/>
  <c r="H60" i="1"/>
  <c r="E43" i="1"/>
  <c r="D11" i="1"/>
  <c r="M39" i="1"/>
  <c r="D24" i="1"/>
  <c r="E39" i="1"/>
  <c r="G19" i="1"/>
  <c r="G17" i="1"/>
  <c r="O16" i="1"/>
  <c r="O45" i="1"/>
  <c r="M27" i="1"/>
  <c r="L45" i="1"/>
  <c r="G47" i="1"/>
  <c r="F22" i="1"/>
  <c r="J23" i="1"/>
  <c r="G32" i="1"/>
  <c r="I37" i="1"/>
  <c r="N51" i="1"/>
  <c r="N36" i="1"/>
  <c r="D29" i="1"/>
  <c r="N24" i="1"/>
  <c r="G49" i="1"/>
  <c r="D33" i="1"/>
  <c r="J58" i="1"/>
  <c r="H30" i="1"/>
  <c r="K26" i="1"/>
  <c r="O11" i="1"/>
  <c r="D54" i="1"/>
  <c r="O13" i="1"/>
  <c r="O30" i="1"/>
  <c r="K19" i="1"/>
  <c r="G52" i="1"/>
  <c r="H53" i="1"/>
  <c r="D39" i="1"/>
  <c r="K24" i="1"/>
  <c r="H37" i="1"/>
  <c r="N7" i="1"/>
  <c r="M61" i="1"/>
  <c r="D48" i="1"/>
  <c r="L30" i="1"/>
  <c r="O23" i="1"/>
  <c r="I28" i="1"/>
  <c r="G43" i="1"/>
  <c r="K9" i="1"/>
  <c r="H24" i="1"/>
  <c r="E33" i="1"/>
  <c r="J50" i="1"/>
  <c r="E55" i="1"/>
  <c r="M6" i="1"/>
  <c r="D19" i="1"/>
  <c r="L27" i="1"/>
  <c r="G11" i="1"/>
  <c r="J10" i="1"/>
  <c r="I61" i="1"/>
  <c r="L16" i="1"/>
  <c r="K42" i="1"/>
  <c r="J35" i="1"/>
  <c r="E10" i="1"/>
  <c r="I24" i="1"/>
  <c r="J41" i="1"/>
  <c r="N42" i="1"/>
  <c r="M53" i="1"/>
  <c r="D53" i="1"/>
  <c r="G18" i="1"/>
  <c r="H12" i="1"/>
  <c r="J39" i="1"/>
  <c r="O6" i="1"/>
  <c r="E21" i="1"/>
  <c r="N16" i="1"/>
  <c r="E45" i="1"/>
  <c r="J21" i="1"/>
  <c r="F27" i="1"/>
  <c r="F29" i="1"/>
  <c r="N60" i="1"/>
  <c r="O7" i="1"/>
  <c r="J25" i="1"/>
  <c r="L21" i="1"/>
  <c r="F16" i="1"/>
  <c r="L32" i="1"/>
  <c r="N23" i="1"/>
  <c r="E16" i="1"/>
  <c r="G15" i="1"/>
  <c r="J42" i="1"/>
  <c r="I13" i="1"/>
  <c r="L47" i="1"/>
  <c r="J37" i="1"/>
  <c r="O25" i="1"/>
  <c r="F24" i="1"/>
  <c r="E12" i="1"/>
  <c r="H43" i="1"/>
  <c r="H45" i="1"/>
  <c r="H38" i="1"/>
  <c r="E20" i="1"/>
  <c r="N49" i="1"/>
  <c r="L23" i="1"/>
  <c r="H23" i="1"/>
  <c r="H20" i="1"/>
  <c r="O52" i="1"/>
  <c r="F53" i="1"/>
  <c r="L34" i="1"/>
  <c r="O22" i="1"/>
  <c r="E51" i="1"/>
  <c r="F43" i="1"/>
  <c r="M42" i="1"/>
  <c r="D31" i="1"/>
  <c r="O55" i="1"/>
  <c r="I51" i="1"/>
  <c r="J7" i="1"/>
  <c r="O14" i="1"/>
  <c r="J27" i="1"/>
  <c r="L42" i="1"/>
  <c r="J24" i="1"/>
  <c r="G9" i="1"/>
  <c r="D38" i="1"/>
  <c r="E17" i="1"/>
  <c r="K12" i="1"/>
  <c r="F57" i="1"/>
  <c r="K56" i="1"/>
  <c r="G10" i="1"/>
  <c r="O21" i="1"/>
  <c r="F25" i="1"/>
  <c r="M45" i="1"/>
  <c r="D49" i="1"/>
  <c r="M38" i="1"/>
  <c r="I57" i="1"/>
  <c r="J9" i="1"/>
  <c r="O37" i="1"/>
  <c r="H59" i="1"/>
  <c r="D43" i="1"/>
  <c r="D41" i="1"/>
  <c r="H48" i="1"/>
  <c r="E38" i="1"/>
  <c r="F49" i="1"/>
  <c r="N19" i="1"/>
  <c r="K61" i="1"/>
  <c r="I36" i="1"/>
  <c r="I55" i="1"/>
  <c r="L43" i="1"/>
  <c r="I29" i="1"/>
  <c r="E6" i="1"/>
  <c r="N41" i="1"/>
  <c r="K16" i="1"/>
  <c r="L7" i="1"/>
  <c r="M56" i="1"/>
  <c r="M21" i="1"/>
  <c r="O50" i="1"/>
  <c r="H41" i="1"/>
  <c r="N56" i="1"/>
  <c r="K27" i="1"/>
  <c r="K49" i="1"/>
  <c r="E23" i="1"/>
  <c r="G14" i="1"/>
  <c r="J56" i="1"/>
  <c r="O32" i="1"/>
  <c r="L28" i="1"/>
  <c r="I45" i="1"/>
  <c r="F61" i="1"/>
  <c r="H42" i="1"/>
  <c r="D22" i="1"/>
  <c r="K39" i="1"/>
  <c r="I19" i="1"/>
  <c r="O38" i="1"/>
  <c r="L49" i="1"/>
  <c r="G61" i="1"/>
  <c r="J44" i="1"/>
  <c r="M25" i="1"/>
  <c r="L6" i="1"/>
  <c r="F26" i="1"/>
  <c r="G22" i="1"/>
  <c r="J15" i="1"/>
  <c r="E8" i="1"/>
  <c r="M43" i="1"/>
  <c r="K48" i="1"/>
  <c r="I32" i="1"/>
  <c r="L36" i="1"/>
  <c r="F6" i="1"/>
  <c r="G25" i="1"/>
  <c r="O10" i="1"/>
  <c r="H55" i="1"/>
  <c r="N14" i="1"/>
  <c r="F59" i="1"/>
  <c r="L39" i="1"/>
  <c r="K51" i="1"/>
  <c r="N27" i="1"/>
  <c r="L37" i="1"/>
  <c r="J57" i="1"/>
  <c r="K32" i="1"/>
  <c r="M12" i="1"/>
  <c r="M23" i="1"/>
  <c r="H25" i="1"/>
  <c r="L11" i="1"/>
  <c r="E47" i="1"/>
  <c r="J11" i="1"/>
  <c r="I6" i="1"/>
  <c r="H52" i="1"/>
  <c r="N52" i="1"/>
  <c r="M15" i="1"/>
  <c r="I33" i="1"/>
  <c r="K53" i="1"/>
  <c r="K8" i="1"/>
  <c r="L24" i="1"/>
  <c r="O27" i="1"/>
  <c r="H10" i="1"/>
  <c r="E60" i="1"/>
  <c r="N20" i="1"/>
  <c r="F7" i="1"/>
  <c r="N46" i="1"/>
  <c r="L29" i="1"/>
  <c r="J19" i="1"/>
  <c r="O31" i="1"/>
  <c r="N45" i="1"/>
  <c r="K40" i="1"/>
  <c r="E54" i="1"/>
  <c r="I56" i="1"/>
  <c r="K10" i="1"/>
  <c r="D30" i="1"/>
  <c r="M60" i="1"/>
  <c r="O40" i="1"/>
  <c r="K23" i="1"/>
  <c r="F36" i="1"/>
  <c r="H47" i="1"/>
  <c r="F31" i="1"/>
  <c r="F42" i="1"/>
  <c r="G13" i="1"/>
  <c r="D25" i="1"/>
  <c r="E46" i="1"/>
  <c r="O8" i="1"/>
  <c r="D60" i="1"/>
  <c r="I60" i="1"/>
  <c r="H14" i="1"/>
  <c r="N59" i="1"/>
  <c r="D42" i="1"/>
  <c r="E56" i="1"/>
  <c r="E37" i="1"/>
  <c r="E57" i="1"/>
  <c r="G53" i="1"/>
  <c r="K50" i="1"/>
  <c r="I8" i="1"/>
  <c r="I44" i="1"/>
  <c r="D8" i="1"/>
  <c r="L55" i="1"/>
  <c r="L31" i="1"/>
  <c r="H22" i="1"/>
  <c r="N30" i="1"/>
  <c r="D45" i="1"/>
  <c r="N33" i="1"/>
  <c r="E32" i="1"/>
  <c r="D55" i="1"/>
  <c r="E40" i="1"/>
  <c r="E44" i="1"/>
  <c r="D40" i="1"/>
  <c r="E28" i="1"/>
  <c r="H58" i="1"/>
  <c r="F50" i="1"/>
  <c r="K22" i="1"/>
  <c r="I58" i="1"/>
  <c r="F41" i="1"/>
  <c r="D46" i="1"/>
  <c r="J46" i="1"/>
  <c r="N48" i="1"/>
  <c r="M57" i="1"/>
  <c r="I50" i="1"/>
  <c r="H40" i="1"/>
  <c r="M28" i="1"/>
  <c r="H13" i="1"/>
  <c r="E31" i="1"/>
  <c r="L35" i="1"/>
  <c r="I53" i="1"/>
  <c r="I48" i="1"/>
  <c r="D56" i="1"/>
  <c r="G55" i="1"/>
  <c r="I27" i="1"/>
  <c r="G54" i="1"/>
  <c r="G50" i="1"/>
  <c r="N44" i="1"/>
  <c r="F46" i="1"/>
  <c r="M50" i="1"/>
  <c r="I42" i="1"/>
  <c r="L15" i="1"/>
  <c r="M24" i="1"/>
  <c r="N32" i="1"/>
  <c r="F30" i="1"/>
  <c r="N11" i="1"/>
  <c r="O29" i="1"/>
  <c r="F45" i="1"/>
  <c r="G56" i="1"/>
  <c r="F60" i="1"/>
  <c r="D21" i="1"/>
  <c r="L56" i="1"/>
  <c r="I43" i="1"/>
  <c r="H28" i="1"/>
  <c r="H18" i="1"/>
  <c r="F17" i="1"/>
  <c r="F12" i="1"/>
  <c r="J8" i="1"/>
  <c r="F10" i="1"/>
  <c r="N40" i="1"/>
  <c r="M8" i="1"/>
  <c r="M26" i="1"/>
  <c r="J12" i="1"/>
  <c r="J59" i="1"/>
  <c r="K6" i="1"/>
  <c r="J6" i="1"/>
  <c r="I11" i="1"/>
  <c r="D34" i="1"/>
  <c r="K52" i="1"/>
  <c r="L53" i="1"/>
  <c r="I35" i="1"/>
  <c r="K15" i="1"/>
  <c r="O33" i="1"/>
  <c r="O43" i="1"/>
  <c r="D37" i="1"/>
  <c r="E29" i="1"/>
  <c r="I18" i="1"/>
  <c r="D17" i="1"/>
  <c r="K21" i="1"/>
  <c r="N18" i="1"/>
  <c r="L52" i="1"/>
  <c r="G58" i="1"/>
  <c r="N34" i="1"/>
  <c r="M36" i="1"/>
  <c r="G34" i="1"/>
  <c r="K46" i="1"/>
  <c r="L26" i="1"/>
  <c r="M14" i="1"/>
  <c r="E26" i="1"/>
  <c r="I31" i="1"/>
  <c r="F38" i="1"/>
  <c r="O58" i="1"/>
  <c r="E19" i="1"/>
  <c r="M35" i="1"/>
  <c r="H32" i="1"/>
  <c r="O54" i="1"/>
  <c r="J30" i="1"/>
  <c r="O60" i="1"/>
  <c r="F39" i="1"/>
  <c r="O42" i="1"/>
  <c r="H9" i="1"/>
  <c r="J17" i="1"/>
  <c r="K38" i="1"/>
  <c r="D20" i="1"/>
  <c r="J20" i="1"/>
  <c r="M54" i="1"/>
  <c r="G46" i="1"/>
  <c r="O35" i="1"/>
  <c r="J60" i="1"/>
  <c r="E48" i="1"/>
  <c r="O17" i="1"/>
  <c r="D12" i="1"/>
  <c r="N47" i="1"/>
  <c r="H49" i="1"/>
  <c r="D6" i="1"/>
  <c r="G44" i="1"/>
  <c r="G24" i="1"/>
  <c r="L17" i="1"/>
  <c r="D7" i="1"/>
  <c r="O36" i="1"/>
  <c r="J49" i="1"/>
  <c r="E22" i="1"/>
  <c r="H46" i="1"/>
  <c r="H33" i="1"/>
  <c r="L33" i="1"/>
  <c r="E41" i="1"/>
  <c r="J40" i="1"/>
  <c r="H11" i="1"/>
  <c r="K17" i="1"/>
  <c r="N31" i="1"/>
  <c r="L41" i="1"/>
  <c r="L57" i="1"/>
  <c r="L61" i="1"/>
  <c r="G37" i="1"/>
  <c r="L20" i="1"/>
  <c r="H15" i="1"/>
  <c r="O26" i="1"/>
  <c r="M59" i="1"/>
  <c r="D52" i="1"/>
  <c r="F13" i="1"/>
  <c r="M32" i="1"/>
  <c r="L58" i="1"/>
  <c r="F54" i="1"/>
  <c r="G38" i="1"/>
  <c r="J26" i="1"/>
  <c r="L46" i="1"/>
  <c r="L25" i="1"/>
  <c r="J36" i="1"/>
  <c r="L22" i="1"/>
  <c r="D16" i="1"/>
  <c r="G27" i="1"/>
  <c r="M19" i="1"/>
  <c r="G41" i="1"/>
  <c r="N26" i="1"/>
  <c r="M37" i="1"/>
  <c r="M9" i="1"/>
  <c r="D32" i="1"/>
  <c r="J18" i="1"/>
  <c r="O59" i="1"/>
  <c r="F37" i="1"/>
  <c r="H61" i="1"/>
  <c r="L60" i="1"/>
  <c r="O46" i="1"/>
  <c r="O48" i="1"/>
  <c r="J22" i="1"/>
  <c r="N6" i="1"/>
  <c r="K54" i="1"/>
  <c r="H36" i="1"/>
  <c r="F28" i="1"/>
  <c r="I23" i="1"/>
  <c r="N61" i="1"/>
  <c r="K57" i="1"/>
  <c r="F58" i="1"/>
  <c r="O19" i="1"/>
  <c r="G16" i="1"/>
  <c r="D27" i="1"/>
  <c r="K55" i="1"/>
  <c r="J55" i="1"/>
  <c r="F40" i="1"/>
  <c r="F8" i="1"/>
  <c r="G29" i="1"/>
  <c r="O57" i="1"/>
  <c r="K18" i="1"/>
  <c r="M44" i="1"/>
  <c r="G26" i="1"/>
  <c r="N25" i="1"/>
  <c r="G8" i="1"/>
  <c r="F20" i="1"/>
  <c r="D15" i="1"/>
  <c r="J61" i="1"/>
  <c r="O34" i="1"/>
  <c r="G7" i="1"/>
  <c r="K20" i="1"/>
  <c r="J48" i="1"/>
  <c r="M18" i="1"/>
  <c r="N8" i="1"/>
  <c r="L44" i="1"/>
  <c r="N22" i="1"/>
  <c r="I20" i="1"/>
  <c r="D51" i="1"/>
  <c r="T11" i="28" l="1"/>
  <c r="U24" i="28"/>
  <c r="X22" i="28"/>
  <c r="Y24" i="28"/>
  <c r="AA27" i="28"/>
  <c r="Q29" i="28"/>
  <c r="W11" i="28"/>
  <c r="R28" i="28"/>
  <c r="V25" i="28"/>
  <c r="Z12" i="28"/>
  <c r="S16" i="28"/>
  <c r="Z15" i="28"/>
  <c r="X16" i="28"/>
  <c r="T18" i="28"/>
  <c r="R19" i="28"/>
  <c r="Q20" i="28"/>
  <c r="U21" i="28"/>
  <c r="Q23" i="28"/>
  <c r="X24" i="28"/>
  <c r="S26" i="28"/>
  <c r="AA9" i="28"/>
  <c r="Y10" i="28"/>
  <c r="U12" i="28"/>
  <c r="S13" i="28"/>
  <c r="Q14" i="28"/>
  <c r="T26" i="28"/>
  <c r="Z9" i="28"/>
  <c r="X10" i="28"/>
  <c r="T12" i="28"/>
  <c r="R13" i="28"/>
  <c r="U6" i="28"/>
  <c r="S7" i="28"/>
  <c r="Q8" i="28"/>
  <c r="Z24" i="28"/>
  <c r="U26" i="28"/>
  <c r="U7" i="28"/>
  <c r="S8" i="28"/>
  <c r="Q9" i="28"/>
  <c r="U19" i="28"/>
  <c r="T20" i="28"/>
  <c r="R15" i="28"/>
  <c r="U14" i="28"/>
  <c r="S15" i="28"/>
  <c r="Q16" i="28"/>
  <c r="Z16" i="28"/>
  <c r="T19" i="28"/>
  <c r="S20" i="28"/>
  <c r="Z21" i="28"/>
  <c r="Z10" i="28"/>
  <c r="T13" i="28"/>
  <c r="R14" i="28"/>
  <c r="U9" i="28"/>
  <c r="T6" i="28"/>
  <c r="R7" i="28"/>
  <c r="T9" i="28"/>
  <c r="R10" i="28"/>
  <c r="AA15" i="28"/>
  <c r="Y16" i="28"/>
  <c r="U18" i="28"/>
  <c r="S19" i="28"/>
  <c r="R20" i="28"/>
  <c r="T7" i="28"/>
  <c r="R8" i="28"/>
  <c r="T15" i="28"/>
  <c r="R16" i="28"/>
  <c r="Q6" i="28"/>
  <c r="AA10" i="28"/>
  <c r="U13" i="28"/>
  <c r="S14" i="28"/>
  <c r="Q15" i="28"/>
  <c r="T8" i="28"/>
  <c r="R9" i="28"/>
  <c r="T14" i="28"/>
  <c r="U8" i="28"/>
  <c r="S9" i="28"/>
  <c r="Q10" i="28"/>
  <c r="U10" i="28"/>
  <c r="Q12" i="28"/>
  <c r="U16" i="28"/>
  <c r="P13" i="28"/>
  <c r="P14" i="28"/>
  <c r="P16" i="28"/>
  <c r="P15" i="28"/>
  <c r="P8" i="28"/>
  <c r="P9" i="28"/>
  <c r="P10" i="28"/>
  <c r="U39" i="1"/>
  <c r="X44" i="1"/>
  <c r="X58" i="1"/>
  <c r="Z20" i="1"/>
  <c r="Q32" i="1"/>
  <c r="W35" i="1"/>
  <c r="X30" i="1"/>
  <c r="Q22" i="1"/>
  <c r="R59" i="1"/>
  <c r="U6" i="1"/>
  <c r="Z23" i="1"/>
  <c r="AA55" i="1"/>
  <c r="Q18" i="1"/>
  <c r="Z16" i="1"/>
  <c r="AA42" i="1"/>
  <c r="Z28" i="1"/>
  <c r="Q53" i="1"/>
  <c r="Q25" i="1"/>
  <c r="Z40" i="1"/>
  <c r="Z47" i="1"/>
  <c r="AA51" i="1"/>
  <c r="Z53" i="1"/>
  <c r="R47" i="1"/>
  <c r="W44" i="1"/>
  <c r="X28" i="1"/>
  <c r="U11" i="1"/>
  <c r="X7" i="1"/>
  <c r="R26" i="1"/>
  <c r="U44" i="1"/>
  <c r="R61" i="1"/>
  <c r="AA39" i="1"/>
  <c r="U10" i="1"/>
  <c r="T37" i="1"/>
  <c r="W21" i="1"/>
  <c r="R38" i="1"/>
  <c r="Z43" i="1"/>
  <c r="R29" i="1"/>
  <c r="AA49" i="1"/>
  <c r="T19" i="1"/>
  <c r="Q20" i="1"/>
  <c r="T18" i="1"/>
  <c r="AA28" i="1"/>
  <c r="R10" i="1"/>
  <c r="AA12" i="1"/>
  <c r="T23" i="1"/>
  <c r="X46" i="1"/>
  <c r="U41" i="1"/>
  <c r="R21" i="1"/>
  <c r="R18" i="1"/>
  <c r="U36" i="1"/>
  <c r="W9" i="1"/>
  <c r="Q8" i="1"/>
  <c r="Q15" i="1"/>
  <c r="X9" i="1"/>
  <c r="U13" i="1"/>
  <c r="W48" i="1"/>
  <c r="X56" i="1"/>
  <c r="T57" i="1"/>
  <c r="U56" i="1"/>
  <c r="R36" i="1"/>
  <c r="R60" i="1"/>
  <c r="Z18" i="1"/>
  <c r="T8" i="1"/>
  <c r="Z7" i="1"/>
  <c r="W55" i="1"/>
  <c r="Z32" i="1"/>
  <c r="W60" i="1"/>
  <c r="AA36" i="1"/>
  <c r="W32" i="1"/>
  <c r="R50" i="1"/>
  <c r="AA47" i="1"/>
  <c r="T32" i="1"/>
  <c r="Q24" i="1"/>
  <c r="T28" i="1"/>
  <c r="Z10" i="1"/>
  <c r="R20" i="1"/>
  <c r="W43" i="1"/>
  <c r="X54" i="1"/>
  <c r="T58" i="1"/>
  <c r="X57" i="1"/>
  <c r="Z11" i="1"/>
  <c r="Z24" i="1"/>
  <c r="X19" i="1"/>
  <c r="Q23" i="1"/>
  <c r="Q6" i="1"/>
  <c r="U52" i="1"/>
  <c r="Q36" i="1"/>
  <c r="X59" i="1"/>
  <c r="U22" i="1"/>
  <c r="W14" i="1"/>
  <c r="X21" i="1"/>
  <c r="Z51" i="1"/>
  <c r="W54" i="1"/>
  <c r="Q35" i="1"/>
  <c r="Z25" i="1"/>
  <c r="U58" i="1"/>
  <c r="U45" i="1"/>
  <c r="U14" i="1"/>
  <c r="X52" i="1"/>
  <c r="W8" i="1"/>
  <c r="W20" i="1"/>
  <c r="T35" i="1"/>
  <c r="W36" i="1"/>
  <c r="W49" i="1"/>
  <c r="W25" i="1"/>
  <c r="AA13" i="1"/>
  <c r="Q34" i="1"/>
  <c r="Z17" i="1"/>
  <c r="Z36" i="1"/>
  <c r="R35" i="1"/>
  <c r="T49" i="1"/>
  <c r="T7" i="1"/>
  <c r="AA21" i="1"/>
  <c r="U51" i="1"/>
  <c r="X42" i="1"/>
  <c r="Y49" i="1"/>
  <c r="Z9" i="1"/>
  <c r="AA57" i="1"/>
  <c r="W28" i="1"/>
  <c r="T12" i="1"/>
  <c r="Z59" i="1"/>
  <c r="U21" i="1"/>
  <c r="U17" i="1"/>
  <c r="R45" i="1"/>
  <c r="W11" i="1"/>
  <c r="R52" i="1"/>
  <c r="T51" i="1"/>
  <c r="Z58" i="1"/>
  <c r="T36" i="1"/>
  <c r="T17" i="1"/>
  <c r="U43" i="1"/>
  <c r="T33" i="1"/>
  <c r="W47" i="1"/>
  <c r="U61" i="1"/>
  <c r="X12" i="1"/>
  <c r="X18" i="1"/>
  <c r="AA20" i="1"/>
  <c r="Q29" i="1"/>
  <c r="W39" i="1"/>
  <c r="X8" i="1"/>
  <c r="X36" i="1"/>
  <c r="T16" i="1"/>
  <c r="AA17" i="1"/>
  <c r="Q37" i="1"/>
  <c r="Z26" i="1"/>
  <c r="AA44" i="1"/>
  <c r="U53" i="1"/>
  <c r="Q41" i="1"/>
  <c r="R23" i="1"/>
  <c r="W42" i="1"/>
  <c r="U46" i="1"/>
  <c r="W17" i="1"/>
  <c r="AA10" i="1"/>
  <c r="U55" i="1"/>
  <c r="W13" i="1"/>
  <c r="W59" i="1"/>
  <c r="AA40" i="1"/>
  <c r="Q13" i="1"/>
  <c r="X55" i="1"/>
  <c r="U54" i="1"/>
  <c r="X40" i="1"/>
  <c r="W45" i="1"/>
  <c r="T29" i="1"/>
  <c r="X25" i="1"/>
  <c r="Q14" i="1"/>
  <c r="W40" i="1"/>
  <c r="U59" i="1"/>
  <c r="R22" i="1"/>
  <c r="Q58" i="1"/>
  <c r="Z30" i="1"/>
  <c r="AA60" i="1"/>
  <c r="AA30" i="1"/>
  <c r="U7" i="1"/>
  <c r="W12" i="1"/>
  <c r="T48" i="1"/>
  <c r="W46" i="1"/>
  <c r="T54" i="1"/>
  <c r="T47" i="1"/>
  <c r="X61" i="1"/>
  <c r="U50" i="1"/>
  <c r="T43" i="1"/>
  <c r="W31" i="1"/>
  <c r="Q55" i="1"/>
  <c r="X48" i="1"/>
  <c r="U34" i="1"/>
  <c r="Q10" i="1"/>
  <c r="W56" i="1"/>
  <c r="T40" i="1"/>
  <c r="R17" i="1"/>
  <c r="Z57" i="1"/>
  <c r="X38" i="1"/>
  <c r="T11" i="1"/>
  <c r="Q16" i="1"/>
  <c r="W27" i="1"/>
  <c r="W52" i="1"/>
  <c r="R46" i="1"/>
  <c r="Z60" i="1"/>
  <c r="AA35" i="1"/>
  <c r="T20" i="1"/>
  <c r="AA6" i="1"/>
  <c r="Q56" i="1"/>
  <c r="X31" i="1"/>
  <c r="AA45" i="1"/>
  <c r="Q57" i="1"/>
  <c r="Q42" i="1"/>
  <c r="R8" i="1"/>
  <c r="Z41" i="1"/>
  <c r="T22" i="1"/>
  <c r="AA38" i="1"/>
  <c r="X37" i="1"/>
  <c r="AA27" i="1"/>
  <c r="X10" i="1"/>
  <c r="R43" i="1"/>
  <c r="Z35" i="1"/>
  <c r="Q28" i="1"/>
  <c r="Z12" i="1"/>
  <c r="Q51" i="1"/>
  <c r="AA34" i="1"/>
  <c r="R14" i="1"/>
  <c r="R40" i="1"/>
  <c r="X26" i="1"/>
  <c r="U8" i="1"/>
  <c r="Z39" i="1"/>
  <c r="R57" i="1"/>
  <c r="AA26" i="1"/>
  <c r="W16" i="1"/>
  <c r="Z56" i="1"/>
  <c r="W50" i="1"/>
  <c r="Z6" i="1"/>
  <c r="R42" i="1"/>
  <c r="X41" i="1"/>
  <c r="R31" i="1"/>
  <c r="X35" i="1"/>
  <c r="W38" i="1"/>
  <c r="Z15" i="1"/>
  <c r="X11" i="1"/>
  <c r="AA41" i="1"/>
  <c r="X53" i="1"/>
  <c r="U29" i="1"/>
  <c r="U57" i="1"/>
  <c r="R16" i="1"/>
  <c r="T38" i="1"/>
  <c r="Q45" i="1"/>
  <c r="R27" i="1"/>
  <c r="X29" i="1"/>
  <c r="Q49" i="1"/>
  <c r="X14" i="1"/>
  <c r="Z13" i="1"/>
  <c r="Z37" i="1"/>
  <c r="U27" i="1"/>
  <c r="T42" i="1"/>
  <c r="Z49" i="1"/>
  <c r="Q7" i="1"/>
  <c r="X17" i="1"/>
  <c r="Q60" i="1"/>
  <c r="R55" i="1"/>
  <c r="AA8" i="1"/>
  <c r="X45" i="1"/>
  <c r="AA15" i="1"/>
  <c r="R19" i="1"/>
  <c r="R11" i="1"/>
  <c r="Z27" i="1"/>
  <c r="Q30" i="1"/>
  <c r="W51" i="1"/>
  <c r="U35" i="1"/>
  <c r="W22" i="1"/>
  <c r="X22" i="1"/>
  <c r="Z34" i="1"/>
  <c r="Z33" i="1"/>
  <c r="T21" i="1"/>
  <c r="T25" i="1"/>
  <c r="U33" i="1"/>
  <c r="Z61" i="1"/>
  <c r="U15" i="1"/>
  <c r="R9" i="1"/>
  <c r="T44" i="1"/>
  <c r="Q9" i="1"/>
  <c r="X34" i="1"/>
  <c r="Z50" i="1"/>
  <c r="AA46" i="1"/>
  <c r="AA58" i="1"/>
  <c r="W29" i="1"/>
  <c r="T60" i="1"/>
  <c r="Z54" i="1"/>
  <c r="Q19" i="1"/>
  <c r="T59" i="1"/>
  <c r="R34" i="1"/>
  <c r="R54" i="1"/>
  <c r="R6" i="1"/>
  <c r="T14" i="1"/>
  <c r="W57" i="1"/>
  <c r="X24" i="1"/>
  <c r="X6" i="1"/>
  <c r="Q44" i="1"/>
  <c r="Z8" i="1"/>
  <c r="AA25" i="1"/>
  <c r="W23" i="1"/>
  <c r="AA9" i="1"/>
  <c r="X43" i="1"/>
  <c r="AA43" i="1"/>
  <c r="T50" i="1"/>
  <c r="W58" i="1"/>
  <c r="Q39" i="1"/>
  <c r="R48" i="1"/>
  <c r="X20" i="1"/>
  <c r="R37" i="1"/>
  <c r="W18" i="1"/>
  <c r="U25" i="1"/>
  <c r="W7" i="1"/>
  <c r="AA53" i="1"/>
  <c r="R13" i="1"/>
  <c r="Q59" i="1"/>
  <c r="Q46" i="1"/>
  <c r="W26" i="1"/>
  <c r="T31" i="1"/>
  <c r="R53" i="1"/>
  <c r="Q12" i="1"/>
  <c r="Z55" i="1"/>
  <c r="R39" i="1"/>
  <c r="Q47" i="1"/>
  <c r="Q26" i="1"/>
  <c r="U40" i="1"/>
  <c r="AA14" i="1"/>
  <c r="T30" i="1"/>
  <c r="AA33" i="1"/>
  <c r="AA52" i="1"/>
  <c r="U23" i="1"/>
  <c r="T46" i="1"/>
  <c r="R15" i="1"/>
  <c r="U9" i="1"/>
  <c r="X47" i="1"/>
  <c r="T6" i="1"/>
  <c r="Z52" i="1"/>
  <c r="W34" i="1"/>
  <c r="AA31" i="1"/>
  <c r="R58" i="1"/>
  <c r="R12" i="1"/>
  <c r="T24" i="1"/>
  <c r="X32" i="1"/>
  <c r="Q43" i="1"/>
  <c r="U30" i="1"/>
  <c r="U18" i="1"/>
  <c r="T39" i="1"/>
  <c r="AA18" i="1"/>
  <c r="Z38" i="1"/>
  <c r="U31" i="1"/>
  <c r="W6" i="1"/>
  <c r="U60" i="1"/>
  <c r="W19" i="1"/>
  <c r="Z19" i="1"/>
  <c r="Z48" i="1"/>
  <c r="Q54" i="1"/>
  <c r="T10" i="1"/>
  <c r="X60" i="1"/>
  <c r="Z31" i="1"/>
  <c r="T15" i="1"/>
  <c r="W10" i="1"/>
  <c r="U42" i="1"/>
  <c r="U48" i="1"/>
  <c r="X13" i="1"/>
  <c r="AA22" i="1"/>
  <c r="R28" i="1"/>
  <c r="R49" i="1"/>
  <c r="U26" i="1"/>
  <c r="W37" i="1"/>
  <c r="U24" i="1"/>
  <c r="W33" i="1"/>
  <c r="U28" i="1"/>
  <c r="Q21" i="1"/>
  <c r="AA11" i="1"/>
  <c r="T34" i="1"/>
  <c r="Q38" i="1"/>
  <c r="W61" i="1"/>
  <c r="T53" i="1"/>
  <c r="Q17" i="1"/>
  <c r="Q40" i="1"/>
  <c r="Q11" i="1"/>
  <c r="U49" i="1"/>
  <c r="Q33" i="1"/>
  <c r="W30" i="1"/>
  <c r="Z22" i="1"/>
  <c r="R56" i="1"/>
  <c r="R33" i="1"/>
  <c r="X39" i="1"/>
  <c r="Q48" i="1"/>
  <c r="W53" i="1"/>
  <c r="W41" i="1"/>
  <c r="AA37" i="1"/>
  <c r="T45" i="1"/>
  <c r="Z21" i="1"/>
  <c r="X27" i="1"/>
  <c r="Z46" i="1"/>
  <c r="R7" i="1"/>
  <c r="T52" i="1"/>
  <c r="W15" i="1"/>
  <c r="X49" i="1"/>
  <c r="AA29" i="1"/>
  <c r="T41" i="1"/>
  <c r="Q31" i="1"/>
  <c r="U38" i="1"/>
  <c r="Q61" i="1"/>
  <c r="Z45" i="1"/>
  <c r="W24" i="1"/>
  <c r="AA48" i="1"/>
  <c r="X51" i="1"/>
  <c r="Q50" i="1"/>
  <c r="Z42" i="1"/>
  <c r="AA50" i="1"/>
  <c r="U20" i="1"/>
  <c r="AA32" i="1"/>
  <c r="Q27" i="1"/>
  <c r="X33" i="1"/>
  <c r="R25" i="1"/>
  <c r="Z29" i="1"/>
  <c r="T61" i="1"/>
  <c r="U19" i="1"/>
  <c r="T55" i="1"/>
  <c r="AA61" i="1"/>
  <c r="R51" i="1"/>
  <c r="Q52" i="1"/>
  <c r="AA54" i="1"/>
  <c r="R41" i="1"/>
  <c r="R24" i="1"/>
  <c r="X50" i="1"/>
  <c r="AA24" i="1"/>
  <c r="U32" i="1"/>
  <c r="X16" i="1"/>
  <c r="X15" i="1"/>
  <c r="U47" i="1"/>
  <c r="R30" i="1"/>
  <c r="AA19" i="1"/>
  <c r="T56" i="1"/>
  <c r="R44" i="1"/>
  <c r="T26" i="1"/>
  <c r="AA59" i="1"/>
  <c r="U16" i="1"/>
  <c r="AA7" i="1"/>
  <c r="AA16" i="1"/>
  <c r="T27" i="1"/>
  <c r="U12" i="1"/>
  <c r="R32" i="1"/>
  <c r="X23" i="1"/>
  <c r="T9" i="1"/>
  <c r="T13" i="1"/>
  <c r="Z44" i="1"/>
  <c r="Z14" i="1"/>
  <c r="U37" i="1"/>
  <c r="AA23" i="1"/>
  <c r="AA56" i="1"/>
  <c r="S49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K21" i="28"/>
  <c r="K60" i="28"/>
  <c r="K58" i="28"/>
  <c r="M32" i="28"/>
  <c r="M42" i="28"/>
  <c r="M40" i="28"/>
  <c r="M17" i="28"/>
  <c r="L18" i="28"/>
  <c r="M23" i="28"/>
  <c r="N18" i="28"/>
  <c r="E47" i="28"/>
  <c r="E33" i="28"/>
  <c r="E25" i="28"/>
  <c r="M19" i="28"/>
  <c r="J33" i="28"/>
  <c r="J31" i="28"/>
  <c r="J29" i="28"/>
  <c r="N7" i="28"/>
  <c r="N19" i="28"/>
  <c r="L26" i="28"/>
  <c r="L30" i="28"/>
  <c r="L28" i="28"/>
  <c r="F59" i="28"/>
  <c r="F51" i="28"/>
  <c r="F43" i="28"/>
  <c r="G53" i="28"/>
  <c r="G51" i="28"/>
  <c r="G43" i="28"/>
  <c r="M22" i="28"/>
  <c r="N25" i="28"/>
  <c r="N29" i="28"/>
  <c r="N27" i="28"/>
  <c r="O55" i="28"/>
  <c r="O59" i="28"/>
  <c r="O57" i="28"/>
  <c r="M6" i="28"/>
  <c r="E26" i="28"/>
  <c r="D53" i="28"/>
  <c r="D39" i="28"/>
  <c r="D31" i="28"/>
  <c r="H28" i="28"/>
  <c r="H55" i="28"/>
  <c r="H53" i="28"/>
  <c r="F18" i="28"/>
  <c r="I51" i="28"/>
  <c r="I43" i="28"/>
  <c r="I41" i="28"/>
  <c r="O14" i="28"/>
  <c r="K56" i="28"/>
  <c r="K54" i="28"/>
  <c r="K52" i="28"/>
  <c r="M26" i="28"/>
  <c r="M36" i="28"/>
  <c r="M34" i="28"/>
  <c r="K18" i="28"/>
  <c r="J19" i="28"/>
  <c r="H25" i="28"/>
  <c r="L19" i="28"/>
  <c r="E41" i="28"/>
  <c r="E56" i="28"/>
  <c r="O6" i="28"/>
  <c r="L20" i="28"/>
  <c r="J27" i="28"/>
  <c r="J60" i="28"/>
  <c r="J58" i="28"/>
  <c r="L8" i="28"/>
  <c r="E21" i="28"/>
  <c r="L61" i="28"/>
  <c r="L59" i="28"/>
  <c r="L57" i="28"/>
  <c r="F53" i="28"/>
  <c r="F45" i="28"/>
  <c r="F37" i="28"/>
  <c r="G47" i="28"/>
  <c r="G45" i="28"/>
  <c r="G37" i="28"/>
  <c r="L25" i="28"/>
  <c r="N60" i="28"/>
  <c r="N58" i="28"/>
  <c r="N56" i="28"/>
  <c r="O49" i="28"/>
  <c r="O53" i="28"/>
  <c r="O51" i="28"/>
  <c r="K7" i="28"/>
  <c r="O17" i="28"/>
  <c r="D47" i="28"/>
  <c r="D33" i="28"/>
  <c r="D25" i="28"/>
  <c r="H57" i="28"/>
  <c r="H49" i="28"/>
  <c r="H47" i="28"/>
  <c r="D19" i="28"/>
  <c r="I45" i="28"/>
  <c r="I37" i="28"/>
  <c r="I35" i="28"/>
  <c r="M15" i="28"/>
  <c r="K50" i="28"/>
  <c r="K48" i="28"/>
  <c r="K46" i="28"/>
  <c r="M20" i="28"/>
  <c r="M30" i="28"/>
  <c r="M28" i="28"/>
  <c r="O21" i="28"/>
  <c r="E22" i="28"/>
  <c r="F27" i="28"/>
  <c r="K20" i="28"/>
  <c r="E35" i="28"/>
  <c r="E50" i="28"/>
  <c r="M7" i="28"/>
  <c r="D21" i="28"/>
  <c r="J56" i="28"/>
  <c r="J54" i="28"/>
  <c r="J52" i="28"/>
  <c r="J9" i="28"/>
  <c r="H24" i="28"/>
  <c r="L55" i="28"/>
  <c r="L53" i="28"/>
  <c r="L51" i="28"/>
  <c r="F47" i="28"/>
  <c r="F39" i="28"/>
  <c r="F31" i="28"/>
  <c r="G41" i="28"/>
  <c r="G39" i="28"/>
  <c r="G31" i="28"/>
  <c r="D26" i="28"/>
  <c r="N54" i="28"/>
  <c r="N52" i="28"/>
  <c r="N50" i="28"/>
  <c r="O43" i="28"/>
  <c r="O47" i="28"/>
  <c r="O45" i="28"/>
  <c r="O7" i="28"/>
  <c r="M18" i="28"/>
  <c r="D41" i="28"/>
  <c r="D56" i="28"/>
  <c r="O13" i="28"/>
  <c r="H51" i="28"/>
  <c r="H43" i="28"/>
  <c r="H41" i="28"/>
  <c r="G21" i="28"/>
  <c r="I39" i="28"/>
  <c r="I31" i="28"/>
  <c r="I29" i="28"/>
  <c r="K16" i="28"/>
  <c r="J17" i="28"/>
  <c r="K44" i="28"/>
  <c r="K42" i="28"/>
  <c r="K40" i="28"/>
  <c r="M61" i="28"/>
  <c r="M59" i="28"/>
  <c r="M57" i="28"/>
  <c r="D22" i="28"/>
  <c r="L23" i="28"/>
  <c r="L17" i="28"/>
  <c r="E60" i="28"/>
  <c r="E58" i="28"/>
  <c r="E44" i="28"/>
  <c r="K8" i="28"/>
  <c r="H22" i="28"/>
  <c r="J50" i="28"/>
  <c r="J48" i="28"/>
  <c r="J46" i="28"/>
  <c r="H10" i="28"/>
  <c r="K25" i="28"/>
  <c r="L49" i="28"/>
  <c r="L47" i="28"/>
  <c r="L45" i="28"/>
  <c r="F41" i="28"/>
  <c r="F33" i="28"/>
  <c r="F60" i="28"/>
  <c r="G35" i="28"/>
  <c r="G33" i="28"/>
  <c r="G60" i="28"/>
  <c r="G28" i="28"/>
  <c r="N48" i="28"/>
  <c r="N46" i="28"/>
  <c r="N44" i="28"/>
  <c r="O37" i="28"/>
  <c r="O41" i="28"/>
  <c r="O39" i="28"/>
  <c r="M8" i="28"/>
  <c r="K19" i="28"/>
  <c r="D35" i="28"/>
  <c r="D50" i="28"/>
  <c r="M14" i="28"/>
  <c r="H45" i="28"/>
  <c r="H37" i="28"/>
  <c r="H35" i="28"/>
  <c r="N22" i="28"/>
  <c r="I33" i="28"/>
  <c r="I60" i="28"/>
  <c r="I23" i="28"/>
  <c r="I17" i="28"/>
  <c r="F23" i="28"/>
  <c r="K38" i="28"/>
  <c r="K36" i="28"/>
  <c r="K34" i="28"/>
  <c r="M55" i="28"/>
  <c r="M53" i="28"/>
  <c r="M51" i="28"/>
  <c r="K23" i="28"/>
  <c r="G25" i="28"/>
  <c r="J18" i="28"/>
  <c r="E54" i="28"/>
  <c r="E52" i="28"/>
  <c r="E38" i="28"/>
  <c r="G10" i="28"/>
  <c r="O23" i="28"/>
  <c r="J44" i="28"/>
  <c r="J42" i="28"/>
  <c r="J40" i="28"/>
  <c r="F11" i="28"/>
  <c r="I27" i="28"/>
  <c r="L43" i="28"/>
  <c r="L41" i="28"/>
  <c r="L39" i="28"/>
  <c r="F35" i="28"/>
  <c r="F56" i="28"/>
  <c r="F54" i="28"/>
  <c r="G29" i="28"/>
  <c r="G56" i="28"/>
  <c r="G54" i="28"/>
  <c r="M11" i="28"/>
  <c r="N42" i="28"/>
  <c r="N40" i="28"/>
  <c r="N38" i="28"/>
  <c r="O31" i="28"/>
  <c r="O35" i="28"/>
  <c r="O33" i="28"/>
  <c r="K9" i="28"/>
  <c r="J20" i="28"/>
  <c r="D58" i="28"/>
  <c r="D44" i="28"/>
  <c r="K15" i="28"/>
  <c r="H39" i="28"/>
  <c r="H31" i="28"/>
  <c r="H29" i="28"/>
  <c r="I58" i="28"/>
  <c r="I56" i="28"/>
  <c r="I54" i="28"/>
  <c r="G6" i="28"/>
  <c r="G18" i="28"/>
  <c r="J11" i="28"/>
  <c r="K32" i="28"/>
  <c r="K30" i="28"/>
  <c r="K28" i="28"/>
  <c r="M49" i="28"/>
  <c r="M47" i="28"/>
  <c r="M45" i="28"/>
  <c r="O24" i="28"/>
  <c r="K26" i="28"/>
  <c r="G22" i="28"/>
  <c r="E48" i="28"/>
  <c r="E46" i="28"/>
  <c r="E32" i="28"/>
  <c r="E11" i="28"/>
  <c r="D24" i="28"/>
  <c r="J38" i="28"/>
  <c r="J36" i="28"/>
  <c r="J34" i="28"/>
  <c r="D12" i="28"/>
  <c r="K17" i="28"/>
  <c r="L37" i="28"/>
  <c r="L35" i="28"/>
  <c r="L33" i="28"/>
  <c r="F29" i="28"/>
  <c r="F50" i="28"/>
  <c r="F48" i="28"/>
  <c r="G23" i="28"/>
  <c r="G50" i="28"/>
  <c r="G48" i="28"/>
  <c r="K12" i="28"/>
  <c r="N36" i="28"/>
  <c r="N34" i="28"/>
  <c r="N32" i="28"/>
  <c r="O25" i="28"/>
  <c r="O29" i="28"/>
  <c r="O56" i="28"/>
  <c r="G11" i="28"/>
  <c r="D60" i="28"/>
  <c r="D52" i="28"/>
  <c r="D38" i="28"/>
  <c r="G17" i="28"/>
  <c r="H33" i="28"/>
  <c r="H60" i="28"/>
  <c r="H23" i="28"/>
  <c r="I52" i="28"/>
  <c r="I50" i="28"/>
  <c r="I48" i="28"/>
  <c r="E7" i="28"/>
  <c r="E19" i="28"/>
  <c r="K57" i="28"/>
  <c r="K61" i="28"/>
  <c r="K59" i="28"/>
  <c r="K22" i="28"/>
  <c r="M43" i="28"/>
  <c r="M41" i="28"/>
  <c r="M39" i="28"/>
  <c r="F25" i="28"/>
  <c r="E27" i="28"/>
  <c r="N23" i="28"/>
  <c r="E42" i="28"/>
  <c r="E40" i="28"/>
  <c r="E61" i="28"/>
  <c r="O12" i="28"/>
  <c r="H27" i="28"/>
  <c r="J32" i="28"/>
  <c r="J30" i="28"/>
  <c r="J28" i="28"/>
  <c r="N13" i="28"/>
  <c r="J21" i="28"/>
  <c r="L31" i="28"/>
  <c r="L29" i="28"/>
  <c r="L27" i="28"/>
  <c r="F58" i="28"/>
  <c r="F44" i="28"/>
  <c r="F42" i="28"/>
  <c r="G58" i="28"/>
  <c r="G44" i="28"/>
  <c r="G42" i="28"/>
  <c r="N61" i="28"/>
  <c r="N30" i="28"/>
  <c r="N28" i="28"/>
  <c r="N26" i="28"/>
  <c r="O60" i="28"/>
  <c r="O58" i="28"/>
  <c r="O50" i="28"/>
  <c r="N8" i="28"/>
  <c r="D54" i="28"/>
  <c r="D46" i="28"/>
  <c r="D32" i="28"/>
  <c r="E18" i="28"/>
  <c r="H56" i="28"/>
  <c r="H54" i="28"/>
  <c r="F6" i="28"/>
  <c r="I46" i="28"/>
  <c r="I44" i="28"/>
  <c r="I42" i="28"/>
  <c r="O8" i="28"/>
  <c r="D20" i="28"/>
  <c r="K51" i="28"/>
  <c r="K55" i="28"/>
  <c r="K53" i="28"/>
  <c r="J23" i="28"/>
  <c r="M37" i="28"/>
  <c r="M35" i="28"/>
  <c r="M33" i="28"/>
  <c r="J26" i="28"/>
  <c r="D29" i="28"/>
  <c r="I25" i="28"/>
  <c r="E36" i="28"/>
  <c r="E34" i="28"/>
  <c r="E55" i="28"/>
  <c r="M13" i="28"/>
  <c r="E28" i="28"/>
  <c r="J61" i="28"/>
  <c r="J59" i="28"/>
  <c r="J22" i="28"/>
  <c r="L14" i="28"/>
  <c r="L56" i="28"/>
  <c r="L60" i="28"/>
  <c r="L58" i="28"/>
  <c r="L21" i="28"/>
  <c r="F52" i="28"/>
  <c r="F38" i="28"/>
  <c r="F36" i="28"/>
  <c r="G52" i="28"/>
  <c r="G38" i="28"/>
  <c r="G36" i="28"/>
  <c r="N55" i="28"/>
  <c r="N59" i="28"/>
  <c r="N57" i="28"/>
  <c r="N20" i="28"/>
  <c r="O54" i="28"/>
  <c r="O52" i="28"/>
  <c r="O44" i="28"/>
  <c r="L9" i="28"/>
  <c r="D48" i="28"/>
  <c r="D40" i="28"/>
  <c r="D61" i="28"/>
  <c r="H58" i="28"/>
  <c r="H50" i="28"/>
  <c r="H48" i="28"/>
  <c r="D7" i="28"/>
  <c r="I40" i="28"/>
  <c r="I38" i="28"/>
  <c r="I36" i="28"/>
  <c r="M9" i="28"/>
  <c r="H21" i="28"/>
  <c r="K45" i="28"/>
  <c r="K49" i="28"/>
  <c r="K47" i="28"/>
  <c r="M56" i="28"/>
  <c r="M31" i="28"/>
  <c r="M29" i="28"/>
  <c r="M27" i="28"/>
  <c r="D27" i="28"/>
  <c r="O11" i="28"/>
  <c r="G27" i="28"/>
  <c r="E30" i="28"/>
  <c r="E57" i="28"/>
  <c r="E49" i="28"/>
  <c r="K14" i="28"/>
  <c r="J57" i="28"/>
  <c r="J55" i="28"/>
  <c r="J53" i="28"/>
  <c r="N6" i="28"/>
  <c r="J15" i="28"/>
  <c r="L50" i="28"/>
  <c r="L54" i="28"/>
  <c r="L52" i="28"/>
  <c r="J6" i="28"/>
  <c r="F46" i="28"/>
  <c r="F32" i="28"/>
  <c r="F30" i="28"/>
  <c r="G46" i="28"/>
  <c r="G32" i="28"/>
  <c r="G30" i="28"/>
  <c r="N49" i="28"/>
  <c r="N53" i="28"/>
  <c r="N51" i="28"/>
  <c r="L6" i="28"/>
  <c r="O48" i="28"/>
  <c r="O46" i="28"/>
  <c r="O38" i="28"/>
  <c r="J10" i="28"/>
  <c r="D42" i="28"/>
  <c r="D34" i="28"/>
  <c r="D55" i="28"/>
  <c r="H52" i="28"/>
  <c r="H44" i="28"/>
  <c r="H42" i="28"/>
  <c r="N14" i="28"/>
  <c r="I34" i="28"/>
  <c r="I32" i="28"/>
  <c r="I30" i="28"/>
  <c r="K10" i="28"/>
  <c r="O22" i="28"/>
  <c r="K39" i="28"/>
  <c r="K43" i="28"/>
  <c r="K41" i="28"/>
  <c r="M50" i="28"/>
  <c r="M60" i="28"/>
  <c r="M58" i="28"/>
  <c r="M21" i="28"/>
  <c r="L12" i="28"/>
  <c r="M12" i="28"/>
  <c r="D28" i="28"/>
  <c r="E24" i="28"/>
  <c r="E51" i="28"/>
  <c r="E43" i="28"/>
  <c r="I15" i="28"/>
  <c r="J51" i="28"/>
  <c r="J49" i="28"/>
  <c r="J47" i="28"/>
  <c r="L7" i="28"/>
  <c r="H16" i="28"/>
  <c r="L44" i="28"/>
  <c r="L48" i="28"/>
  <c r="L46" i="28"/>
  <c r="L13" i="28"/>
  <c r="F40" i="28"/>
  <c r="F61" i="28"/>
  <c r="F24" i="28"/>
  <c r="G40" i="28"/>
  <c r="G61" i="28"/>
  <c r="G24" i="28"/>
  <c r="N43" i="28"/>
  <c r="N47" i="28"/>
  <c r="N45" i="28"/>
  <c r="J7" i="28"/>
  <c r="O42" i="28"/>
  <c r="O40" i="28"/>
  <c r="O32" i="28"/>
  <c r="F12" i="28"/>
  <c r="D36" i="28"/>
  <c r="D57" i="28"/>
  <c r="D49" i="28"/>
  <c r="H46" i="28"/>
  <c r="H38" i="28"/>
  <c r="H36" i="28"/>
  <c r="L15" i="28"/>
  <c r="I28" i="28"/>
  <c r="I61" i="28"/>
  <c r="I59" i="28"/>
  <c r="I11" i="28"/>
  <c r="D23" i="28"/>
  <c r="K33" i="28"/>
  <c r="K37" i="28"/>
  <c r="K35" i="28"/>
  <c r="M44" i="28"/>
  <c r="M54" i="28"/>
  <c r="M52" i="28"/>
  <c r="K6" i="28"/>
  <c r="J13" i="28"/>
  <c r="K13" i="28"/>
  <c r="L11" i="28"/>
  <c r="E59" i="28"/>
  <c r="E45" i="28"/>
  <c r="E37" i="28"/>
  <c r="E17" i="28"/>
  <c r="J45" i="28"/>
  <c r="J43" i="28"/>
  <c r="J41" i="28"/>
  <c r="J8" i="28"/>
  <c r="F17" i="28"/>
  <c r="L38" i="28"/>
  <c r="L42" i="28"/>
  <c r="L40" i="28"/>
  <c r="J14" i="28"/>
  <c r="F34" i="28"/>
  <c r="F55" i="28"/>
  <c r="D6" i="28"/>
  <c r="G34" i="28"/>
  <c r="G55" i="28"/>
  <c r="O19" i="28"/>
  <c r="N37" i="28"/>
  <c r="N41" i="28"/>
  <c r="N39" i="28"/>
  <c r="N11" i="28"/>
  <c r="O36" i="28"/>
  <c r="O34" i="28"/>
  <c r="O26" i="28"/>
  <c r="J24" i="28"/>
  <c r="D30" i="28"/>
  <c r="D51" i="28"/>
  <c r="D43" i="28"/>
  <c r="H40" i="28"/>
  <c r="H32" i="28"/>
  <c r="H30" i="28"/>
  <c r="J16" i="28"/>
  <c r="I22" i="28"/>
  <c r="I55" i="28"/>
  <c r="I53" i="28"/>
  <c r="G12" i="28"/>
  <c r="K24" i="28"/>
  <c r="K27" i="28"/>
  <c r="K31" i="28"/>
  <c r="K29" i="28"/>
  <c r="M38" i="28"/>
  <c r="M48" i="28"/>
  <c r="M46" i="28"/>
  <c r="O16" i="28"/>
  <c r="N17" i="28"/>
  <c r="F22" i="28"/>
  <c r="J12" i="28"/>
  <c r="E53" i="28"/>
  <c r="E39" i="28"/>
  <c r="E31" i="28"/>
  <c r="O18" i="28"/>
  <c r="J39" i="28"/>
  <c r="J37" i="28"/>
  <c r="J35" i="28"/>
  <c r="D11" i="28"/>
  <c r="D18" i="28"/>
  <c r="L32" i="28"/>
  <c r="L36" i="28"/>
  <c r="L34" i="28"/>
  <c r="D17" i="28"/>
  <c r="F57" i="28"/>
  <c r="F49" i="28"/>
  <c r="G59" i="28"/>
  <c r="G57" i="28"/>
  <c r="G49" i="28"/>
  <c r="F21" i="28"/>
  <c r="N31" i="28"/>
  <c r="N35" i="28"/>
  <c r="N33" i="28"/>
  <c r="O61" i="28"/>
  <c r="O30" i="28"/>
  <c r="O28" i="28"/>
  <c r="O20" i="28"/>
  <c r="M25" i="28"/>
  <c r="D59" i="28"/>
  <c r="D45" i="28"/>
  <c r="D37" i="28"/>
  <c r="H34" i="28"/>
  <c r="H61" i="28"/>
  <c r="H59" i="28"/>
  <c r="H17" i="28"/>
  <c r="I57" i="28"/>
  <c r="I49" i="28"/>
  <c r="I47" i="28"/>
  <c r="E13" i="28"/>
  <c r="F26" i="28"/>
  <c r="J33" i="1"/>
  <c r="M30" i="1"/>
  <c r="D61" i="1"/>
  <c r="R26" i="28" l="1"/>
  <c r="Q13" i="28"/>
  <c r="U47" i="28"/>
  <c r="U57" i="28"/>
  <c r="T17" i="28"/>
  <c r="T59" i="28"/>
  <c r="T34" i="28"/>
  <c r="Y25" i="28"/>
  <c r="AA20" i="28"/>
  <c r="AA28" i="28"/>
  <c r="AA30" i="28"/>
  <c r="Z33" i="28"/>
  <c r="Z35" i="28"/>
  <c r="Z31" i="28"/>
  <c r="R21" i="28"/>
  <c r="S57" i="28"/>
  <c r="S59" i="28"/>
  <c r="R49" i="28"/>
  <c r="R57" i="28"/>
  <c r="X34" i="28"/>
  <c r="X36" i="28"/>
  <c r="X32" i="28"/>
  <c r="V35" i="28"/>
  <c r="V37" i="28"/>
  <c r="V39" i="28"/>
  <c r="AA18" i="28"/>
  <c r="Q31" i="28"/>
  <c r="Q39" i="28"/>
  <c r="Q53" i="28"/>
  <c r="V12" i="28"/>
  <c r="R22" i="28"/>
  <c r="Z17" i="28"/>
  <c r="AA16" i="28"/>
  <c r="Y46" i="28"/>
  <c r="Y48" i="28"/>
  <c r="Y38" i="28"/>
  <c r="W29" i="28"/>
  <c r="W31" i="28"/>
  <c r="W27" i="28"/>
  <c r="W24" i="28"/>
  <c r="S12" i="28"/>
  <c r="U53" i="28"/>
  <c r="U22" i="28"/>
  <c r="V16" i="28"/>
  <c r="T30" i="28"/>
  <c r="T32" i="28"/>
  <c r="T40" i="28"/>
  <c r="V24" i="28"/>
  <c r="AA26" i="28"/>
  <c r="AA34" i="28"/>
  <c r="AA36" i="28"/>
  <c r="Z11" i="28"/>
  <c r="Z39" i="28"/>
  <c r="Z41" i="28"/>
  <c r="Z37" i="28"/>
  <c r="AA19" i="28"/>
  <c r="S55" i="28"/>
  <c r="S34" i="28"/>
  <c r="R55" i="28"/>
  <c r="R34" i="28"/>
  <c r="V14" i="28"/>
  <c r="X40" i="28"/>
  <c r="X42" i="28"/>
  <c r="X38" i="28"/>
  <c r="R17" i="28"/>
  <c r="V8" i="28"/>
  <c r="V41" i="28"/>
  <c r="V43" i="28"/>
  <c r="V45" i="28"/>
  <c r="Q17" i="28"/>
  <c r="Q37" i="28"/>
  <c r="Q45" i="28"/>
  <c r="Q59" i="28"/>
  <c r="X11" i="28"/>
  <c r="W13" i="28"/>
  <c r="V13" i="28"/>
  <c r="W6" i="28"/>
  <c r="Y52" i="28"/>
  <c r="Y54" i="28"/>
  <c r="Y44" i="28"/>
  <c r="W35" i="28"/>
  <c r="W37" i="28"/>
  <c r="W33" i="28"/>
  <c r="U11" i="28"/>
  <c r="U59" i="28"/>
  <c r="U28" i="28"/>
  <c r="X15" i="28"/>
  <c r="T36" i="28"/>
  <c r="T38" i="28"/>
  <c r="T46" i="28"/>
  <c r="R12" i="28"/>
  <c r="AA32" i="28"/>
  <c r="AA40" i="28"/>
  <c r="AA42" i="28"/>
  <c r="V7" i="28"/>
  <c r="Z45" i="28"/>
  <c r="Z47" i="28"/>
  <c r="Z43" i="28"/>
  <c r="S24" i="28"/>
  <c r="S61" i="28"/>
  <c r="S40" i="28"/>
  <c r="R24" i="28"/>
  <c r="R61" i="28"/>
  <c r="R40" i="28"/>
  <c r="X13" i="28"/>
  <c r="X46" i="28"/>
  <c r="X48" i="28"/>
  <c r="X44" i="28"/>
  <c r="T16" i="28"/>
  <c r="X7" i="28"/>
  <c r="V47" i="28"/>
  <c r="V51" i="28"/>
  <c r="U15" i="28"/>
  <c r="Q43" i="28"/>
  <c r="Q51" i="28"/>
  <c r="Q24" i="28"/>
  <c r="Y12" i="28"/>
  <c r="X12" i="28"/>
  <c r="Y21" i="28"/>
  <c r="Y58" i="28"/>
  <c r="Y60" i="28"/>
  <c r="Y50" i="28"/>
  <c r="W41" i="28"/>
  <c r="W43" i="28"/>
  <c r="W39" i="28"/>
  <c r="AA22" i="28"/>
  <c r="W10" i="28"/>
  <c r="U30" i="28"/>
  <c r="U32" i="28"/>
  <c r="U34" i="28"/>
  <c r="Z14" i="28"/>
  <c r="T42" i="28"/>
  <c r="T44" i="28"/>
  <c r="T52" i="28"/>
  <c r="V10" i="28"/>
  <c r="AA38" i="28"/>
  <c r="AA46" i="28"/>
  <c r="AA48" i="28"/>
  <c r="X6" i="28"/>
  <c r="Z51" i="28"/>
  <c r="Z53" i="28"/>
  <c r="S30" i="28"/>
  <c r="S32" i="28"/>
  <c r="S46" i="28"/>
  <c r="R30" i="28"/>
  <c r="R32" i="28"/>
  <c r="R46" i="28"/>
  <c r="V6" i="28"/>
  <c r="X52" i="28"/>
  <c r="X54" i="28"/>
  <c r="X50" i="28"/>
  <c r="V15" i="28"/>
  <c r="Z6" i="28"/>
  <c r="V53" i="28"/>
  <c r="V55" i="28"/>
  <c r="V57" i="28"/>
  <c r="W14" i="28"/>
  <c r="Q57" i="28"/>
  <c r="Q30" i="28"/>
  <c r="S27" i="28"/>
  <c r="AA11" i="28"/>
  <c r="Y27" i="28"/>
  <c r="Y29" i="28"/>
  <c r="Y31" i="28"/>
  <c r="Y56" i="28"/>
  <c r="W49" i="28"/>
  <c r="W45" i="28"/>
  <c r="T21" i="28"/>
  <c r="Y9" i="28"/>
  <c r="U36" i="28"/>
  <c r="U38" i="28"/>
  <c r="U40" i="28"/>
  <c r="T48" i="28"/>
  <c r="T50" i="28"/>
  <c r="T58" i="28"/>
  <c r="X9" i="28"/>
  <c r="AA44" i="28"/>
  <c r="AA52" i="28"/>
  <c r="AA54" i="28"/>
  <c r="Z20" i="28"/>
  <c r="Z57" i="28"/>
  <c r="Z59" i="28"/>
  <c r="Z55" i="28"/>
  <c r="S36" i="28"/>
  <c r="S38" i="28"/>
  <c r="S52" i="28"/>
  <c r="R36" i="28"/>
  <c r="R38" i="28"/>
  <c r="R52" i="28"/>
  <c r="X21" i="28"/>
  <c r="X58" i="28"/>
  <c r="X60" i="28"/>
  <c r="X56" i="28"/>
  <c r="X14" i="28"/>
  <c r="V22" i="28"/>
  <c r="V59" i="28"/>
  <c r="Q28" i="28"/>
  <c r="Y13" i="28"/>
  <c r="Q55" i="28"/>
  <c r="Q34" i="28"/>
  <c r="Q36" i="28"/>
  <c r="U25" i="28"/>
  <c r="V26" i="28"/>
  <c r="Y33" i="28"/>
  <c r="Y35" i="28"/>
  <c r="Y37" i="28"/>
  <c r="V23" i="28"/>
  <c r="W53" i="28"/>
  <c r="W51" i="28"/>
  <c r="AA8" i="28"/>
  <c r="U42" i="28"/>
  <c r="U44" i="28"/>
  <c r="U46" i="28"/>
  <c r="R6" i="28"/>
  <c r="T54" i="28"/>
  <c r="T56" i="28"/>
  <c r="Q18" i="28"/>
  <c r="Z8" i="28"/>
  <c r="AA50" i="28"/>
  <c r="AA58" i="28"/>
  <c r="AA60" i="28"/>
  <c r="Z26" i="28"/>
  <c r="Z28" i="28"/>
  <c r="Z30" i="28"/>
  <c r="S42" i="28"/>
  <c r="S44" i="28"/>
  <c r="S58" i="28"/>
  <c r="R42" i="28"/>
  <c r="R44" i="28"/>
  <c r="R58" i="28"/>
  <c r="X27" i="28"/>
  <c r="X29" i="28"/>
  <c r="X31" i="28"/>
  <c r="V21" i="28"/>
  <c r="Z13" i="28"/>
  <c r="V28" i="28"/>
  <c r="V30" i="28"/>
  <c r="V32" i="28"/>
  <c r="T27" i="28"/>
  <c r="AA12" i="28"/>
  <c r="Q61" i="28"/>
  <c r="Q40" i="28"/>
  <c r="Q42" i="28"/>
  <c r="Z23" i="28"/>
  <c r="Q27" i="28"/>
  <c r="R25" i="28"/>
  <c r="Y39" i="28"/>
  <c r="Y41" i="28"/>
  <c r="Y43" i="28"/>
  <c r="W22" i="28"/>
  <c r="W59" i="28"/>
  <c r="W57" i="28"/>
  <c r="Q19" i="28"/>
  <c r="Q7" i="28"/>
  <c r="U48" i="28"/>
  <c r="U50" i="28"/>
  <c r="U52" i="28"/>
  <c r="T23" i="28"/>
  <c r="T60" i="28"/>
  <c r="T33" i="28"/>
  <c r="S17" i="28"/>
  <c r="S11" i="28"/>
  <c r="AA56" i="28"/>
  <c r="AA29" i="28"/>
  <c r="AA25" i="28"/>
  <c r="Z32" i="28"/>
  <c r="Z34" i="28"/>
  <c r="Z36" i="28"/>
  <c r="W12" i="28"/>
  <c r="S48" i="28"/>
  <c r="S50" i="28"/>
  <c r="S23" i="28"/>
  <c r="R48" i="28"/>
  <c r="R50" i="28"/>
  <c r="R29" i="28"/>
  <c r="X33" i="28"/>
  <c r="X35" i="28"/>
  <c r="X37" i="28"/>
  <c r="W17" i="28"/>
  <c r="V34" i="28"/>
  <c r="V36" i="28"/>
  <c r="V38" i="28"/>
  <c r="Q11" i="28"/>
  <c r="Q32" i="28"/>
  <c r="Q46" i="28"/>
  <c r="Q48" i="28"/>
  <c r="S22" i="28"/>
  <c r="W26" i="28"/>
  <c r="AA24" i="28"/>
  <c r="Y45" i="28"/>
  <c r="Y47" i="28"/>
  <c r="W28" i="28"/>
  <c r="W30" i="28"/>
  <c r="W32" i="28"/>
  <c r="V11" i="28"/>
  <c r="S18" i="28"/>
  <c r="S6" i="28"/>
  <c r="U54" i="28"/>
  <c r="U56" i="28"/>
  <c r="U58" i="28"/>
  <c r="T29" i="28"/>
  <c r="T31" i="28"/>
  <c r="T39" i="28"/>
  <c r="W15" i="28"/>
  <c r="W9" i="28"/>
  <c r="AA33" i="28"/>
  <c r="AA35" i="28"/>
  <c r="Z38" i="28"/>
  <c r="Z40" i="28"/>
  <c r="Z42" i="28"/>
  <c r="Y11" i="28"/>
  <c r="S54" i="28"/>
  <c r="S56" i="28"/>
  <c r="S29" i="28"/>
  <c r="R54" i="28"/>
  <c r="R56" i="28"/>
  <c r="R35" i="28"/>
  <c r="X39" i="28"/>
  <c r="X41" i="28"/>
  <c r="X43" i="28"/>
  <c r="U27" i="28"/>
  <c r="R11" i="28"/>
  <c r="V40" i="28"/>
  <c r="V42" i="28"/>
  <c r="V44" i="28"/>
  <c r="AA23" i="28"/>
  <c r="S10" i="28"/>
  <c r="Q38" i="28"/>
  <c r="Q52" i="28"/>
  <c r="Q54" i="28"/>
  <c r="V18" i="28"/>
  <c r="S25" i="28"/>
  <c r="W23" i="28"/>
  <c r="Y51" i="28"/>
  <c r="Y53" i="28"/>
  <c r="Y55" i="28"/>
  <c r="W34" i="28"/>
  <c r="W36" i="28"/>
  <c r="W38" i="28"/>
  <c r="R23" i="28"/>
  <c r="U17" i="28"/>
  <c r="U23" i="28"/>
  <c r="U60" i="28"/>
  <c r="U33" i="28"/>
  <c r="Z22" i="28"/>
  <c r="T35" i="28"/>
  <c r="T37" i="28"/>
  <c r="T45" i="28"/>
  <c r="Y14" i="28"/>
  <c r="W19" i="28"/>
  <c r="Y8" i="28"/>
  <c r="AA39" i="28"/>
  <c r="AA41" i="28"/>
  <c r="AA37" i="28"/>
  <c r="Z44" i="28"/>
  <c r="Z46" i="28"/>
  <c r="Z48" i="28"/>
  <c r="S28" i="28"/>
  <c r="S60" i="28"/>
  <c r="S33" i="28"/>
  <c r="S35" i="28"/>
  <c r="R60" i="28"/>
  <c r="R33" i="28"/>
  <c r="R41" i="28"/>
  <c r="X45" i="28"/>
  <c r="X47" i="28"/>
  <c r="W25" i="28"/>
  <c r="T10" i="28"/>
  <c r="V46" i="28"/>
  <c r="V48" i="28"/>
  <c r="V50" i="28"/>
  <c r="T22" i="28"/>
  <c r="W8" i="28"/>
  <c r="Q44" i="28"/>
  <c r="Q58" i="28"/>
  <c r="Q60" i="28"/>
  <c r="X17" i="28"/>
  <c r="X23" i="28"/>
  <c r="Y57" i="28"/>
  <c r="Y59" i="28"/>
  <c r="Y61" i="28"/>
  <c r="W40" i="28"/>
  <c r="W42" i="28"/>
  <c r="W44" i="28"/>
  <c r="V17" i="28"/>
  <c r="W16" i="28"/>
  <c r="U29" i="28"/>
  <c r="U39" i="28"/>
  <c r="S21" i="28"/>
  <c r="T41" i="28"/>
  <c r="T43" i="28"/>
  <c r="T51" i="28"/>
  <c r="AA13" i="28"/>
  <c r="Y18" i="28"/>
  <c r="AA7" i="28"/>
  <c r="AA45" i="28"/>
  <c r="AA47" i="28"/>
  <c r="AA43" i="28"/>
  <c r="Z50" i="28"/>
  <c r="Z52" i="28"/>
  <c r="Z54" i="28"/>
  <c r="S31" i="28"/>
  <c r="S39" i="28"/>
  <c r="S41" i="28"/>
  <c r="R31" i="28"/>
  <c r="R39" i="28"/>
  <c r="R47" i="28"/>
  <c r="X51" i="28"/>
  <c r="X53" i="28"/>
  <c r="X55" i="28"/>
  <c r="T24" i="28"/>
  <c r="V52" i="28"/>
  <c r="V54" i="28"/>
  <c r="V56" i="28"/>
  <c r="Y7" i="28"/>
  <c r="Q50" i="28"/>
  <c r="Q35" i="28"/>
  <c r="W20" i="28"/>
  <c r="R27" i="28"/>
  <c r="Q22" i="28"/>
  <c r="AA21" i="28"/>
  <c r="Y28" i="28"/>
  <c r="Y30" i="28"/>
  <c r="Y20" i="28"/>
  <c r="W46" i="28"/>
  <c r="W48" i="28"/>
  <c r="W50" i="28"/>
  <c r="Y15" i="28"/>
  <c r="U35" i="28"/>
  <c r="U37" i="28"/>
  <c r="U45" i="28"/>
  <c r="T47" i="28"/>
  <c r="T49" i="28"/>
  <c r="T57" i="28"/>
  <c r="AA17" i="28"/>
  <c r="W7" i="28"/>
  <c r="AA51" i="28"/>
  <c r="AA53" i="28"/>
  <c r="Z56" i="28"/>
  <c r="Z58" i="28"/>
  <c r="Z60" i="28"/>
  <c r="X25" i="28"/>
  <c r="S37" i="28"/>
  <c r="S45" i="28"/>
  <c r="S47" i="28"/>
  <c r="R37" i="28"/>
  <c r="R45" i="28"/>
  <c r="R53" i="28"/>
  <c r="X57" i="28"/>
  <c r="X59" i="28"/>
  <c r="Q21" i="28"/>
  <c r="X8" i="28"/>
  <c r="V58" i="28"/>
  <c r="V60" i="28"/>
  <c r="V27" i="28"/>
  <c r="X20" i="28"/>
  <c r="AA6" i="28"/>
  <c r="Q56" i="28"/>
  <c r="Q41" i="28"/>
  <c r="X19" i="28"/>
  <c r="T25" i="28"/>
  <c r="V19" i="28"/>
  <c r="W18" i="28"/>
  <c r="Y34" i="28"/>
  <c r="Y36" i="28"/>
  <c r="Y26" i="28"/>
  <c r="W52" i="28"/>
  <c r="W54" i="28"/>
  <c r="W56" i="28"/>
  <c r="AA14" i="28"/>
  <c r="U41" i="28"/>
  <c r="U43" i="28"/>
  <c r="U51" i="28"/>
  <c r="R18" i="28"/>
  <c r="T53" i="28"/>
  <c r="T55" i="28"/>
  <c r="T28" i="28"/>
  <c r="Q26" i="28"/>
  <c r="Y6" i="28"/>
  <c r="AA57" i="28"/>
  <c r="AA59" i="28"/>
  <c r="AA55" i="28"/>
  <c r="Z27" i="28"/>
  <c r="Z29" i="28"/>
  <c r="Z25" i="28"/>
  <c r="Y22" i="28"/>
  <c r="S43" i="28"/>
  <c r="S51" i="28"/>
  <c r="S53" i="28"/>
  <c r="R43" i="28"/>
  <c r="R51" i="28"/>
  <c r="R59" i="28"/>
  <c r="X28" i="28"/>
  <c r="X30" i="28"/>
  <c r="X26" i="28"/>
  <c r="Z19" i="28"/>
  <c r="Z7" i="28"/>
  <c r="V29" i="28"/>
  <c r="V31" i="28"/>
  <c r="V33" i="28"/>
  <c r="Y19" i="28"/>
  <c r="Q25" i="28"/>
  <c r="Q33" i="28"/>
  <c r="Q47" i="28"/>
  <c r="Z18" i="28"/>
  <c r="Y23" i="28"/>
  <c r="X18" i="28"/>
  <c r="Y17" i="28"/>
  <c r="Y40" i="28"/>
  <c r="Y42" i="28"/>
  <c r="Y32" i="28"/>
  <c r="W58" i="28"/>
  <c r="W60" i="28"/>
  <c r="W21" i="28"/>
  <c r="P37" i="28"/>
  <c r="P45" i="28"/>
  <c r="P59" i="28"/>
  <c r="P17" i="28"/>
  <c r="P18" i="28"/>
  <c r="P11" i="28"/>
  <c r="P43" i="28"/>
  <c r="P51" i="28"/>
  <c r="P30" i="28"/>
  <c r="P23" i="28"/>
  <c r="P49" i="28"/>
  <c r="P57" i="28"/>
  <c r="P36" i="28"/>
  <c r="P28" i="28"/>
  <c r="P34" i="28"/>
  <c r="P42" i="28"/>
  <c r="P27" i="28"/>
  <c r="P7" i="28"/>
  <c r="P61" i="28"/>
  <c r="P40" i="28"/>
  <c r="P48" i="28"/>
  <c r="P29" i="28"/>
  <c r="P20" i="28"/>
  <c r="P32" i="28"/>
  <c r="P46" i="28"/>
  <c r="P54" i="28"/>
  <c r="P38" i="28"/>
  <c r="P52" i="28"/>
  <c r="P60" i="28"/>
  <c r="P12" i="28"/>
  <c r="P24" i="28"/>
  <c r="P44" i="28"/>
  <c r="P58" i="28"/>
  <c r="P50" i="28"/>
  <c r="P35" i="28"/>
  <c r="P22" i="28"/>
  <c r="P56" i="28"/>
  <c r="P41" i="28"/>
  <c r="P26" i="28"/>
  <c r="P21" i="28"/>
  <c r="P19" i="28"/>
  <c r="P25" i="28"/>
  <c r="P33" i="28"/>
  <c r="P47" i="28"/>
  <c r="P31" i="28"/>
  <c r="P39" i="28"/>
  <c r="P53" i="28"/>
  <c r="P6" i="28"/>
  <c r="P6" i="1"/>
  <c r="Y48" i="1"/>
  <c r="V49" i="1"/>
  <c r="V20" i="1"/>
  <c r="V61" i="1"/>
  <c r="P25" i="1"/>
  <c r="P35" i="1"/>
  <c r="P37" i="1"/>
  <c r="P28" i="1"/>
  <c r="P55" i="1"/>
  <c r="P56" i="1"/>
  <c r="P21" i="1"/>
  <c r="P30" i="1"/>
  <c r="V33" i="1"/>
  <c r="V28" i="1"/>
  <c r="V40" i="1"/>
  <c r="V56" i="1"/>
  <c r="V51" i="1"/>
  <c r="V54" i="1"/>
  <c r="V58" i="1"/>
  <c r="V22" i="1"/>
  <c r="V59" i="1"/>
  <c r="V32" i="1"/>
  <c r="V55" i="1"/>
  <c r="V48" i="1"/>
  <c r="V14" i="1"/>
  <c r="V29" i="1"/>
  <c r="V13" i="1"/>
  <c r="V47" i="1"/>
  <c r="V12" i="1"/>
  <c r="V19" i="1"/>
  <c r="V18" i="1"/>
  <c r="V37" i="1"/>
  <c r="V42" i="1"/>
  <c r="V25" i="1"/>
  <c r="V24" i="1"/>
  <c r="V7" i="1"/>
  <c r="V23" i="1"/>
  <c r="V26" i="1"/>
  <c r="V9" i="1"/>
  <c r="V43" i="1"/>
  <c r="V53" i="1"/>
  <c r="V44" i="1"/>
  <c r="V11" i="1"/>
  <c r="V45" i="1"/>
  <c r="V31" i="1"/>
  <c r="V57" i="1"/>
  <c r="V36" i="1"/>
  <c r="V16" i="1"/>
  <c r="V27" i="1"/>
  <c r="V17" i="1"/>
  <c r="V60" i="1"/>
  <c r="V15" i="1"/>
  <c r="V34" i="1"/>
  <c r="V50" i="1"/>
  <c r="V46" i="1"/>
  <c r="V38" i="1"/>
  <c r="V21" i="1"/>
  <c r="V52" i="1"/>
  <c r="V39" i="1"/>
  <c r="V35" i="1"/>
  <c r="V8" i="1"/>
  <c r="V10" i="1"/>
  <c r="V6" i="1"/>
  <c r="V30" i="1"/>
  <c r="V41" i="1"/>
  <c r="P61" i="1"/>
  <c r="P45" i="1"/>
  <c r="P44" i="1"/>
  <c r="P58" i="1"/>
  <c r="P31" i="1"/>
  <c r="P36" i="1"/>
  <c r="P46" i="1"/>
  <c r="P14" i="1"/>
  <c r="P60" i="1"/>
  <c r="P51" i="1"/>
  <c r="P10" i="1"/>
  <c r="P57" i="1"/>
  <c r="P50" i="1"/>
  <c r="P38" i="1"/>
  <c r="P8" i="1"/>
  <c r="P39" i="1"/>
  <c r="P9" i="1"/>
  <c r="P54" i="1"/>
  <c r="P15" i="1"/>
  <c r="P16" i="1"/>
  <c r="P17" i="1"/>
  <c r="P24" i="1"/>
  <c r="P34" i="1"/>
  <c r="P47" i="1"/>
  <c r="P12" i="1"/>
  <c r="P18" i="1"/>
  <c r="P53" i="1"/>
  <c r="P20" i="1"/>
  <c r="P52" i="1"/>
  <c r="P41" i="1"/>
  <c r="P59" i="1"/>
  <c r="P43" i="1"/>
  <c r="P48" i="1"/>
  <c r="P26" i="1"/>
  <c r="P7" i="1"/>
  <c r="P11" i="1"/>
  <c r="P13" i="1"/>
  <c r="P42" i="1"/>
  <c r="P27" i="1"/>
  <c r="P32" i="1"/>
  <c r="P22" i="1"/>
  <c r="P23" i="1"/>
  <c r="P49" i="1"/>
  <c r="P40" i="1"/>
  <c r="P29" i="1"/>
  <c r="P33" i="1"/>
  <c r="P19" i="1"/>
  <c r="Y30" i="1"/>
  <c r="Y35" i="1"/>
  <c r="Y32" i="1"/>
  <c r="Y58" i="1"/>
  <c r="Y39" i="1"/>
  <c r="Y46" i="1"/>
  <c r="Y44" i="1"/>
  <c r="Y42" i="1"/>
  <c r="Y54" i="1"/>
  <c r="Y10" i="1"/>
  <c r="Y60" i="1"/>
  <c r="Y29" i="1"/>
  <c r="Y21" i="1"/>
  <c r="Y6" i="1"/>
  <c r="Y45" i="1"/>
  <c r="Y14" i="1"/>
  <c r="Y20" i="1"/>
  <c r="Y27" i="1"/>
  <c r="Y12" i="1"/>
  <c r="Y31" i="1"/>
  <c r="Y38" i="1"/>
  <c r="Y47" i="1"/>
  <c r="Y34" i="1"/>
  <c r="Y36" i="1"/>
  <c r="Y61" i="1"/>
  <c r="Y52" i="1"/>
  <c r="Y13" i="1"/>
  <c r="Y8" i="1"/>
  <c r="Y11" i="1"/>
  <c r="Y53" i="1"/>
  <c r="Y18" i="1"/>
  <c r="Y56" i="1"/>
  <c r="Y57" i="1"/>
  <c r="Y37" i="1"/>
  <c r="Y15" i="1"/>
  <c r="Y40" i="1"/>
  <c r="Y7" i="1"/>
  <c r="Y16" i="1"/>
  <c r="Y24" i="1"/>
  <c r="Y25" i="1"/>
  <c r="Y43" i="1"/>
  <c r="Y19" i="1"/>
  <c r="Y51" i="1"/>
  <c r="Y28" i="1"/>
  <c r="Y50" i="1"/>
  <c r="Y23" i="1"/>
  <c r="Y59" i="1"/>
  <c r="Y33" i="1"/>
  <c r="Y26" i="1"/>
  <c r="Y9" i="1"/>
  <c r="Y22" i="1"/>
  <c r="Y41" i="1"/>
  <c r="Y55" i="1"/>
  <c r="Y17" i="1"/>
  <c r="E2" i="2"/>
  <c r="G12" i="1"/>
  <c r="AB33" i="28" l="1"/>
  <c r="AK40" i="28"/>
  <c r="AL25" i="28"/>
  <c r="AG51" i="28"/>
  <c r="AF25" i="28"/>
  <c r="AJ57" i="28"/>
  <c r="AM51" i="28"/>
  <c r="AI46" i="28"/>
  <c r="AH54" i="28"/>
  <c r="AE21" i="28"/>
  <c r="AC52" i="28"/>
  <c r="AD35" i="28"/>
  <c r="AI9" i="28"/>
  <c r="AI51" i="28"/>
  <c r="AC53" i="28"/>
  <c r="AI12" i="28"/>
  <c r="AE38" i="28"/>
  <c r="AI6" i="28"/>
  <c r="AI11" i="28"/>
  <c r="AD53" i="28"/>
  <c r="AG17" i="28"/>
  <c r="AJ31" i="28"/>
  <c r="AL39" i="28"/>
  <c r="AG43" i="28"/>
  <c r="AD23" i="28"/>
  <c r="AL54" i="28"/>
  <c r="AI30" i="28"/>
  <c r="AF48" i="28"/>
  <c r="AD17" i="28"/>
  <c r="AD16" i="28"/>
  <c r="AL29" i="28"/>
  <c r="AM39" i="28"/>
  <c r="AL7" i="28"/>
  <c r="AL16" i="28"/>
  <c r="AM60" i="28"/>
  <c r="AJ52" i="28"/>
  <c r="AE40" i="28"/>
  <c r="AE59" i="28"/>
  <c r="AK17" i="28"/>
  <c r="AI7" i="28"/>
  <c r="AL52" i="28"/>
  <c r="AE20" i="28"/>
  <c r="AM41" i="28"/>
  <c r="AG52" i="28"/>
  <c r="AM46" i="28"/>
  <c r="AE12" i="28"/>
  <c r="AE9" i="28"/>
  <c r="AL19" i="28"/>
  <c r="AC38" i="28"/>
  <c r="AJ17" i="28"/>
  <c r="AJ45" i="28"/>
  <c r="AH36" i="28"/>
  <c r="AC27" i="28"/>
  <c r="AC8" i="28"/>
  <c r="AC28" i="28"/>
  <c r="AM11" i="28"/>
  <c r="AM9" i="28"/>
  <c r="AI39" i="28"/>
  <c r="AG15" i="28"/>
  <c r="AG26" i="28"/>
  <c r="AG6" i="28"/>
  <c r="AG18" i="28"/>
  <c r="AG10" i="28"/>
  <c r="AG12" i="28"/>
  <c r="AF38" i="28"/>
  <c r="AF17" i="28"/>
  <c r="AF26" i="28"/>
  <c r="AF18" i="28"/>
  <c r="AF6" i="28"/>
  <c r="AF9" i="28"/>
  <c r="AJ19" i="28"/>
  <c r="AK20" i="28"/>
  <c r="AH52" i="28"/>
  <c r="AG39" i="28"/>
  <c r="AC60" i="28"/>
  <c r="AD41" i="28"/>
  <c r="AD56" i="28"/>
  <c r="AC16" i="28"/>
  <c r="AJ16" i="28"/>
  <c r="AM15" i="28"/>
  <c r="AG24" i="28"/>
  <c r="AD8" i="28"/>
  <c r="AD28" i="28"/>
  <c r="AD15" i="28"/>
  <c r="AE13" i="28"/>
  <c r="AL15" i="28"/>
  <c r="AJ24" i="28"/>
  <c r="AF15" i="28"/>
  <c r="AH25" i="28"/>
  <c r="AE16" i="28"/>
  <c r="AL36" i="28"/>
  <c r="AI53" i="28"/>
  <c r="AE27" i="28"/>
  <c r="AE61" i="28"/>
  <c r="AI24" i="28"/>
  <c r="AL27" i="28"/>
  <c r="AF24" i="28"/>
  <c r="AI38" i="28"/>
  <c r="AL34" i="28"/>
  <c r="AM50" i="28"/>
  <c r="AD46" i="28"/>
  <c r="AE24" i="28"/>
  <c r="AM36" i="28"/>
  <c r="AG47" i="28"/>
  <c r="AC56" i="28"/>
  <c r="AC44" i="28"/>
  <c r="AE29" i="28"/>
  <c r="AL32" i="28"/>
  <c r="AK37" i="28"/>
  <c r="AC57" i="28"/>
  <c r="AL43" i="28"/>
  <c r="AM18" i="28"/>
  <c r="AM59" i="28"/>
  <c r="AM47" i="28"/>
  <c r="AE56" i="28"/>
  <c r="AD44" i="28"/>
  <c r="AL57" i="28"/>
  <c r="AL47" i="28"/>
  <c r="AD26" i="28"/>
  <c r="AC47" i="28"/>
  <c r="AD59" i="28"/>
  <c r="AM57" i="28"/>
  <c r="AI54" i="28"/>
  <c r="AJ20" i="28"/>
  <c r="AE45" i="28"/>
  <c r="AF47" i="28"/>
  <c r="AC22" i="28"/>
  <c r="AJ51" i="28"/>
  <c r="AM45" i="28"/>
  <c r="AI44" i="28"/>
  <c r="AF22" i="28"/>
  <c r="AE33" i="28"/>
  <c r="AF45" i="28"/>
  <c r="AK55" i="28"/>
  <c r="AH42" i="28"/>
  <c r="AE54" i="28"/>
  <c r="AG58" i="28"/>
  <c r="AI26" i="28"/>
  <c r="AJ33" i="28"/>
  <c r="AM29" i="28"/>
  <c r="AI57" i="28"/>
  <c r="AM12" i="28"/>
  <c r="AD42" i="28"/>
  <c r="AF56" i="28"/>
  <c r="AK33" i="28"/>
  <c r="AJ60" i="28"/>
  <c r="AL20" i="28"/>
  <c r="AF21" i="28"/>
  <c r="AH57" i="28"/>
  <c r="AE46" i="28"/>
  <c r="AF42" i="28"/>
  <c r="AK58" i="28"/>
  <c r="AJ44" i="28"/>
  <c r="AL45" i="28"/>
  <c r="AG11" i="28"/>
  <c r="AC45" i="28"/>
  <c r="AD34" i="28"/>
  <c r="AH24" i="28"/>
  <c r="AK38" i="28"/>
  <c r="AH37" i="28"/>
  <c r="AL33" i="28"/>
  <c r="AF11" i="28"/>
  <c r="AF7" i="28"/>
  <c r="AF20" i="28"/>
  <c r="AC23" i="28"/>
  <c r="AG16" i="28"/>
  <c r="AE14" i="28"/>
  <c r="AF8" i="28"/>
  <c r="AI28" i="28"/>
  <c r="AH59" i="28"/>
  <c r="AM38" i="28"/>
  <c r="AJ38" i="28"/>
  <c r="AG57" i="28"/>
  <c r="AJ18" i="28"/>
  <c r="AM17" i="28"/>
  <c r="AK8" i="28"/>
  <c r="AK47" i="28"/>
  <c r="AJ27" i="28"/>
  <c r="AC30" i="28"/>
  <c r="AJ15" i="28"/>
  <c r="AI27" i="28"/>
  <c r="AK23" i="28"/>
  <c r="AF57" i="28"/>
  <c r="AI16" i="28"/>
  <c r="AM23" i="28"/>
  <c r="AK45" i="28"/>
  <c r="AL8" i="28"/>
  <c r="AF52" i="28"/>
  <c r="AG28" i="28"/>
  <c r="AL31" i="28"/>
  <c r="AJ28" i="28"/>
  <c r="AJ53" i="28"/>
  <c r="AH44" i="28"/>
  <c r="AC61" i="28"/>
  <c r="AK9" i="28"/>
  <c r="AG59" i="28"/>
  <c r="AL35" i="28"/>
  <c r="AC33" i="28"/>
  <c r="AD51" i="28"/>
  <c r="AK6" i="28"/>
  <c r="AI52" i="28"/>
  <c r="AH27" i="28"/>
  <c r="AE37" i="28"/>
  <c r="AG45" i="28"/>
  <c r="AD27" i="28"/>
  <c r="AD47" i="28"/>
  <c r="AM7" i="28"/>
  <c r="AI42" i="28"/>
  <c r="AH50" i="28"/>
  <c r="AE60" i="28"/>
  <c r="AF37" i="28"/>
  <c r="AK53" i="28"/>
  <c r="AH40" i="28"/>
  <c r="AK11" i="28"/>
  <c r="AG56" i="28"/>
  <c r="AE22" i="28"/>
  <c r="AD29" i="28"/>
  <c r="AM56" i="28"/>
  <c r="AI59" i="28"/>
  <c r="AF27" i="28"/>
  <c r="AE58" i="28"/>
  <c r="AF54" i="28"/>
  <c r="AH26" i="28"/>
  <c r="AJ58" i="28"/>
  <c r="AM54" i="28"/>
  <c r="AI45" i="28"/>
  <c r="AH55" i="28"/>
  <c r="AE32" i="28"/>
  <c r="AL14" i="28"/>
  <c r="AK21" i="28"/>
  <c r="AJ48" i="28"/>
  <c r="AH7" i="28"/>
  <c r="AI33" i="28"/>
  <c r="AC37" i="28"/>
  <c r="AD55" i="28"/>
  <c r="AF40" i="28"/>
  <c r="AK48" i="28"/>
  <c r="AH35" i="28"/>
  <c r="AM30" i="28"/>
  <c r="AG8" i="28"/>
  <c r="AG9" i="28"/>
  <c r="AD13" i="28"/>
  <c r="AL12" i="28"/>
  <c r="AI15" i="28"/>
  <c r="AL23" i="28"/>
  <c r="AE36" i="28"/>
  <c r="AI43" i="28"/>
  <c r="AH13" i="28"/>
  <c r="AE57" i="28"/>
  <c r="AD45" i="28"/>
  <c r="AL50" i="28"/>
  <c r="AE10" i="28"/>
  <c r="AC42" i="28"/>
  <c r="AL55" i="28"/>
  <c r="AH10" i="28"/>
  <c r="AJ42" i="28"/>
  <c r="AD21" i="28"/>
  <c r="AE15" i="28"/>
  <c r="AM55" i="28"/>
  <c r="AJ55" i="28"/>
  <c r="AI36" i="28"/>
  <c r="AJ37" i="28"/>
  <c r="AJ14" i="28"/>
  <c r="AJ7" i="28"/>
  <c r="AJ40" i="28"/>
  <c r="AC13" i="28"/>
  <c r="AM6" i="28"/>
  <c r="AH17" i="28"/>
  <c r="AI34" i="28"/>
  <c r="AM25" i="28"/>
  <c r="AJ56" i="28"/>
  <c r="AF16" i="28"/>
  <c r="AH39" i="28"/>
  <c r="AF13" i="28"/>
  <c r="AB8" i="28"/>
  <c r="AI21" i="28"/>
  <c r="AC25" i="28"/>
  <c r="AD43" i="28"/>
  <c r="AC26" i="28"/>
  <c r="AK26" i="28"/>
  <c r="AH60" i="28"/>
  <c r="AJ25" i="28"/>
  <c r="AG37" i="28"/>
  <c r="AI20" i="28"/>
  <c r="AD39" i="28"/>
  <c r="AK18" i="28"/>
  <c r="AI40" i="28"/>
  <c r="AH48" i="28"/>
  <c r="AE28" i="28"/>
  <c r="AF35" i="28"/>
  <c r="AK51" i="28"/>
  <c r="AD11" i="28"/>
  <c r="AL42" i="28"/>
  <c r="AG54" i="28"/>
  <c r="AC48" i="28"/>
  <c r="AD50" i="28"/>
  <c r="AE11" i="28"/>
  <c r="AI22" i="28"/>
  <c r="AH32" i="28"/>
  <c r="AE44" i="28"/>
  <c r="AD6" i="28"/>
  <c r="AG25" i="28"/>
  <c r="AJ21" i="28"/>
  <c r="AM52" i="28"/>
  <c r="AI49" i="28"/>
  <c r="AH53" i="28"/>
  <c r="AE30" i="28"/>
  <c r="AG34" i="28"/>
  <c r="AJ12" i="28"/>
  <c r="AJ46" i="28"/>
  <c r="AM42" i="28"/>
  <c r="AI37" i="28"/>
  <c r="AC17" i="28"/>
  <c r="AE34" i="28"/>
  <c r="AF32" i="28"/>
  <c r="AK46" i="28"/>
  <c r="AJ32" i="28"/>
  <c r="AM28" i="28"/>
  <c r="AC14" i="28"/>
  <c r="AJ22" i="28"/>
  <c r="AG14" i="28"/>
  <c r="AE26" i="28"/>
  <c r="AK10" i="28"/>
  <c r="AH34" i="28"/>
  <c r="AM58" i="28"/>
  <c r="AG40" i="28"/>
  <c r="AH51" i="28"/>
  <c r="AL11" i="28"/>
  <c r="AG29" i="28"/>
  <c r="AM14" i="28"/>
  <c r="AK28" i="28"/>
  <c r="AF31" i="28"/>
  <c r="AD58" i="28"/>
  <c r="AL59" i="28"/>
  <c r="AK50" i="28"/>
  <c r="AJ11" i="28"/>
  <c r="AF49" i="28"/>
  <c r="AK14" i="28"/>
  <c r="AJ35" i="28"/>
  <c r="AK35" i="28"/>
  <c r="AK60" i="28"/>
  <c r="AI29" i="28"/>
  <c r="AI60" i="28"/>
  <c r="AK19" i="28"/>
  <c r="AE53" i="28"/>
  <c r="AF28" i="28"/>
  <c r="AK36" i="28"/>
  <c r="AH58" i="28"/>
  <c r="AL60" i="28"/>
  <c r="AG35" i="28"/>
  <c r="AC35" i="28"/>
  <c r="AD31" i="28"/>
  <c r="AM13" i="28"/>
  <c r="AK61" i="28"/>
  <c r="AH46" i="28"/>
  <c r="AL48" i="28"/>
  <c r="AL22" i="28"/>
  <c r="AI23" i="28"/>
  <c r="AG27" i="28"/>
  <c r="AL40" i="28"/>
  <c r="AE6" i="28"/>
  <c r="AC46" i="28"/>
  <c r="AD48" i="28"/>
  <c r="AE17" i="28"/>
  <c r="AK43" i="28"/>
  <c r="AH30" i="28"/>
  <c r="AE42" i="28"/>
  <c r="AG46" i="28"/>
  <c r="AC36" i="28"/>
  <c r="AD52" i="28"/>
  <c r="AM44" i="28"/>
  <c r="AK56" i="28"/>
  <c r="AL6" i="28"/>
  <c r="AL53" i="28"/>
  <c r="AG32" i="28"/>
  <c r="AK12" i="28"/>
  <c r="AJ13" i="28"/>
  <c r="AM40" i="28"/>
  <c r="AI35" i="28"/>
  <c r="AH45" i="28"/>
  <c r="AE55" i="28"/>
  <c r="AF30" i="28"/>
  <c r="AM16" i="28"/>
  <c r="AJ36" i="28"/>
  <c r="AM20" i="28"/>
  <c r="AE8" i="28"/>
  <c r="AD19" i="28"/>
  <c r="AC10" i="28"/>
  <c r="AD7" i="28"/>
  <c r="AE7" i="28"/>
  <c r="AL24" i="28"/>
  <c r="AG7" i="28"/>
  <c r="AJ29" i="28"/>
  <c r="AJ26" i="28"/>
  <c r="AK30" i="28"/>
  <c r="AF39" i="28"/>
  <c r="AH22" i="28"/>
  <c r="AJ30" i="28"/>
  <c r="AD60" i="28"/>
  <c r="AC40" i="28"/>
  <c r="AD32" i="28"/>
  <c r="AI31" i="28"/>
  <c r="AC9" i="28"/>
  <c r="AL18" i="28"/>
  <c r="AM21" i="28"/>
  <c r="AF29" i="28"/>
  <c r="AD30" i="28"/>
  <c r="AH14" i="28"/>
  <c r="AJ10" i="28"/>
  <c r="AI58" i="28"/>
  <c r="AH33" i="28"/>
  <c r="AE51" i="28"/>
  <c r="AF55" i="28"/>
  <c r="AK34" i="28"/>
  <c r="AJ8" i="28"/>
  <c r="AL58" i="28"/>
  <c r="AK15" i="28"/>
  <c r="AC50" i="28"/>
  <c r="AE41" i="28"/>
  <c r="AF51" i="28"/>
  <c r="AK59" i="28"/>
  <c r="AF10" i="28"/>
  <c r="AL46" i="28"/>
  <c r="AG33" i="28"/>
  <c r="AE25" i="28"/>
  <c r="AJ43" i="28"/>
  <c r="AL38" i="28"/>
  <c r="AE18" i="28"/>
  <c r="AC32" i="28"/>
  <c r="AE23" i="28"/>
  <c r="AF33" i="28"/>
  <c r="AK41" i="28"/>
  <c r="AH28" i="28"/>
  <c r="AL30" i="28"/>
  <c r="AG44" i="28"/>
  <c r="AC34" i="28"/>
  <c r="AD38" i="28"/>
  <c r="AJ9" i="28"/>
  <c r="AK31" i="28"/>
  <c r="AH15" i="28"/>
  <c r="AL51" i="28"/>
  <c r="AG30" i="28"/>
  <c r="AC24" i="28"/>
  <c r="AD40" i="28"/>
  <c r="AM32" i="28"/>
  <c r="AK44" i="28"/>
  <c r="AH43" i="28"/>
  <c r="AM19" i="28"/>
  <c r="AH16" i="28"/>
  <c r="AL17" i="28"/>
  <c r="AJ34" i="28"/>
  <c r="AK25" i="28"/>
  <c r="AL10" i="28"/>
  <c r="AL9" i="28"/>
  <c r="AM27" i="28"/>
  <c r="AC6" i="28"/>
  <c r="AF19" i="28"/>
  <c r="AL21" i="28"/>
  <c r="AG41" i="28"/>
  <c r="AD33" i="28"/>
  <c r="AI17" i="28"/>
  <c r="AH23" i="28"/>
  <c r="AH47" i="28"/>
  <c r="AK24" i="28"/>
  <c r="AD37" i="28"/>
  <c r="AI19" i="28"/>
  <c r="AC7" i="28"/>
  <c r="AG36" i="28"/>
  <c r="AM34" i="28"/>
  <c r="AC20" i="28"/>
  <c r="AI56" i="28"/>
  <c r="AI8" i="28"/>
  <c r="AC19" i="28"/>
  <c r="AI14" i="28"/>
  <c r="AM26" i="28"/>
  <c r="AM10" i="28"/>
  <c r="AE43" i="28"/>
  <c r="AC21" i="28"/>
  <c r="AK7" i="28"/>
  <c r="AK57" i="28"/>
  <c r="AG60" i="28"/>
  <c r="AJ41" i="28"/>
  <c r="AH11" i="28"/>
  <c r="AC11" i="28"/>
  <c r="AE50" i="28"/>
  <c r="AK39" i="28"/>
  <c r="AL13" i="28"/>
  <c r="AL28" i="28"/>
  <c r="AG42" i="28"/>
  <c r="AC55" i="28"/>
  <c r="AD36" i="28"/>
  <c r="AF58" i="28"/>
  <c r="AK29" i="28"/>
  <c r="AJ50" i="28"/>
  <c r="AJ6" i="28"/>
  <c r="AI10" i="28"/>
  <c r="AC51" i="28"/>
  <c r="AD61" i="28"/>
  <c r="AD12" i="28"/>
  <c r="AK54" i="28"/>
  <c r="AH41" i="28"/>
  <c r="AL37" i="28"/>
  <c r="AG22" i="28"/>
  <c r="AD22" i="28"/>
  <c r="AD57" i="28"/>
  <c r="AF34" i="28"/>
  <c r="AD20" i="28"/>
  <c r="AG19" i="28"/>
  <c r="AG21" i="28"/>
  <c r="AC12" i="28"/>
  <c r="AD10" i="28"/>
  <c r="AK16" i="28"/>
  <c r="AE19" i="28"/>
  <c r="AG50" i="28"/>
  <c r="AH6" i="28"/>
  <c r="AF36" i="28"/>
  <c r="AC39" i="28"/>
  <c r="AC41" i="28"/>
  <c r="AC58" i="28"/>
  <c r="AD54" i="28"/>
  <c r="AG48" i="28"/>
  <c r="AG38" i="28"/>
  <c r="AI41" i="28"/>
  <c r="AI13" i="28"/>
  <c r="AC31" i="28"/>
  <c r="AM43" i="28"/>
  <c r="AE47" i="28"/>
  <c r="AE35" i="28"/>
  <c r="AM24" i="28"/>
  <c r="AC18" i="28"/>
  <c r="AF44" i="28"/>
  <c r="AC59" i="28"/>
  <c r="AC29" i="28"/>
  <c r="AK32" i="28"/>
  <c r="AH31" i="28"/>
  <c r="AF53" i="28"/>
  <c r="AI18" i="28"/>
  <c r="AL56" i="28"/>
  <c r="AI50" i="28"/>
  <c r="AE39" i="28"/>
  <c r="AF43" i="28"/>
  <c r="AI25" i="28"/>
  <c r="AL44" i="28"/>
  <c r="AH18" i="28"/>
  <c r="AM35" i="28"/>
  <c r="AF60" i="28"/>
  <c r="AK42" i="28"/>
  <c r="AH29" i="28"/>
  <c r="AK22" i="28"/>
  <c r="AD18" i="28"/>
  <c r="AH19" i="28"/>
  <c r="AJ59" i="28"/>
  <c r="AM53" i="28"/>
  <c r="AI48" i="28"/>
  <c r="AH56" i="28"/>
  <c r="AE31" i="28"/>
  <c r="AF41" i="28"/>
  <c r="AJ23" i="28"/>
  <c r="AJ47" i="28"/>
  <c r="AM37" i="28"/>
  <c r="AG23" i="28"/>
  <c r="AC54" i="28"/>
  <c r="AJ39" i="28"/>
  <c r="AM33" i="28"/>
  <c r="AI32" i="28"/>
  <c r="AH38" i="28"/>
  <c r="AE48" i="28"/>
  <c r="AF23" i="28"/>
  <c r="AD25" i="28"/>
  <c r="AH21" i="28"/>
  <c r="AL26" i="28"/>
  <c r="AM8" i="28"/>
  <c r="AK13" i="28"/>
  <c r="AE52" i="28"/>
  <c r="AF50" i="28"/>
  <c r="AK27" i="28"/>
  <c r="AJ54" i="28"/>
  <c r="AM48" i="28"/>
  <c r="AM22" i="28"/>
  <c r="AC43" i="28"/>
  <c r="AD24" i="28"/>
  <c r="AF46" i="28"/>
  <c r="AK52" i="28"/>
  <c r="AH8" i="28"/>
  <c r="AL41" i="28"/>
  <c r="AG53" i="28"/>
  <c r="AH12" i="28"/>
  <c r="AD49" i="28"/>
  <c r="AF59" i="28"/>
  <c r="AF14" i="28"/>
  <c r="AD14" i="28"/>
  <c r="AF12" i="28"/>
  <c r="AG13" i="28"/>
  <c r="AC15" i="28"/>
  <c r="AD9" i="28"/>
  <c r="AB24" i="28"/>
  <c r="AB61" i="28"/>
  <c r="AB43" i="28"/>
  <c r="AB25" i="28"/>
  <c r="AB12" i="28"/>
  <c r="AB7" i="28"/>
  <c r="AB11" i="28"/>
  <c r="AB19" i="28"/>
  <c r="AB60" i="28"/>
  <c r="AB27" i="28"/>
  <c r="AB18" i="28"/>
  <c r="AB21" i="28"/>
  <c r="AB52" i="28"/>
  <c r="AB42" i="28"/>
  <c r="AB17" i="28"/>
  <c r="AB26" i="28"/>
  <c r="AB38" i="28"/>
  <c r="AB34" i="28"/>
  <c r="AB59" i="28"/>
  <c r="AB41" i="28"/>
  <c r="AB54" i="28"/>
  <c r="AB28" i="28"/>
  <c r="AB45" i="28"/>
  <c r="AB9" i="28"/>
  <c r="AB56" i="28"/>
  <c r="AB46" i="28"/>
  <c r="AB36" i="28"/>
  <c r="AB37" i="28"/>
  <c r="AB10" i="28"/>
  <c r="AB22" i="28"/>
  <c r="AB32" i="28"/>
  <c r="AB57" i="28"/>
  <c r="AB13" i="28"/>
  <c r="AB53" i="28"/>
  <c r="AB35" i="28"/>
  <c r="AB20" i="28"/>
  <c r="AB49" i="28"/>
  <c r="AB14" i="28"/>
  <c r="AB39" i="28"/>
  <c r="AB50" i="28"/>
  <c r="AB29" i="28"/>
  <c r="AB23" i="28"/>
  <c r="AB16" i="28"/>
  <c r="AB31" i="28"/>
  <c r="AB58" i="28"/>
  <c r="AB48" i="28"/>
  <c r="AB30" i="28"/>
  <c r="AB15" i="28"/>
  <c r="AB47" i="28"/>
  <c r="AB44" i="28"/>
  <c r="AB40" i="28"/>
  <c r="AB51" i="28"/>
  <c r="AB6" i="28"/>
  <c r="S9" i="1"/>
  <c r="S30" i="1"/>
  <c r="S23" i="1"/>
  <c r="S45" i="1"/>
  <c r="S29" i="1"/>
  <c r="S59" i="1"/>
  <c r="S55" i="1"/>
  <c r="S14" i="1"/>
  <c r="S35" i="1"/>
  <c r="S12" i="1"/>
  <c r="S38" i="1"/>
  <c r="S8" i="1"/>
  <c r="S20" i="1"/>
  <c r="S51" i="1"/>
  <c r="S17" i="1"/>
  <c r="S52" i="1"/>
  <c r="S56" i="1"/>
  <c r="S28" i="1"/>
  <c r="S31" i="1"/>
  <c r="S11" i="1"/>
  <c r="S26" i="1"/>
  <c r="S43" i="1"/>
  <c r="S22" i="1"/>
  <c r="S34" i="1"/>
  <c r="S61" i="1"/>
  <c r="S44" i="1"/>
  <c r="S10" i="1"/>
  <c r="S46" i="1"/>
  <c r="S54" i="1"/>
  <c r="S36" i="1"/>
  <c r="S50" i="1"/>
  <c r="S21" i="1"/>
  <c r="S37" i="1"/>
  <c r="S32" i="1"/>
  <c r="S27" i="1"/>
  <c r="S16" i="1"/>
  <c r="S18" i="1"/>
  <c r="S42" i="1"/>
  <c r="S58" i="1"/>
  <c r="S57" i="1"/>
  <c r="S53" i="1"/>
  <c r="S25" i="1"/>
  <c r="S39" i="1"/>
  <c r="S19" i="1"/>
  <c r="S24" i="1"/>
  <c r="S40" i="1"/>
  <c r="S7" i="1"/>
  <c r="S47" i="1"/>
  <c r="S13" i="1"/>
  <c r="S6" i="1"/>
  <c r="S48" i="1"/>
  <c r="S60" i="1"/>
  <c r="S33" i="1"/>
  <c r="S41" i="1"/>
  <c r="S15" i="1"/>
  <c r="C8" i="1"/>
  <c r="C19" i="1"/>
  <c r="C24" i="1"/>
  <c r="C30" i="1"/>
  <c r="C36" i="1"/>
  <c r="C42" i="1"/>
  <c r="C48" i="1"/>
  <c r="C54" i="1"/>
  <c r="C60" i="1"/>
  <c r="B9" i="1"/>
  <c r="B14" i="1"/>
  <c r="B20" i="1"/>
  <c r="B25" i="1"/>
  <c r="B31" i="1"/>
  <c r="B37" i="1"/>
  <c r="B43" i="1"/>
  <c r="B49" i="1"/>
  <c r="B55" i="1"/>
  <c r="B61" i="1"/>
  <c r="C9" i="1"/>
  <c r="C14" i="1"/>
  <c r="C20" i="1"/>
  <c r="C25" i="1"/>
  <c r="C31" i="1"/>
  <c r="C37" i="1"/>
  <c r="C43" i="1"/>
  <c r="C49" i="1"/>
  <c r="C55" i="1"/>
  <c r="C61" i="1"/>
  <c r="B10" i="1"/>
  <c r="B15" i="1"/>
  <c r="B21" i="1"/>
  <c r="B26" i="1"/>
  <c r="B32" i="1"/>
  <c r="B38" i="1"/>
  <c r="B44" i="1"/>
  <c r="B50" i="1"/>
  <c r="B56" i="1"/>
  <c r="C6" i="1"/>
  <c r="C12" i="1"/>
  <c r="C17" i="1"/>
  <c r="C22" i="1"/>
  <c r="C28" i="1"/>
  <c r="C34" i="1"/>
  <c r="C40" i="1"/>
  <c r="C46" i="1"/>
  <c r="C52" i="1"/>
  <c r="C58" i="1"/>
  <c r="B12" i="1"/>
  <c r="B30" i="1"/>
  <c r="B41" i="1"/>
  <c r="C51" i="1"/>
  <c r="B6" i="1"/>
  <c r="B13" i="1"/>
  <c r="C32" i="1"/>
  <c r="C41" i="1"/>
  <c r="B52" i="1"/>
  <c r="C13" i="1"/>
  <c r="B22" i="1"/>
  <c r="B33" i="1"/>
  <c r="B42" i="1"/>
  <c r="B53" i="1"/>
  <c r="B23" i="1"/>
  <c r="C33" i="1"/>
  <c r="C44" i="1"/>
  <c r="C53" i="1"/>
  <c r="C15" i="1"/>
  <c r="C23" i="1"/>
  <c r="B34" i="1"/>
  <c r="B45" i="1"/>
  <c r="B54" i="1"/>
  <c r="B24" i="1"/>
  <c r="C45" i="1"/>
  <c r="C56" i="1"/>
  <c r="C16" i="1"/>
  <c r="C35" i="1"/>
  <c r="B57" i="1"/>
  <c r="B17" i="1"/>
  <c r="B36" i="1"/>
  <c r="B8" i="1"/>
  <c r="C27" i="1"/>
  <c r="C47" i="1"/>
  <c r="C18" i="1"/>
  <c r="B48" i="1"/>
  <c r="B11" i="1"/>
  <c r="C59" i="1"/>
  <c r="B40" i="1"/>
  <c r="B16" i="1"/>
  <c r="B35" i="1"/>
  <c r="B7" i="1"/>
  <c r="C26" i="1"/>
  <c r="C7" i="1"/>
  <c r="B27" i="1"/>
  <c r="B47" i="1"/>
  <c r="B18" i="1"/>
  <c r="C38" i="1"/>
  <c r="B58" i="1"/>
  <c r="C10" i="1"/>
  <c r="B39" i="1"/>
  <c r="C39" i="1"/>
  <c r="B51" i="1"/>
  <c r="B46" i="1"/>
  <c r="B28" i="1"/>
  <c r="B59" i="1"/>
  <c r="C50" i="1"/>
  <c r="C29" i="1"/>
  <c r="B19" i="1"/>
  <c r="B29" i="1"/>
  <c r="C21" i="1"/>
  <c r="B60" i="1"/>
  <c r="C57" i="1"/>
  <c r="C11" i="1"/>
</calcChain>
</file>

<file path=xl/sharedStrings.xml><?xml version="1.0" encoding="utf-8"?>
<sst xmlns="http://schemas.openxmlformats.org/spreadsheetml/2006/main" count="2605" uniqueCount="684">
  <si>
    <t>group</t>
    <phoneticPr fontId="1" type="noConversion"/>
  </si>
  <si>
    <t>importance</t>
    <phoneticPr fontId="1" type="noConversion"/>
  </si>
  <si>
    <t>Accenture</t>
    <phoneticPr fontId="1" type="noConversion"/>
  </si>
  <si>
    <t>Cognizant</t>
    <phoneticPr fontId="1" type="noConversion"/>
  </si>
  <si>
    <t>Infosys</t>
    <phoneticPr fontId="1" type="noConversion"/>
  </si>
  <si>
    <t>TCS</t>
    <phoneticPr fontId="1" type="noConversion"/>
  </si>
  <si>
    <t>Allscripts</t>
    <phoneticPr fontId="1" type="noConversion"/>
  </si>
  <si>
    <t>Ansys</t>
    <phoneticPr fontId="1" type="noConversion"/>
  </si>
  <si>
    <t>Intuit</t>
    <phoneticPr fontId="1" type="noConversion"/>
  </si>
  <si>
    <t>Kinaxis</t>
    <phoneticPr fontId="1" type="noConversion"/>
  </si>
  <si>
    <t>Salesforce</t>
    <phoneticPr fontId="1" type="noConversion"/>
  </si>
  <si>
    <t>Servicenow</t>
    <phoneticPr fontId="1" type="noConversion"/>
  </si>
  <si>
    <t>Splunk</t>
    <phoneticPr fontId="1" type="noConversion"/>
  </si>
  <si>
    <t>Teradata</t>
    <phoneticPr fontId="1" type="noConversion"/>
  </si>
  <si>
    <t>raw</t>
    <phoneticPr fontId="4" type="noConversion"/>
  </si>
  <si>
    <t>no</t>
    <phoneticPr fontId="4" type="noConversion"/>
  </si>
  <si>
    <t>variable</t>
    <phoneticPr fontId="4" type="noConversion"/>
  </si>
  <si>
    <t>group</t>
    <phoneticPr fontId="4" type="noConversion"/>
  </si>
  <si>
    <t>importance</t>
    <phoneticPr fontId="4" type="noConversion"/>
  </si>
  <si>
    <t>desc</t>
    <phoneticPr fontId="4" type="noConversion"/>
  </si>
  <si>
    <t>Date_x</t>
  </si>
  <si>
    <t>DT</t>
  </si>
  <si>
    <t>BS_Earnings Quality Score</t>
  </si>
  <si>
    <t>BS</t>
  </si>
  <si>
    <t>BS_Cash and Short Term Investments</t>
  </si>
  <si>
    <t>BS_Cash &amp; Equivalents</t>
  </si>
  <si>
    <t>BS_Short Term Investments</t>
  </si>
  <si>
    <t>BS_Accounts Receivable - Trade, Net</t>
  </si>
  <si>
    <t>BS_Accounts Receivable - Trade, Gross</t>
  </si>
  <si>
    <t>BS_Provision for Doubtful Accounts</t>
  </si>
  <si>
    <t>DL</t>
    <phoneticPr fontId="4" type="noConversion"/>
  </si>
  <si>
    <t>BS_Total Receivables, Net</t>
  </si>
  <si>
    <t>BS_Total Inventory</t>
  </si>
  <si>
    <t>BS_Inventories - Finished Goods</t>
  </si>
  <si>
    <t>BS_Other Current Assets, Total</t>
  </si>
  <si>
    <t>BS_Restricted Cash - Current</t>
  </si>
  <si>
    <t>BS_Deferred Income Tax - Current Asset</t>
  </si>
  <si>
    <t>BS_Other Current Assets</t>
  </si>
  <si>
    <t>BS_Total Current Assets</t>
  </si>
  <si>
    <t>유동자산</t>
  </si>
  <si>
    <t>BS_Property/Plant/Equipment, Total - Gross</t>
  </si>
  <si>
    <t>BS_Buildings - Gross</t>
  </si>
  <si>
    <t>BS_Land/Improvements - Gross</t>
  </si>
  <si>
    <t>BS_Machinery/Equipment - Gross</t>
  </si>
  <si>
    <t>BS_Construction in Progress - Gross</t>
  </si>
  <si>
    <t>BS_Other Property/Plant/Equipment - Gross</t>
  </si>
  <si>
    <t>BS_Property/Plant/Equipment, Total - Net</t>
  </si>
  <si>
    <t>BS_Accumulated Depreciation, Total</t>
  </si>
  <si>
    <t>BS_Goodwill, Net</t>
  </si>
  <si>
    <t>BS_Intangibles, Net</t>
  </si>
  <si>
    <t>BS_Intangibles - Gross</t>
  </si>
  <si>
    <t>BS_Accumulated Intangible Amortization</t>
  </si>
  <si>
    <t>BS_Long Term Investments</t>
  </si>
  <si>
    <t>BS_LT Investment - Affiliate Companies</t>
  </si>
  <si>
    <t>BS_LT Investments - Other</t>
  </si>
  <si>
    <t>BS_Other Long Term Assets, Total</t>
  </si>
  <si>
    <t>BS_Defered Income Tax - Long Term Asset</t>
  </si>
  <si>
    <t>BS_Other Long Term Assets</t>
  </si>
  <si>
    <t>BS_Total Assets</t>
  </si>
  <si>
    <t>BS_Accounts Payable</t>
  </si>
  <si>
    <t>BS_Accrued Expenses</t>
  </si>
  <si>
    <t>BS_Notes Payable/Short Term Debt</t>
  </si>
  <si>
    <t>BS_Current Port. of LT Debt/Capital Leases</t>
  </si>
  <si>
    <t>BS_Other Current liabilities, Total</t>
  </si>
  <si>
    <t>BS_Customer Advances</t>
  </si>
  <si>
    <t>BS_Income Taxes Payable</t>
  </si>
  <si>
    <t>BS_Deferred Income Tax - Current Liability</t>
  </si>
  <si>
    <t>BS_Other Current Liabilities</t>
  </si>
  <si>
    <t>BS_Total Current Liabilities</t>
  </si>
  <si>
    <t>BS_Total Long Term Debt</t>
  </si>
  <si>
    <t>BS_Long Term Debt</t>
  </si>
  <si>
    <t>BS_Capital Lease Obligations</t>
  </si>
  <si>
    <t>BS_Total Debt</t>
  </si>
  <si>
    <t>BS_Deferred Income Tax</t>
  </si>
  <si>
    <t>BS_Deferred Income Tax - LT Liability</t>
  </si>
  <si>
    <t>BS_Other Liabilities, Total</t>
  </si>
  <si>
    <t>BS_Other Long Term Liabilities</t>
  </si>
  <si>
    <t>BS_Total Liabilities</t>
  </si>
  <si>
    <t>BS_Preferred Stock - Non Redeemable, Net</t>
  </si>
  <si>
    <t>BS_Convertible Preferred Stock - Non Rdmbl</t>
  </si>
  <si>
    <t>BS_Common Stock, Total</t>
  </si>
  <si>
    <t>BS_Common Stock</t>
  </si>
  <si>
    <t>BS_Additional Paid-In Capital</t>
  </si>
  <si>
    <t>BS_Retained Earnings (Accumulated Deficit)</t>
  </si>
  <si>
    <t>이익잉여금</t>
  </si>
  <si>
    <t>BS_Unrealized Gain (Loss)</t>
  </si>
  <si>
    <t>BS_Other Equity, Total</t>
  </si>
  <si>
    <t>BS_Translation Adjustment</t>
  </si>
  <si>
    <t>BS_Other Comprehensive Income</t>
  </si>
  <si>
    <t>BS_Total Equity</t>
  </si>
  <si>
    <t>BS_Total Liabilities &amp; Shareholders' Equity</t>
  </si>
  <si>
    <t>BS_Shares Outstanding - Common Issue 2</t>
  </si>
  <si>
    <t>BS_Total Common Shares Outstanding</t>
  </si>
  <si>
    <t>BS_Shares Outs - Common Stock Primary Issue</t>
  </si>
  <si>
    <t>BS_Treas Shares - Common Stock Prmry Issue</t>
  </si>
  <si>
    <t>BS_Treasury Shares - Common Issue 2</t>
  </si>
  <si>
    <t>BS_Total Equity &amp; Minority Interest</t>
  </si>
  <si>
    <t>BS_Full-Time Employees</t>
  </si>
  <si>
    <t>BS_Other Property/Plant/Equipment - Net</t>
  </si>
  <si>
    <t>BS_Intangibles - Net</t>
  </si>
  <si>
    <t>BS_Goodwill - Net</t>
  </si>
  <si>
    <t>BS_Accumulated Intangible Amort, Suppl.</t>
  </si>
  <si>
    <t>BS_Right-of-Use Assets-Cap.Lease,Net-Suppl.</t>
  </si>
  <si>
    <t>BS_Right-of-Use Assets-Op.Lease, Net-Suppl.</t>
  </si>
  <si>
    <t>BS_Contract Assets - Short Term</t>
  </si>
  <si>
    <t>BS_Contract Liability - Long Term</t>
  </si>
  <si>
    <t>BS_Contract Liability - Short Term</t>
  </si>
  <si>
    <t>BS_Deferred Revenue - Current</t>
  </si>
  <si>
    <t>BS_Deferred Revenue - Long Term</t>
  </si>
  <si>
    <t>BS_Curr. Port. of LT Capital Leases, Suppl.</t>
  </si>
  <si>
    <t>BS_Curr Port of LT Operating Leases, Suppl.</t>
  </si>
  <si>
    <t>BS_Long-Term Operating Lease Liabs., Suppl.</t>
  </si>
  <si>
    <t>BS_Curr Derivative Liab. Hedging, Suppl.</t>
  </si>
  <si>
    <t>BS_Non-Curr Derivative Liab. Hedging, Suppl</t>
  </si>
  <si>
    <t>BS_Total Current Assets less Inventory</t>
  </si>
  <si>
    <t>BS_Revolving Line of Credit - Outstanding</t>
  </si>
  <si>
    <t>BS_Rvlvng Line of Credit - Principal Amount</t>
  </si>
  <si>
    <t>BS_Rvlvng Line of Credit - Unused Amount</t>
  </si>
  <si>
    <t>BS_Net Debt Incl. Pref.Stock &amp; Min.Interest</t>
  </si>
  <si>
    <t>BS_Tangible Book Value, Common Equity</t>
  </si>
  <si>
    <t>BS_Total Operating Leases, Supplemental</t>
  </si>
  <si>
    <t>BS_Operating Lease Payments Due in Year 1</t>
  </si>
  <si>
    <t>BS_Operating Lease Payments Due in Year 2</t>
  </si>
  <si>
    <t>BS_Operating Lease Payments Due in Year 3</t>
  </si>
  <si>
    <t>BS_Operating Lease Payments Due in Year 4</t>
  </si>
  <si>
    <t>BS_Operating Lease Payments Due in Year 5</t>
  </si>
  <si>
    <t>BS_Operating Lease Payments Due in Year 6</t>
  </si>
  <si>
    <t>BS_Operating Lease Pymts. Due in 2-3 Years</t>
  </si>
  <si>
    <t>BS_Operating Lease Pymts. Due in 4-5 Years</t>
  </si>
  <si>
    <t>BS_Oper. Lse. Pymts. Due in Year 6 &amp; Beyond</t>
  </si>
  <si>
    <t>BS_Operating Leases - Interest Cost</t>
  </si>
  <si>
    <t>CF_Earnings Quality Score</t>
  </si>
  <si>
    <t>CF</t>
    <phoneticPr fontId="4" type="noConversion"/>
  </si>
  <si>
    <t>CF_Net Income/Starting Line</t>
  </si>
  <si>
    <t>CF_Depreciation/Depletion</t>
  </si>
  <si>
    <t>CF_Depreciation</t>
  </si>
  <si>
    <t>CF_Deferred Taxes</t>
  </si>
  <si>
    <t>CF_Non-Cash Items</t>
  </si>
  <si>
    <t>CF_Unusual Items</t>
  </si>
  <si>
    <t>CF_Other Non-Cash Items</t>
  </si>
  <si>
    <t>CF_Changes in Working Capital</t>
  </si>
  <si>
    <t>CF_Accounts Receivable</t>
  </si>
  <si>
    <t>CF_Other Assets</t>
  </si>
  <si>
    <t>CF_Accounts Payable</t>
  </si>
  <si>
    <t>CF_Other Liabilities</t>
  </si>
  <si>
    <t>CF_Other Assets &amp; Liabilities, Net</t>
  </si>
  <si>
    <t>CF_Cash from Operating Activities</t>
  </si>
  <si>
    <t>CF_Capital Expenditures</t>
  </si>
  <si>
    <t>CF_Purchase of Fixed Assets</t>
  </si>
  <si>
    <t>CF_Purchase/Acquisition of Intangibles</t>
  </si>
  <si>
    <t>CF_Other Investing Cash Flow Items, Total</t>
  </si>
  <si>
    <t>CF_Acquisition of Business</t>
  </si>
  <si>
    <t>CF_Sale of Business</t>
  </si>
  <si>
    <t>CF_Sale/Maturity of Investment</t>
  </si>
  <si>
    <t>CF_Purchase of Investments</t>
  </si>
  <si>
    <t>CF_Cash from Investing Activities</t>
  </si>
  <si>
    <t>CF_Financing Cash Flow Items</t>
  </si>
  <si>
    <t>CF_Other Financing Cash Flow</t>
  </si>
  <si>
    <t>CF_Total Cash Dividends Paid</t>
  </si>
  <si>
    <t>CF_Cash Dividends Paid - Common</t>
  </si>
  <si>
    <t>CF_Issuance (Retirement) of Stock, Net</t>
  </si>
  <si>
    <t>CF_Repurchase/Retirement of Common</t>
  </si>
  <si>
    <t>CF_Common Stock, Net</t>
  </si>
  <si>
    <t>CF_Options Exercised</t>
  </si>
  <si>
    <t>CF_Issuance (Retirement) of Debt, Net</t>
  </si>
  <si>
    <t>CF_Short Term Debt Issued</t>
  </si>
  <si>
    <t>CF_Short Term Debt, Net</t>
  </si>
  <si>
    <t>CF_Long Term Debt Issued</t>
  </si>
  <si>
    <t>CF_Long Term Debt Reduction</t>
  </si>
  <si>
    <t>CF_Long Term Debt, Net</t>
  </si>
  <si>
    <t>CF_Total Debt Reduction</t>
  </si>
  <si>
    <t>CF_Cash from Financing Activities</t>
  </si>
  <si>
    <t>CF_Foreign Exchange Effects</t>
  </si>
  <si>
    <t>CF_Net Change in Cash</t>
  </si>
  <si>
    <t>CF_Net Cash - Beginning Balance</t>
  </si>
  <si>
    <t>CF_Net Cash - Ending Balance</t>
  </si>
  <si>
    <t>CF_Cash Interest Paid</t>
  </si>
  <si>
    <t>CF_Cash Taxes Paid</t>
  </si>
  <si>
    <t>CF_Net Changes in Working Capital</t>
  </si>
  <si>
    <t>CF_Free Cash Flow</t>
  </si>
  <si>
    <t>IS_Earnings Quality Score</t>
  </si>
  <si>
    <t>IS</t>
    <phoneticPr fontId="4" type="noConversion"/>
  </si>
  <si>
    <t>IS_Revenue</t>
  </si>
  <si>
    <t>IS_Net Sales</t>
  </si>
  <si>
    <t>IS_Total Revenue</t>
  </si>
  <si>
    <t>IS_Cost of Revenue, Total</t>
  </si>
  <si>
    <t>IS_Cost of Revenue</t>
  </si>
  <si>
    <t>IS_Gross Profit</t>
  </si>
  <si>
    <t>IS_Selling/General/Admin. Expenses, Total</t>
  </si>
  <si>
    <t>IS_Selling/General/Administrative Expense</t>
  </si>
  <si>
    <t>IS_Labor &amp; Related Expense</t>
  </si>
  <si>
    <t>IS_Depreciation/Amortization</t>
  </si>
  <si>
    <t>IS_Depreciation</t>
  </si>
  <si>
    <t>IS_Interest/Investment Income - Operating</t>
  </si>
  <si>
    <t>IS_Investment Income - Operating</t>
  </si>
  <si>
    <t>IS_Interest Exp.(Inc.),Net-Operating, Total</t>
  </si>
  <si>
    <t>IS_Unusual Expense (Income)</t>
  </si>
  <si>
    <t>IS_Restructuring Charge</t>
  </si>
  <si>
    <t>IS_Litigation</t>
  </si>
  <si>
    <t>IS_Impairment-Assets Held for Sale</t>
  </si>
  <si>
    <t>IS_Other Unusual Expense (Income)</t>
  </si>
  <si>
    <t>IS_Total Operating Expense</t>
  </si>
  <si>
    <t>IS_Operating Income</t>
  </si>
  <si>
    <t>영업이익</t>
  </si>
  <si>
    <t>IS_Interest Expense, Net Non-Operating</t>
  </si>
  <si>
    <t>IS_Interest Expense - Non-Operating</t>
  </si>
  <si>
    <t>IS_Interest/Invest Income - Non-Operating</t>
  </si>
  <si>
    <t>IS_Interest Income - Non-Operating</t>
  </si>
  <si>
    <t>IS_Investment Income - Non-Operating</t>
  </si>
  <si>
    <t>IS_Interest Inc.(Exp.),Net-Non-Op., Total</t>
  </si>
  <si>
    <t>IS_Other, Net</t>
  </si>
  <si>
    <t>IS_Other Non-Operating Income (Expense)</t>
  </si>
  <si>
    <t>IS_Net Income Before Taxes</t>
  </si>
  <si>
    <t>IS_Provision for Income Taxes</t>
  </si>
  <si>
    <t>IS_Net Income After Taxes</t>
  </si>
  <si>
    <t>IS_Minority Interest</t>
  </si>
  <si>
    <t>IS_Equity In Affiliates</t>
  </si>
  <si>
    <t>IS_Net Income Before Extra. Items</t>
  </si>
  <si>
    <t>IS_Extraordinary Item</t>
  </si>
  <si>
    <t>IS_Total Extraordinary Items</t>
  </si>
  <si>
    <t>IS_Net Income</t>
  </si>
  <si>
    <t>당기순이익</t>
  </si>
  <si>
    <t>IS_Income Available to Com Excl ExtraOrd</t>
  </si>
  <si>
    <t>IS_Income Available to Com Incl ExtraOrd</t>
  </si>
  <si>
    <t>IS_Basic Weighted Average Shares</t>
  </si>
  <si>
    <t>IS_Basic EPS Excluding Extraordinary Items</t>
  </si>
  <si>
    <t>IS_Basic EPS Including Extraordinary Items</t>
  </si>
  <si>
    <t>IS_Dilution Adjustment</t>
  </si>
  <si>
    <t>IS_Diluted Net Income</t>
  </si>
  <si>
    <t>IS_Diluted Weighted Average Shares</t>
  </si>
  <si>
    <t>IS_Diluted EPS Excluding ExtraOrd Items</t>
  </si>
  <si>
    <t>IS_Diluted EPS Including ExtraOrd Items</t>
  </si>
  <si>
    <t>IS_DPS - Common Stock Primary Issue</t>
  </si>
  <si>
    <t>IS_Dividends per Share - Com Stock Issue 2</t>
  </si>
  <si>
    <t>IS_Gross Dividends - Common Stock</t>
  </si>
  <si>
    <t>IS_Pro Forma Stock Compensation Expense</t>
  </si>
  <si>
    <t>IS_Net Income after Stock Based Comp. Exp.</t>
  </si>
  <si>
    <t>IS_Basic EPS after Stock Based Comp. Exp.</t>
  </si>
  <si>
    <t>IS_Diluted EPS after Stock Based Comp. Exp.</t>
  </si>
  <si>
    <t>IS_Other Unusual Expense(Income), Suppl.</t>
  </si>
  <si>
    <t>IS_Non-Recurring Items, Supplemental, Total</t>
  </si>
  <si>
    <t>IS_Total Special Items</t>
  </si>
  <si>
    <t>IS_Normalized Income Before Taxes</t>
  </si>
  <si>
    <t>IS_Effect of Special Items on Income Taxes</t>
  </si>
  <si>
    <t>IS_Inc Tax Ex Impact of Sp Items</t>
  </si>
  <si>
    <t>IS_Normalized Income After Taxes</t>
  </si>
  <si>
    <t>IS_Normalized Inc. Avail to Com.</t>
  </si>
  <si>
    <t>IS_Basic Normalized EPS</t>
  </si>
  <si>
    <t>IS_Diluted Normalized EPS</t>
  </si>
  <si>
    <t>IS_Depreciation, Supplemental</t>
  </si>
  <si>
    <t>IS_Interest Expense, Supplemental</t>
  </si>
  <si>
    <t>IS_Rental Expense, Supplemental</t>
  </si>
  <si>
    <t>IS_Stock-Based Compensation, Supplemental</t>
  </si>
  <si>
    <t>IS_Equity in Affiliates, Supplemental</t>
  </si>
  <si>
    <t>IS_Minority Interest, Supplemental</t>
  </si>
  <si>
    <t>IS_Income Taxes - Non-Recurring Tax Change</t>
  </si>
  <si>
    <t>IS_COVID-19 Non-Recurring Inc/Exp - Other</t>
  </si>
  <si>
    <t>IS_Normalized EBIT</t>
  </si>
  <si>
    <t>IS_Normalized EBITDA</t>
  </si>
  <si>
    <t>IS_Share Split</t>
  </si>
  <si>
    <t>Sum of 종가*거래량</t>
  </si>
  <si>
    <t>DL</t>
  </si>
  <si>
    <t>Sum of Volume</t>
  </si>
  <si>
    <t>Revenue from Business Activities - Total</t>
  </si>
  <si>
    <t>FS_Revenue from Business Activities - Total</t>
  </si>
  <si>
    <t>FS</t>
  </si>
  <si>
    <t>Gross Profit - Industrials/Property - Total</t>
  </si>
  <si>
    <t>FS_Gross Profit - Industrials/Property - Total</t>
  </si>
  <si>
    <t>Operating Profit before Non-Recurring Income/Expense</t>
  </si>
  <si>
    <t>FS_Operating Profit before Non-Recurring Income/Expense</t>
  </si>
  <si>
    <t>Earnings before Interest, Taxes, Depreciation &amp; Amortization (EBITDA)</t>
  </si>
  <si>
    <t>FS_Earnings before Interest, Taxes, Depreciation &amp; Amortization (EBITDA)</t>
  </si>
  <si>
    <t>Income before Discontinued Operations &amp; Extraordinary Items</t>
  </si>
  <si>
    <t>FS_Income before Discontinued Operations &amp; Extraordinary Items</t>
  </si>
  <si>
    <t>Cash &amp; Cash Equivalents</t>
  </si>
  <si>
    <t>FS_Cash &amp; Cash Equivalents</t>
  </si>
  <si>
    <t>Cash &amp; Short-Term Investments</t>
  </si>
  <si>
    <t>FS_Cash &amp; Short-Term Investments</t>
  </si>
  <si>
    <t>Total Assets</t>
  </si>
  <si>
    <t>FS_Total Assets</t>
  </si>
  <si>
    <t>Debt - Total</t>
  </si>
  <si>
    <t>FS_Debt - Total</t>
  </si>
  <si>
    <t>Common Equity - Total</t>
  </si>
  <si>
    <t>FS_Common Equity - Total</t>
  </si>
  <si>
    <t>Net Cash Flow from Operating Activities</t>
  </si>
  <si>
    <t>FS_Net Cash Flow from Operating Activities</t>
  </si>
  <si>
    <t>Depreciation, Depletion &amp; Amortization including Impairment - Cash Flow - to Reconcile</t>
  </si>
  <si>
    <t>FS_Depreciation, Depletion &amp; Amortization including Impairment - Cash Flow - to Reconcile</t>
  </si>
  <si>
    <t>Capital Expenditures - Net - Cash Flow</t>
  </si>
  <si>
    <t>FS_CAPEX</t>
  </si>
  <si>
    <t>Net Change in Cash - Total</t>
  </si>
  <si>
    <t>FS_Net Change in Cash - Total</t>
  </si>
  <si>
    <t>Free Cash Flow Net of Dividends</t>
  </si>
  <si>
    <t>FS_Free Cash Flow Net of Dividends</t>
  </si>
  <si>
    <t>Dividend Yield - Common Stock - Net - Issue Specific - %, TTM</t>
  </si>
  <si>
    <t>FS_Dividend Yield - Common Stock - Net - Issue Specific - %, TTM</t>
  </si>
  <si>
    <t>EPS - Diluted - excluding Extraordinary Items Applicable to Common - Total</t>
  </si>
  <si>
    <t>FS_EPS - Diluted - excluding Extraordinary Items Applicable to Common - Total</t>
  </si>
  <si>
    <t>EPS</t>
  </si>
  <si>
    <t>Shares used to calculate Diluted EPS - Total</t>
  </si>
  <si>
    <t>FS_Shares used to calculate Diluted EPS - Total</t>
  </si>
  <si>
    <t>Non-GAAP Income from Operations - Company Reported</t>
  </si>
  <si>
    <t>FS_Non-GAAP Income from Operations - Company Reported</t>
  </si>
  <si>
    <t>Non-GAAP EPS Diluted - Company Reported</t>
  </si>
  <si>
    <t>FS_Non-GAAP EPS Diluted - Company Reported</t>
  </si>
  <si>
    <t>Non-GAAP Operating Margin % - Company Reported</t>
  </si>
  <si>
    <t>FS_Non-GAAP Operating Margin % - Company Reported</t>
  </si>
  <si>
    <t>Gross Profit Margin - %</t>
  </si>
  <si>
    <t>FS_Gross Profit Margin - %</t>
  </si>
  <si>
    <t>EBITDA Margin - %</t>
  </si>
  <si>
    <t>FS_EBITDA Margin - %</t>
  </si>
  <si>
    <t>Operating Margin - %</t>
  </si>
  <si>
    <t>FS_Operating Margin - %</t>
  </si>
  <si>
    <t>Income before Tax Margin - %</t>
  </si>
  <si>
    <t>FS_Income before Tax Margin - %</t>
  </si>
  <si>
    <t>Income Tax Rate - %</t>
  </si>
  <si>
    <t>FS_Income Tax Rate - %</t>
  </si>
  <si>
    <t>Net Margin - %</t>
  </si>
  <si>
    <t>FS_Net Margin - %</t>
  </si>
  <si>
    <t>Free Cash Flow Yield - %, TTM</t>
  </si>
  <si>
    <t>FS_Free Cash Flow Yield - %, TTM</t>
  </si>
  <si>
    <t>Return on Average Common Equity - % (Income available to Common excluding Extraordinary Items), TTM</t>
  </si>
  <si>
    <t>FS_ROE</t>
  </si>
  <si>
    <t>Return on Average Total Assets - % (Income before Discontinued Operations &amp; Extraordinary Items), TTM</t>
  </si>
  <si>
    <t>FS_ROA</t>
  </si>
  <si>
    <t>Return on Invested Capital - %, TTM</t>
  </si>
  <si>
    <t>FS_ROIC</t>
  </si>
  <si>
    <t>Common Shares - Outstanding - Total</t>
  </si>
  <si>
    <t>FS_Common Shares - Outstanding - Total</t>
  </si>
  <si>
    <t>Total Debt Percentage of Total Assets</t>
  </si>
  <si>
    <t>FS_Total Debt Percentage of Total Assets</t>
  </si>
  <si>
    <t>부채비율</t>
  </si>
  <si>
    <t>Total Debt Percentage of Total Capital</t>
  </si>
  <si>
    <t>FS_Total Debt Percentage of Total Capital</t>
  </si>
  <si>
    <t>Total Debt Percentage of Total Equity</t>
  </si>
  <si>
    <t>FS_Total Debt Percentage of Total Equity</t>
  </si>
  <si>
    <t>Interest Coverage Ratio</t>
  </si>
  <si>
    <t>FS_Interest Coverage Ratio</t>
  </si>
  <si>
    <t>Dividend Coverage - %</t>
  </si>
  <si>
    <t>FS_Dividend Coverage - %</t>
  </si>
  <si>
    <t>Earnings Retention Rate</t>
  </si>
  <si>
    <t>FS_Earnings Retention Rate</t>
  </si>
  <si>
    <t>Dividend Payout Ratio - %</t>
  </si>
  <si>
    <t>FS_Dividend Payout Ratio - %</t>
  </si>
  <si>
    <t>Market Capitalization</t>
  </si>
  <si>
    <t>FS_Market Capitalization</t>
  </si>
  <si>
    <t>Preferred Shareholders Equity</t>
  </si>
  <si>
    <t>FS_Preferred Shareholders Equity</t>
  </si>
  <si>
    <t>Enterprise Value</t>
  </si>
  <si>
    <t>FS_Enterprise Value</t>
  </si>
  <si>
    <t>Asset Turnover, TTM</t>
  </si>
  <si>
    <t>FS_Asset Turnover, TTM</t>
  </si>
  <si>
    <t>총자산회전율</t>
  </si>
  <si>
    <t>Income before Tax Margin - %, TTM</t>
  </si>
  <si>
    <t>FS_Income before Tax Margin - %, TTM</t>
  </si>
  <si>
    <t>Pretax ROA - %, TTM</t>
  </si>
  <si>
    <t>FS_Pretax ROA - %, TTM</t>
  </si>
  <si>
    <t>Total Assets to Total Shareholders Equity - including Minority Interest &amp; Hybrid Debt, Average TTM</t>
  </si>
  <si>
    <t>FS_Total Assets to Total Shareholders Equity - including Minority Interest &amp; Hybrid Debt, Average TTM</t>
  </si>
  <si>
    <t>Pretax ROE - %, TTM</t>
  </si>
  <si>
    <t>FS_Pretax ROE - %, TTM</t>
  </si>
  <si>
    <t>Tax Complement, TTM</t>
  </si>
  <si>
    <t>FS_Tax Complement, TTM</t>
  </si>
  <si>
    <t>Earnings Retention Rate, TTM</t>
  </si>
  <si>
    <t>FS_Earnings Retention Rate, TTM</t>
  </si>
  <si>
    <t>Reinvestment Rate - %, TTM</t>
  </si>
  <si>
    <t>FS_Reinvestment Rate - %, TTM</t>
  </si>
  <si>
    <t>Current Ratio</t>
  </si>
  <si>
    <t>FS_Current Ratio</t>
  </si>
  <si>
    <t>유동비율</t>
  </si>
  <si>
    <t>Quick Ratio</t>
  </si>
  <si>
    <t>FS_Quick Ratio</t>
  </si>
  <si>
    <t>Working Capital to Total Assets</t>
  </si>
  <si>
    <t>FS_Working Capital to Total Assets</t>
  </si>
  <si>
    <t>Accounts Receivable Turnover, TTM</t>
  </si>
  <si>
    <t>FS_Accounts Receivable Turnover, TTM</t>
  </si>
  <si>
    <t>Average Receivables Collection Days, TTM</t>
  </si>
  <si>
    <t>FS_Average Receivables Collection Days, TTM</t>
  </si>
  <si>
    <t>Payables Turnover, TTM</t>
  </si>
  <si>
    <t>FS_Payables Turnover, TTM</t>
  </si>
  <si>
    <t>Average Payables Payment Days, TTM</t>
  </si>
  <si>
    <t>FS_Average Payables Payment Days, TTM</t>
  </si>
  <si>
    <t>Inventory Turnover, TTM</t>
  </si>
  <si>
    <t>FS_Inventory Turnover, TTM</t>
  </si>
  <si>
    <t>Average Inventory Days, TTM</t>
  </si>
  <si>
    <t>FS_Average Inventory Days, TTM</t>
  </si>
  <si>
    <t>Average Net Trade Cycle Days, TTM</t>
  </si>
  <si>
    <t>FS_Average Net Trade Cycle Days, TTM</t>
  </si>
  <si>
    <t>Employment Number</t>
  </si>
  <si>
    <t>ET</t>
  </si>
  <si>
    <t>재고자산회전율(비율)</t>
  </si>
  <si>
    <t>활동성</t>
  </si>
  <si>
    <t>당기순이익(천원)</t>
  </si>
  <si>
    <t>수익성</t>
  </si>
  <si>
    <t>매출액(천원)</t>
  </si>
  <si>
    <t>성장성</t>
  </si>
  <si>
    <t>매출원가(천원)</t>
  </si>
  <si>
    <t>매출총이익(천원)</t>
  </si>
  <si>
    <t>영업이익(천원)</t>
  </si>
  <si>
    <t>운전자본증감(천원)</t>
  </si>
  <si>
    <t>안정성</t>
  </si>
  <si>
    <t>순부채(천원)</t>
  </si>
  <si>
    <t>이자발생부채(천원)</t>
  </si>
  <si>
    <t>BPS(지배, Adj.)(원/주)</t>
  </si>
  <si>
    <t>BPS증가율(YoY)(비율)</t>
  </si>
  <si>
    <t>Free Cash Flow2(천원)</t>
  </si>
  <si>
    <t>부채비율(비율)</t>
  </si>
  <si>
    <t>부채총계(천원)</t>
  </si>
  <si>
    <t>유동자산(천원)</t>
  </si>
  <si>
    <t>이익잉여금(천원)</t>
  </si>
  <si>
    <t>자본금(천원)</t>
  </si>
  <si>
    <t>자산총계(천원)</t>
  </si>
  <si>
    <t>현금배당성향(%)</t>
  </si>
  <si>
    <t>비유동비율(천원)</t>
  </si>
  <si>
    <t>비유동자산(천원)</t>
  </si>
  <si>
    <t>EBITDA2(천원)</t>
  </si>
  <si>
    <t>EBITDA2마진율(비율)</t>
  </si>
  <si>
    <t>EBITDA2증가율(YoY)(비율)</t>
  </si>
  <si>
    <t>EPS(지배, Adj.)(원/주)</t>
  </si>
  <si>
    <t>EPS증가율(YoY)(비율)</t>
  </si>
  <si>
    <t>순이익률(비율)</t>
  </si>
  <si>
    <t>순이익증가율(YoY)(비율)</t>
  </si>
  <si>
    <t>매출액이익률(비율)</t>
  </si>
  <si>
    <t>매출액증가율(YoY)(연도)</t>
  </si>
  <si>
    <t>영업이익률(비율)</t>
  </si>
  <si>
    <t>영업이익증가율(YoY)(연도)</t>
  </si>
  <si>
    <t>CAPEX(천원)</t>
  </si>
  <si>
    <t>ROA(비율)</t>
  </si>
  <si>
    <t>ROE(지배)(비율)</t>
  </si>
  <si>
    <t>매입채무회전율</t>
  </si>
  <si>
    <t>매출채권회전율</t>
  </si>
  <si>
    <t>이자보상율</t>
  </si>
  <si>
    <t>자기자본비율</t>
  </si>
  <si>
    <t>ROIC(비율)</t>
  </si>
  <si>
    <t>유동비율(비율)</t>
  </si>
  <si>
    <t>총자산회전율(비율)</t>
  </si>
  <si>
    <t>인력수</t>
  </si>
  <si>
    <t>인당매출</t>
  </si>
  <si>
    <t>무형자산</t>
  </si>
  <si>
    <t>무형자산회전율</t>
  </si>
  <si>
    <t>인당영업이익</t>
  </si>
  <si>
    <t>인당순이익</t>
  </si>
  <si>
    <t>SG&amp;A</t>
  </si>
  <si>
    <t>단기투자자산</t>
  </si>
  <si>
    <t>채무총계</t>
  </si>
  <si>
    <t>무형자산감상비 누계</t>
  </si>
  <si>
    <t>유형자산감상비 누계</t>
  </si>
  <si>
    <t>Gross Investment (GI)</t>
  </si>
  <si>
    <t>ROGI(%)</t>
  </si>
  <si>
    <t>EBIT(천원)</t>
  </si>
  <si>
    <t>투자비 대비 매출 (Rev/GI)</t>
  </si>
  <si>
    <t>Opex Margin</t>
  </si>
  <si>
    <t>BS_Cash</t>
  </si>
  <si>
    <t>BS_Receivables - Other</t>
  </si>
  <si>
    <t>BS_Prepaid Expenses</t>
  </si>
  <si>
    <t>BS_Note Receivable - Long Term</t>
  </si>
  <si>
    <t>BS_Deferred Charges</t>
  </si>
  <si>
    <t>BS_Number of Common Shareholders</t>
  </si>
  <si>
    <t>BS_Right-of-Use Assets-Cap.Lease,Gross-Sup.</t>
  </si>
  <si>
    <t>BS_Total Long Term Debt, Supplemental</t>
  </si>
  <si>
    <t>BS_Long Term Debt Maturing within 1 Year</t>
  </si>
  <si>
    <t>BS_Long Term Debt Maturing in Year 2</t>
  </si>
  <si>
    <t>BS_Long Term Debt Maturing in Year 3</t>
  </si>
  <si>
    <t>BS_Long Term Debt Maturing in Year 4</t>
  </si>
  <si>
    <t>BS_Long Term Debt Maturing in 2-3 Years</t>
  </si>
  <si>
    <t>BS_Long Term Debt Maturing in 4-5 Years</t>
  </si>
  <si>
    <t>BS_Long Term Debt Matur. in Year 6 &amp; Beyond</t>
  </si>
  <si>
    <t>BS_Total Capital Leases, Supplemental</t>
  </si>
  <si>
    <t>BS_Capital Lease Payments Due in Year 1</t>
  </si>
  <si>
    <t>BS_Capital Lease Payments Due in Year 2</t>
  </si>
  <si>
    <t>BS_Capital Lease Payments Due in Year 3</t>
  </si>
  <si>
    <t>BS_Capital Lease Payments Due in Year 4</t>
  </si>
  <si>
    <t>BS_Capital Lease Payments Due in Year 5</t>
  </si>
  <si>
    <t>BS_Capital Lease Payments Due in 2-3 Years</t>
  </si>
  <si>
    <t>BS_Capital Lease Payments Due in 4-5 Years</t>
  </si>
  <si>
    <t>BS_Cap. Lease Pymts. Due in Year 6 &amp; Beyond</t>
  </si>
  <si>
    <t>CF_Amortization</t>
  </si>
  <si>
    <t>CF_Amortization of Intangibles</t>
  </si>
  <si>
    <t>CF_Prepaid Expenses</t>
  </si>
  <si>
    <t>CF_Payable/Accrued</t>
  </si>
  <si>
    <t>CF_Other Operating Cash Flow</t>
  </si>
  <si>
    <t>CF_Sale/Issuance of Common</t>
  </si>
  <si>
    <t>CF_Repurchase/Retirement of Preferred</t>
  </si>
  <si>
    <t>CF_Preferred Stock, Net</t>
  </si>
  <si>
    <t>IS_Research &amp; Development</t>
  </si>
  <si>
    <t>IS_Amortization of Intangibles</t>
  </si>
  <si>
    <t>IS_Impairment-Assets Held for Use</t>
  </si>
  <si>
    <t>IS_Other Operating Expenses, Total</t>
  </si>
  <si>
    <t>IS_Other Operating Expense</t>
  </si>
  <si>
    <t>IS_Amort of Intangibles, Supplemental</t>
  </si>
  <si>
    <t>IS_Depreciation of Right-of-Use Assets,Sup.</t>
  </si>
  <si>
    <t>IS_Interest Expense on Lease Liabs., Suppl.</t>
  </si>
  <si>
    <t>IS_Labor &amp; Related Expense Suppl.</t>
  </si>
  <si>
    <t>IS_Variable Financial Lease Expenses</t>
  </si>
  <si>
    <t>IS_Short-Term Lease Cost</t>
  </si>
  <si>
    <t>IS_Research &amp; Development Exp, Supplemental</t>
  </si>
  <si>
    <t>IS_COVID-19 One-time Government Grants</t>
  </si>
  <si>
    <t>IS_Current Tax - Total</t>
  </si>
  <si>
    <t>IS_Current Tax - Domestic</t>
  </si>
  <si>
    <t>IS_Deferred Tax - Total</t>
  </si>
  <si>
    <t>IS_Deferred Tax - Domestic</t>
  </si>
  <si>
    <t>IS_Income Tax - Total</t>
  </si>
  <si>
    <t>Non-GAAP Adjusted Net Earnings - Company Reported</t>
  </si>
  <si>
    <t>ET</t>
    <phoneticPr fontId="4" type="noConversion"/>
  </si>
  <si>
    <t>Non-GAAP Adjusted EBITDA - Company Reported</t>
  </si>
  <si>
    <t>BS_Notes Receivable - Short Term</t>
  </si>
  <si>
    <t>BS_Discountinued Operations - Current Asset</t>
  </si>
  <si>
    <t>BS_Discontinued Operations - LT Asset</t>
  </si>
  <si>
    <t>BS_Restricted Cash - Long Term</t>
  </si>
  <si>
    <t>BS_Dividends Payable</t>
  </si>
  <si>
    <t>BS_Other Payables</t>
  </si>
  <si>
    <t>BS_Discontinued Operations - Curr Liability</t>
  </si>
  <si>
    <t>BS_Minority Interest</t>
  </si>
  <si>
    <t>BS_Discontinued Operations - Liabilities</t>
  </si>
  <si>
    <t>BS_Redeemable Preferred Stock, Total</t>
  </si>
  <si>
    <t>BS_Redeemable Preferred Stock</t>
  </si>
  <si>
    <t>BS_Treasury Stock - Common</t>
  </si>
  <si>
    <t>BS_Other Equity</t>
  </si>
  <si>
    <t>BS_Minority Interest - Non Redeemable</t>
  </si>
  <si>
    <t>BS_Wgt Avg Rem Lease Term (Yrs)-Oper Lease</t>
  </si>
  <si>
    <t>BS_Wgt Avg Disc Rate - Operating Lease</t>
  </si>
  <si>
    <t>BS_Long Term Debt Maturing in Year 5</t>
  </si>
  <si>
    <t>CF_Amortization of Acquisition Costs</t>
  </si>
  <si>
    <t>CF_Accounting Change</t>
  </si>
  <si>
    <t>CF_Discontinued Operations</t>
  </si>
  <si>
    <t>CF_Purchased R&amp;D</t>
  </si>
  <si>
    <t>CF_Inventories</t>
  </si>
  <si>
    <t>CF_Accrued Expenses</t>
  </si>
  <si>
    <t>CF_Taxes Payable</t>
  </si>
  <si>
    <t>CF_Software Development Costs</t>
  </si>
  <si>
    <t>CF_Sale of Fixed Assets</t>
  </si>
  <si>
    <t>CF_Investment, Net</t>
  </si>
  <si>
    <t>CF_Intangible, Net</t>
  </si>
  <si>
    <t>CF_Other Investing Cash Flow</t>
  </si>
  <si>
    <t>CF_Short Term Debt Reduction</t>
  </si>
  <si>
    <t>IS_Other Revenue, Total</t>
  </si>
  <si>
    <t>IS_Other Revenue</t>
  </si>
  <si>
    <t>IS_Amortization of Acquisition Costs</t>
  </si>
  <si>
    <t>IS_Purchased R&amp;D Written-Off</t>
  </si>
  <si>
    <t>IS_Interest Income(Exp), Net Non-Operating</t>
  </si>
  <si>
    <t>IS_Gain (Loss) on Sale of Assets</t>
  </si>
  <si>
    <t>IS_Accounting Change</t>
  </si>
  <si>
    <t>IS_Discontinued Operations</t>
  </si>
  <si>
    <t>IS_Amort of Acquisition Costs, Supplemental</t>
  </si>
  <si>
    <t>IS_Variable Operating Lease Expenses</t>
  </si>
  <si>
    <t>IS_Sublease Income</t>
  </si>
  <si>
    <t>IS_Lease Expense -Total</t>
  </si>
  <si>
    <t>Minority Interest - Total</t>
  </si>
  <si>
    <t>BS_Period End FX Rate (INR/USD)</t>
  </si>
  <si>
    <t>BS_Pension Benefits - Overfunded</t>
  </si>
  <si>
    <t>BS_Pension Benefits - Underfunded</t>
  </si>
  <si>
    <t>BS_Contract Assets - Long Term</t>
  </si>
  <si>
    <t>BS_Total Funded Status</t>
  </si>
  <si>
    <t>BS_Pension Obligation - Domestic</t>
  </si>
  <si>
    <t>BS_Plan Assets - Domestic</t>
  </si>
  <si>
    <t>BS_Funded Status - Domestic</t>
  </si>
  <si>
    <t>BS_Discount Rate - Domestic</t>
  </si>
  <si>
    <t>BS_Expected Rate of Return - Domestic</t>
  </si>
  <si>
    <t>BS_Compensation Rate - Domestic</t>
  </si>
  <si>
    <t>BS_Net Assets Recognized on Balance Sheet</t>
  </si>
  <si>
    <t>BS_Prepaid Benefits - Domestic</t>
  </si>
  <si>
    <t>BS_Accrued Liabilities - Domestic</t>
  </si>
  <si>
    <t>BS_Net Domestic Pension Assets</t>
  </si>
  <si>
    <t>BS_Debt Securities % - Domestic</t>
  </si>
  <si>
    <t>BS_Other Investments % - Domestic</t>
  </si>
  <si>
    <t>BS_Total Plan Obligations</t>
  </si>
  <si>
    <t>BS_Total Plan Assets</t>
  </si>
  <si>
    <t>CF_Avg. FX Rate (INR/USD)</t>
  </si>
  <si>
    <t>CF_Sale of Intangible Assets</t>
  </si>
  <si>
    <t>IS_Avg. FX Rate (INR/USD)</t>
  </si>
  <si>
    <t>IS_Advertising Expense</t>
  </si>
  <si>
    <t>IS_Interest Expense, Net - Operating</t>
  </si>
  <si>
    <t>IS_Interest Expense - Operating</t>
  </si>
  <si>
    <t>IS_Miscellaneous Earnings Adjustment</t>
  </si>
  <si>
    <t>IS_Total Adjustments to Net Income</t>
  </si>
  <si>
    <t>IS_Special DPS - Common Stock Primary Issue</t>
  </si>
  <si>
    <t>IS_(Gain) Loss on Sale of Assets, Suppl.</t>
  </si>
  <si>
    <t>IS_Advertising Expense, Supplemental</t>
  </si>
  <si>
    <t>IS_Audit Fees</t>
  </si>
  <si>
    <t>IS_Current Tax - Foreign</t>
  </si>
  <si>
    <t>IS_Deferred Tax - Foreign</t>
  </si>
  <si>
    <t>IS_Other Tax</t>
  </si>
  <si>
    <t>IS_Domestic Pension Plan Expense</t>
  </si>
  <si>
    <t>IS_Interest Cost - Domestic</t>
  </si>
  <si>
    <t>IS_Net Interest Cost - Domestic</t>
  </si>
  <si>
    <t>IS_Service Cost - Domestic</t>
  </si>
  <si>
    <t>IS_Expected Return on Assets - Domestic</t>
  </si>
  <si>
    <t>IS_Actuarial Gains and Losses - Domestic</t>
  </si>
  <si>
    <t>IS_Curtailments &amp; Settlements - Domestic</t>
  </si>
  <si>
    <t>IS_Other Pension, Net - Domestic</t>
  </si>
  <si>
    <t>IS_Total Pension Expense</t>
  </si>
  <si>
    <t>IS_Defined Contribution Expense - Domestic</t>
  </si>
  <si>
    <t>IS_Discount Rate - Domestic</t>
  </si>
  <si>
    <t>IS_Expected Rate of Return - Domestic</t>
  </si>
  <si>
    <t>IS_Compensation Rate - Domestic</t>
  </si>
  <si>
    <t>IS_Total Plan Interest Cost</t>
  </si>
  <si>
    <t>IS_Total Plan Service Cost</t>
  </si>
  <si>
    <t>IS_Total Plan Expected Return</t>
  </si>
  <si>
    <t>IS_Total Plan Other Expense</t>
  </si>
  <si>
    <t>IS_Scrip Issue</t>
  </si>
  <si>
    <t>BS_Preferred Stock - Non Redeemable</t>
  </si>
  <si>
    <t>CF_Extraordinary Item</t>
  </si>
  <si>
    <t>IS_Preferred Dividends</t>
  </si>
  <si>
    <t>IS_Restructuring Charge, Supplemental</t>
  </si>
  <si>
    <t>Non-GAAP Revenues - Company Reported</t>
  </si>
  <si>
    <t>BS_Redeemable Convertible Preferred Stock</t>
  </si>
  <si>
    <t>BS_Right-of-Use Assets-Op.Lease, Gross-Sup.</t>
  </si>
  <si>
    <t>CF_Sale/Issuance of Common/Preferred</t>
  </si>
  <si>
    <t>CF_Warrants Converted</t>
  </si>
  <si>
    <t>Non-GAAP Free Cash Flow - Company Reported</t>
  </si>
  <si>
    <t>BS_Inventories - Raw Materials</t>
  </si>
  <si>
    <t>BS_Wgt Avg Disc Rate - Finance Lease</t>
  </si>
  <si>
    <t>BS_Interest Costs</t>
  </si>
  <si>
    <t>BS_Capital Lease Payments Due in Year 6</t>
  </si>
  <si>
    <t>IS_Impairment-Assets Held for Sale, Suppl.</t>
  </si>
  <si>
    <t>IS_Post-Retirement Plan Expense</t>
  </si>
  <si>
    <t>IS_Interest Cost - Post-Retirement</t>
  </si>
  <si>
    <t>IS_Service Cost - Post-Retirement</t>
  </si>
  <si>
    <t>IS_Expected Return on Assets - Post-Retir.</t>
  </si>
  <si>
    <t>IS_Other Post-Retirement, Net</t>
  </si>
  <si>
    <t>IS_Impairment-Assets Held for Use, Suppl.</t>
  </si>
  <si>
    <t>BS_Inventories - Other</t>
  </si>
  <si>
    <t>BS_Goodwill - Gross</t>
  </si>
  <si>
    <t>BS_Accumulated Goodwill Amortization</t>
  </si>
  <si>
    <t>BS_Reserves</t>
  </si>
  <si>
    <t>BS_Total Preferred Shares Outstanding</t>
  </si>
  <si>
    <t>BS_Shares Outstanding - Preferred Issue 1</t>
  </si>
  <si>
    <t>BS_Treasury Shares - Preferred Issue 1</t>
  </si>
  <si>
    <t>BS_Accumulated Goodwill Amortization Suppl.</t>
  </si>
  <si>
    <t>CF_Sale/Issuance of Preferred</t>
  </si>
  <si>
    <t>CF_Total Debt Issued</t>
  </si>
  <si>
    <t>IS_Gross Revenue</t>
  </si>
  <si>
    <t>IS_Excise Tax Receipts</t>
  </si>
  <si>
    <t>IS_Loss(Gain) on Sale of Assets - Operating</t>
  </si>
  <si>
    <t>BS_Minimum Pension Liability Adjustment</t>
  </si>
  <si>
    <t>BS_Shares Outstanding - Common Issue 3</t>
  </si>
  <si>
    <t>BS_Treasury Shares - Common Issue 3</t>
  </si>
  <si>
    <t>CF_Equity in Net Earnings (Loss)</t>
  </si>
  <si>
    <t>IS_Dividends per Share - Com Stock Issue 3</t>
  </si>
  <si>
    <t>IS_Prior Service Cost - Domestic</t>
  </si>
  <si>
    <t>IS_Foreign Pension Plan Expense</t>
  </si>
  <si>
    <t>IS_Interest Cost - Foreign</t>
  </si>
  <si>
    <t>IS_Service Cost - Foreign</t>
  </si>
  <si>
    <t>IS_Prior Service Cost - Foreign</t>
  </si>
  <si>
    <t>IS_Expected Return on Assets - Foreign</t>
  </si>
  <si>
    <t>IS_Actuarial Gains and Losses - Foreign</t>
  </si>
  <si>
    <t>IS_Curtailments &amp; Settlements - Foreign</t>
  </si>
  <si>
    <t>IS_Prior Service Cost - Post-Retirement</t>
  </si>
  <si>
    <t>IS_Actuarial Gains and Losses - Post-Retir.</t>
  </si>
  <si>
    <t>IS_Curtailments &amp; Settlements - Post-Retir.</t>
  </si>
  <si>
    <t>IS_Transition Costs - Post-Retirement</t>
  </si>
  <si>
    <t>BS_Right-of-Use Assets-Cap.Lease,Depr.-Sup.</t>
  </si>
  <si>
    <t>BS_Long Term Debt Maturing in Year 6</t>
  </si>
  <si>
    <t>IS_Tax on Extraordinary Items</t>
  </si>
  <si>
    <t>IS_General Partners' Distributions</t>
  </si>
  <si>
    <t>Y1</t>
  </si>
  <si>
    <t>close</t>
  </si>
  <si>
    <t>YY</t>
    <phoneticPr fontId="4" type="noConversion"/>
  </si>
  <si>
    <t>Y2</t>
  </si>
  <si>
    <t>close_weighted</t>
    <phoneticPr fontId="4" type="noConversion"/>
  </si>
  <si>
    <t>Y3</t>
  </si>
  <si>
    <t>PBR</t>
    <phoneticPr fontId="4" type="noConversion"/>
  </si>
  <si>
    <t>Y4</t>
  </si>
  <si>
    <t>EV_EBITDA</t>
    <phoneticPr fontId="4" type="noConversion"/>
  </si>
  <si>
    <t>BS_Non-Current Marketable Securities,Suppl.</t>
  </si>
  <si>
    <t>BS_Payable/Accrued</t>
  </si>
  <si>
    <t>BS_Wgt Avg Rem Lease Term (Yrs)-Fin Lease</t>
  </si>
  <si>
    <t>IS_Interest Capitalized, Supplemental</t>
  </si>
  <si>
    <t>variable - rev</t>
    <phoneticPr fontId="4" type="noConversion"/>
  </si>
  <si>
    <t>BPS(지배, Adj_)(원/주)</t>
  </si>
  <si>
    <t>EPS(지배, Adj_)(원/주)</t>
  </si>
  <si>
    <t>Relative Importance</t>
  </si>
  <si>
    <t>Feature Name</t>
  </si>
  <si>
    <t>BPS(지배, Adj_)(원/주)</t>
    <phoneticPr fontId="1" type="noConversion"/>
  </si>
  <si>
    <t>EPS(지배, Adj_)(원/주)</t>
    <phoneticPr fontId="1" type="noConversion"/>
  </si>
  <si>
    <t>ITS</t>
    <phoneticPr fontId="1" type="noConversion"/>
  </si>
  <si>
    <t>Tech. Platform</t>
    <phoneticPr fontId="1" type="noConversion"/>
  </si>
  <si>
    <t>산업특화 sol</t>
    <phoneticPr fontId="1" type="noConversion"/>
  </si>
  <si>
    <t>variable</t>
    <phoneticPr fontId="1" type="noConversion"/>
  </si>
  <si>
    <t>low</t>
    <phoneticPr fontId="1" type="noConversion"/>
  </si>
  <si>
    <t>out</t>
    <phoneticPr fontId="1" type="noConversion"/>
  </si>
  <si>
    <t>Value</t>
    <phoneticPr fontId="1" type="noConversion"/>
  </si>
  <si>
    <t>Rank</t>
    <phoneticPr fontId="1" type="noConversion"/>
  </si>
  <si>
    <t>EBITDA2증가율(YoY)(비율)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</si>
</sst>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1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name val="맑은 고딕"/>
      <family val="3"/>
      <charset val="129"/>
    </font>
    <font>
      <sz val="11"/>
      <color rgb="FF1D1C1D"/>
      <name val="Arial"/>
      <family val="2"/>
    </font>
    <font>
      <sz val="13"/>
      <color theme="1"/>
      <name val="Helvetica Neue"/>
      <family val="2"/>
    </font>
    <font>
      <sz val="12"/>
      <color theme="0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2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6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1" xfId="1" applyFont="1" applyBorder="1"/>
    <xf numFmtId="0" fontId="2" fillId="0" borderId="0" xfId="1"/>
    <xf numFmtId="0" fontId="3" fillId="0" borderId="1" xfId="1" applyFont="1" applyBorder="1" applyAlignment="1">
      <alignment horizontal="left" vertical="top"/>
    </xf>
    <xf numFmtId="0" fontId="2" fillId="0" borderId="1" xfId="1" applyBorder="1"/>
    <xf numFmtId="0" fontId="5" fillId="0" borderId="1" xfId="1" applyFont="1" applyBorder="1" applyAlignment="1">
      <alignment horizontal="left" vertical="top"/>
    </xf>
    <xf numFmtId="0" fontId="6" fillId="0" borderId="1" xfId="1" applyFont="1" applyBorder="1"/>
    <xf numFmtId="0" fontId="3" fillId="0" borderId="2" xfId="1" applyFont="1" applyBorder="1"/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11" fontId="0" fillId="0" borderId="0" xfId="0" applyNumberFormat="1">
      <alignment vertical="center"/>
    </xf>
    <xf numFmtId="0" fontId="8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0" fillId="0" borderId="0" xfId="0" applyNumberFormat="1">
      <alignment vertical="center"/>
    </xf>
    <xf numFmtId="0" fontId="0" fillId="0" borderId="1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</cellXfs>
  <cellStyles count="2">
    <cellStyle name="표준" xfId="0" builtinId="0"/>
    <cellStyle name="표준 2" xfId="1" xr:uid="{DF1BECBE-13EE-0540-8902-28108F4DF7F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A5C95-172A-B042-AF2C-163FA4C86D71}">
  <dimension ref="A1:AA62"/>
  <sheetViews>
    <sheetView topLeftCell="I35" workbookViewId="0">
      <selection activeCell="P6" sqref="P6"/>
    </sheetView>
  </sheetViews>
  <sheetFormatPr baseColWidth="10" defaultRowHeight="18"/>
  <cols>
    <col min="1" max="1" width="23.140625" bestFit="1" customWidth="1"/>
    <col min="4" max="15" width="10.7109375" style="1" customWidth="1"/>
  </cols>
  <sheetData>
    <row r="1" spans="1:27" ht="19" thickBot="1">
      <c r="D1" s="49" t="s">
        <v>681</v>
      </c>
      <c r="E1" s="50"/>
      <c r="F1" s="50"/>
      <c r="G1" s="50"/>
      <c r="H1" s="50"/>
      <c r="I1" s="50"/>
      <c r="J1" s="50"/>
      <c r="K1" s="50"/>
      <c r="L1" s="50"/>
      <c r="M1" s="50"/>
      <c r="N1" s="50"/>
      <c r="O1" s="51"/>
      <c r="P1" s="52" t="s">
        <v>682</v>
      </c>
      <c r="Q1" s="53"/>
      <c r="R1" s="53"/>
      <c r="S1" s="53"/>
      <c r="T1" s="53"/>
      <c r="U1" s="53"/>
      <c r="V1" s="53"/>
      <c r="W1" s="53"/>
      <c r="X1" s="53"/>
      <c r="Y1" s="53"/>
      <c r="Z1" s="53"/>
      <c r="AA1" s="54"/>
    </row>
    <row r="2" spans="1:27">
      <c r="A2" s="12"/>
      <c r="B2" s="10"/>
      <c r="C2" s="10"/>
      <c r="D2" s="55" t="s">
        <v>675</v>
      </c>
      <c r="E2" s="56"/>
      <c r="F2" s="56"/>
      <c r="G2" s="57"/>
      <c r="H2" s="55" t="s">
        <v>676</v>
      </c>
      <c r="I2" s="56"/>
      <c r="J2" s="56"/>
      <c r="K2" s="57"/>
      <c r="L2" s="55" t="s">
        <v>677</v>
      </c>
      <c r="M2" s="56"/>
      <c r="N2" s="56"/>
      <c r="O2" s="57"/>
      <c r="P2" s="55" t="s">
        <v>675</v>
      </c>
      <c r="Q2" s="56"/>
      <c r="R2" s="56"/>
      <c r="S2" s="57" t="s">
        <v>675</v>
      </c>
      <c r="T2" s="55" t="s">
        <v>676</v>
      </c>
      <c r="U2" s="56"/>
      <c r="V2" s="56"/>
      <c r="W2" s="57"/>
      <c r="X2" s="55" t="s">
        <v>677</v>
      </c>
      <c r="Y2" s="56"/>
      <c r="Z2" s="56"/>
      <c r="AA2" s="57"/>
    </row>
    <row r="3" spans="1:27" ht="19" thickBot="1">
      <c r="A3" s="12"/>
      <c r="B3" s="10"/>
      <c r="C3" s="10"/>
      <c r="D3" s="32" t="s">
        <v>680</v>
      </c>
      <c r="E3" s="31" t="s">
        <v>680</v>
      </c>
      <c r="F3" s="31" t="s">
        <v>680</v>
      </c>
      <c r="G3" s="33" t="s">
        <v>679</v>
      </c>
      <c r="H3" s="32" t="s">
        <v>680</v>
      </c>
      <c r="I3" s="31" t="s">
        <v>680</v>
      </c>
      <c r="J3" s="31" t="s">
        <v>680</v>
      </c>
      <c r="K3" s="33" t="s">
        <v>679</v>
      </c>
      <c r="L3" s="32" t="s">
        <v>680</v>
      </c>
      <c r="M3" s="31" t="s">
        <v>680</v>
      </c>
      <c r="N3" s="31" t="s">
        <v>680</v>
      </c>
      <c r="O3" s="33" t="s">
        <v>679</v>
      </c>
      <c r="P3" s="32" t="s">
        <v>680</v>
      </c>
      <c r="Q3" s="31" t="s">
        <v>680</v>
      </c>
      <c r="R3" s="31" t="s">
        <v>680</v>
      </c>
      <c r="S3" s="33" t="s">
        <v>679</v>
      </c>
      <c r="T3" s="32" t="s">
        <v>680</v>
      </c>
      <c r="U3" s="31" t="s">
        <v>680</v>
      </c>
      <c r="V3" s="31" t="s">
        <v>680</v>
      </c>
      <c r="W3" s="33" t="s">
        <v>679</v>
      </c>
      <c r="X3" s="32" t="s">
        <v>680</v>
      </c>
      <c r="Y3" s="31" t="s">
        <v>680</v>
      </c>
      <c r="Z3" s="31" t="s">
        <v>680</v>
      </c>
      <c r="AA3" s="33" t="s">
        <v>679</v>
      </c>
    </row>
    <row r="4" spans="1:27" ht="19" thickBot="1">
      <c r="A4" s="18" t="s">
        <v>678</v>
      </c>
      <c r="B4" s="19" t="s">
        <v>0</v>
      </c>
      <c r="C4" s="19" t="s">
        <v>1</v>
      </c>
      <c r="D4" s="15" t="s">
        <v>2</v>
      </c>
      <c r="E4" s="16" t="s">
        <v>4</v>
      </c>
      <c r="F4" s="34" t="s">
        <v>5</v>
      </c>
      <c r="G4" s="17" t="s">
        <v>3</v>
      </c>
      <c r="H4" s="15" t="s">
        <v>10</v>
      </c>
      <c r="I4" s="16" t="s">
        <v>11</v>
      </c>
      <c r="J4" s="34" t="s">
        <v>12</v>
      </c>
      <c r="K4" s="17" t="s">
        <v>13</v>
      </c>
      <c r="L4" s="15" t="s">
        <v>7</v>
      </c>
      <c r="M4" s="16" t="s">
        <v>8</v>
      </c>
      <c r="N4" s="34" t="s">
        <v>9</v>
      </c>
      <c r="O4" s="17" t="s">
        <v>6</v>
      </c>
      <c r="P4" s="15" t="s">
        <v>2</v>
      </c>
      <c r="Q4" s="16" t="s">
        <v>4</v>
      </c>
      <c r="R4" s="34" t="s">
        <v>5</v>
      </c>
      <c r="S4" s="42" t="s">
        <v>3</v>
      </c>
      <c r="T4" s="15" t="s">
        <v>10</v>
      </c>
      <c r="U4" s="16" t="s">
        <v>11</v>
      </c>
      <c r="V4" s="34" t="s">
        <v>12</v>
      </c>
      <c r="W4" s="43" t="s">
        <v>13</v>
      </c>
      <c r="X4" s="15" t="s">
        <v>7</v>
      </c>
      <c r="Y4" s="16" t="s">
        <v>8</v>
      </c>
      <c r="Z4" s="34" t="s">
        <v>9</v>
      </c>
      <c r="AA4" s="42" t="s">
        <v>6</v>
      </c>
    </row>
    <row r="5" spans="1:27" ht="18" hidden="1" customHeight="1" thickBot="1">
      <c r="B5" s="10"/>
      <c r="C5" s="10"/>
      <c r="D5" s="13" t="str">
        <f>"'"&amp;D4&amp;"'"</f>
        <v>'Accenture'</v>
      </c>
      <c r="E5" s="13" t="str">
        <f t="shared" ref="E5:AA5" si="0">"'"&amp;E4&amp;"'"</f>
        <v>'Infosys'</v>
      </c>
      <c r="F5" s="13" t="str">
        <f t="shared" si="0"/>
        <v>'TCS'</v>
      </c>
      <c r="G5" s="13" t="str">
        <f t="shared" si="0"/>
        <v>'Cognizant'</v>
      </c>
      <c r="H5" s="13" t="str">
        <f t="shared" si="0"/>
        <v>'Salesforce'</v>
      </c>
      <c r="I5" s="13" t="str">
        <f t="shared" si="0"/>
        <v>'Servicenow'</v>
      </c>
      <c r="J5" s="13" t="str">
        <f t="shared" si="0"/>
        <v>'Splunk'</v>
      </c>
      <c r="K5" s="13" t="str">
        <f t="shared" si="0"/>
        <v>'Teradata'</v>
      </c>
      <c r="L5" s="13" t="str">
        <f t="shared" si="0"/>
        <v>'Ansys'</v>
      </c>
      <c r="M5" s="13" t="str">
        <f t="shared" si="0"/>
        <v>'Intuit'</v>
      </c>
      <c r="N5" s="13" t="str">
        <f t="shared" si="0"/>
        <v>'Kinaxis'</v>
      </c>
      <c r="O5" s="13" t="str">
        <f t="shared" si="0"/>
        <v>'Allscripts'</v>
      </c>
      <c r="P5" s="13" t="str">
        <f t="shared" si="0"/>
        <v>'Accenture'</v>
      </c>
      <c r="Q5" s="13" t="str">
        <f t="shared" si="0"/>
        <v>'Infosys'</v>
      </c>
      <c r="R5" s="13" t="str">
        <f t="shared" si="0"/>
        <v>'TCS'</v>
      </c>
      <c r="S5" s="13" t="str">
        <f t="shared" si="0"/>
        <v>'Cognizant'</v>
      </c>
      <c r="T5" s="13" t="str">
        <f t="shared" si="0"/>
        <v>'Salesforce'</v>
      </c>
      <c r="U5" s="13" t="str">
        <f t="shared" si="0"/>
        <v>'Servicenow'</v>
      </c>
      <c r="V5" s="13" t="str">
        <f t="shared" si="0"/>
        <v>'Splunk'</v>
      </c>
      <c r="W5" s="13" t="str">
        <f t="shared" si="0"/>
        <v>'Teradata'</v>
      </c>
      <c r="X5" s="13" t="str">
        <f t="shared" si="0"/>
        <v>'Ansys'</v>
      </c>
      <c r="Y5" s="13" t="str">
        <f t="shared" si="0"/>
        <v>'Intuit'</v>
      </c>
      <c r="Z5" s="13" t="str">
        <f t="shared" si="0"/>
        <v>'Kinaxis'</v>
      </c>
      <c r="AA5" s="13" t="str">
        <f t="shared" si="0"/>
        <v>'Allscripts'</v>
      </c>
    </row>
    <row r="6" spans="1:27">
      <c r="A6" s="20" t="s">
        <v>673</v>
      </c>
      <c r="B6" s="23" t="str">
        <f>VLOOKUP($A6,'desc_v2.0 (DR_rev)'!$E$2:$G$563,2,FALSE)</f>
        <v>안정성</v>
      </c>
      <c r="C6" s="24">
        <f>VLOOKUP($A6,'desc_v2.0 (DR_rev)'!$E$2:$G$563,3,FALSE)</f>
        <v>2</v>
      </c>
      <c r="D6" s="25">
        <f t="shared" ref="D6:N14" ca="1" si="1">_xlfn.IFNA(VLOOKUP($A6, INDIRECT(D$5&amp;"!$A$2:$B$60"), 2, FALSE),"")</f>
        <v>0.116283364246913</v>
      </c>
      <c r="E6" s="26">
        <f t="shared" ca="1" si="1"/>
        <v>1</v>
      </c>
      <c r="F6" s="26">
        <f t="shared" ca="1" si="1"/>
        <v>0.32831693623765901</v>
      </c>
      <c r="G6" s="27">
        <f t="shared" ref="G6:G36" ca="1" si="2">_xlfn.IFNA(VLOOKUP($A6, INDIRECT(G$5&amp;"!$A$2:$B$60"), 2, FALSE),"")</f>
        <v>0.32980727355356299</v>
      </c>
      <c r="H6" s="26">
        <f t="shared" ca="1" si="1"/>
        <v>7.1624189964724902E-2</v>
      </c>
      <c r="I6" s="26">
        <f t="shared" ca="1" si="1"/>
        <v>0</v>
      </c>
      <c r="J6" s="26">
        <f t="shared" ca="1" si="1"/>
        <v>0</v>
      </c>
      <c r="K6" s="26">
        <f t="shared" ca="1" si="1"/>
        <v>-4.6363683399740799E-2</v>
      </c>
      <c r="L6" s="46">
        <f t="shared" ca="1" si="1"/>
        <v>1</v>
      </c>
      <c r="M6" s="47">
        <f t="shared" ca="1" si="1"/>
        <v>0.61555114769772801</v>
      </c>
      <c r="N6" s="47">
        <f t="shared" ca="1" si="1"/>
        <v>3.1516743143762001E-3</v>
      </c>
      <c r="O6" s="48">
        <f t="shared" ref="O6:O36" ca="1" si="3">_xlfn.IFNA(VLOOKUP($A6, INDIRECT(O$5&amp;"!$A$2:$B$60"), 2, FALSE),"")</f>
        <v>0.38834087161776998</v>
      </c>
      <c r="P6" s="36">
        <f t="shared" ref="P6:P37" ca="1" si="4">RANK(D6,D$6:D$61)</f>
        <v>22</v>
      </c>
      <c r="Q6" s="36">
        <f t="shared" ref="Q6:Q37" ca="1" si="5">RANK(E6,E$6:E$61)</f>
        <v>1</v>
      </c>
      <c r="R6" s="36">
        <f t="shared" ref="R6:R37" ca="1" si="6">RANK(F6,F$6:F$61)</f>
        <v>10</v>
      </c>
      <c r="S6" s="37">
        <f t="shared" ref="S6:S37" ca="1" si="7">RANK(G6,G$6:G$61)</f>
        <v>11</v>
      </c>
      <c r="T6" s="35">
        <f t="shared" ref="T6:T37" ca="1" si="8">RANK(H6,H$6:H$61)</f>
        <v>12</v>
      </c>
      <c r="U6" s="36">
        <f t="shared" ref="U6:U37" ca="1" si="9">RANK(I6,I$6:I$61)</f>
        <v>21</v>
      </c>
      <c r="V6" s="36">
        <f t="shared" ref="V6:V37" ca="1" si="10">RANK(J6,J$6:J$61)</f>
        <v>10</v>
      </c>
      <c r="W6" s="37">
        <f t="shared" ref="W6:W37" ca="1" si="11">RANK(K6,K$6:K$61)</f>
        <v>45</v>
      </c>
      <c r="X6" s="35">
        <f t="shared" ref="X6:X37" ca="1" si="12">RANK(L6,L$6:L$61)</f>
        <v>1</v>
      </c>
      <c r="Y6" s="36">
        <f t="shared" ref="Y6:Y37" ca="1" si="13">RANK(M6,M$6:M$61)</f>
        <v>5</v>
      </c>
      <c r="Z6" s="36">
        <f t="shared" ref="Z6:Z37" ca="1" si="14">RANK(N6,N$6:N$61)</f>
        <v>43</v>
      </c>
      <c r="AA6" s="37">
        <f t="shared" ref="AA6:AA37" ca="1" si="15">RANK(O6,O$6:O$61)</f>
        <v>5</v>
      </c>
    </row>
    <row r="7" spans="1:27">
      <c r="A7" s="21" t="s">
        <v>404</v>
      </c>
      <c r="B7" s="13" t="str">
        <f>VLOOKUP($A7,'desc_v2.0 (DR_rev)'!$E$2:$G$563,2,FALSE)</f>
        <v>성장성</v>
      </c>
      <c r="C7" s="14">
        <f>VLOOKUP($A7,'desc_v2.0 (DR_rev)'!$E$2:$G$563,3,FALSE)</f>
        <v>2</v>
      </c>
      <c r="D7" s="25">
        <f t="shared" ca="1" si="1"/>
        <v>7.5994369371735898E-2</v>
      </c>
      <c r="E7" s="26">
        <f t="shared" ca="1" si="1"/>
        <v>2.3639223734421701E-2</v>
      </c>
      <c r="F7" s="26">
        <f t="shared" ca="1" si="1"/>
        <v>8.4279717570668003E-2</v>
      </c>
      <c r="G7" s="27">
        <f t="shared" ca="1" si="2"/>
        <v>0.34405658876841699</v>
      </c>
      <c r="H7" s="26">
        <f t="shared" ca="1" si="1"/>
        <v>-1.192181131527E-4</v>
      </c>
      <c r="I7" s="26">
        <f t="shared" ca="1" si="1"/>
        <v>1.6027500778918E-3</v>
      </c>
      <c r="J7" s="26">
        <f t="shared" ca="1" si="1"/>
        <v>0</v>
      </c>
      <c r="K7" s="26">
        <f t="shared" ca="1" si="1"/>
        <v>0.24783860396949101</v>
      </c>
      <c r="L7" s="25">
        <f t="shared" ca="1" si="1"/>
        <v>0.343669749221304</v>
      </c>
      <c r="M7" s="26">
        <f t="shared" ca="1" si="1"/>
        <v>6.8270285717092899E-2</v>
      </c>
      <c r="N7" s="26">
        <f t="shared" ca="1" si="1"/>
        <v>4.2774214197194502E-2</v>
      </c>
      <c r="O7" s="27">
        <f t="shared" ca="1" si="3"/>
        <v>3.4776180355809698E-2</v>
      </c>
      <c r="P7" s="36">
        <f t="shared" ca="1" si="4"/>
        <v>27</v>
      </c>
      <c r="Q7" s="36">
        <f t="shared" ca="1" si="5"/>
        <v>23</v>
      </c>
      <c r="R7" s="36">
        <f t="shared" ca="1" si="6"/>
        <v>42</v>
      </c>
      <c r="S7" s="37">
        <f t="shared" ca="1" si="7"/>
        <v>10</v>
      </c>
      <c r="T7" s="35">
        <f t="shared" ca="1" si="8"/>
        <v>51</v>
      </c>
      <c r="U7" s="36">
        <f t="shared" ca="1" si="9"/>
        <v>17</v>
      </c>
      <c r="V7" s="36">
        <f t="shared" ca="1" si="10"/>
        <v>10</v>
      </c>
      <c r="W7" s="37">
        <f t="shared" ca="1" si="11"/>
        <v>14</v>
      </c>
      <c r="X7" s="35">
        <f t="shared" ca="1" si="12"/>
        <v>4</v>
      </c>
      <c r="Y7" s="36">
        <f t="shared" ca="1" si="13"/>
        <v>29</v>
      </c>
      <c r="Z7" s="36">
        <f t="shared" ca="1" si="14"/>
        <v>18</v>
      </c>
      <c r="AA7" s="37">
        <f t="shared" ca="1" si="15"/>
        <v>30</v>
      </c>
    </row>
    <row r="8" spans="1:27">
      <c r="A8" s="21" t="s">
        <v>426</v>
      </c>
      <c r="B8" s="13" t="str">
        <f>VLOOKUP($A8,'desc_v2.0 (DR_rev)'!$E$2:$G$563,2,FALSE)</f>
        <v>성장성</v>
      </c>
      <c r="C8" s="14">
        <f>VLOOKUP($A8,'desc_v2.0 (DR_rev)'!$E$2:$G$563,3,FALSE)</f>
        <v>1</v>
      </c>
      <c r="D8" s="25">
        <f t="shared" ca="1" si="1"/>
        <v>0.11369996240129999</v>
      </c>
      <c r="E8" s="26">
        <f t="shared" ca="1" si="1"/>
        <v>9.4097849284756896E-2</v>
      </c>
      <c r="F8" s="26">
        <f t="shared" ca="1" si="1"/>
        <v>7.8788439491360898E-2</v>
      </c>
      <c r="G8" s="27">
        <f t="shared" ca="1" si="2"/>
        <v>0.158961542976741</v>
      </c>
      <c r="H8" s="26">
        <f t="shared" ca="1" si="1"/>
        <v>7.4102602416225405E-2</v>
      </c>
      <c r="I8" s="26">
        <f t="shared" ca="1" si="1"/>
        <v>0</v>
      </c>
      <c r="J8" s="26">
        <f t="shared" ca="1" si="1"/>
        <v>0</v>
      </c>
      <c r="K8" s="26">
        <f t="shared" ca="1" si="1"/>
        <v>0.350563627087008</v>
      </c>
      <c r="L8" s="25">
        <f t="shared" ca="1" si="1"/>
        <v>7.5095014761600003E-3</v>
      </c>
      <c r="M8" s="26">
        <f t="shared" ca="1" si="1"/>
        <v>8.5318142890620702E-2</v>
      </c>
      <c r="N8" s="26">
        <f t="shared" ca="1" si="1"/>
        <v>0.11642245027413201</v>
      </c>
      <c r="O8" s="27">
        <f t="shared" ca="1" si="3"/>
        <v>1.6718378540594E-3</v>
      </c>
      <c r="P8" s="36">
        <f t="shared" ca="1" si="4"/>
        <v>23</v>
      </c>
      <c r="Q8" s="36">
        <f t="shared" ca="1" si="5"/>
        <v>9</v>
      </c>
      <c r="R8" s="36">
        <f t="shared" ca="1" si="6"/>
        <v>44</v>
      </c>
      <c r="S8" s="37">
        <f t="shared" ca="1" si="7"/>
        <v>22</v>
      </c>
      <c r="T8" s="35">
        <f t="shared" ca="1" si="8"/>
        <v>11</v>
      </c>
      <c r="U8" s="36">
        <f t="shared" ca="1" si="9"/>
        <v>21</v>
      </c>
      <c r="V8" s="36">
        <f t="shared" ca="1" si="10"/>
        <v>10</v>
      </c>
      <c r="W8" s="37">
        <f t="shared" ca="1" si="11"/>
        <v>9</v>
      </c>
      <c r="X8" s="35">
        <f t="shared" ca="1" si="12"/>
        <v>41</v>
      </c>
      <c r="Y8" s="36">
        <f t="shared" ca="1" si="13"/>
        <v>26</v>
      </c>
      <c r="Z8" s="36">
        <f t="shared" ca="1" si="14"/>
        <v>12</v>
      </c>
      <c r="AA8" s="37">
        <f t="shared" ca="1" si="15"/>
        <v>42</v>
      </c>
    </row>
    <row r="9" spans="1:27">
      <c r="A9" s="21" t="s">
        <v>449</v>
      </c>
      <c r="B9" s="13" t="str">
        <f>VLOOKUP($A9,'desc_v2.0 (DR_rev)'!$E$2:$G$563,2,FALSE)</f>
        <v>수익성</v>
      </c>
      <c r="C9" s="14">
        <f>VLOOKUP($A9,'desc_v2.0 (DR_rev)'!$E$2:$G$563,3,FALSE)</f>
        <v>1</v>
      </c>
      <c r="D9" s="25">
        <f t="shared" ca="1" si="1"/>
        <v>4.3942565647816E-3</v>
      </c>
      <c r="E9" s="26">
        <f t="shared" ca="1" si="1"/>
        <v>2.6369110415300001E-4</v>
      </c>
      <c r="F9" s="26">
        <f t="shared" ca="1" si="1"/>
        <v>0.13678710176200301</v>
      </c>
      <c r="G9" s="27">
        <f t="shared" ca="1" si="2"/>
        <v>0.44175222965009697</v>
      </c>
      <c r="H9" s="26">
        <f t="shared" ca="1" si="1"/>
        <v>-6.5575137512970004E-3</v>
      </c>
      <c r="I9" s="26">
        <f t="shared" ca="1" si="1"/>
        <v>0</v>
      </c>
      <c r="J9" s="26" t="str">
        <f t="shared" ca="1" si="1"/>
        <v/>
      </c>
      <c r="K9" s="26">
        <f t="shared" ca="1" si="1"/>
        <v>0.12575695302430201</v>
      </c>
      <c r="L9" s="25">
        <f t="shared" ca="1" si="1"/>
        <v>3.5188451525620002E-4</v>
      </c>
      <c r="M9" s="26">
        <f t="shared" ca="1" si="1"/>
        <v>0</v>
      </c>
      <c r="N9" s="26">
        <f t="shared" ca="1" si="1"/>
        <v>0.234313570945057</v>
      </c>
      <c r="O9" s="27">
        <f t="shared" ca="1" si="3"/>
        <v>0.11420901685112</v>
      </c>
      <c r="P9" s="36">
        <f t="shared" ca="1" si="4"/>
        <v>48</v>
      </c>
      <c r="Q9" s="36">
        <f t="shared" ca="1" si="5"/>
        <v>50</v>
      </c>
      <c r="R9" s="36">
        <f t="shared" ca="1" si="6"/>
        <v>35</v>
      </c>
      <c r="S9" s="37">
        <f t="shared" ca="1" si="7"/>
        <v>7</v>
      </c>
      <c r="T9" s="35">
        <f t="shared" ca="1" si="8"/>
        <v>53</v>
      </c>
      <c r="U9" s="36">
        <f t="shared" ca="1" si="9"/>
        <v>21</v>
      </c>
      <c r="V9" s="36" t="e">
        <f t="shared" ca="1" si="10"/>
        <v>#VALUE!</v>
      </c>
      <c r="W9" s="37">
        <f t="shared" ca="1" si="11"/>
        <v>25</v>
      </c>
      <c r="X9" s="35">
        <f t="shared" ca="1" si="12"/>
        <v>49</v>
      </c>
      <c r="Y9" s="36">
        <f t="shared" ca="1" si="13"/>
        <v>55</v>
      </c>
      <c r="Z9" s="36">
        <f t="shared" ca="1" si="14"/>
        <v>8</v>
      </c>
      <c r="AA9" s="37">
        <f t="shared" ca="1" si="15"/>
        <v>20</v>
      </c>
    </row>
    <row r="10" spans="1:27">
      <c r="A10" s="21" t="s">
        <v>416</v>
      </c>
      <c r="B10" s="13" t="str">
        <f>VLOOKUP($A10,'desc_v2.0 (DR_rev)'!$E$2:$G$563,2,FALSE)</f>
        <v>수익성</v>
      </c>
      <c r="C10" s="14">
        <f>VLOOKUP($A10,'desc_v2.0 (DR_rev)'!$E$2:$G$563,3,FALSE)</f>
        <v>1</v>
      </c>
      <c r="D10" s="25">
        <f t="shared" ca="1" si="1"/>
        <v>8.0356466093192996E-2</v>
      </c>
      <c r="E10" s="26">
        <f t="shared" ca="1" si="1"/>
        <v>2.7565610404540201E-2</v>
      </c>
      <c r="F10" s="26">
        <f t="shared" ca="1" si="1"/>
        <v>0.14977109633104499</v>
      </c>
      <c r="G10" s="27">
        <f t="shared" ca="1" si="2"/>
        <v>6.0860959912745399E-2</v>
      </c>
      <c r="H10" s="26">
        <f t="shared" ca="1" si="1"/>
        <v>0.81058378823813204</v>
      </c>
      <c r="I10" s="26">
        <f t="shared" ca="1" si="1"/>
        <v>0</v>
      </c>
      <c r="J10" s="26">
        <f t="shared" ca="1" si="1"/>
        <v>0</v>
      </c>
      <c r="K10" s="26">
        <f t="shared" ca="1" si="1"/>
        <v>5.0595377352674803E-2</v>
      </c>
      <c r="L10" s="25">
        <f t="shared" ca="1" si="1"/>
        <v>0.43924512593655601</v>
      </c>
      <c r="M10" s="26">
        <f t="shared" ca="1" si="1"/>
        <v>3.3317684680132097E-2</v>
      </c>
      <c r="N10" s="26">
        <f t="shared" ca="1" si="1"/>
        <v>-1.1046555538574E-3</v>
      </c>
      <c r="O10" s="27">
        <f t="shared" ca="1" si="3"/>
        <v>0.50870807949814001</v>
      </c>
      <c r="P10" s="36">
        <f t="shared" ca="1" si="4"/>
        <v>26</v>
      </c>
      <c r="Q10" s="36">
        <f t="shared" ca="1" si="5"/>
        <v>21</v>
      </c>
      <c r="R10" s="36">
        <f t="shared" ca="1" si="6"/>
        <v>34</v>
      </c>
      <c r="S10" s="37">
        <f t="shared" ca="1" si="7"/>
        <v>39</v>
      </c>
      <c r="T10" s="35">
        <f t="shared" ca="1" si="8"/>
        <v>3</v>
      </c>
      <c r="U10" s="36">
        <f t="shared" ca="1" si="9"/>
        <v>21</v>
      </c>
      <c r="V10" s="36">
        <f t="shared" ca="1" si="10"/>
        <v>10</v>
      </c>
      <c r="W10" s="37">
        <f t="shared" ca="1" si="11"/>
        <v>32</v>
      </c>
      <c r="X10" s="35">
        <f t="shared" ca="1" si="12"/>
        <v>3</v>
      </c>
      <c r="Y10" s="36">
        <f t="shared" ca="1" si="13"/>
        <v>41</v>
      </c>
      <c r="Z10" s="36">
        <f t="shared" ca="1" si="14"/>
        <v>48</v>
      </c>
      <c r="AA10" s="37">
        <f t="shared" ca="1" si="15"/>
        <v>3</v>
      </c>
    </row>
    <row r="11" spans="1:27">
      <c r="A11" s="21" t="s">
        <v>683</v>
      </c>
      <c r="B11" s="13" t="str">
        <f>VLOOKUP($A11,'desc_v2.0 (DR_rev)'!$E$2:$G$563,2,FALSE)</f>
        <v>성장성</v>
      </c>
      <c r="C11" s="14">
        <f>VLOOKUP($A11,'desc_v2.0 (DR_rev)'!$E$2:$G$563,3,FALSE)</f>
        <v>1</v>
      </c>
      <c r="D11" s="25">
        <f t="shared" ca="1" si="1"/>
        <v>6.7807543774982002E-3</v>
      </c>
      <c r="E11" s="26">
        <f t="shared" ca="1" si="1"/>
        <v>2.4070329049117E-2</v>
      </c>
      <c r="F11" s="26">
        <f t="shared" ca="1" si="1"/>
        <v>0.317347651654448</v>
      </c>
      <c r="G11" s="27">
        <f t="shared" ca="1" si="2"/>
        <v>7.5464432032283799E-2</v>
      </c>
      <c r="H11" s="26">
        <f t="shared" ca="1" si="1"/>
        <v>3.9631037654302001E-3</v>
      </c>
      <c r="I11" s="26">
        <f t="shared" ca="1" si="1"/>
        <v>3.59458465223449E-2</v>
      </c>
      <c r="J11" s="26">
        <f t="shared" ca="1" si="1"/>
        <v>-9.3409157554395997E-3</v>
      </c>
      <c r="K11" s="26">
        <f t="shared" ca="1" si="1"/>
        <v>0.43365643563899903</v>
      </c>
      <c r="L11" s="25">
        <f t="shared" ca="1" si="1"/>
        <v>1.5994907984568499E-2</v>
      </c>
      <c r="M11" s="26">
        <f t="shared" ca="1" si="1"/>
        <v>2.1505617278359001E-3</v>
      </c>
      <c r="N11" s="26">
        <f t="shared" ca="1" si="1"/>
        <v>1.99481793086679E-2</v>
      </c>
      <c r="O11" s="27">
        <f t="shared" ca="1" si="3"/>
        <v>2.3878141939417999E-3</v>
      </c>
      <c r="P11" s="36">
        <f t="shared" ca="1" si="4"/>
        <v>46</v>
      </c>
      <c r="Q11" s="36">
        <f t="shared" ca="1" si="5"/>
        <v>22</v>
      </c>
      <c r="R11" s="36">
        <f t="shared" ca="1" si="6"/>
        <v>13</v>
      </c>
      <c r="S11" s="37">
        <f t="shared" ca="1" si="7"/>
        <v>33</v>
      </c>
      <c r="T11" s="35">
        <f t="shared" ca="1" si="8"/>
        <v>35</v>
      </c>
      <c r="U11" s="36">
        <f t="shared" ca="1" si="9"/>
        <v>6</v>
      </c>
      <c r="V11" s="36">
        <f t="shared" ca="1" si="10"/>
        <v>52</v>
      </c>
      <c r="W11" s="37">
        <f t="shared" ca="1" si="11"/>
        <v>6</v>
      </c>
      <c r="X11" s="35">
        <f t="shared" ca="1" si="12"/>
        <v>36</v>
      </c>
      <c r="Y11" s="36">
        <f t="shared" ca="1" si="13"/>
        <v>50</v>
      </c>
      <c r="Z11" s="36">
        <f t="shared" ca="1" si="14"/>
        <v>27</v>
      </c>
      <c r="AA11" s="37">
        <f t="shared" ca="1" si="15"/>
        <v>41</v>
      </c>
    </row>
    <row r="12" spans="1:27">
      <c r="A12" s="21" t="s">
        <v>674</v>
      </c>
      <c r="B12" s="13" t="str">
        <f>VLOOKUP($A12,'desc_v2.0 (DR_rev)'!$E$2:$G$563,2,FALSE)</f>
        <v>수익성</v>
      </c>
      <c r="C12" s="14">
        <f>VLOOKUP($A12,'desc_v2.0 (DR_rev)'!$E$2:$G$563,3,FALSE)</f>
        <v>2</v>
      </c>
      <c r="D12" s="25">
        <f t="shared" ca="1" si="1"/>
        <v>0</v>
      </c>
      <c r="E12" s="26">
        <f t="shared" ca="1" si="1"/>
        <v>1.13402751662321E-2</v>
      </c>
      <c r="F12" s="26">
        <f t="shared" ca="1" si="1"/>
        <v>0.47083921728203798</v>
      </c>
      <c r="G12" s="27">
        <f t="shared" ca="1" si="2"/>
        <v>0.39175664779223102</v>
      </c>
      <c r="H12" s="26">
        <f t="shared" ca="1" si="1"/>
        <v>3.3789692619839898E-2</v>
      </c>
      <c r="I12" s="26">
        <f t="shared" ca="1" si="1"/>
        <v>0</v>
      </c>
      <c r="J12" s="26">
        <f t="shared" ca="1" si="1"/>
        <v>0.61646292634105904</v>
      </c>
      <c r="K12" s="26">
        <f t="shared" ca="1" si="1"/>
        <v>2.0433398905639201E-2</v>
      </c>
      <c r="L12" s="25">
        <f t="shared" ca="1" si="1"/>
        <v>5.3734626836066397E-2</v>
      </c>
      <c r="M12" s="26">
        <f t="shared" ca="1" si="1"/>
        <v>3.4174941428842899E-2</v>
      </c>
      <c r="N12" s="26">
        <f t="shared" ca="1" si="1"/>
        <v>2.8398957109909199E-2</v>
      </c>
      <c r="O12" s="27">
        <f t="shared" ca="1" si="3"/>
        <v>0.173628769717287</v>
      </c>
      <c r="P12" s="36">
        <f t="shared" ca="1" si="4"/>
        <v>53</v>
      </c>
      <c r="Q12" s="36">
        <f t="shared" ca="1" si="5"/>
        <v>38</v>
      </c>
      <c r="R12" s="36">
        <f t="shared" ca="1" si="6"/>
        <v>6</v>
      </c>
      <c r="S12" s="37">
        <f t="shared" ca="1" si="7"/>
        <v>8</v>
      </c>
      <c r="T12" s="35">
        <f t="shared" ca="1" si="8"/>
        <v>14</v>
      </c>
      <c r="U12" s="36">
        <f t="shared" ca="1" si="9"/>
        <v>21</v>
      </c>
      <c r="V12" s="36">
        <f t="shared" ca="1" si="10"/>
        <v>2</v>
      </c>
      <c r="W12" s="37">
        <f t="shared" ca="1" si="11"/>
        <v>34</v>
      </c>
      <c r="X12" s="35">
        <f t="shared" ca="1" si="12"/>
        <v>26</v>
      </c>
      <c r="Y12" s="36">
        <f t="shared" ca="1" si="13"/>
        <v>40</v>
      </c>
      <c r="Z12" s="36">
        <f t="shared" ca="1" si="14"/>
        <v>20</v>
      </c>
      <c r="AA12" s="37">
        <f t="shared" ca="1" si="15"/>
        <v>16</v>
      </c>
    </row>
    <row r="13" spans="1:27">
      <c r="A13" s="21" t="s">
        <v>419</v>
      </c>
      <c r="B13" s="13" t="str">
        <f>VLOOKUP($A13,'desc_v2.0 (DR_rev)'!$E$2:$G$563,2,FALSE)</f>
        <v>성장성</v>
      </c>
      <c r="C13" s="14">
        <f>VLOOKUP($A13,'desc_v2.0 (DR_rev)'!$E$2:$G$563,3,FALSE)</f>
        <v>2</v>
      </c>
      <c r="D13" s="25">
        <f t="shared" ca="1" si="1"/>
        <v>4.1183079485375203E-2</v>
      </c>
      <c r="E13" s="26">
        <f t="shared" ca="1" si="1"/>
        <v>2.1912366777364099E-2</v>
      </c>
      <c r="F13" s="26">
        <f t="shared" ca="1" si="1"/>
        <v>7.7242554393102306E-2</v>
      </c>
      <c r="G13" s="27">
        <f t="shared" ca="1" si="2"/>
        <v>7.0265148243294995E-2</v>
      </c>
      <c r="H13" s="26">
        <f t="shared" ca="1" si="1"/>
        <v>-1.4746495457499999E-5</v>
      </c>
      <c r="I13" s="26">
        <f t="shared" ca="1" si="1"/>
        <v>0</v>
      </c>
      <c r="J13" s="26">
        <f t="shared" ca="1" si="1"/>
        <v>0</v>
      </c>
      <c r="K13" s="26">
        <f t="shared" ca="1" si="1"/>
        <v>-0.19348585464721599</v>
      </c>
      <c r="L13" s="25">
        <f t="shared" ca="1" si="1"/>
        <v>2.5218116436403201E-2</v>
      </c>
      <c r="M13" s="26">
        <f t="shared" ca="1" si="1"/>
        <v>5.16158568506997E-2</v>
      </c>
      <c r="N13" s="26">
        <f t="shared" ca="1" si="1"/>
        <v>8.5191621654383994E-3</v>
      </c>
      <c r="O13" s="27">
        <f t="shared" ca="1" si="3"/>
        <v>6.9462664894083107E-2</v>
      </c>
      <c r="P13" s="36">
        <f t="shared" ca="1" si="4"/>
        <v>33</v>
      </c>
      <c r="Q13" s="36">
        <f t="shared" ca="1" si="5"/>
        <v>27</v>
      </c>
      <c r="R13" s="36">
        <f t="shared" ca="1" si="6"/>
        <v>46</v>
      </c>
      <c r="S13" s="37">
        <f t="shared" ca="1" si="7"/>
        <v>35</v>
      </c>
      <c r="T13" s="35">
        <f t="shared" ca="1" si="8"/>
        <v>50</v>
      </c>
      <c r="U13" s="36">
        <f t="shared" ca="1" si="9"/>
        <v>21</v>
      </c>
      <c r="V13" s="36">
        <f t="shared" ca="1" si="10"/>
        <v>10</v>
      </c>
      <c r="W13" s="37">
        <f t="shared" ca="1" si="11"/>
        <v>53</v>
      </c>
      <c r="X13" s="35">
        <f t="shared" ca="1" si="12"/>
        <v>30</v>
      </c>
      <c r="Y13" s="36">
        <f t="shared" ca="1" si="13"/>
        <v>34</v>
      </c>
      <c r="Z13" s="36">
        <f t="shared" ca="1" si="14"/>
        <v>33</v>
      </c>
      <c r="AA13" s="37">
        <f t="shared" ca="1" si="15"/>
        <v>25</v>
      </c>
    </row>
    <row r="14" spans="1:27">
      <c r="A14" s="21" t="s">
        <v>405</v>
      </c>
      <c r="B14" s="13" t="str">
        <f>VLOOKUP($A14,'desc_v2.0 (DR_rev)'!$E$2:$G$563,2,FALSE)</f>
        <v>수익성</v>
      </c>
      <c r="C14" s="14">
        <f>VLOOKUP($A14,'desc_v2.0 (DR_rev)'!$E$2:$G$563,3,FALSE)</f>
        <v>0</v>
      </c>
      <c r="D14" s="25">
        <f t="shared" ca="1" si="1"/>
        <v>1.2346011987907E-2</v>
      </c>
      <c r="E14" s="26">
        <f t="shared" ca="1" si="1"/>
        <v>5.6280822562705998E-3</v>
      </c>
      <c r="F14" s="26">
        <f t="shared" ca="1" si="1"/>
        <v>5.2930908519973702E-2</v>
      </c>
      <c r="G14" s="27">
        <f t="shared" ca="1" si="2"/>
        <v>0.214363590387878</v>
      </c>
      <c r="H14" s="26">
        <f t="shared" ca="1" si="1"/>
        <v>1.1286722736032401E-2</v>
      </c>
      <c r="I14" s="26">
        <f t="shared" ca="1" si="1"/>
        <v>0.107791973322009</v>
      </c>
      <c r="J14" s="26">
        <f t="shared" ca="1" si="1"/>
        <v>0</v>
      </c>
      <c r="K14" s="26">
        <f t="shared" ca="1" si="1"/>
        <v>0.15967660301137501</v>
      </c>
      <c r="L14" s="25">
        <f t="shared" ca="1" si="1"/>
        <v>0.19419275255202501</v>
      </c>
      <c r="M14" s="26">
        <f t="shared" ca="1" si="1"/>
        <v>0.12933343376085399</v>
      </c>
      <c r="N14" s="26">
        <f t="shared" ca="1" si="1"/>
        <v>4.7502515537460398E-2</v>
      </c>
      <c r="O14" s="27">
        <f t="shared" ca="1" si="3"/>
        <v>-2.5097820140502001E-3</v>
      </c>
      <c r="P14" s="36">
        <f t="shared" ca="1" si="4"/>
        <v>45</v>
      </c>
      <c r="Q14" s="36">
        <f t="shared" ca="1" si="5"/>
        <v>42</v>
      </c>
      <c r="R14" s="36">
        <f t="shared" ca="1" si="6"/>
        <v>53</v>
      </c>
      <c r="S14" s="37">
        <f t="shared" ca="1" si="7"/>
        <v>18</v>
      </c>
      <c r="T14" s="35">
        <f t="shared" ca="1" si="8"/>
        <v>25</v>
      </c>
      <c r="U14" s="36">
        <f t="shared" ca="1" si="9"/>
        <v>4</v>
      </c>
      <c r="V14" s="36">
        <f t="shared" ca="1" si="10"/>
        <v>10</v>
      </c>
      <c r="W14" s="37">
        <f t="shared" ca="1" si="11"/>
        <v>19</v>
      </c>
      <c r="X14" s="35">
        <f t="shared" ca="1" si="12"/>
        <v>6</v>
      </c>
      <c r="Y14" s="36">
        <f t="shared" ca="1" si="13"/>
        <v>14</v>
      </c>
      <c r="Z14" s="36">
        <f t="shared" ca="1" si="14"/>
        <v>17</v>
      </c>
      <c r="AA14" s="37">
        <f t="shared" ca="1" si="15"/>
        <v>46</v>
      </c>
    </row>
    <row r="15" spans="1:27">
      <c r="A15" s="21" t="s">
        <v>447</v>
      </c>
      <c r="B15" s="13" t="str">
        <f>VLOOKUP($A15,'desc_v2.0 (DR_rev)'!$E$2:$G$563,2,FALSE)</f>
        <v>성장성</v>
      </c>
      <c r="C15" s="14">
        <f>VLOOKUP($A15,'desc_v2.0 (DR_rev)'!$E$2:$G$563,3,FALSE)</f>
        <v>2</v>
      </c>
      <c r="D15" s="25">
        <f t="shared" ref="D15:N24" ca="1" si="16">_xlfn.IFNA(VLOOKUP($A15, INDIRECT(D$5&amp;"!$A$2:$B$60"), 2, FALSE),"")</f>
        <v>0.30288621761208001</v>
      </c>
      <c r="E15" s="26">
        <f t="shared" ca="1" si="16"/>
        <v>1.5014482399074301E-2</v>
      </c>
      <c r="F15" s="26">
        <f t="shared" ca="1" si="16"/>
        <v>5.6185501109081E-2</v>
      </c>
      <c r="G15" s="27">
        <f t="shared" ca="1" si="2"/>
        <v>0.14852174312120001</v>
      </c>
      <c r="H15" s="26">
        <f t="shared" ca="1" si="16"/>
        <v>8.9293066927889995E-3</v>
      </c>
      <c r="I15" s="26">
        <f t="shared" ca="1" si="16"/>
        <v>0</v>
      </c>
      <c r="J15" s="26">
        <f t="shared" ca="1" si="16"/>
        <v>0</v>
      </c>
      <c r="K15" s="26">
        <f t="shared" ca="1" si="16"/>
        <v>0.33561025124294003</v>
      </c>
      <c r="L15" s="25">
        <f t="shared" ca="1" si="16"/>
        <v>8.1362029122211896E-2</v>
      </c>
      <c r="M15" s="26">
        <f t="shared" ca="1" si="16"/>
        <v>0.28783135324857601</v>
      </c>
      <c r="N15" s="26">
        <f t="shared" ca="1" si="16"/>
        <v>2.8051900013673602E-2</v>
      </c>
      <c r="O15" s="27">
        <f t="shared" ca="1" si="3"/>
        <v>0.196020757368496</v>
      </c>
      <c r="P15" s="36">
        <f t="shared" ca="1" si="4"/>
        <v>15</v>
      </c>
      <c r="Q15" s="36">
        <f t="shared" ca="1" si="5"/>
        <v>33</v>
      </c>
      <c r="R15" s="36">
        <f t="shared" ca="1" si="6"/>
        <v>50</v>
      </c>
      <c r="S15" s="37">
        <f t="shared" ca="1" si="7"/>
        <v>24</v>
      </c>
      <c r="T15" s="35">
        <f t="shared" ca="1" si="8"/>
        <v>28</v>
      </c>
      <c r="U15" s="36">
        <f t="shared" ca="1" si="9"/>
        <v>21</v>
      </c>
      <c r="V15" s="36">
        <f t="shared" ca="1" si="10"/>
        <v>10</v>
      </c>
      <c r="W15" s="37">
        <f t="shared" ca="1" si="11"/>
        <v>10</v>
      </c>
      <c r="X15" s="35">
        <f t="shared" ca="1" si="12"/>
        <v>20</v>
      </c>
      <c r="Y15" s="36">
        <f t="shared" ca="1" si="13"/>
        <v>10</v>
      </c>
      <c r="Z15" s="36">
        <f t="shared" ca="1" si="14"/>
        <v>21</v>
      </c>
      <c r="AA15" s="37">
        <f t="shared" ca="1" si="15"/>
        <v>14</v>
      </c>
    </row>
    <row r="16" spans="1:27">
      <c r="A16" s="21" t="s">
        <v>451</v>
      </c>
      <c r="B16" s="13" t="str">
        <f>VLOOKUP($A16,'desc_v2.0 (DR_rev)'!$E$2:$G$563,2,FALSE)</f>
        <v>수익성</v>
      </c>
      <c r="C16" s="14">
        <f>VLOOKUP($A16,'desc_v2.0 (DR_rev)'!$E$2:$G$563,3,FALSE)</f>
        <v>0</v>
      </c>
      <c r="D16" s="25">
        <f t="shared" ca="1" si="16"/>
        <v>0.25825132900730302</v>
      </c>
      <c r="E16" s="26">
        <f t="shared" ca="1" si="16"/>
        <v>0.36480895789571699</v>
      </c>
      <c r="F16" s="26">
        <f t="shared" ca="1" si="16"/>
        <v>0.52630405052770501</v>
      </c>
      <c r="G16" s="27">
        <f t="shared" ca="1" si="2"/>
        <v>0.24737911235625301</v>
      </c>
      <c r="H16" s="26">
        <f t="shared" ca="1" si="16"/>
        <v>2.7041014586092998E-3</v>
      </c>
      <c r="I16" s="26">
        <f t="shared" ca="1" si="16"/>
        <v>0</v>
      </c>
      <c r="J16" s="26">
        <f t="shared" ca="1" si="16"/>
        <v>3.2693549697408703E-2</v>
      </c>
      <c r="K16" s="26">
        <f t="shared" ca="1" si="16"/>
        <v>0.25313947941047499</v>
      </c>
      <c r="L16" s="25">
        <f t="shared" ca="1" si="16"/>
        <v>0.14197339219390401</v>
      </c>
      <c r="M16" s="26">
        <f t="shared" ca="1" si="16"/>
        <v>5.61652163588005E-2</v>
      </c>
      <c r="N16" s="26">
        <f t="shared" ca="1" si="16"/>
        <v>-1.3412657995904499E-2</v>
      </c>
      <c r="O16" s="27">
        <f t="shared" ca="1" si="3"/>
        <v>0.33475012920590003</v>
      </c>
      <c r="P16" s="36">
        <f t="shared" ca="1" si="4"/>
        <v>17</v>
      </c>
      <c r="Q16" s="36">
        <f t="shared" ca="1" si="5"/>
        <v>2</v>
      </c>
      <c r="R16" s="36">
        <f t="shared" ca="1" si="6"/>
        <v>4</v>
      </c>
      <c r="S16" s="37">
        <f t="shared" ca="1" si="7"/>
        <v>16</v>
      </c>
      <c r="T16" s="35">
        <f t="shared" ca="1" si="8"/>
        <v>38</v>
      </c>
      <c r="U16" s="36">
        <f t="shared" ca="1" si="9"/>
        <v>21</v>
      </c>
      <c r="V16" s="36">
        <f t="shared" ca="1" si="10"/>
        <v>7</v>
      </c>
      <c r="W16" s="37">
        <f t="shared" ca="1" si="11"/>
        <v>13</v>
      </c>
      <c r="X16" s="35">
        <f t="shared" ca="1" si="12"/>
        <v>12</v>
      </c>
      <c r="Y16" s="36">
        <f t="shared" ca="1" si="13"/>
        <v>32</v>
      </c>
      <c r="Z16" s="36">
        <f t="shared" ca="1" si="14"/>
        <v>54</v>
      </c>
      <c r="AA16" s="37">
        <f t="shared" ca="1" si="15"/>
        <v>8</v>
      </c>
    </row>
    <row r="17" spans="1:27">
      <c r="A17" s="21" t="s">
        <v>427</v>
      </c>
      <c r="B17" s="13" t="str">
        <f>VLOOKUP($A17,'desc_v2.0 (DR_rev)'!$E$2:$G$563,2,FALSE)</f>
        <v>수익성</v>
      </c>
      <c r="C17" s="14">
        <f>VLOOKUP($A17,'desc_v2.0 (DR_rev)'!$E$2:$G$563,3,FALSE)</f>
        <v>1</v>
      </c>
      <c r="D17" s="25">
        <f t="shared" ca="1" si="16"/>
        <v>7.1941446767714301E-2</v>
      </c>
      <c r="E17" s="26">
        <f t="shared" ca="1" si="16"/>
        <v>3.3540292805957397E-2</v>
      </c>
      <c r="F17" s="26">
        <f t="shared" ca="1" si="16"/>
        <v>0.228096820550027</v>
      </c>
      <c r="G17" s="27">
        <f t="shared" ca="1" si="2"/>
        <v>0.346929978904645</v>
      </c>
      <c r="H17" s="26">
        <f t="shared" ca="1" si="16"/>
        <v>1</v>
      </c>
      <c r="I17" s="26">
        <f t="shared" ca="1" si="16"/>
        <v>0</v>
      </c>
      <c r="J17" s="26">
        <f t="shared" ca="1" si="16"/>
        <v>0</v>
      </c>
      <c r="K17" s="26">
        <f t="shared" ca="1" si="16"/>
        <v>0.198517241094541</v>
      </c>
      <c r="L17" s="25">
        <f t="shared" ca="1" si="16"/>
        <v>7.4387121299885894E-2</v>
      </c>
      <c r="M17" s="26">
        <f t="shared" ca="1" si="16"/>
        <v>0.131025552815734</v>
      </c>
      <c r="N17" s="26">
        <f t="shared" ca="1" si="16"/>
        <v>1</v>
      </c>
      <c r="O17" s="27">
        <f t="shared" ca="1" si="3"/>
        <v>0.25054937184142601</v>
      </c>
      <c r="P17" s="36">
        <f t="shared" ca="1" si="4"/>
        <v>28</v>
      </c>
      <c r="Q17" s="36">
        <f t="shared" ca="1" si="5"/>
        <v>16</v>
      </c>
      <c r="R17" s="36">
        <f t="shared" ca="1" si="6"/>
        <v>25</v>
      </c>
      <c r="S17" s="37">
        <f t="shared" ca="1" si="7"/>
        <v>9</v>
      </c>
      <c r="T17" s="35">
        <f t="shared" ca="1" si="8"/>
        <v>1</v>
      </c>
      <c r="U17" s="36">
        <f t="shared" ca="1" si="9"/>
        <v>21</v>
      </c>
      <c r="V17" s="36">
        <f t="shared" ca="1" si="10"/>
        <v>10</v>
      </c>
      <c r="W17" s="37">
        <f t="shared" ca="1" si="11"/>
        <v>17</v>
      </c>
      <c r="X17" s="35">
        <f t="shared" ca="1" si="12"/>
        <v>21</v>
      </c>
      <c r="Y17" s="36">
        <f t="shared" ca="1" si="13"/>
        <v>13</v>
      </c>
      <c r="Z17" s="36">
        <f t="shared" ca="1" si="14"/>
        <v>1</v>
      </c>
      <c r="AA17" s="37">
        <f t="shared" ca="1" si="15"/>
        <v>11</v>
      </c>
    </row>
    <row r="18" spans="1:27">
      <c r="A18" s="21" t="s">
        <v>428</v>
      </c>
      <c r="B18" s="13" t="str">
        <f>VLOOKUP($A18,'desc_v2.0 (DR_rev)'!$E$2:$G$563,2,FALSE)</f>
        <v>수익성</v>
      </c>
      <c r="C18" s="14">
        <f>VLOOKUP($A18,'desc_v2.0 (DR_rev)'!$E$2:$G$563,3,FALSE)</f>
        <v>1</v>
      </c>
      <c r="D18" s="25">
        <f t="shared" ca="1" si="16"/>
        <v>0.32820264191864001</v>
      </c>
      <c r="E18" s="26">
        <f t="shared" ca="1" si="16"/>
        <v>0.13016484330938299</v>
      </c>
      <c r="F18" s="26">
        <f t="shared" ca="1" si="16"/>
        <v>0.36236576859511299</v>
      </c>
      <c r="G18" s="27">
        <f t="shared" ca="1" si="2"/>
        <v>0.76381080231328702</v>
      </c>
      <c r="H18" s="26">
        <f t="shared" ca="1" si="16"/>
        <v>0.87930181971616606</v>
      </c>
      <c r="I18" s="26">
        <f t="shared" ca="1" si="16"/>
        <v>1.43480696189582E-2</v>
      </c>
      <c r="J18" s="26">
        <f t="shared" ca="1" si="16"/>
        <v>0</v>
      </c>
      <c r="K18" s="26">
        <f t="shared" ca="1" si="16"/>
        <v>0.13905117429682701</v>
      </c>
      <c r="L18" s="25">
        <f t="shared" ca="1" si="16"/>
        <v>4.7062315995747603E-2</v>
      </c>
      <c r="M18" s="26">
        <f t="shared" ca="1" si="16"/>
        <v>0.40233730103230098</v>
      </c>
      <c r="N18" s="26">
        <f t="shared" ca="1" si="16"/>
        <v>-1.5382670371373E-3</v>
      </c>
      <c r="O18" s="27">
        <f t="shared" ca="1" si="3"/>
        <v>0.22099251222017399</v>
      </c>
      <c r="P18" s="36">
        <f t="shared" ca="1" si="4"/>
        <v>12</v>
      </c>
      <c r="Q18" s="36">
        <f t="shared" ca="1" si="5"/>
        <v>7</v>
      </c>
      <c r="R18" s="36">
        <f t="shared" ca="1" si="6"/>
        <v>8</v>
      </c>
      <c r="S18" s="37">
        <f t="shared" ca="1" si="7"/>
        <v>3</v>
      </c>
      <c r="T18" s="35">
        <f t="shared" ca="1" si="8"/>
        <v>2</v>
      </c>
      <c r="U18" s="36">
        <f t="shared" ca="1" si="9"/>
        <v>10</v>
      </c>
      <c r="V18" s="36">
        <f t="shared" ca="1" si="10"/>
        <v>10</v>
      </c>
      <c r="W18" s="37">
        <f t="shared" ca="1" si="11"/>
        <v>23</v>
      </c>
      <c r="X18" s="35">
        <f t="shared" ca="1" si="12"/>
        <v>28</v>
      </c>
      <c r="Y18" s="36">
        <f t="shared" ca="1" si="13"/>
        <v>7</v>
      </c>
      <c r="Z18" s="36">
        <f t="shared" ca="1" si="14"/>
        <v>50</v>
      </c>
      <c r="AA18" s="37">
        <f t="shared" ca="1" si="15"/>
        <v>13</v>
      </c>
    </row>
    <row r="19" spans="1:27">
      <c r="A19" s="21" t="s">
        <v>448</v>
      </c>
      <c r="B19" s="13" t="str">
        <f>VLOOKUP($A19,'desc_v2.0 (DR_rev)'!$E$2:$G$563,2,FALSE)</f>
        <v>수익성</v>
      </c>
      <c r="C19" s="14">
        <f>VLOOKUP($A19,'desc_v2.0 (DR_rev)'!$E$2:$G$563,3,FALSE)</f>
        <v>0</v>
      </c>
      <c r="D19" s="25">
        <f t="shared" ca="1" si="16"/>
        <v>0.349975467990988</v>
      </c>
      <c r="E19" s="26">
        <f t="shared" ca="1" si="16"/>
        <v>5.5223259500829201E-2</v>
      </c>
      <c r="F19" s="26">
        <f t="shared" ca="1" si="16"/>
        <v>0.30007490672738202</v>
      </c>
      <c r="G19" s="27">
        <f t="shared" ca="1" si="2"/>
        <v>4.7580132517477197E-2</v>
      </c>
      <c r="H19" s="26">
        <f t="shared" ca="1" si="16"/>
        <v>1.9945113375000001E-5</v>
      </c>
      <c r="I19" s="26">
        <f t="shared" ca="1" si="16"/>
        <v>1.3818155358303E-3</v>
      </c>
      <c r="J19" s="26">
        <f t="shared" ca="1" si="16"/>
        <v>0</v>
      </c>
      <c r="K19" s="26">
        <f t="shared" ca="1" si="16"/>
        <v>7.6453469950193503E-2</v>
      </c>
      <c r="L19" s="25">
        <f t="shared" ca="1" si="16"/>
        <v>-5.2069483914805002E-3</v>
      </c>
      <c r="M19" s="26">
        <f t="shared" ca="1" si="16"/>
        <v>0.10320445660374</v>
      </c>
      <c r="N19" s="26">
        <f t="shared" ca="1" si="16"/>
        <v>1.5346516672555899E-2</v>
      </c>
      <c r="O19" s="27">
        <f t="shared" ca="1" si="3"/>
        <v>-3.7307060128445001E-3</v>
      </c>
      <c r="P19" s="36">
        <f t="shared" ca="1" si="4"/>
        <v>11</v>
      </c>
      <c r="Q19" s="36">
        <f t="shared" ca="1" si="5"/>
        <v>12</v>
      </c>
      <c r="R19" s="36">
        <f t="shared" ca="1" si="6"/>
        <v>14</v>
      </c>
      <c r="S19" s="37">
        <f t="shared" ca="1" si="7"/>
        <v>40</v>
      </c>
      <c r="T19" s="35">
        <f t="shared" ca="1" si="8"/>
        <v>47</v>
      </c>
      <c r="U19" s="36">
        <f t="shared" ca="1" si="9"/>
        <v>18</v>
      </c>
      <c r="V19" s="36">
        <f t="shared" ca="1" si="10"/>
        <v>10</v>
      </c>
      <c r="W19" s="37">
        <f t="shared" ca="1" si="11"/>
        <v>28</v>
      </c>
      <c r="X19" s="35">
        <f t="shared" ca="1" si="12"/>
        <v>54</v>
      </c>
      <c r="Y19" s="36">
        <f t="shared" ca="1" si="13"/>
        <v>20</v>
      </c>
      <c r="Z19" s="36">
        <f t="shared" ca="1" si="14"/>
        <v>29</v>
      </c>
      <c r="AA19" s="37">
        <f t="shared" ca="1" si="15"/>
        <v>47</v>
      </c>
    </row>
    <row r="20" spans="1:27">
      <c r="A20" s="21" t="s">
        <v>433</v>
      </c>
      <c r="B20" s="13" t="str">
        <f>VLOOKUP($A20,'desc_v2.0 (DR_rev)'!$E$2:$G$563,2,FALSE)</f>
        <v>수익성</v>
      </c>
      <c r="C20" s="14">
        <f>VLOOKUP($A20,'desc_v2.0 (DR_rev)'!$E$2:$G$563,3,FALSE)</f>
        <v>1</v>
      </c>
      <c r="D20" s="25">
        <f t="shared" ca="1" si="16"/>
        <v>4.1830494359926598E-2</v>
      </c>
      <c r="E20" s="26">
        <f t="shared" ca="1" si="16"/>
        <v>1.6351105469604301E-2</v>
      </c>
      <c r="F20" s="26">
        <f t="shared" ca="1" si="16"/>
        <v>0.327397886992702</v>
      </c>
      <c r="G20" s="27">
        <f t="shared" ca="1" si="2"/>
        <v>0.56479636498521202</v>
      </c>
      <c r="H20" s="26">
        <f t="shared" ca="1" si="16"/>
        <v>4.6599426937199998E-4</v>
      </c>
      <c r="I20" s="26" t="str">
        <f t="shared" ca="1" si="16"/>
        <v/>
      </c>
      <c r="J20" s="26" t="str">
        <f t="shared" ca="1" si="16"/>
        <v/>
      </c>
      <c r="K20" s="26">
        <f t="shared" ca="1" si="16"/>
        <v>0.19518406379561801</v>
      </c>
      <c r="L20" s="25">
        <f t="shared" ca="1" si="16"/>
        <v>0.110995442229385</v>
      </c>
      <c r="M20" s="26">
        <f t="shared" ca="1" si="16"/>
        <v>0.160490766508539</v>
      </c>
      <c r="N20" s="26">
        <f t="shared" ca="1" si="16"/>
        <v>0.99905103016712105</v>
      </c>
      <c r="O20" s="27">
        <f t="shared" ca="1" si="3"/>
        <v>6.1197932627569097E-2</v>
      </c>
      <c r="P20" s="36">
        <f t="shared" ca="1" si="4"/>
        <v>32</v>
      </c>
      <c r="Q20" s="36">
        <f t="shared" ca="1" si="5"/>
        <v>31</v>
      </c>
      <c r="R20" s="36">
        <f t="shared" ca="1" si="6"/>
        <v>11</v>
      </c>
      <c r="S20" s="37">
        <f t="shared" ca="1" si="7"/>
        <v>5</v>
      </c>
      <c r="T20" s="35">
        <f t="shared" ca="1" si="8"/>
        <v>44</v>
      </c>
      <c r="U20" s="36" t="e">
        <f t="shared" ca="1" si="9"/>
        <v>#VALUE!</v>
      </c>
      <c r="V20" s="36" t="e">
        <f t="shared" ca="1" si="10"/>
        <v>#VALUE!</v>
      </c>
      <c r="W20" s="37">
        <f t="shared" ca="1" si="11"/>
        <v>18</v>
      </c>
      <c r="X20" s="35">
        <f t="shared" ca="1" si="12"/>
        <v>16</v>
      </c>
      <c r="Y20" s="36">
        <f t="shared" ca="1" si="13"/>
        <v>12</v>
      </c>
      <c r="Z20" s="36">
        <f t="shared" ca="1" si="14"/>
        <v>2</v>
      </c>
      <c r="AA20" s="37">
        <f t="shared" ca="1" si="15"/>
        <v>26</v>
      </c>
    </row>
    <row r="21" spans="1:27">
      <c r="A21" s="21" t="s">
        <v>442</v>
      </c>
      <c r="B21" s="13" t="str">
        <f>VLOOKUP($A21,'desc_v2.0 (DR_rev)'!$E$2:$G$563,2,FALSE)</f>
        <v>수익성</v>
      </c>
      <c r="C21" s="14">
        <f>VLOOKUP($A21,'desc_v2.0 (DR_rev)'!$E$2:$G$563,3,FALSE)</f>
        <v>2</v>
      </c>
      <c r="D21" s="25">
        <f t="shared" ca="1" si="16"/>
        <v>0.56665499986872803</v>
      </c>
      <c r="E21" s="26">
        <f t="shared" ca="1" si="16"/>
        <v>3.023636130818E-4</v>
      </c>
      <c r="F21" s="26">
        <f t="shared" ca="1" si="16"/>
        <v>0.17628984028504699</v>
      </c>
      <c r="G21" s="27">
        <f t="shared" ca="1" si="2"/>
        <v>0.89305943094709395</v>
      </c>
      <c r="H21" s="26">
        <f t="shared" ca="1" si="16"/>
        <v>8.2544052025998998E-3</v>
      </c>
      <c r="I21" s="26">
        <f t="shared" ca="1" si="16"/>
        <v>0.242638057137536</v>
      </c>
      <c r="J21" s="26">
        <f t="shared" ca="1" si="16"/>
        <v>0</v>
      </c>
      <c r="K21" s="26">
        <f t="shared" ca="1" si="16"/>
        <v>-0.14138459525453501</v>
      </c>
      <c r="L21" s="25">
        <f t="shared" ca="1" si="16"/>
        <v>0.13198223794400701</v>
      </c>
      <c r="M21" s="26">
        <f t="shared" ca="1" si="16"/>
        <v>0.49534798612314501</v>
      </c>
      <c r="N21" s="26">
        <f t="shared" ca="1" si="16"/>
        <v>1.5001878184796801E-2</v>
      </c>
      <c r="O21" s="27">
        <f t="shared" ca="1" si="3"/>
        <v>-6.4740176661962001E-3</v>
      </c>
      <c r="P21" s="36">
        <f t="shared" ca="1" si="4"/>
        <v>5</v>
      </c>
      <c r="Q21" s="36">
        <f t="shared" ca="1" si="5"/>
        <v>49</v>
      </c>
      <c r="R21" s="36">
        <f t="shared" ca="1" si="6"/>
        <v>32</v>
      </c>
      <c r="S21" s="37">
        <f t="shared" ca="1" si="7"/>
        <v>2</v>
      </c>
      <c r="T21" s="35">
        <f t="shared" ca="1" si="8"/>
        <v>29</v>
      </c>
      <c r="U21" s="36">
        <f t="shared" ca="1" si="9"/>
        <v>2</v>
      </c>
      <c r="V21" s="36">
        <f t="shared" ca="1" si="10"/>
        <v>10</v>
      </c>
      <c r="W21" s="37">
        <f t="shared" ca="1" si="11"/>
        <v>51</v>
      </c>
      <c r="X21" s="35">
        <f t="shared" ca="1" si="12"/>
        <v>14</v>
      </c>
      <c r="Y21" s="36">
        <f t="shared" ca="1" si="13"/>
        <v>6</v>
      </c>
      <c r="Z21" s="36">
        <f t="shared" ca="1" si="14"/>
        <v>30</v>
      </c>
      <c r="AA21" s="37">
        <f t="shared" ca="1" si="15"/>
        <v>48</v>
      </c>
    </row>
    <row r="22" spans="1:27">
      <c r="A22" s="21" t="s">
        <v>443</v>
      </c>
      <c r="B22" s="13" t="str">
        <f>VLOOKUP($A22,'desc_v2.0 (DR_rev)'!$E$2:$G$563,2,FALSE)</f>
        <v>안정성</v>
      </c>
      <c r="C22" s="14">
        <f>VLOOKUP($A22,'desc_v2.0 (DR_rev)'!$E$2:$G$563,3,FALSE)</f>
        <v>1</v>
      </c>
      <c r="D22" s="25">
        <f t="shared" ca="1" si="16"/>
        <v>3.0162720820316201E-2</v>
      </c>
      <c r="E22" s="26">
        <f t="shared" ca="1" si="16"/>
        <v>3.1413669129196797E-2</v>
      </c>
      <c r="F22" s="26">
        <f t="shared" ca="1" si="16"/>
        <v>6.8394631932717997E-2</v>
      </c>
      <c r="G22" s="27">
        <f t="shared" ca="1" si="2"/>
        <v>6.2652201988184705E-2</v>
      </c>
      <c r="H22" s="26">
        <f t="shared" ca="1" si="16"/>
        <v>9.9909327251029006E-3</v>
      </c>
      <c r="I22" s="26">
        <f t="shared" ca="1" si="16"/>
        <v>0</v>
      </c>
      <c r="J22" s="26">
        <f t="shared" ca="1" si="16"/>
        <v>0</v>
      </c>
      <c r="K22" s="26">
        <f t="shared" ca="1" si="16"/>
        <v>7.3593465292681098E-2</v>
      </c>
      <c r="L22" s="25">
        <f t="shared" ca="1" si="16"/>
        <v>0.178575052391726</v>
      </c>
      <c r="M22" s="26">
        <f t="shared" ca="1" si="16"/>
        <v>1.3252317424932899E-2</v>
      </c>
      <c r="N22" s="26">
        <f t="shared" ca="1" si="16"/>
        <v>5.5831854035635004E-3</v>
      </c>
      <c r="O22" s="27">
        <f t="shared" ca="1" si="3"/>
        <v>7.5506669022640804E-2</v>
      </c>
      <c r="P22" s="36">
        <f t="shared" ca="1" si="4"/>
        <v>37</v>
      </c>
      <c r="Q22" s="36">
        <f t="shared" ca="1" si="5"/>
        <v>17</v>
      </c>
      <c r="R22" s="36">
        <f t="shared" ca="1" si="6"/>
        <v>48</v>
      </c>
      <c r="S22" s="37">
        <f t="shared" ca="1" si="7"/>
        <v>38</v>
      </c>
      <c r="T22" s="35">
        <f t="shared" ca="1" si="8"/>
        <v>26</v>
      </c>
      <c r="U22" s="36">
        <f t="shared" ca="1" si="9"/>
        <v>21</v>
      </c>
      <c r="V22" s="36">
        <f t="shared" ca="1" si="10"/>
        <v>10</v>
      </c>
      <c r="W22" s="37">
        <f t="shared" ca="1" si="11"/>
        <v>29</v>
      </c>
      <c r="X22" s="35">
        <f t="shared" ca="1" si="12"/>
        <v>10</v>
      </c>
      <c r="Y22" s="36">
        <f t="shared" ca="1" si="13"/>
        <v>43</v>
      </c>
      <c r="Z22" s="36">
        <f t="shared" ca="1" si="14"/>
        <v>37</v>
      </c>
      <c r="AA22" s="37">
        <f t="shared" ca="1" si="15"/>
        <v>23</v>
      </c>
    </row>
    <row r="23" spans="1:27">
      <c r="A23" s="21" t="s">
        <v>392</v>
      </c>
      <c r="B23" s="13" t="str">
        <f>VLOOKUP($A23,'desc_v2.0 (DR_rev)'!$E$2:$G$563,2,FALSE)</f>
        <v>수익성</v>
      </c>
      <c r="C23" s="14">
        <f>VLOOKUP($A23,'desc_v2.0 (DR_rev)'!$E$2:$G$563,3,FALSE)</f>
        <v>1</v>
      </c>
      <c r="D23" s="25">
        <f t="shared" ca="1" si="16"/>
        <v>0</v>
      </c>
      <c r="E23" s="26">
        <f t="shared" ca="1" si="16"/>
        <v>0</v>
      </c>
      <c r="F23" s="26">
        <f t="shared" ca="1" si="16"/>
        <v>0.34154638542440502</v>
      </c>
      <c r="G23" s="27">
        <f t="shared" ca="1" si="2"/>
        <v>2.5485782478924801E-2</v>
      </c>
      <c r="H23" s="26">
        <f t="shared" ca="1" si="16"/>
        <v>0.234546905036145</v>
      </c>
      <c r="I23" s="26">
        <f t="shared" ca="1" si="16"/>
        <v>0</v>
      </c>
      <c r="J23" s="26">
        <f t="shared" ca="1" si="16"/>
        <v>0.61139986574845995</v>
      </c>
      <c r="K23" s="26">
        <f t="shared" ca="1" si="16"/>
        <v>6.2993033056158998E-3</v>
      </c>
      <c r="L23" s="25">
        <f t="shared" ca="1" si="16"/>
        <v>2.419975664816E-3</v>
      </c>
      <c r="M23" s="26">
        <f t="shared" ca="1" si="16"/>
        <v>1.90436094178E-4</v>
      </c>
      <c r="N23" s="26">
        <f t="shared" ca="1" si="16"/>
        <v>3.7726406565206899E-2</v>
      </c>
      <c r="O23" s="27">
        <f t="shared" ca="1" si="3"/>
        <v>0.298173280947367</v>
      </c>
      <c r="P23" s="36">
        <f t="shared" ca="1" si="4"/>
        <v>53</v>
      </c>
      <c r="Q23" s="36">
        <f t="shared" ca="1" si="5"/>
        <v>52</v>
      </c>
      <c r="R23" s="36">
        <f t="shared" ca="1" si="6"/>
        <v>9</v>
      </c>
      <c r="S23" s="37">
        <f t="shared" ca="1" si="7"/>
        <v>48</v>
      </c>
      <c r="T23" s="35">
        <f t="shared" ca="1" si="8"/>
        <v>5</v>
      </c>
      <c r="U23" s="36">
        <f t="shared" ca="1" si="9"/>
        <v>21</v>
      </c>
      <c r="V23" s="36">
        <f t="shared" ca="1" si="10"/>
        <v>3</v>
      </c>
      <c r="W23" s="37">
        <f t="shared" ca="1" si="11"/>
        <v>37</v>
      </c>
      <c r="X23" s="35">
        <f t="shared" ca="1" si="12"/>
        <v>46</v>
      </c>
      <c r="Y23" s="36">
        <f t="shared" ca="1" si="13"/>
        <v>54</v>
      </c>
      <c r="Z23" s="36">
        <f t="shared" ca="1" si="14"/>
        <v>19</v>
      </c>
      <c r="AA23" s="37">
        <f t="shared" ca="1" si="15"/>
        <v>9</v>
      </c>
    </row>
    <row r="24" spans="1:27">
      <c r="A24" s="21" t="s">
        <v>429</v>
      </c>
      <c r="B24" s="13" t="str">
        <f>VLOOKUP($A24,'desc_v2.0 (DR_rev)'!$E$2:$G$563,2,FALSE)</f>
        <v>활동성</v>
      </c>
      <c r="C24" s="14">
        <f>VLOOKUP($A24,'desc_v2.0 (DR_rev)'!$E$2:$G$563,3,FALSE)</f>
        <v>2</v>
      </c>
      <c r="D24" s="25">
        <f t="shared" ca="1" si="16"/>
        <v>2.39146326224924E-2</v>
      </c>
      <c r="E24" s="26">
        <f t="shared" ca="1" si="16"/>
        <v>0.16531390428440099</v>
      </c>
      <c r="F24" s="26">
        <f t="shared" ca="1" si="16"/>
        <v>0.11650460408499699</v>
      </c>
      <c r="G24" s="27">
        <f t="shared" ca="1" si="2"/>
        <v>8.3657518760784297E-2</v>
      </c>
      <c r="H24" s="26">
        <f t="shared" ca="1" si="16"/>
        <v>2.2690419983637002E-3</v>
      </c>
      <c r="I24" s="26">
        <f t="shared" ca="1" si="16"/>
        <v>2.3448025486515301E-2</v>
      </c>
      <c r="J24" s="26">
        <f t="shared" ca="1" si="16"/>
        <v>2.1947556617972201E-2</v>
      </c>
      <c r="K24" s="26">
        <f t="shared" ca="1" si="16"/>
        <v>0.41969617408680099</v>
      </c>
      <c r="L24" s="25">
        <f t="shared" ca="1" si="16"/>
        <v>-4.4786127938449003E-3</v>
      </c>
      <c r="M24" s="26">
        <f t="shared" ca="1" si="16"/>
        <v>6.1555022663051802E-2</v>
      </c>
      <c r="N24" s="26">
        <f t="shared" ca="1" si="16"/>
        <v>0.110385744156625</v>
      </c>
      <c r="O24" s="27">
        <f t="shared" ca="1" si="3"/>
        <v>7.7850441152877E-3</v>
      </c>
      <c r="P24" s="36">
        <f t="shared" ca="1" si="4"/>
        <v>39</v>
      </c>
      <c r="Q24" s="36">
        <f t="shared" ca="1" si="5"/>
        <v>6</v>
      </c>
      <c r="R24" s="36">
        <f t="shared" ca="1" si="6"/>
        <v>38</v>
      </c>
      <c r="S24" s="37">
        <f t="shared" ca="1" si="7"/>
        <v>31</v>
      </c>
      <c r="T24" s="35">
        <f t="shared" ca="1" si="8"/>
        <v>40</v>
      </c>
      <c r="U24" s="36">
        <f t="shared" ca="1" si="9"/>
        <v>8</v>
      </c>
      <c r="V24" s="36">
        <f t="shared" ca="1" si="10"/>
        <v>8</v>
      </c>
      <c r="W24" s="37">
        <f t="shared" ca="1" si="11"/>
        <v>7</v>
      </c>
      <c r="X24" s="35">
        <f t="shared" ca="1" si="12"/>
        <v>53</v>
      </c>
      <c r="Y24" s="36">
        <f t="shared" ca="1" si="13"/>
        <v>30</v>
      </c>
      <c r="Z24" s="36">
        <f t="shared" ca="1" si="14"/>
        <v>13</v>
      </c>
      <c r="AA24" s="37">
        <f t="shared" ca="1" si="15"/>
        <v>37</v>
      </c>
    </row>
    <row r="25" spans="1:27">
      <c r="A25" s="21" t="s">
        <v>394</v>
      </c>
      <c r="B25" s="13" t="str">
        <f>VLOOKUP($A25,'desc_v2.0 (DR_rev)'!$E$2:$G$563,2,FALSE)</f>
        <v>성장성</v>
      </c>
      <c r="C25" s="14">
        <f>VLOOKUP($A25,'desc_v2.0 (DR_rev)'!$E$2:$G$563,3,FALSE)</f>
        <v>0</v>
      </c>
      <c r="D25" s="25">
        <f t="shared" ref="D25:N34" ca="1" si="17">_xlfn.IFNA(VLOOKUP($A25, INDIRECT(D$5&amp;"!$A$2:$B$60"), 2, FALSE),"")</f>
        <v>0.50016065221967498</v>
      </c>
      <c r="E25" s="26">
        <f t="shared" ca="1" si="17"/>
        <v>1.6772324046272099E-2</v>
      </c>
      <c r="F25" s="26">
        <f t="shared" ca="1" si="17"/>
        <v>0.18386952677958199</v>
      </c>
      <c r="G25" s="27">
        <f t="shared" ca="1" si="2"/>
        <v>0.28946360837378998</v>
      </c>
      <c r="H25" s="26">
        <f t="shared" ca="1" si="17"/>
        <v>7.9804735671101003E-3</v>
      </c>
      <c r="I25" s="26">
        <f t="shared" ca="1" si="17"/>
        <v>0</v>
      </c>
      <c r="J25" s="26">
        <f t="shared" ca="1" si="17"/>
        <v>0</v>
      </c>
      <c r="K25" s="26">
        <f t="shared" ca="1" si="17"/>
        <v>0.149796841792941</v>
      </c>
      <c r="L25" s="25">
        <f t="shared" ca="1" si="17"/>
        <v>6.7372598621679297E-2</v>
      </c>
      <c r="M25" s="26">
        <f t="shared" ca="1" si="17"/>
        <v>9.1832778417584998E-3</v>
      </c>
      <c r="N25" s="26">
        <f t="shared" ca="1" si="17"/>
        <v>1.42983090664271E-2</v>
      </c>
      <c r="O25" s="27">
        <f t="shared" ca="1" si="3"/>
        <v>4.7646755634355997E-2</v>
      </c>
      <c r="P25" s="36">
        <f t="shared" ca="1" si="4"/>
        <v>6</v>
      </c>
      <c r="Q25" s="36">
        <f t="shared" ca="1" si="5"/>
        <v>30</v>
      </c>
      <c r="R25" s="36">
        <f t="shared" ca="1" si="6"/>
        <v>29</v>
      </c>
      <c r="S25" s="37">
        <f t="shared" ca="1" si="7"/>
        <v>12</v>
      </c>
      <c r="T25" s="35">
        <f t="shared" ca="1" si="8"/>
        <v>30</v>
      </c>
      <c r="U25" s="36">
        <f t="shared" ca="1" si="9"/>
        <v>21</v>
      </c>
      <c r="V25" s="36">
        <f t="shared" ca="1" si="10"/>
        <v>10</v>
      </c>
      <c r="W25" s="37">
        <f t="shared" ca="1" si="11"/>
        <v>21</v>
      </c>
      <c r="X25" s="35">
        <f t="shared" ca="1" si="12"/>
        <v>22</v>
      </c>
      <c r="Y25" s="36">
        <f t="shared" ca="1" si="13"/>
        <v>45</v>
      </c>
      <c r="Z25" s="36">
        <f t="shared" ca="1" si="14"/>
        <v>31</v>
      </c>
      <c r="AA25" s="37">
        <f t="shared" ca="1" si="15"/>
        <v>29</v>
      </c>
    </row>
    <row r="26" spans="1:27">
      <c r="A26" s="21" t="s">
        <v>422</v>
      </c>
      <c r="B26" s="13" t="str">
        <f>VLOOKUP($A26,'desc_v2.0 (DR_rev)'!$E$2:$G$563,2,FALSE)</f>
        <v>수익성</v>
      </c>
      <c r="C26" s="14">
        <f>VLOOKUP($A26,'desc_v2.0 (DR_rev)'!$E$2:$G$563,3,FALSE)</f>
        <v>0</v>
      </c>
      <c r="D26" s="25">
        <f t="shared" ca="1" si="17"/>
        <v>0.41973222720002601</v>
      </c>
      <c r="E26" s="26">
        <f t="shared" ca="1" si="17"/>
        <v>4.469580166725E-3</v>
      </c>
      <c r="F26" s="26">
        <f t="shared" ca="1" si="17"/>
        <v>1</v>
      </c>
      <c r="G26" s="27">
        <f t="shared" ca="1" si="2"/>
        <v>9.6437898072903899E-2</v>
      </c>
      <c r="H26" s="26">
        <f t="shared" ca="1" si="17"/>
        <v>0.15653375006722201</v>
      </c>
      <c r="I26" s="26">
        <f t="shared" ca="1" si="17"/>
        <v>2.52544476284602E-2</v>
      </c>
      <c r="J26" s="26">
        <f t="shared" ca="1" si="17"/>
        <v>4.7413925294227999E-2</v>
      </c>
      <c r="K26" s="26">
        <f t="shared" ca="1" si="17"/>
        <v>0.415274389537099</v>
      </c>
      <c r="L26" s="25">
        <f t="shared" ca="1" si="17"/>
        <v>3.9459506868204298E-2</v>
      </c>
      <c r="M26" s="26">
        <f t="shared" ca="1" si="17"/>
        <v>3.5297417893663897E-2</v>
      </c>
      <c r="N26" s="26">
        <f t="shared" ca="1" si="17"/>
        <v>2.52340642497145E-2</v>
      </c>
      <c r="O26" s="27">
        <f t="shared" ca="1" si="3"/>
        <v>0.467582775235446</v>
      </c>
      <c r="P26" s="36">
        <f t="shared" ca="1" si="4"/>
        <v>7</v>
      </c>
      <c r="Q26" s="36">
        <f t="shared" ca="1" si="5"/>
        <v>43</v>
      </c>
      <c r="R26" s="36">
        <f t="shared" ca="1" si="6"/>
        <v>1</v>
      </c>
      <c r="S26" s="37">
        <f t="shared" ca="1" si="7"/>
        <v>29</v>
      </c>
      <c r="T26" s="35">
        <f t="shared" ca="1" si="8"/>
        <v>6</v>
      </c>
      <c r="U26" s="36">
        <f t="shared" ca="1" si="9"/>
        <v>7</v>
      </c>
      <c r="V26" s="36">
        <f t="shared" ca="1" si="10"/>
        <v>6</v>
      </c>
      <c r="W26" s="37">
        <f t="shared" ca="1" si="11"/>
        <v>8</v>
      </c>
      <c r="X26" s="35">
        <f t="shared" ca="1" si="12"/>
        <v>29</v>
      </c>
      <c r="Y26" s="36">
        <f t="shared" ca="1" si="13"/>
        <v>39</v>
      </c>
      <c r="Z26" s="36">
        <f t="shared" ca="1" si="14"/>
        <v>23</v>
      </c>
      <c r="AA26" s="37">
        <f t="shared" ca="1" si="15"/>
        <v>4</v>
      </c>
    </row>
    <row r="27" spans="1:27">
      <c r="A27" s="21" t="s">
        <v>423</v>
      </c>
      <c r="B27" s="13" t="str">
        <f>VLOOKUP($A27,'desc_v2.0 (DR_rev)'!$E$2:$G$563,2,FALSE)</f>
        <v>성장성</v>
      </c>
      <c r="C27" s="14">
        <f>VLOOKUP($A27,'desc_v2.0 (DR_rev)'!$E$2:$G$563,3,FALSE)</f>
        <v>0</v>
      </c>
      <c r="D27" s="25">
        <f t="shared" ca="1" si="17"/>
        <v>0.14790992993835</v>
      </c>
      <c r="E27" s="26">
        <f t="shared" ca="1" si="17"/>
        <v>4.4737930728366501E-2</v>
      </c>
      <c r="F27" s="26">
        <f t="shared" ca="1" si="17"/>
        <v>5.5593349219238197E-2</v>
      </c>
      <c r="G27" s="27">
        <f t="shared" ca="1" si="2"/>
        <v>4.6978517671864797E-2</v>
      </c>
      <c r="H27" s="26">
        <f t="shared" ca="1" si="17"/>
        <v>2.6869621489019999E-3</v>
      </c>
      <c r="I27" s="26">
        <f t="shared" ca="1" si="17"/>
        <v>6.8350889355260997E-3</v>
      </c>
      <c r="J27" s="26">
        <f t="shared" ca="1" si="17"/>
        <v>0</v>
      </c>
      <c r="K27" s="26">
        <f t="shared" ca="1" si="17"/>
        <v>-0.14953435158034001</v>
      </c>
      <c r="L27" s="25">
        <f t="shared" ca="1" si="17"/>
        <v>1.0270042222608E-3</v>
      </c>
      <c r="M27" s="26">
        <f t="shared" ca="1" si="17"/>
        <v>2.6781584037732599E-2</v>
      </c>
      <c r="N27" s="26">
        <f t="shared" ca="1" si="17"/>
        <v>7.5969595746304505E-2</v>
      </c>
      <c r="O27" s="27">
        <f t="shared" ca="1" si="3"/>
        <v>5.8466121818625698E-2</v>
      </c>
      <c r="P27" s="36">
        <f t="shared" ca="1" si="4"/>
        <v>20</v>
      </c>
      <c r="Q27" s="36">
        <f t="shared" ca="1" si="5"/>
        <v>14</v>
      </c>
      <c r="R27" s="36">
        <f t="shared" ca="1" si="6"/>
        <v>51</v>
      </c>
      <c r="S27" s="37">
        <f t="shared" ca="1" si="7"/>
        <v>41</v>
      </c>
      <c r="T27" s="35">
        <f t="shared" ca="1" si="8"/>
        <v>39</v>
      </c>
      <c r="U27" s="36">
        <f t="shared" ca="1" si="9"/>
        <v>11</v>
      </c>
      <c r="V27" s="36">
        <f t="shared" ca="1" si="10"/>
        <v>10</v>
      </c>
      <c r="W27" s="37">
        <f t="shared" ca="1" si="11"/>
        <v>52</v>
      </c>
      <c r="X27" s="35">
        <f t="shared" ca="1" si="12"/>
        <v>48</v>
      </c>
      <c r="Y27" s="36">
        <f t="shared" ca="1" si="13"/>
        <v>42</v>
      </c>
      <c r="Z27" s="36">
        <f t="shared" ca="1" si="14"/>
        <v>14</v>
      </c>
      <c r="AA27" s="37">
        <f t="shared" ca="1" si="15"/>
        <v>28</v>
      </c>
    </row>
    <row r="28" spans="1:27">
      <c r="A28" s="21" t="s">
        <v>396</v>
      </c>
      <c r="B28" s="13" t="str">
        <f>VLOOKUP($A28,'desc_v2.0 (DR_rev)'!$E$2:$G$563,2,FALSE)</f>
        <v>성장성</v>
      </c>
      <c r="C28" s="14">
        <f>VLOOKUP($A28,'desc_v2.0 (DR_rev)'!$E$2:$G$563,3,FALSE)</f>
        <v>2</v>
      </c>
      <c r="D28" s="25">
        <f t="shared" ca="1" si="17"/>
        <v>0.35753231684570502</v>
      </c>
      <c r="E28" s="26">
        <f t="shared" ca="1" si="17"/>
        <v>1.5207657920999399E-2</v>
      </c>
      <c r="F28" s="26">
        <f t="shared" ca="1" si="17"/>
        <v>0.61736404611448703</v>
      </c>
      <c r="G28" s="27">
        <f t="shared" ca="1" si="2"/>
        <v>1</v>
      </c>
      <c r="H28" s="26">
        <f t="shared" ca="1" si="17"/>
        <v>1.1303490048379E-2</v>
      </c>
      <c r="I28" s="26">
        <f t="shared" ca="1" si="17"/>
        <v>0</v>
      </c>
      <c r="J28" s="26">
        <f t="shared" ca="1" si="17"/>
        <v>0</v>
      </c>
      <c r="K28" s="26">
        <f t="shared" ca="1" si="17"/>
        <v>0.113920001663496</v>
      </c>
      <c r="L28" s="25">
        <f t="shared" ca="1" si="17"/>
        <v>0.183405065052856</v>
      </c>
      <c r="M28" s="26">
        <f t="shared" ca="1" si="17"/>
        <v>1</v>
      </c>
      <c r="N28" s="26">
        <f t="shared" ca="1" si="17"/>
        <v>2.305509270579E-3</v>
      </c>
      <c r="O28" s="27">
        <f t="shared" ca="1" si="3"/>
        <v>2.7489975649258999E-3</v>
      </c>
      <c r="P28" s="36">
        <f t="shared" ca="1" si="4"/>
        <v>10</v>
      </c>
      <c r="Q28" s="36">
        <f t="shared" ca="1" si="5"/>
        <v>32</v>
      </c>
      <c r="R28" s="36">
        <f t="shared" ca="1" si="6"/>
        <v>3</v>
      </c>
      <c r="S28" s="37">
        <f t="shared" ca="1" si="7"/>
        <v>1</v>
      </c>
      <c r="T28" s="35">
        <f t="shared" ca="1" si="8"/>
        <v>24</v>
      </c>
      <c r="U28" s="36">
        <f t="shared" ca="1" si="9"/>
        <v>21</v>
      </c>
      <c r="V28" s="36">
        <f t="shared" ca="1" si="10"/>
        <v>10</v>
      </c>
      <c r="W28" s="37">
        <f t="shared" ca="1" si="11"/>
        <v>27</v>
      </c>
      <c r="X28" s="35">
        <f t="shared" ca="1" si="12"/>
        <v>8</v>
      </c>
      <c r="Y28" s="36">
        <f t="shared" ca="1" si="13"/>
        <v>1</v>
      </c>
      <c r="Z28" s="36">
        <f t="shared" ca="1" si="14"/>
        <v>45</v>
      </c>
      <c r="AA28" s="37">
        <f t="shared" ca="1" si="15"/>
        <v>40</v>
      </c>
    </row>
    <row r="29" spans="1:27">
      <c r="A29" s="21" t="s">
        <v>430</v>
      </c>
      <c r="B29" s="13" t="str">
        <f>VLOOKUP($A29,'desc_v2.0 (DR_rev)'!$E$2:$G$563,2,FALSE)</f>
        <v>활동성</v>
      </c>
      <c r="C29" s="14">
        <f>VLOOKUP($A29,'desc_v2.0 (DR_rev)'!$E$2:$G$563,3,FALSE)</f>
        <v>2</v>
      </c>
      <c r="D29" s="25">
        <f t="shared" ca="1" si="17"/>
        <v>4.2024319058515801E-2</v>
      </c>
      <c r="E29" s="26">
        <f t="shared" ca="1" si="17"/>
        <v>0.20174460876206601</v>
      </c>
      <c r="F29" s="26">
        <f t="shared" ca="1" si="17"/>
        <v>0.28279797093320302</v>
      </c>
      <c r="G29" s="27">
        <f t="shared" ca="1" si="2"/>
        <v>0.130803250071476</v>
      </c>
      <c r="H29" s="26">
        <f t="shared" ca="1" si="17"/>
        <v>1.6615531104437001E-3</v>
      </c>
      <c r="I29" s="26">
        <f t="shared" ca="1" si="17"/>
        <v>1.0250106665724E-3</v>
      </c>
      <c r="J29" s="26">
        <f t="shared" ca="1" si="17"/>
        <v>0</v>
      </c>
      <c r="K29" s="26">
        <f t="shared" ca="1" si="17"/>
        <v>0.60470895563467297</v>
      </c>
      <c r="L29" s="25">
        <f t="shared" ca="1" si="17"/>
        <v>-1.2624280366313001E-3</v>
      </c>
      <c r="M29" s="26">
        <f t="shared" ca="1" si="17"/>
        <v>5.66132790970406E-2</v>
      </c>
      <c r="N29" s="26">
        <f t="shared" ca="1" si="17"/>
        <v>1.9453678596064301E-2</v>
      </c>
      <c r="O29" s="27">
        <f t="shared" ca="1" si="3"/>
        <v>2.3125140347052701E-2</v>
      </c>
      <c r="P29" s="36">
        <f t="shared" ca="1" si="4"/>
        <v>31</v>
      </c>
      <c r="Q29" s="36">
        <f t="shared" ca="1" si="5"/>
        <v>5</v>
      </c>
      <c r="R29" s="36">
        <f t="shared" ca="1" si="6"/>
        <v>17</v>
      </c>
      <c r="S29" s="37">
        <f t="shared" ca="1" si="7"/>
        <v>26</v>
      </c>
      <c r="T29" s="35">
        <f t="shared" ca="1" si="8"/>
        <v>41</v>
      </c>
      <c r="U29" s="36">
        <f t="shared" ca="1" si="9"/>
        <v>19</v>
      </c>
      <c r="V29" s="36">
        <f t="shared" ca="1" si="10"/>
        <v>10</v>
      </c>
      <c r="W29" s="37">
        <f t="shared" ca="1" si="11"/>
        <v>3</v>
      </c>
      <c r="X29" s="35">
        <f t="shared" ca="1" si="12"/>
        <v>52</v>
      </c>
      <c r="Y29" s="36">
        <f t="shared" ca="1" si="13"/>
        <v>31</v>
      </c>
      <c r="Z29" s="36">
        <f t="shared" ca="1" si="14"/>
        <v>28</v>
      </c>
      <c r="AA29" s="37">
        <f t="shared" ca="1" si="15"/>
        <v>33</v>
      </c>
    </row>
    <row r="30" spans="1:27">
      <c r="A30" s="21" t="s">
        <v>397</v>
      </c>
      <c r="B30" s="13" t="str">
        <f>VLOOKUP($A30,'desc_v2.0 (DR_rev)'!$E$2:$G$563,2,FALSE)</f>
        <v>수익성</v>
      </c>
      <c r="C30" s="14">
        <f>VLOOKUP($A30,'desc_v2.0 (DR_rev)'!$E$2:$G$563,3,FALSE)</f>
        <v>0</v>
      </c>
      <c r="D30" s="25">
        <f t="shared" ca="1" si="17"/>
        <v>0.37971029168668502</v>
      </c>
      <c r="E30" s="26">
        <f t="shared" ca="1" si="17"/>
        <v>1.2255042830918401E-2</v>
      </c>
      <c r="F30" s="26">
        <f t="shared" ca="1" si="17"/>
        <v>0.20571956669073899</v>
      </c>
      <c r="G30" s="27">
        <f t="shared" ca="1" si="2"/>
        <v>0.174615936407266</v>
      </c>
      <c r="H30" s="26">
        <f t="shared" ca="1" si="17"/>
        <v>1.9050623645173199E-2</v>
      </c>
      <c r="I30" s="26">
        <f t="shared" ca="1" si="17"/>
        <v>2.5867242346189001E-3</v>
      </c>
      <c r="J30" s="26">
        <f t="shared" ca="1" si="17"/>
        <v>0</v>
      </c>
      <c r="K30" s="26">
        <f t="shared" ca="1" si="17"/>
        <v>6.6798675126897897E-2</v>
      </c>
      <c r="L30" s="25">
        <f t="shared" ca="1" si="17"/>
        <v>6.6347283347740996E-2</v>
      </c>
      <c r="M30" s="26">
        <f t="shared" ca="1" si="17"/>
        <v>1.13414174537186E-2</v>
      </c>
      <c r="N30" s="26">
        <f t="shared" ca="1" si="17"/>
        <v>8.2083610307358001E-3</v>
      </c>
      <c r="O30" s="27">
        <f t="shared" ca="1" si="3"/>
        <v>0.37808771997280199</v>
      </c>
      <c r="P30" s="36">
        <f t="shared" ca="1" si="4"/>
        <v>8</v>
      </c>
      <c r="Q30" s="36">
        <f t="shared" ca="1" si="5"/>
        <v>37</v>
      </c>
      <c r="R30" s="36">
        <f t="shared" ca="1" si="6"/>
        <v>27</v>
      </c>
      <c r="S30" s="37">
        <f t="shared" ca="1" si="7"/>
        <v>19</v>
      </c>
      <c r="T30" s="35">
        <f t="shared" ca="1" si="8"/>
        <v>20</v>
      </c>
      <c r="U30" s="36">
        <f t="shared" ca="1" si="9"/>
        <v>15</v>
      </c>
      <c r="V30" s="36">
        <f t="shared" ca="1" si="10"/>
        <v>10</v>
      </c>
      <c r="W30" s="37">
        <f t="shared" ca="1" si="11"/>
        <v>30</v>
      </c>
      <c r="X30" s="35">
        <f t="shared" ca="1" si="12"/>
        <v>23</v>
      </c>
      <c r="Y30" s="36">
        <f t="shared" ca="1" si="13"/>
        <v>44</v>
      </c>
      <c r="Z30" s="36">
        <f t="shared" ca="1" si="14"/>
        <v>34</v>
      </c>
      <c r="AA30" s="37">
        <f t="shared" ca="1" si="15"/>
        <v>6</v>
      </c>
    </row>
    <row r="31" spans="1:27">
      <c r="A31" s="21" t="s">
        <v>438</v>
      </c>
      <c r="B31" s="13" t="str">
        <f>VLOOKUP($A31,'desc_v2.0 (DR_rev)'!$E$2:$G$563,2,FALSE)</f>
        <v>안정성</v>
      </c>
      <c r="C31" s="14">
        <f>VLOOKUP($A31,'desc_v2.0 (DR_rev)'!$E$2:$G$563,3,FALSE)</f>
        <v>2</v>
      </c>
      <c r="D31" s="25">
        <f t="shared" ca="1" si="17"/>
        <v>0.14965601518910099</v>
      </c>
      <c r="E31" s="26">
        <f t="shared" ca="1" si="17"/>
        <v>0</v>
      </c>
      <c r="F31" s="26">
        <f t="shared" ca="1" si="17"/>
        <v>7.0948554953569997E-4</v>
      </c>
      <c r="G31" s="27">
        <f t="shared" ca="1" si="2"/>
        <v>3.6821008158425497E-2</v>
      </c>
      <c r="H31" s="26">
        <f t="shared" ca="1" si="17"/>
        <v>2.46281279863277E-2</v>
      </c>
      <c r="I31" s="26" t="str">
        <f t="shared" ca="1" si="17"/>
        <v/>
      </c>
      <c r="J31" s="26">
        <f t="shared" ca="1" si="17"/>
        <v>0</v>
      </c>
      <c r="K31" s="26">
        <f t="shared" ca="1" si="17"/>
        <v>0.27751367556319401</v>
      </c>
      <c r="L31" s="25">
        <f t="shared" ca="1" si="17"/>
        <v>6.4105343292722106E-2</v>
      </c>
      <c r="M31" s="26">
        <f t="shared" ca="1" si="17"/>
        <v>0.12905330346583199</v>
      </c>
      <c r="N31" s="26">
        <f t="shared" ca="1" si="17"/>
        <v>1.1671567504337101E-2</v>
      </c>
      <c r="O31" s="27" t="str">
        <f t="shared" ca="1" si="3"/>
        <v/>
      </c>
      <c r="P31" s="36">
        <f t="shared" ca="1" si="4"/>
        <v>19</v>
      </c>
      <c r="Q31" s="36">
        <f t="shared" ca="1" si="5"/>
        <v>52</v>
      </c>
      <c r="R31" s="36">
        <f t="shared" ca="1" si="6"/>
        <v>56</v>
      </c>
      <c r="S31" s="37">
        <f t="shared" ca="1" si="7"/>
        <v>45</v>
      </c>
      <c r="T31" s="35">
        <f t="shared" ca="1" si="8"/>
        <v>16</v>
      </c>
      <c r="U31" s="36" t="e">
        <f t="shared" ca="1" si="9"/>
        <v>#VALUE!</v>
      </c>
      <c r="V31" s="36">
        <f t="shared" ca="1" si="10"/>
        <v>10</v>
      </c>
      <c r="W31" s="37">
        <f t="shared" ca="1" si="11"/>
        <v>12</v>
      </c>
      <c r="X31" s="35">
        <f t="shared" ca="1" si="12"/>
        <v>24</v>
      </c>
      <c r="Y31" s="36">
        <f t="shared" ca="1" si="13"/>
        <v>15</v>
      </c>
      <c r="Z31" s="36">
        <f t="shared" ca="1" si="14"/>
        <v>32</v>
      </c>
      <c r="AA31" s="37" t="e">
        <f t="shared" ca="1" si="15"/>
        <v>#VALUE!</v>
      </c>
    </row>
    <row r="32" spans="1:27">
      <c r="A32" s="21" t="s">
        <v>445</v>
      </c>
      <c r="B32" s="13" t="str">
        <f>VLOOKUP($A32,'desc_v2.0 (DR_rev)'!$E$2:$G$563,2,FALSE)</f>
        <v>안정성</v>
      </c>
      <c r="C32" s="14">
        <f>VLOOKUP($A32,'desc_v2.0 (DR_rev)'!$E$2:$G$563,3,FALSE)</f>
        <v>1</v>
      </c>
      <c r="D32" s="25">
        <f t="shared" ca="1" si="17"/>
        <v>0.169086867986117</v>
      </c>
      <c r="E32" s="26">
        <f t="shared" ca="1" si="17"/>
        <v>3.6893565628741002E-3</v>
      </c>
      <c r="F32" s="26">
        <f t="shared" ca="1" si="17"/>
        <v>0.25434914986942597</v>
      </c>
      <c r="G32" s="27">
        <f t="shared" ca="1" si="2"/>
        <v>0</v>
      </c>
      <c r="H32" s="26">
        <f t="shared" ca="1" si="17"/>
        <v>9.7495545944598305E-2</v>
      </c>
      <c r="I32" s="26">
        <f t="shared" ca="1" si="17"/>
        <v>0</v>
      </c>
      <c r="J32" s="26">
        <f t="shared" ca="1" si="17"/>
        <v>0</v>
      </c>
      <c r="K32" s="26">
        <f t="shared" ca="1" si="17"/>
        <v>-4.6812327585926503E-2</v>
      </c>
      <c r="L32" s="25">
        <f t="shared" ca="1" si="17"/>
        <v>1.49619865794172E-2</v>
      </c>
      <c r="M32" s="26">
        <f t="shared" ca="1" si="17"/>
        <v>0.31071214471353997</v>
      </c>
      <c r="N32" s="26">
        <f t="shared" ca="1" si="17"/>
        <v>0.338659606764948</v>
      </c>
      <c r="O32" s="27">
        <f t="shared" ca="1" si="3"/>
        <v>1</v>
      </c>
      <c r="P32" s="36">
        <f t="shared" ca="1" si="4"/>
        <v>18</v>
      </c>
      <c r="Q32" s="36">
        <f t="shared" ca="1" si="5"/>
        <v>45</v>
      </c>
      <c r="R32" s="36">
        <f t="shared" ca="1" si="6"/>
        <v>22</v>
      </c>
      <c r="S32" s="37">
        <f t="shared" ca="1" si="7"/>
        <v>54</v>
      </c>
      <c r="T32" s="35">
        <f t="shared" ca="1" si="8"/>
        <v>7</v>
      </c>
      <c r="U32" s="36">
        <f t="shared" ca="1" si="9"/>
        <v>21</v>
      </c>
      <c r="V32" s="36">
        <f t="shared" ca="1" si="10"/>
        <v>10</v>
      </c>
      <c r="W32" s="37">
        <f t="shared" ca="1" si="11"/>
        <v>46</v>
      </c>
      <c r="X32" s="35">
        <f t="shared" ca="1" si="12"/>
        <v>37</v>
      </c>
      <c r="Y32" s="36">
        <f t="shared" ca="1" si="13"/>
        <v>9</v>
      </c>
      <c r="Z32" s="36">
        <f t="shared" ca="1" si="14"/>
        <v>4</v>
      </c>
      <c r="AA32" s="37">
        <f t="shared" ca="1" si="15"/>
        <v>1</v>
      </c>
    </row>
    <row r="33" spans="1:27">
      <c r="A33" s="21" t="s">
        <v>439</v>
      </c>
      <c r="B33" s="13" t="str">
        <f>VLOOKUP($A33,'desc_v2.0 (DR_rev)'!$E$2:$G$563,2,FALSE)</f>
        <v>활동성</v>
      </c>
      <c r="C33" s="14">
        <f>VLOOKUP($A33,'desc_v2.0 (DR_rev)'!$E$2:$G$563,3,FALSE)</f>
        <v>0</v>
      </c>
      <c r="D33" s="25">
        <f t="shared" ca="1" si="17"/>
        <v>0.27272217135624299</v>
      </c>
      <c r="E33" s="26">
        <f t="shared" ca="1" si="17"/>
        <v>9.0107803756803995E-3</v>
      </c>
      <c r="F33" s="26">
        <f t="shared" ca="1" si="17"/>
        <v>0.228185990711498</v>
      </c>
      <c r="G33" s="27">
        <f t="shared" ca="1" si="2"/>
        <v>0.73974073102237203</v>
      </c>
      <c r="H33" s="26">
        <f t="shared" ca="1" si="17"/>
        <v>1.7573981192400199E-2</v>
      </c>
      <c r="I33" s="26">
        <f t="shared" ca="1" si="17"/>
        <v>0.16686365967837499</v>
      </c>
      <c r="J33" s="26">
        <f t="shared" ca="1" si="17"/>
        <v>0</v>
      </c>
      <c r="K33" s="26">
        <f t="shared" ca="1" si="17"/>
        <v>0.12586661531448901</v>
      </c>
      <c r="L33" s="25">
        <f t="shared" ca="1" si="17"/>
        <v>2.3273002464797601E-2</v>
      </c>
      <c r="M33" s="26">
        <f t="shared" ca="1" si="17"/>
        <v>0.112335131102434</v>
      </c>
      <c r="N33" s="26">
        <f t="shared" ca="1" si="17"/>
        <v>3.5433273413559998E-4</v>
      </c>
      <c r="O33" s="27">
        <f t="shared" ca="1" si="3"/>
        <v>7.36427820102529E-2</v>
      </c>
      <c r="P33" s="36">
        <f t="shared" ca="1" si="4"/>
        <v>16</v>
      </c>
      <c r="Q33" s="36">
        <f t="shared" ca="1" si="5"/>
        <v>39</v>
      </c>
      <c r="R33" s="36">
        <f t="shared" ca="1" si="6"/>
        <v>24</v>
      </c>
      <c r="S33" s="37">
        <f t="shared" ca="1" si="7"/>
        <v>4</v>
      </c>
      <c r="T33" s="35">
        <f t="shared" ca="1" si="8"/>
        <v>21</v>
      </c>
      <c r="U33" s="36">
        <f t="shared" ca="1" si="9"/>
        <v>3</v>
      </c>
      <c r="V33" s="36">
        <f t="shared" ca="1" si="10"/>
        <v>10</v>
      </c>
      <c r="W33" s="37">
        <f t="shared" ca="1" si="11"/>
        <v>24</v>
      </c>
      <c r="X33" s="35">
        <f t="shared" ca="1" si="12"/>
        <v>31</v>
      </c>
      <c r="Y33" s="36">
        <f t="shared" ca="1" si="13"/>
        <v>18</v>
      </c>
      <c r="Z33" s="36">
        <f t="shared" ca="1" si="14"/>
        <v>46</v>
      </c>
      <c r="AA33" s="37">
        <f t="shared" ca="1" si="15"/>
        <v>24</v>
      </c>
    </row>
    <row r="34" spans="1:27">
      <c r="A34" s="21" t="s">
        <v>406</v>
      </c>
      <c r="B34" s="13" t="str">
        <f>VLOOKUP($A34,'desc_v2.0 (DR_rev)'!$E$2:$G$563,2,FALSE)</f>
        <v>안정성</v>
      </c>
      <c r="C34" s="14">
        <f>VLOOKUP($A34,'desc_v2.0 (DR_rev)'!$E$2:$G$563,3,FALSE)</f>
        <v>0</v>
      </c>
      <c r="D34" s="25">
        <f t="shared" ca="1" si="17"/>
        <v>0.70730937179709996</v>
      </c>
      <c r="E34" s="26">
        <f t="shared" ca="1" si="17"/>
        <v>2.3463510250939301E-2</v>
      </c>
      <c r="F34" s="26">
        <f t="shared" ca="1" si="17"/>
        <v>0.29957194111544</v>
      </c>
      <c r="G34" s="27">
        <f t="shared" ca="1" si="2"/>
        <v>7.2793634087160705E-2</v>
      </c>
      <c r="H34" s="26">
        <f t="shared" ca="1" si="17"/>
        <v>2.9614990137871201E-2</v>
      </c>
      <c r="I34" s="26">
        <f t="shared" ca="1" si="17"/>
        <v>0</v>
      </c>
      <c r="J34" s="26">
        <f t="shared" ca="1" si="17"/>
        <v>0</v>
      </c>
      <c r="K34" s="26">
        <f t="shared" ca="1" si="17"/>
        <v>-1.47070133991936E-2</v>
      </c>
      <c r="L34" s="25">
        <f t="shared" ca="1" si="17"/>
        <v>2.1157979952156E-2</v>
      </c>
      <c r="M34" s="26">
        <f t="shared" ca="1" si="17"/>
        <v>0.113599618228634</v>
      </c>
      <c r="N34" s="26">
        <f t="shared" ca="1" si="17"/>
        <v>0.265689739033453</v>
      </c>
      <c r="O34" s="27">
        <f t="shared" ca="1" si="3"/>
        <v>7.9035739904400001E-5</v>
      </c>
      <c r="P34" s="36">
        <f t="shared" ca="1" si="4"/>
        <v>3</v>
      </c>
      <c r="Q34" s="36">
        <f t="shared" ca="1" si="5"/>
        <v>24</v>
      </c>
      <c r="R34" s="36">
        <f t="shared" ca="1" si="6"/>
        <v>15</v>
      </c>
      <c r="S34" s="37">
        <f t="shared" ca="1" si="7"/>
        <v>34</v>
      </c>
      <c r="T34" s="35">
        <f t="shared" ca="1" si="8"/>
        <v>15</v>
      </c>
      <c r="U34" s="36">
        <f t="shared" ca="1" si="9"/>
        <v>21</v>
      </c>
      <c r="V34" s="36">
        <f t="shared" ca="1" si="10"/>
        <v>10</v>
      </c>
      <c r="W34" s="37">
        <f t="shared" ca="1" si="11"/>
        <v>39</v>
      </c>
      <c r="X34" s="35">
        <f t="shared" ca="1" si="12"/>
        <v>32</v>
      </c>
      <c r="Y34" s="36">
        <f t="shared" ca="1" si="13"/>
        <v>17</v>
      </c>
      <c r="Z34" s="36">
        <f t="shared" ca="1" si="14"/>
        <v>6</v>
      </c>
      <c r="AA34" s="37">
        <f t="shared" ca="1" si="15"/>
        <v>44</v>
      </c>
    </row>
    <row r="35" spans="1:27">
      <c r="A35" s="21" t="s">
        <v>407</v>
      </c>
      <c r="B35" s="13" t="str">
        <f>VLOOKUP($A35,'desc_v2.0 (DR_rev)'!$E$2:$G$563,2,FALSE)</f>
        <v>안정성</v>
      </c>
      <c r="C35" s="14">
        <f>VLOOKUP($A35,'desc_v2.0 (DR_rev)'!$E$2:$G$563,3,FALSE)</f>
        <v>2</v>
      </c>
      <c r="D35" s="25">
        <f t="shared" ref="D35:N44" ca="1" si="18">_xlfn.IFNA(VLOOKUP($A35, INDIRECT(D$5&amp;"!$A$2:$B$60"), 2, FALSE),"")</f>
        <v>3.6988233134201499E-2</v>
      </c>
      <c r="E35" s="26">
        <f t="shared" ca="1" si="18"/>
        <v>4.107473845192E-4</v>
      </c>
      <c r="F35" s="26">
        <f t="shared" ca="1" si="18"/>
        <v>0.31740993857497501</v>
      </c>
      <c r="G35" s="27">
        <f t="shared" ca="1" si="2"/>
        <v>7.2409864245773998E-3</v>
      </c>
      <c r="H35" s="26">
        <f t="shared" ca="1" si="18"/>
        <v>1.3596528322364E-2</v>
      </c>
      <c r="I35" s="26">
        <f t="shared" ca="1" si="18"/>
        <v>0</v>
      </c>
      <c r="J35" s="26">
        <f t="shared" ca="1" si="18"/>
        <v>0</v>
      </c>
      <c r="K35" s="26">
        <f t="shared" ca="1" si="18"/>
        <v>0.93754002438447204</v>
      </c>
      <c r="L35" s="25">
        <f t="shared" ca="1" si="18"/>
        <v>0.13128772089814</v>
      </c>
      <c r="M35" s="26">
        <f t="shared" ca="1" si="18"/>
        <v>9.8641397681899404E-2</v>
      </c>
      <c r="N35" s="26">
        <f t="shared" ca="1" si="18"/>
        <v>4.2507724122826003E-3</v>
      </c>
      <c r="O35" s="27">
        <f t="shared" ca="1" si="3"/>
        <v>0.22993006528787099</v>
      </c>
      <c r="P35" s="36">
        <f t="shared" ca="1" si="4"/>
        <v>34</v>
      </c>
      <c r="Q35" s="36">
        <f t="shared" ca="1" si="5"/>
        <v>47</v>
      </c>
      <c r="R35" s="36">
        <f t="shared" ca="1" si="6"/>
        <v>12</v>
      </c>
      <c r="S35" s="37">
        <f t="shared" ca="1" si="7"/>
        <v>50</v>
      </c>
      <c r="T35" s="35">
        <f t="shared" ca="1" si="8"/>
        <v>23</v>
      </c>
      <c r="U35" s="36">
        <f t="shared" ca="1" si="9"/>
        <v>21</v>
      </c>
      <c r="V35" s="36">
        <f t="shared" ca="1" si="10"/>
        <v>10</v>
      </c>
      <c r="W35" s="37">
        <f t="shared" ca="1" si="11"/>
        <v>2</v>
      </c>
      <c r="X35" s="35">
        <f t="shared" ca="1" si="12"/>
        <v>15</v>
      </c>
      <c r="Y35" s="36">
        <f t="shared" ca="1" si="13"/>
        <v>22</v>
      </c>
      <c r="Z35" s="36">
        <f t="shared" ca="1" si="14"/>
        <v>40</v>
      </c>
      <c r="AA35" s="37">
        <f t="shared" ca="1" si="15"/>
        <v>12</v>
      </c>
    </row>
    <row r="36" spans="1:27">
      <c r="A36" s="21" t="s">
        <v>413</v>
      </c>
      <c r="B36" s="13" t="str">
        <f>VLOOKUP($A36,'desc_v2.0 (DR_rev)'!$E$2:$G$563,2,FALSE)</f>
        <v>안정성</v>
      </c>
      <c r="C36" s="14">
        <f>VLOOKUP($A36,'desc_v2.0 (DR_rev)'!$E$2:$G$563,3,FALSE)</f>
        <v>2</v>
      </c>
      <c r="D36" s="25">
        <f t="shared" ca="1" si="18"/>
        <v>1.7232961265029399E-2</v>
      </c>
      <c r="E36" s="26">
        <f t="shared" ca="1" si="18"/>
        <v>0.24757071634285899</v>
      </c>
      <c r="F36" s="26">
        <f t="shared" ca="1" si="18"/>
        <v>5.4414142486251899E-2</v>
      </c>
      <c r="G36" s="27">
        <f t="shared" ca="1" si="2"/>
        <v>1.9747759452691002E-3</v>
      </c>
      <c r="H36" s="26">
        <f t="shared" ca="1" si="18"/>
        <v>0.29740016766174898</v>
      </c>
      <c r="I36" s="26">
        <f t="shared" ca="1" si="18"/>
        <v>4.381634043179E-4</v>
      </c>
      <c r="J36" s="26">
        <f t="shared" ca="1" si="18"/>
        <v>0</v>
      </c>
      <c r="K36" s="26">
        <f t="shared" ca="1" si="18"/>
        <v>-8.6227112845735296E-2</v>
      </c>
      <c r="L36" s="25">
        <f t="shared" ca="1" si="18"/>
        <v>5.7800906759386999E-3</v>
      </c>
      <c r="M36" s="26">
        <f t="shared" ca="1" si="18"/>
        <v>8.5015308577899998E-4</v>
      </c>
      <c r="N36" s="26">
        <f t="shared" ca="1" si="18"/>
        <v>0.76677908168036402</v>
      </c>
      <c r="O36" s="27">
        <f t="shared" ca="1" si="3"/>
        <v>2.8251105787338401E-2</v>
      </c>
      <c r="P36" s="36">
        <f t="shared" ca="1" si="4"/>
        <v>43</v>
      </c>
      <c r="Q36" s="36">
        <f t="shared" ca="1" si="5"/>
        <v>4</v>
      </c>
      <c r="R36" s="36">
        <f t="shared" ca="1" si="6"/>
        <v>52</v>
      </c>
      <c r="S36" s="37">
        <f t="shared" ca="1" si="7"/>
        <v>53</v>
      </c>
      <c r="T36" s="35">
        <f t="shared" ca="1" si="8"/>
        <v>4</v>
      </c>
      <c r="U36" s="36">
        <f t="shared" ca="1" si="9"/>
        <v>20</v>
      </c>
      <c r="V36" s="36">
        <f t="shared" ca="1" si="10"/>
        <v>10</v>
      </c>
      <c r="W36" s="37">
        <f t="shared" ca="1" si="11"/>
        <v>47</v>
      </c>
      <c r="X36" s="35">
        <f t="shared" ca="1" si="12"/>
        <v>43</v>
      </c>
      <c r="Y36" s="36">
        <f t="shared" ca="1" si="13"/>
        <v>52</v>
      </c>
      <c r="Z36" s="36">
        <f t="shared" ca="1" si="14"/>
        <v>3</v>
      </c>
      <c r="AA36" s="37">
        <f t="shared" ca="1" si="15"/>
        <v>31</v>
      </c>
    </row>
    <row r="37" spans="1:27">
      <c r="A37" s="21" t="s">
        <v>414</v>
      </c>
      <c r="B37" s="13" t="str">
        <f>VLOOKUP($A37,'desc_v2.0 (DR_rev)'!$E$2:$G$563,2,FALSE)</f>
        <v>안정성</v>
      </c>
      <c r="C37" s="14">
        <f>VLOOKUP($A37,'desc_v2.0 (DR_rev)'!$E$2:$G$563,3,FALSE)</f>
        <v>2</v>
      </c>
      <c r="D37" s="25">
        <f t="shared" ca="1" si="18"/>
        <v>0.97843873206685295</v>
      </c>
      <c r="E37" s="26">
        <f t="shared" ca="1" si="18"/>
        <v>2.0972012492366601E-2</v>
      </c>
      <c r="F37" s="26">
        <f t="shared" ca="1" si="18"/>
        <v>0.19563194012304999</v>
      </c>
      <c r="G37" s="27">
        <f t="shared" ca="1" si="18"/>
        <v>0.145740134630129</v>
      </c>
      <c r="H37" s="26">
        <f t="shared" ca="1" si="18"/>
        <v>6.9282739123228999E-3</v>
      </c>
      <c r="I37" s="26">
        <f t="shared" ca="1" si="18"/>
        <v>6.1398501936364799E-2</v>
      </c>
      <c r="J37" s="26">
        <f t="shared" ca="1" si="18"/>
        <v>0</v>
      </c>
      <c r="K37" s="26">
        <f t="shared" ca="1" si="18"/>
        <v>0.139382151857074</v>
      </c>
      <c r="L37" s="25">
        <f t="shared" ca="1" si="18"/>
        <v>8.4311849970243505E-2</v>
      </c>
      <c r="M37" s="26">
        <f t="shared" ca="1" si="18"/>
        <v>0.321985644648702</v>
      </c>
      <c r="N37" s="26">
        <f t="shared" ca="1" si="18"/>
        <v>0.172056178888219</v>
      </c>
      <c r="O37" s="27">
        <f t="shared" ref="O37:O61" ca="1" si="19">_xlfn.IFNA(VLOOKUP($A37, INDIRECT(O$5&amp;"!$A$2:$B$60"), 2, FALSE),"")</f>
        <v>0.35889091730751099</v>
      </c>
      <c r="P37" s="36">
        <f t="shared" ca="1" si="4"/>
        <v>2</v>
      </c>
      <c r="Q37" s="36">
        <f t="shared" ca="1" si="5"/>
        <v>29</v>
      </c>
      <c r="R37" s="36">
        <f t="shared" ca="1" si="6"/>
        <v>28</v>
      </c>
      <c r="S37" s="37">
        <f t="shared" ca="1" si="7"/>
        <v>25</v>
      </c>
      <c r="T37" s="35">
        <f t="shared" ca="1" si="8"/>
        <v>32</v>
      </c>
      <c r="U37" s="36">
        <f t="shared" ca="1" si="9"/>
        <v>5</v>
      </c>
      <c r="V37" s="36">
        <f t="shared" ca="1" si="10"/>
        <v>10</v>
      </c>
      <c r="W37" s="37">
        <f t="shared" ca="1" si="11"/>
        <v>22</v>
      </c>
      <c r="X37" s="35">
        <f t="shared" ca="1" si="12"/>
        <v>19</v>
      </c>
      <c r="Y37" s="36">
        <f t="shared" ca="1" si="13"/>
        <v>8</v>
      </c>
      <c r="Z37" s="36">
        <f t="shared" ca="1" si="14"/>
        <v>9</v>
      </c>
      <c r="AA37" s="37">
        <f t="shared" ca="1" si="15"/>
        <v>7</v>
      </c>
    </row>
    <row r="38" spans="1:27">
      <c r="A38" s="21" t="s">
        <v>401</v>
      </c>
      <c r="B38" s="13" t="str">
        <f>VLOOKUP($A38,'desc_v2.0 (DR_rev)'!$E$2:$G$563,2,FALSE)</f>
        <v>안정성</v>
      </c>
      <c r="C38" s="14">
        <f>VLOOKUP($A38,'desc_v2.0 (DR_rev)'!$E$2:$G$563,3,FALSE)</f>
        <v>2</v>
      </c>
      <c r="D38" s="25">
        <f t="shared" ca="1" si="18"/>
        <v>1.5011209823769399E-2</v>
      </c>
      <c r="E38" s="26">
        <f t="shared" ca="1" si="18"/>
        <v>3.1206275645519799E-2</v>
      </c>
      <c r="F38" s="26">
        <f t="shared" ca="1" si="18"/>
        <v>1.7618329393005699E-2</v>
      </c>
      <c r="G38" s="27">
        <f t="shared" ca="1" si="18"/>
        <v>0.235640085303125</v>
      </c>
      <c r="H38" s="26">
        <f t="shared" ca="1" si="18"/>
        <v>2.1589972027187199E-2</v>
      </c>
      <c r="I38" s="26">
        <f t="shared" ca="1" si="18"/>
        <v>1</v>
      </c>
      <c r="J38" s="26">
        <f t="shared" ca="1" si="18"/>
        <v>0</v>
      </c>
      <c r="K38" s="26">
        <f t="shared" ca="1" si="18"/>
        <v>0.56282014683491599</v>
      </c>
      <c r="L38" s="25">
        <f t="shared" ca="1" si="18"/>
        <v>0.45477059224774002</v>
      </c>
      <c r="M38" s="26">
        <f t="shared" ca="1" si="18"/>
        <v>5.2463330161785601E-2</v>
      </c>
      <c r="N38" s="26">
        <f t="shared" ca="1" si="18"/>
        <v>2.18053935821352E-2</v>
      </c>
      <c r="O38" s="27">
        <f t="shared" ca="1" si="19"/>
        <v>0.13943946812635699</v>
      </c>
      <c r="P38" s="36">
        <f t="shared" ref="P38:P61" ca="1" si="20">RANK(D38,D$6:D$61)</f>
        <v>44</v>
      </c>
      <c r="Q38" s="36">
        <f t="shared" ref="Q38:Q61" ca="1" si="21">RANK(E38,E$6:E$61)</f>
        <v>18</v>
      </c>
      <c r="R38" s="36">
        <f t="shared" ref="R38:R61" ca="1" si="22">RANK(F38,F$6:F$61)</f>
        <v>55</v>
      </c>
      <c r="S38" s="37">
        <f t="shared" ref="S38:S61" ca="1" si="23">RANK(G38,G$6:G$61)</f>
        <v>17</v>
      </c>
      <c r="T38" s="35">
        <f t="shared" ref="T38:T61" ca="1" si="24">RANK(H38,H$6:H$61)</f>
        <v>19</v>
      </c>
      <c r="U38" s="36">
        <f t="shared" ref="U38:U61" ca="1" si="25">RANK(I38,I$6:I$61)</f>
        <v>1</v>
      </c>
      <c r="V38" s="36">
        <f t="shared" ref="V38:V61" ca="1" si="26">RANK(J38,J$6:J$61)</f>
        <v>10</v>
      </c>
      <c r="W38" s="37">
        <f t="shared" ref="W38:W61" ca="1" si="27">RANK(K38,K$6:K$61)</f>
        <v>4</v>
      </c>
      <c r="X38" s="35">
        <f t="shared" ref="X38:X61" ca="1" si="28">RANK(L38,L$6:L$61)</f>
        <v>2</v>
      </c>
      <c r="Y38" s="36">
        <f t="shared" ref="Y38:Y61" ca="1" si="29">RANK(M38,M$6:M$61)</f>
        <v>33</v>
      </c>
      <c r="Z38" s="36">
        <f t="shared" ref="Z38:Z61" ca="1" si="30">RANK(N38,N$6:N$61)</f>
        <v>26</v>
      </c>
      <c r="AA38" s="37">
        <f t="shared" ref="AA38:AA61" ca="1" si="31">RANK(O38,O$6:O$61)</f>
        <v>18</v>
      </c>
    </row>
    <row r="39" spans="1:27">
      <c r="A39" s="21" t="s">
        <v>420</v>
      </c>
      <c r="B39" s="13" t="str">
        <f>VLOOKUP($A39,'desc_v2.0 (DR_rev)'!$E$2:$G$563,2,FALSE)</f>
        <v>수익성</v>
      </c>
      <c r="C39" s="14">
        <f>VLOOKUP($A39,'desc_v2.0 (DR_rev)'!$E$2:$G$563,3,FALSE)</f>
        <v>2</v>
      </c>
      <c r="D39" s="25">
        <f t="shared" ca="1" si="18"/>
        <v>1.7783886365756899E-2</v>
      </c>
      <c r="E39" s="26">
        <f t="shared" ca="1" si="18"/>
        <v>2.8462000793741601E-2</v>
      </c>
      <c r="F39" s="26">
        <f t="shared" ca="1" si="18"/>
        <v>8.8200626260114004E-2</v>
      </c>
      <c r="G39" s="27">
        <f t="shared" ca="1" si="18"/>
        <v>0.166439922346516</v>
      </c>
      <c r="H39" s="26">
        <f t="shared" ca="1" si="18"/>
        <v>2.8102977690254E-3</v>
      </c>
      <c r="I39" s="26">
        <f t="shared" ca="1" si="18"/>
        <v>0</v>
      </c>
      <c r="J39" s="26">
        <f t="shared" ca="1" si="18"/>
        <v>0</v>
      </c>
      <c r="K39" s="26">
        <f t="shared" ca="1" si="18"/>
        <v>0.20215448883852499</v>
      </c>
      <c r="L39" s="25">
        <f t="shared" ca="1" si="18"/>
        <v>5.11362281684773E-2</v>
      </c>
      <c r="M39" s="26">
        <f t="shared" ca="1" si="18"/>
        <v>0.100412855952345</v>
      </c>
      <c r="N39" s="26">
        <f t="shared" ca="1" si="18"/>
        <v>6.3587241974002395E-2</v>
      </c>
      <c r="O39" s="27">
        <f t="shared" ca="1" si="19"/>
        <v>1.7719152140308399E-2</v>
      </c>
      <c r="P39" s="36">
        <f t="shared" ca="1" si="20"/>
        <v>41</v>
      </c>
      <c r="Q39" s="36">
        <f t="shared" ca="1" si="21"/>
        <v>20</v>
      </c>
      <c r="R39" s="36">
        <f t="shared" ca="1" si="22"/>
        <v>41</v>
      </c>
      <c r="S39" s="37">
        <f t="shared" ca="1" si="23"/>
        <v>20</v>
      </c>
      <c r="T39" s="35">
        <f t="shared" ca="1" si="24"/>
        <v>37</v>
      </c>
      <c r="U39" s="36">
        <f t="shared" ca="1" si="25"/>
        <v>21</v>
      </c>
      <c r="V39" s="36">
        <f t="shared" ca="1" si="26"/>
        <v>10</v>
      </c>
      <c r="W39" s="37">
        <f t="shared" ca="1" si="27"/>
        <v>16</v>
      </c>
      <c r="X39" s="35">
        <f t="shared" ca="1" si="28"/>
        <v>27</v>
      </c>
      <c r="Y39" s="36">
        <f t="shared" ca="1" si="29"/>
        <v>21</v>
      </c>
      <c r="Z39" s="36">
        <f t="shared" ca="1" si="30"/>
        <v>15</v>
      </c>
      <c r="AA39" s="37">
        <f t="shared" ca="1" si="31"/>
        <v>34</v>
      </c>
    </row>
    <row r="40" spans="1:27">
      <c r="A40" s="21" t="s">
        <v>421</v>
      </c>
      <c r="B40" s="13" t="str">
        <f>VLOOKUP($A40,'desc_v2.0 (DR_rev)'!$E$2:$G$563,2,FALSE)</f>
        <v>성장성</v>
      </c>
      <c r="C40" s="14">
        <f>VLOOKUP($A40,'desc_v2.0 (DR_rev)'!$E$2:$G$563,3,FALSE)</f>
        <v>1</v>
      </c>
      <c r="D40" s="25">
        <f t="shared" ca="1" si="18"/>
        <v>4.2161224855040997E-3</v>
      </c>
      <c r="E40" s="26">
        <f t="shared" ca="1" si="18"/>
        <v>1.45869433940768E-2</v>
      </c>
      <c r="F40" s="26">
        <f t="shared" ca="1" si="18"/>
        <v>0.11727728890603201</v>
      </c>
      <c r="G40" s="27">
        <f t="shared" ca="1" si="18"/>
        <v>0.11886158444858499</v>
      </c>
      <c r="H40" s="26">
        <f t="shared" ca="1" si="18"/>
        <v>1.913905525933E-4</v>
      </c>
      <c r="I40" s="26">
        <f t="shared" ca="1" si="18"/>
        <v>2.6952715932660998E-3</v>
      </c>
      <c r="J40" s="26">
        <f t="shared" ca="1" si="18"/>
        <v>0</v>
      </c>
      <c r="K40" s="26">
        <f t="shared" ca="1" si="18"/>
        <v>6.7354049644127003E-3</v>
      </c>
      <c r="L40" s="25">
        <f t="shared" ca="1" si="18"/>
        <v>-7.6004820543839995E-4</v>
      </c>
      <c r="M40" s="26">
        <f t="shared" ca="1" si="18"/>
        <v>7.6933675619081003E-3</v>
      </c>
      <c r="N40" s="26">
        <f t="shared" ca="1" si="18"/>
        <v>-7.4801485373960004E-4</v>
      </c>
      <c r="O40" s="27">
        <f t="shared" ca="1" si="19"/>
        <v>0.12502702540260299</v>
      </c>
      <c r="P40" s="36">
        <f t="shared" ca="1" si="20"/>
        <v>49</v>
      </c>
      <c r="Q40" s="36">
        <f t="shared" ca="1" si="21"/>
        <v>34</v>
      </c>
      <c r="R40" s="36">
        <f t="shared" ca="1" si="22"/>
        <v>37</v>
      </c>
      <c r="S40" s="37">
        <f t="shared" ca="1" si="23"/>
        <v>27</v>
      </c>
      <c r="T40" s="35">
        <f t="shared" ca="1" si="24"/>
        <v>45</v>
      </c>
      <c r="U40" s="36">
        <f t="shared" ca="1" si="25"/>
        <v>14</v>
      </c>
      <c r="V40" s="36">
        <f t="shared" ca="1" si="26"/>
        <v>10</v>
      </c>
      <c r="W40" s="37">
        <f t="shared" ca="1" si="27"/>
        <v>36</v>
      </c>
      <c r="X40" s="35">
        <f t="shared" ca="1" si="28"/>
        <v>51</v>
      </c>
      <c r="Y40" s="36">
        <f t="shared" ca="1" si="29"/>
        <v>47</v>
      </c>
      <c r="Z40" s="36">
        <f t="shared" ca="1" si="30"/>
        <v>47</v>
      </c>
      <c r="AA40" s="37">
        <f t="shared" ca="1" si="31"/>
        <v>19</v>
      </c>
    </row>
    <row r="41" spans="1:27">
      <c r="A41" s="21" t="s">
        <v>398</v>
      </c>
      <c r="B41" s="13" t="str">
        <f>VLOOKUP($A41,'desc_v2.0 (DR_rev)'!$E$2:$G$563,2,FALSE)</f>
        <v>수익성</v>
      </c>
      <c r="C41" s="14">
        <f>VLOOKUP($A41,'desc_v2.0 (DR_rev)'!$E$2:$G$563,3,FALSE)</f>
        <v>1</v>
      </c>
      <c r="D41" s="25">
        <f t="shared" ca="1" si="18"/>
        <v>8.7932905340923795E-2</v>
      </c>
      <c r="E41" s="26">
        <f t="shared" ca="1" si="18"/>
        <v>3.8085249743389999E-3</v>
      </c>
      <c r="F41" s="26">
        <f t="shared" ca="1" si="18"/>
        <v>0.27288062884807401</v>
      </c>
      <c r="G41" s="27">
        <f t="shared" ca="1" si="18"/>
        <v>0.25233113836019599</v>
      </c>
      <c r="H41" s="26">
        <f t="shared" ca="1" si="18"/>
        <v>-6.7108401079043001E-3</v>
      </c>
      <c r="I41" s="26">
        <f t="shared" ca="1" si="18"/>
        <v>0</v>
      </c>
      <c r="J41" s="26">
        <f t="shared" ca="1" si="18"/>
        <v>1</v>
      </c>
      <c r="K41" s="26">
        <f t="shared" ca="1" si="18"/>
        <v>0.153208968485293</v>
      </c>
      <c r="L41" s="25">
        <f t="shared" ca="1" si="18"/>
        <v>5.3768384150610004E-3</v>
      </c>
      <c r="M41" s="26">
        <f t="shared" ca="1" si="18"/>
        <v>7.7031146662210996E-3</v>
      </c>
      <c r="N41" s="26">
        <f t="shared" ca="1" si="18"/>
        <v>6.1879773021293598E-2</v>
      </c>
      <c r="O41" s="27">
        <f t="shared" ca="1" si="19"/>
        <v>-1.0076524517319101E-2</v>
      </c>
      <c r="P41" s="36">
        <f t="shared" ca="1" si="20"/>
        <v>25</v>
      </c>
      <c r="Q41" s="36">
        <f t="shared" ca="1" si="21"/>
        <v>44</v>
      </c>
      <c r="R41" s="36">
        <f t="shared" ca="1" si="22"/>
        <v>18</v>
      </c>
      <c r="S41" s="37">
        <f t="shared" ca="1" si="23"/>
        <v>15</v>
      </c>
      <c r="T41" s="35">
        <f t="shared" ca="1" si="24"/>
        <v>54</v>
      </c>
      <c r="U41" s="36">
        <f t="shared" ca="1" si="25"/>
        <v>21</v>
      </c>
      <c r="V41" s="36">
        <f t="shared" ca="1" si="26"/>
        <v>1</v>
      </c>
      <c r="W41" s="37">
        <f t="shared" ca="1" si="27"/>
        <v>20</v>
      </c>
      <c r="X41" s="35">
        <f t="shared" ca="1" si="28"/>
        <v>44</v>
      </c>
      <c r="Y41" s="36">
        <f t="shared" ca="1" si="29"/>
        <v>46</v>
      </c>
      <c r="Z41" s="36">
        <f t="shared" ca="1" si="30"/>
        <v>16</v>
      </c>
      <c r="AA41" s="37">
        <f t="shared" ca="1" si="31"/>
        <v>49</v>
      </c>
    </row>
    <row r="42" spans="1:27">
      <c r="A42" s="21" t="s">
        <v>424</v>
      </c>
      <c r="B42" s="13" t="str">
        <f>VLOOKUP($A42,'desc_v2.0 (DR_rev)'!$E$2:$G$563,2,FALSE)</f>
        <v>수익성</v>
      </c>
      <c r="C42" s="14">
        <f>VLOOKUP($A42,'desc_v2.0 (DR_rev)'!$E$2:$G$563,3,FALSE)</f>
        <v>2</v>
      </c>
      <c r="D42" s="25">
        <f t="shared" ca="1" si="18"/>
        <v>3.187452354725E-4</v>
      </c>
      <c r="E42" s="26">
        <f t="shared" ca="1" si="18"/>
        <v>3.5044180746349998E-4</v>
      </c>
      <c r="F42" s="26">
        <f t="shared" ca="1" si="18"/>
        <v>0.24678730391846701</v>
      </c>
      <c r="G42" s="27">
        <f t="shared" ca="1" si="18"/>
        <v>3.3189425828856402E-2</v>
      </c>
      <c r="H42" s="26">
        <f t="shared" ca="1" si="18"/>
        <v>-3.7384244524159699E-2</v>
      </c>
      <c r="I42" s="26">
        <f t="shared" ca="1" si="18"/>
        <v>3.8451218993608999E-3</v>
      </c>
      <c r="J42" s="26">
        <f t="shared" ca="1" si="18"/>
        <v>0</v>
      </c>
      <c r="K42" s="26">
        <f t="shared" ca="1" si="18"/>
        <v>2.5963130553040399E-2</v>
      </c>
      <c r="L42" s="25">
        <f t="shared" ca="1" si="18"/>
        <v>7.2372088691094998E-3</v>
      </c>
      <c r="M42" s="26">
        <f t="shared" ca="1" si="18"/>
        <v>4.0933822883474002E-3</v>
      </c>
      <c r="N42" s="26">
        <f t="shared" ca="1" si="18"/>
        <v>5.7273628037326002E-3</v>
      </c>
      <c r="O42" s="27">
        <f t="shared" ca="1" si="19"/>
        <v>8.8315452167538902E-2</v>
      </c>
      <c r="P42" s="36">
        <f t="shared" ca="1" si="20"/>
        <v>52</v>
      </c>
      <c r="Q42" s="36">
        <f t="shared" ca="1" si="21"/>
        <v>48</v>
      </c>
      <c r="R42" s="36">
        <f t="shared" ca="1" si="22"/>
        <v>23</v>
      </c>
      <c r="S42" s="37">
        <f t="shared" ca="1" si="23"/>
        <v>47</v>
      </c>
      <c r="T42" s="35">
        <f t="shared" ca="1" si="24"/>
        <v>55</v>
      </c>
      <c r="U42" s="36">
        <f t="shared" ca="1" si="25"/>
        <v>13</v>
      </c>
      <c r="V42" s="36">
        <f t="shared" ca="1" si="26"/>
        <v>10</v>
      </c>
      <c r="W42" s="37">
        <f t="shared" ca="1" si="27"/>
        <v>33</v>
      </c>
      <c r="X42" s="35">
        <f t="shared" ca="1" si="28"/>
        <v>42</v>
      </c>
      <c r="Y42" s="36">
        <f t="shared" ca="1" si="29"/>
        <v>49</v>
      </c>
      <c r="Z42" s="36">
        <f t="shared" ca="1" si="30"/>
        <v>36</v>
      </c>
      <c r="AA42" s="37">
        <f t="shared" ca="1" si="31"/>
        <v>22</v>
      </c>
    </row>
    <row r="43" spans="1:27">
      <c r="A43" s="21" t="s">
        <v>425</v>
      </c>
      <c r="B43" s="13" t="str">
        <f>VLOOKUP($A43,'desc_v2.0 (DR_rev)'!$E$2:$G$563,2,FALSE)</f>
        <v>성장성</v>
      </c>
      <c r="C43" s="14">
        <f>VLOOKUP($A43,'desc_v2.0 (DR_rev)'!$E$2:$G$563,3,FALSE)</f>
        <v>1</v>
      </c>
      <c r="D43" s="25">
        <f t="shared" ca="1" si="18"/>
        <v>5.2963664356476398E-2</v>
      </c>
      <c r="E43" s="26">
        <f t="shared" ca="1" si="18"/>
        <v>6.5992300788268003E-3</v>
      </c>
      <c r="F43" s="26">
        <f t="shared" ca="1" si="18"/>
        <v>0.17885377441226</v>
      </c>
      <c r="G43" s="27">
        <f t="shared" ca="1" si="18"/>
        <v>6.9816891054532801E-2</v>
      </c>
      <c r="H43" s="26">
        <f t="shared" ca="1" si="18"/>
        <v>1.1473443554192399E-7</v>
      </c>
      <c r="I43" s="26">
        <f t="shared" ca="1" si="18"/>
        <v>0</v>
      </c>
      <c r="J43" s="26">
        <f t="shared" ca="1" si="18"/>
        <v>0</v>
      </c>
      <c r="K43" s="26">
        <f t="shared" ca="1" si="18"/>
        <v>-0.10311218348489</v>
      </c>
      <c r="L43" s="25">
        <f t="shared" ca="1" si="18"/>
        <v>1.8293351653395701E-2</v>
      </c>
      <c r="M43" s="26">
        <f t="shared" ca="1" si="18"/>
        <v>7.4412817812163998E-3</v>
      </c>
      <c r="N43" s="26">
        <f t="shared" ca="1" si="18"/>
        <v>0.15210771563787601</v>
      </c>
      <c r="O43" s="27">
        <f t="shared" ca="1" si="19"/>
        <v>5.9796631135831203E-2</v>
      </c>
      <c r="P43" s="36">
        <f t="shared" ca="1" si="20"/>
        <v>30</v>
      </c>
      <c r="Q43" s="36">
        <f t="shared" ca="1" si="21"/>
        <v>41</v>
      </c>
      <c r="R43" s="36">
        <f t="shared" ca="1" si="22"/>
        <v>31</v>
      </c>
      <c r="S43" s="37">
        <f t="shared" ca="1" si="23"/>
        <v>36</v>
      </c>
      <c r="T43" s="35">
        <f t="shared" ca="1" si="24"/>
        <v>48</v>
      </c>
      <c r="U43" s="36">
        <f t="shared" ca="1" si="25"/>
        <v>21</v>
      </c>
      <c r="V43" s="36">
        <f t="shared" ca="1" si="26"/>
        <v>10</v>
      </c>
      <c r="W43" s="37">
        <f t="shared" ca="1" si="27"/>
        <v>49</v>
      </c>
      <c r="X43" s="35">
        <f t="shared" ca="1" si="28"/>
        <v>35</v>
      </c>
      <c r="Y43" s="36">
        <f t="shared" ca="1" si="29"/>
        <v>48</v>
      </c>
      <c r="Z43" s="36">
        <f t="shared" ca="1" si="30"/>
        <v>11</v>
      </c>
      <c r="AA43" s="37">
        <f t="shared" ca="1" si="31"/>
        <v>27</v>
      </c>
    </row>
    <row r="44" spans="1:27">
      <c r="A44" s="21" t="s">
        <v>399</v>
      </c>
      <c r="B44" s="13" t="str">
        <f>VLOOKUP($A44,'desc_v2.0 (DR_rev)'!$E$2:$G$563,2,FALSE)</f>
        <v>안정성</v>
      </c>
      <c r="C44" s="14">
        <f>VLOOKUP($A44,'desc_v2.0 (DR_rev)'!$E$2:$G$563,3,FALSE)</f>
        <v>2</v>
      </c>
      <c r="D44" s="25">
        <f t="shared" ca="1" si="18"/>
        <v>9.7578339488010202E-2</v>
      </c>
      <c r="E44" s="26">
        <f t="shared" ca="1" si="18"/>
        <v>2.1675318701634499E-2</v>
      </c>
      <c r="F44" s="26">
        <f t="shared" ca="1" si="18"/>
        <v>9.9173570639554495E-2</v>
      </c>
      <c r="G44" s="27">
        <f t="shared" ca="1" si="18"/>
        <v>3.3314623106405002E-3</v>
      </c>
      <c r="H44" s="26">
        <f t="shared" ca="1" si="18"/>
        <v>4.0654886795327997E-3</v>
      </c>
      <c r="I44" s="26">
        <f t="shared" ca="1" si="18"/>
        <v>0</v>
      </c>
      <c r="J44" s="26">
        <f t="shared" ca="1" si="18"/>
        <v>0</v>
      </c>
      <c r="K44" s="26">
        <f t="shared" ca="1" si="18"/>
        <v>0.12084519570713501</v>
      </c>
      <c r="L44" s="25">
        <f t="shared" ca="1" si="18"/>
        <v>2.0338058933999901E-2</v>
      </c>
      <c r="M44" s="26">
        <f t="shared" ca="1" si="18"/>
        <v>0.122486563694433</v>
      </c>
      <c r="N44" s="26">
        <f t="shared" ca="1" si="18"/>
        <v>0.30939158398498601</v>
      </c>
      <c r="O44" s="27">
        <f t="shared" ca="1" si="19"/>
        <v>1.6214009761386199E-2</v>
      </c>
      <c r="P44" s="36">
        <f t="shared" ca="1" si="20"/>
        <v>24</v>
      </c>
      <c r="Q44" s="36">
        <f t="shared" ca="1" si="21"/>
        <v>28</v>
      </c>
      <c r="R44" s="36">
        <f t="shared" ca="1" si="22"/>
        <v>39</v>
      </c>
      <c r="S44" s="37">
        <f t="shared" ca="1" si="23"/>
        <v>52</v>
      </c>
      <c r="T44" s="35">
        <f t="shared" ca="1" si="24"/>
        <v>34</v>
      </c>
      <c r="U44" s="36">
        <f t="shared" ca="1" si="25"/>
        <v>21</v>
      </c>
      <c r="V44" s="36">
        <f t="shared" ca="1" si="26"/>
        <v>10</v>
      </c>
      <c r="W44" s="37">
        <f t="shared" ca="1" si="27"/>
        <v>26</v>
      </c>
      <c r="X44" s="35">
        <f t="shared" ca="1" si="28"/>
        <v>33</v>
      </c>
      <c r="Y44" s="36">
        <f t="shared" ca="1" si="29"/>
        <v>16</v>
      </c>
      <c r="Z44" s="36">
        <f t="shared" ca="1" si="30"/>
        <v>5</v>
      </c>
      <c r="AA44" s="37">
        <f t="shared" ca="1" si="31"/>
        <v>35</v>
      </c>
    </row>
    <row r="45" spans="1:27">
      <c r="A45" s="21" t="s">
        <v>434</v>
      </c>
      <c r="B45" s="13" t="str">
        <f>VLOOKUP($A45,'desc_v2.0 (DR_rev)'!$E$2:$G$563,2,FALSE)</f>
        <v>안정성</v>
      </c>
      <c r="C45" s="14">
        <f>VLOOKUP($A45,'desc_v2.0 (DR_rev)'!$E$2:$G$563,3,FALSE)</f>
        <v>2</v>
      </c>
      <c r="D45" s="25">
        <f t="shared" ref="D45:N54" ca="1" si="32">_xlfn.IFNA(VLOOKUP($A45, INDIRECT(D$5&amp;"!$A$2:$B$60"), 2, FALSE),"")</f>
        <v>0.14443320005340801</v>
      </c>
      <c r="E45" s="26">
        <f t="shared" ca="1" si="32"/>
        <v>9.9968106225586204E-2</v>
      </c>
      <c r="F45" s="26">
        <f t="shared" ca="1" si="32"/>
        <v>0.15077170530918099</v>
      </c>
      <c r="G45" s="27">
        <f t="shared" ca="1" si="32"/>
        <v>8.3194374510700497E-2</v>
      </c>
      <c r="H45" s="26">
        <f t="shared" ca="1" si="32"/>
        <v>7.5055572919885294E-2</v>
      </c>
      <c r="I45" s="26">
        <f t="shared" ca="1" si="32"/>
        <v>2.27272082798541E-2</v>
      </c>
      <c r="J45" s="26">
        <f t="shared" ca="1" si="32"/>
        <v>0</v>
      </c>
      <c r="K45" s="26">
        <f t="shared" ca="1" si="32"/>
        <v>0.44768137494946902</v>
      </c>
      <c r="L45" s="25">
        <f t="shared" ca="1" si="32"/>
        <v>0.14574238601328801</v>
      </c>
      <c r="M45" s="26">
        <f t="shared" ca="1" si="32"/>
        <v>9.0799340560570804E-2</v>
      </c>
      <c r="N45" s="26">
        <f t="shared" ca="1" si="32"/>
        <v>2.72620340790687E-2</v>
      </c>
      <c r="O45" s="27">
        <f t="shared" ca="1" si="19"/>
        <v>4.7004356041613999E-3</v>
      </c>
      <c r="P45" s="36">
        <f t="shared" ca="1" si="20"/>
        <v>21</v>
      </c>
      <c r="Q45" s="36">
        <f t="shared" ca="1" si="21"/>
        <v>8</v>
      </c>
      <c r="R45" s="36">
        <f t="shared" ca="1" si="22"/>
        <v>33</v>
      </c>
      <c r="S45" s="37">
        <f t="shared" ca="1" si="23"/>
        <v>32</v>
      </c>
      <c r="T45" s="35">
        <f t="shared" ca="1" si="24"/>
        <v>10</v>
      </c>
      <c r="U45" s="36">
        <f t="shared" ca="1" si="25"/>
        <v>9</v>
      </c>
      <c r="V45" s="36">
        <f t="shared" ca="1" si="26"/>
        <v>10</v>
      </c>
      <c r="W45" s="37">
        <f t="shared" ca="1" si="27"/>
        <v>5</v>
      </c>
      <c r="X45" s="35">
        <f t="shared" ca="1" si="28"/>
        <v>11</v>
      </c>
      <c r="Y45" s="36">
        <f t="shared" ca="1" si="29"/>
        <v>24</v>
      </c>
      <c r="Z45" s="36">
        <f t="shared" ca="1" si="30"/>
        <v>22</v>
      </c>
      <c r="AA45" s="37">
        <f t="shared" ca="1" si="31"/>
        <v>39</v>
      </c>
    </row>
    <row r="46" spans="1:27">
      <c r="A46" s="21" t="s">
        <v>408</v>
      </c>
      <c r="B46" s="13" t="str">
        <f>VLOOKUP($A46,'desc_v2.0 (DR_rev)'!$E$2:$G$563,2,FALSE)</f>
        <v>안정성</v>
      </c>
      <c r="C46" s="14">
        <f>VLOOKUP($A46,'desc_v2.0 (DR_rev)'!$E$2:$G$563,3,FALSE)</f>
        <v>2</v>
      </c>
      <c r="D46" s="25">
        <f t="shared" ca="1" si="32"/>
        <v>3.1821321806825002E-2</v>
      </c>
      <c r="E46" s="26">
        <f t="shared" ca="1" si="32"/>
        <v>1.40499381519971E-2</v>
      </c>
      <c r="F46" s="26">
        <f t="shared" ca="1" si="32"/>
        <v>0.28452835466543103</v>
      </c>
      <c r="G46" s="27">
        <f t="shared" ca="1" si="32"/>
        <v>3.93837742780173E-2</v>
      </c>
      <c r="H46" s="26">
        <f t="shared" ca="1" si="32"/>
        <v>7.7803307172465003E-3</v>
      </c>
      <c r="I46" s="26">
        <f t="shared" ca="1" si="32"/>
        <v>1.6674469222181E-3</v>
      </c>
      <c r="J46" s="26">
        <f t="shared" ca="1" si="32"/>
        <v>0</v>
      </c>
      <c r="K46" s="26">
        <f t="shared" ca="1" si="32"/>
        <v>-2.8427584649391401E-2</v>
      </c>
      <c r="L46" s="25">
        <f t="shared" ca="1" si="32"/>
        <v>1.87081672996522E-2</v>
      </c>
      <c r="M46" s="26">
        <f t="shared" ca="1" si="32"/>
        <v>7.8426100300994797E-2</v>
      </c>
      <c r="N46" s="26">
        <f t="shared" ca="1" si="32"/>
        <v>4.1374483198277998E-3</v>
      </c>
      <c r="O46" s="27">
        <f t="shared" ca="1" si="19"/>
        <v>0.10480446071432301</v>
      </c>
      <c r="P46" s="36">
        <f t="shared" ca="1" si="20"/>
        <v>36</v>
      </c>
      <c r="Q46" s="36">
        <f t="shared" ca="1" si="21"/>
        <v>35</v>
      </c>
      <c r="R46" s="36">
        <f t="shared" ca="1" si="22"/>
        <v>16</v>
      </c>
      <c r="S46" s="37">
        <f t="shared" ca="1" si="23"/>
        <v>44</v>
      </c>
      <c r="T46" s="35">
        <f t="shared" ca="1" si="24"/>
        <v>31</v>
      </c>
      <c r="U46" s="36">
        <f t="shared" ca="1" si="25"/>
        <v>16</v>
      </c>
      <c r="V46" s="36">
        <f t="shared" ca="1" si="26"/>
        <v>10</v>
      </c>
      <c r="W46" s="37">
        <f t="shared" ca="1" si="27"/>
        <v>42</v>
      </c>
      <c r="X46" s="35">
        <f t="shared" ca="1" si="28"/>
        <v>34</v>
      </c>
      <c r="Y46" s="36">
        <f t="shared" ca="1" si="29"/>
        <v>27</v>
      </c>
      <c r="Z46" s="36">
        <f t="shared" ca="1" si="30"/>
        <v>41</v>
      </c>
      <c r="AA46" s="37">
        <f t="shared" ca="1" si="31"/>
        <v>21</v>
      </c>
    </row>
    <row r="47" spans="1:27">
      <c r="A47" s="21" t="s">
        <v>446</v>
      </c>
      <c r="B47" s="13" t="str">
        <f>VLOOKUP($A47,'desc_v2.0 (DR_rev)'!$E$2:$G$563,2,FALSE)</f>
        <v>안정성</v>
      </c>
      <c r="C47" s="14">
        <f>VLOOKUP($A47,'desc_v2.0 (DR_rev)'!$E$2:$G$563,3,FALSE)</f>
        <v>1</v>
      </c>
      <c r="D47" s="25">
        <f t="shared" ca="1" si="32"/>
        <v>0.36655407190384398</v>
      </c>
      <c r="E47" s="26">
        <f t="shared" ca="1" si="32"/>
        <v>2.23473185959399E-2</v>
      </c>
      <c r="F47" s="26">
        <f t="shared" ca="1" si="32"/>
        <v>9.0437654574875195E-2</v>
      </c>
      <c r="G47" s="27">
        <f t="shared" ca="1" si="32"/>
        <v>4.1766399175240901E-2</v>
      </c>
      <c r="H47" s="26">
        <f t="shared" ca="1" si="32"/>
        <v>7.9786126780906505E-2</v>
      </c>
      <c r="I47" s="26">
        <f t="shared" ca="1" si="32"/>
        <v>0</v>
      </c>
      <c r="J47" s="26">
        <f t="shared" ca="1" si="32"/>
        <v>0</v>
      </c>
      <c r="K47" s="26" t="str">
        <f t="shared" ca="1" si="32"/>
        <v/>
      </c>
      <c r="L47" s="25">
        <f t="shared" ca="1" si="32"/>
        <v>2.5719902650439999E-3</v>
      </c>
      <c r="M47" s="26">
        <f t="shared" ca="1" si="32"/>
        <v>0.76682569402434397</v>
      </c>
      <c r="N47" s="26">
        <f t="shared" ca="1" si="32"/>
        <v>0.26251034320575101</v>
      </c>
      <c r="O47" s="27">
        <f t="shared" ca="1" si="19"/>
        <v>0.15046736799083299</v>
      </c>
      <c r="P47" s="36">
        <f t="shared" ca="1" si="20"/>
        <v>9</v>
      </c>
      <c r="Q47" s="36">
        <f t="shared" ca="1" si="21"/>
        <v>26</v>
      </c>
      <c r="R47" s="36">
        <f t="shared" ca="1" si="22"/>
        <v>40</v>
      </c>
      <c r="S47" s="37">
        <f t="shared" ca="1" si="23"/>
        <v>43</v>
      </c>
      <c r="T47" s="35">
        <f t="shared" ca="1" si="24"/>
        <v>8</v>
      </c>
      <c r="U47" s="36">
        <f t="shared" ca="1" si="25"/>
        <v>21</v>
      </c>
      <c r="V47" s="36">
        <f t="shared" ca="1" si="26"/>
        <v>10</v>
      </c>
      <c r="W47" s="37" t="e">
        <f t="shared" ca="1" si="27"/>
        <v>#VALUE!</v>
      </c>
      <c r="X47" s="35">
        <f t="shared" ca="1" si="28"/>
        <v>45</v>
      </c>
      <c r="Y47" s="36">
        <f t="shared" ca="1" si="29"/>
        <v>2</v>
      </c>
      <c r="Z47" s="36">
        <f t="shared" ca="1" si="30"/>
        <v>7</v>
      </c>
      <c r="AA47" s="37">
        <f t="shared" ca="1" si="31"/>
        <v>17</v>
      </c>
    </row>
    <row r="48" spans="1:27">
      <c r="A48" s="21" t="s">
        <v>409</v>
      </c>
      <c r="B48" s="13" t="str">
        <f>VLOOKUP($A48,'desc_v2.0 (DR_rev)'!$E$2:$G$563,2,FALSE)</f>
        <v>수익성</v>
      </c>
      <c r="C48" s="14">
        <f>VLOOKUP($A48,'desc_v2.0 (DR_rev)'!$E$2:$G$563,3,FALSE)</f>
        <v>2</v>
      </c>
      <c r="D48" s="25">
        <f t="shared" ca="1" si="32"/>
        <v>3.3685193387720899E-2</v>
      </c>
      <c r="E48" s="26">
        <f t="shared" ca="1" si="32"/>
        <v>7.2792504983649998E-4</v>
      </c>
      <c r="F48" s="26">
        <f t="shared" ca="1" si="32"/>
        <v>7.7806442667230705E-2</v>
      </c>
      <c r="G48" s="27">
        <f t="shared" ca="1" si="32"/>
        <v>0.16098193912157999</v>
      </c>
      <c r="H48" s="26">
        <f t="shared" ca="1" si="32"/>
        <v>4.8991946241112999E-2</v>
      </c>
      <c r="I48" s="26">
        <f t="shared" ca="1" si="32"/>
        <v>0</v>
      </c>
      <c r="J48" s="26">
        <f t="shared" ca="1" si="32"/>
        <v>0</v>
      </c>
      <c r="K48" s="26">
        <f t="shared" ca="1" si="32"/>
        <v>0.33342936553090802</v>
      </c>
      <c r="L48" s="25">
        <f t="shared" ca="1" si="32"/>
        <v>0.14114447112645501</v>
      </c>
      <c r="M48" s="26">
        <f t="shared" ca="1" si="32"/>
        <v>0.701914860137965</v>
      </c>
      <c r="N48" s="26">
        <f t="shared" ca="1" si="32"/>
        <v>3.6835765721098999E-3</v>
      </c>
      <c r="O48" s="27">
        <f t="shared" ca="1" si="19"/>
        <v>0.60025044984119102</v>
      </c>
      <c r="P48" s="36">
        <f t="shared" ca="1" si="20"/>
        <v>35</v>
      </c>
      <c r="Q48" s="36">
        <f t="shared" ca="1" si="21"/>
        <v>46</v>
      </c>
      <c r="R48" s="36">
        <f t="shared" ca="1" si="22"/>
        <v>45</v>
      </c>
      <c r="S48" s="37">
        <f t="shared" ca="1" si="23"/>
        <v>21</v>
      </c>
      <c r="T48" s="35">
        <f t="shared" ca="1" si="24"/>
        <v>13</v>
      </c>
      <c r="U48" s="36">
        <f t="shared" ca="1" si="25"/>
        <v>21</v>
      </c>
      <c r="V48" s="36">
        <f t="shared" ca="1" si="26"/>
        <v>10</v>
      </c>
      <c r="W48" s="37">
        <f t="shared" ca="1" si="27"/>
        <v>11</v>
      </c>
      <c r="X48" s="35">
        <f t="shared" ca="1" si="28"/>
        <v>13</v>
      </c>
      <c r="Y48" s="36">
        <f t="shared" ca="1" si="29"/>
        <v>4</v>
      </c>
      <c r="Z48" s="36">
        <f t="shared" ca="1" si="30"/>
        <v>42</v>
      </c>
      <c r="AA48" s="37">
        <f t="shared" ca="1" si="31"/>
        <v>2</v>
      </c>
    </row>
    <row r="49" spans="1:27">
      <c r="A49" s="21" t="s">
        <v>402</v>
      </c>
      <c r="B49" s="13" t="str">
        <f>VLOOKUP($A49,'desc_v2.0 (DR_rev)'!$E$2:$G$563,2,FALSE)</f>
        <v>안정성</v>
      </c>
      <c r="C49" s="14">
        <f>VLOOKUP($A49,'desc_v2.0 (DR_rev)'!$E$2:$G$563,3,FALSE)</f>
        <v>2</v>
      </c>
      <c r="D49" s="25">
        <f t="shared" ca="1" si="32"/>
        <v>2.2724634588598002E-3</v>
      </c>
      <c r="E49" s="26" t="str">
        <f t="shared" ca="1" si="32"/>
        <v/>
      </c>
      <c r="F49" s="26">
        <f t="shared" ca="1" si="32"/>
        <v>7.1034149086056306E-2</v>
      </c>
      <c r="G49" s="27" t="str">
        <f t="shared" ca="1" si="32"/>
        <v/>
      </c>
      <c r="H49" s="26">
        <f t="shared" ca="1" si="32"/>
        <v>0</v>
      </c>
      <c r="I49" s="26" t="str">
        <f t="shared" ca="1" si="32"/>
        <v/>
      </c>
      <c r="J49" s="26" t="str">
        <f t="shared" ca="1" si="32"/>
        <v/>
      </c>
      <c r="K49" s="26">
        <f t="shared" ca="1" si="32"/>
        <v>-0.13911389784019801</v>
      </c>
      <c r="L49" s="25" t="str">
        <f t="shared" ca="1" si="32"/>
        <v/>
      </c>
      <c r="M49" s="26" t="str">
        <f t="shared" ca="1" si="32"/>
        <v/>
      </c>
      <c r="N49" s="26" t="str">
        <f t="shared" ca="1" si="32"/>
        <v/>
      </c>
      <c r="O49" s="27" t="str">
        <f t="shared" ca="1" si="19"/>
        <v/>
      </c>
      <c r="P49" s="36">
        <f t="shared" ca="1" si="20"/>
        <v>50</v>
      </c>
      <c r="Q49" s="36" t="e">
        <f t="shared" ca="1" si="21"/>
        <v>#VALUE!</v>
      </c>
      <c r="R49" s="36">
        <f t="shared" ca="1" si="22"/>
        <v>47</v>
      </c>
      <c r="S49" s="37" t="e">
        <f t="shared" ca="1" si="23"/>
        <v>#VALUE!</v>
      </c>
      <c r="T49" s="35">
        <f t="shared" ca="1" si="24"/>
        <v>49</v>
      </c>
      <c r="U49" s="36" t="e">
        <f t="shared" ca="1" si="25"/>
        <v>#VALUE!</v>
      </c>
      <c r="V49" s="36" t="e">
        <f t="shared" ca="1" si="26"/>
        <v>#VALUE!</v>
      </c>
      <c r="W49" s="37">
        <f t="shared" ca="1" si="27"/>
        <v>50</v>
      </c>
      <c r="X49" s="35" t="e">
        <f t="shared" ca="1" si="28"/>
        <v>#VALUE!</v>
      </c>
      <c r="Y49" s="36" t="e">
        <f t="shared" ca="1" si="29"/>
        <v>#VALUE!</v>
      </c>
      <c r="Z49" s="36" t="e">
        <f t="shared" ca="1" si="30"/>
        <v>#VALUE!</v>
      </c>
      <c r="AA49" s="37" t="e">
        <f t="shared" ca="1" si="31"/>
        <v>#VALUE!</v>
      </c>
    </row>
    <row r="50" spans="1:27">
      <c r="A50" s="21" t="s">
        <v>431</v>
      </c>
      <c r="B50" s="13" t="str">
        <f>VLOOKUP($A50,'desc_v2.0 (DR_rev)'!$E$2:$G$563,2,FALSE)</f>
        <v>안정성</v>
      </c>
      <c r="C50" s="14">
        <f>VLOOKUP($A50,'desc_v2.0 (DR_rev)'!$E$2:$G$563,3,FALSE)</f>
        <v>2</v>
      </c>
      <c r="D50" s="25">
        <f t="shared" ca="1" si="32"/>
        <v>1.7582386575527E-2</v>
      </c>
      <c r="E50" s="26">
        <f t="shared" ca="1" si="32"/>
        <v>8.5801258912533901E-2</v>
      </c>
      <c r="F50" s="26">
        <f t="shared" ca="1" si="32"/>
        <v>0.49422201465548599</v>
      </c>
      <c r="G50" s="27">
        <f t="shared" ca="1" si="32"/>
        <v>1.8036704111898699E-2</v>
      </c>
      <c r="H50" s="26">
        <f t="shared" ca="1" si="32"/>
        <v>-4.4490493985350002E-4</v>
      </c>
      <c r="I50" s="26">
        <f t="shared" ca="1" si="32"/>
        <v>0</v>
      </c>
      <c r="J50" s="26">
        <f t="shared" ca="1" si="32"/>
        <v>0</v>
      </c>
      <c r="K50" s="26">
        <f t="shared" ca="1" si="32"/>
        <v>0.210818277721598</v>
      </c>
      <c r="L50" s="25">
        <f t="shared" ca="1" si="32"/>
        <v>1.2258347652971201E-2</v>
      </c>
      <c r="M50" s="26">
        <f t="shared" ca="1" si="32"/>
        <v>3.5612451381071303E-2</v>
      </c>
      <c r="N50" s="26">
        <f t="shared" ca="1" si="32"/>
        <v>4.3737071814646004E-3</v>
      </c>
      <c r="O50" s="27">
        <f t="shared" ca="1" si="19"/>
        <v>-2.1888624175424101E-2</v>
      </c>
      <c r="P50" s="36">
        <f t="shared" ca="1" si="20"/>
        <v>42</v>
      </c>
      <c r="Q50" s="36">
        <f t="shared" ca="1" si="21"/>
        <v>11</v>
      </c>
      <c r="R50" s="36">
        <f t="shared" ca="1" si="22"/>
        <v>5</v>
      </c>
      <c r="S50" s="37">
        <f t="shared" ca="1" si="23"/>
        <v>49</v>
      </c>
      <c r="T50" s="35">
        <f t="shared" ca="1" si="24"/>
        <v>52</v>
      </c>
      <c r="U50" s="36">
        <f t="shared" ca="1" si="25"/>
        <v>21</v>
      </c>
      <c r="V50" s="36">
        <f t="shared" ca="1" si="26"/>
        <v>10</v>
      </c>
      <c r="W50" s="37">
        <f t="shared" ca="1" si="27"/>
        <v>15</v>
      </c>
      <c r="X50" s="35">
        <f t="shared" ca="1" si="28"/>
        <v>40</v>
      </c>
      <c r="Y50" s="36">
        <f t="shared" ca="1" si="29"/>
        <v>38</v>
      </c>
      <c r="Z50" s="36">
        <f t="shared" ca="1" si="30"/>
        <v>39</v>
      </c>
      <c r="AA50" s="37">
        <f t="shared" ca="1" si="31"/>
        <v>52</v>
      </c>
    </row>
    <row r="51" spans="1:27">
      <c r="A51" s="21" t="s">
        <v>437</v>
      </c>
      <c r="B51" s="13" t="str">
        <f>VLOOKUP($A51,'desc_v2.0 (DR_rev)'!$E$2:$G$563,2,FALSE)</f>
        <v>성장성</v>
      </c>
      <c r="C51" s="14">
        <f>VLOOKUP($A51,'desc_v2.0 (DR_rev)'!$E$2:$G$563,3,FALSE)</f>
        <v>0</v>
      </c>
      <c r="D51" s="25">
        <f t="shared" ca="1" si="32"/>
        <v>8.184566080229E-4</v>
      </c>
      <c r="E51" s="26">
        <f t="shared" ca="1" si="32"/>
        <v>3.50191585702746E-2</v>
      </c>
      <c r="F51" s="26">
        <f t="shared" ca="1" si="32"/>
        <v>0.133685710463531</v>
      </c>
      <c r="G51" s="27">
        <f t="shared" ca="1" si="32"/>
        <v>4.4285681388469403E-2</v>
      </c>
      <c r="H51" s="26">
        <f t="shared" ca="1" si="32"/>
        <v>7.6047089419054803E-2</v>
      </c>
      <c r="I51" s="26">
        <f t="shared" ca="1" si="32"/>
        <v>0</v>
      </c>
      <c r="J51" s="26">
        <f t="shared" ca="1" si="32"/>
        <v>4.2250181007072E-3</v>
      </c>
      <c r="K51" s="26">
        <f t="shared" ca="1" si="32"/>
        <v>-4.1423012787554003E-2</v>
      </c>
      <c r="L51" s="25">
        <f t="shared" ca="1" si="32"/>
        <v>0.19060997515150199</v>
      </c>
      <c r="M51" s="26">
        <f t="shared" ca="1" si="32"/>
        <v>9.8652853135959995E-4</v>
      </c>
      <c r="N51" s="26">
        <f t="shared" ca="1" si="32"/>
        <v>-2.4456209725339999E-3</v>
      </c>
      <c r="O51" s="27">
        <f t="shared" ca="1" si="19"/>
        <v>6.4603764545385998E-3</v>
      </c>
      <c r="P51" s="36">
        <f t="shared" ca="1" si="20"/>
        <v>51</v>
      </c>
      <c r="Q51" s="36">
        <f t="shared" ca="1" si="21"/>
        <v>15</v>
      </c>
      <c r="R51" s="36">
        <f t="shared" ca="1" si="22"/>
        <v>36</v>
      </c>
      <c r="S51" s="37">
        <f t="shared" ca="1" si="23"/>
        <v>42</v>
      </c>
      <c r="T51" s="35">
        <f t="shared" ca="1" si="24"/>
        <v>9</v>
      </c>
      <c r="U51" s="36">
        <f t="shared" ca="1" si="25"/>
        <v>21</v>
      </c>
      <c r="V51" s="36">
        <f t="shared" ca="1" si="26"/>
        <v>9</v>
      </c>
      <c r="W51" s="37">
        <f t="shared" ca="1" si="27"/>
        <v>44</v>
      </c>
      <c r="X51" s="35">
        <f t="shared" ca="1" si="28"/>
        <v>7</v>
      </c>
      <c r="Y51" s="36">
        <f t="shared" ca="1" si="29"/>
        <v>51</v>
      </c>
      <c r="Z51" s="36">
        <f t="shared" ca="1" si="30"/>
        <v>51</v>
      </c>
      <c r="AA51" s="37">
        <f t="shared" ca="1" si="31"/>
        <v>38</v>
      </c>
    </row>
    <row r="52" spans="1:27">
      <c r="A52" s="21" t="s">
        <v>441</v>
      </c>
      <c r="B52" s="13" t="str">
        <f>VLOOKUP($A52,'desc_v2.0 (DR_rev)'!$E$2:$G$563,2,FALSE)</f>
        <v>수익성</v>
      </c>
      <c r="C52" s="14">
        <f>VLOOKUP($A52,'desc_v2.0 (DR_rev)'!$E$2:$G$563,3,FALSE)</f>
        <v>2</v>
      </c>
      <c r="D52" s="25">
        <f t="shared" ca="1" si="32"/>
        <v>6.8584693707066796E-2</v>
      </c>
      <c r="E52" s="26">
        <f t="shared" ca="1" si="32"/>
        <v>7.0558364999543004E-3</v>
      </c>
      <c r="F52" s="26">
        <f t="shared" ca="1" si="32"/>
        <v>0.94964997580778698</v>
      </c>
      <c r="G52" s="27">
        <f t="shared" ca="1" si="32"/>
        <v>0.14859848087775801</v>
      </c>
      <c r="H52" s="26">
        <f t="shared" ca="1" si="32"/>
        <v>2.9458795965793001E-3</v>
      </c>
      <c r="I52" s="26">
        <f t="shared" ca="1" si="32"/>
        <v>0</v>
      </c>
      <c r="J52" s="26">
        <f t="shared" ca="1" si="32"/>
        <v>5.9071460916445898E-2</v>
      </c>
      <c r="K52" s="26">
        <f t="shared" ca="1" si="32"/>
        <v>-2.7826968054551999E-2</v>
      </c>
      <c r="L52" s="25">
        <f t="shared" ca="1" si="32"/>
        <v>6.1773873701603699E-2</v>
      </c>
      <c r="M52" s="26">
        <f t="shared" ca="1" si="32"/>
        <v>3.5386830808079999E-4</v>
      </c>
      <c r="N52" s="26">
        <f t="shared" ca="1" si="32"/>
        <v>7.7873395924984001E-3</v>
      </c>
      <c r="O52" s="27">
        <f t="shared" ca="1" si="19"/>
        <v>1.0615506215336201E-2</v>
      </c>
      <c r="P52" s="36">
        <f t="shared" ca="1" si="20"/>
        <v>29</v>
      </c>
      <c r="Q52" s="36">
        <f t="shared" ca="1" si="21"/>
        <v>40</v>
      </c>
      <c r="R52" s="36">
        <f t="shared" ca="1" si="22"/>
        <v>2</v>
      </c>
      <c r="S52" s="37">
        <f t="shared" ca="1" si="23"/>
        <v>23</v>
      </c>
      <c r="T52" s="35">
        <f t="shared" ca="1" si="24"/>
        <v>36</v>
      </c>
      <c r="U52" s="36">
        <f t="shared" ca="1" si="25"/>
        <v>21</v>
      </c>
      <c r="V52" s="36">
        <f t="shared" ca="1" si="26"/>
        <v>5</v>
      </c>
      <c r="W52" s="37">
        <f t="shared" ca="1" si="27"/>
        <v>41</v>
      </c>
      <c r="X52" s="35">
        <f t="shared" ca="1" si="28"/>
        <v>25</v>
      </c>
      <c r="Y52" s="36">
        <f t="shared" ca="1" si="29"/>
        <v>53</v>
      </c>
      <c r="Z52" s="36">
        <f t="shared" ca="1" si="30"/>
        <v>35</v>
      </c>
      <c r="AA52" s="37">
        <f t="shared" ca="1" si="31"/>
        <v>36</v>
      </c>
    </row>
    <row r="53" spans="1:27">
      <c r="A53" s="21" t="s">
        <v>440</v>
      </c>
      <c r="B53" s="13" t="str">
        <f>VLOOKUP($A53,'desc_v2.0 (DR_rev)'!$E$2:$G$563,2,FALSE)</f>
        <v>수익성</v>
      </c>
      <c r="C53" s="14">
        <f>VLOOKUP($A53,'desc_v2.0 (DR_rev)'!$E$2:$G$563,3,FALSE)</f>
        <v>1</v>
      </c>
      <c r="D53" s="25">
        <f t="shared" ca="1" si="32"/>
        <v>2.1974596087303601E-2</v>
      </c>
      <c r="E53" s="26">
        <f t="shared" ca="1" si="32"/>
        <v>2.99099936003926E-2</v>
      </c>
      <c r="F53" s="26">
        <f t="shared" ca="1" si="32"/>
        <v>2.1223311406893E-2</v>
      </c>
      <c r="G53" s="27">
        <f t="shared" ca="1" si="32"/>
        <v>9.2487442252055893E-2</v>
      </c>
      <c r="H53" s="26">
        <f t="shared" ca="1" si="32"/>
        <v>1.3378845593597999E-3</v>
      </c>
      <c r="I53" s="26">
        <f t="shared" ca="1" si="32"/>
        <v>0</v>
      </c>
      <c r="J53" s="26">
        <f t="shared" ca="1" si="32"/>
        <v>6.2227550520455997E-2</v>
      </c>
      <c r="K53" s="26">
        <f t="shared" ca="1" si="32"/>
        <v>6.2225382837574797E-2</v>
      </c>
      <c r="L53" s="25">
        <f t="shared" ca="1" si="32"/>
        <v>8.8472218797222807E-2</v>
      </c>
      <c r="M53" s="26">
        <f t="shared" ca="1" si="32"/>
        <v>9.5024961070643996E-2</v>
      </c>
      <c r="N53" s="26">
        <f t="shared" ca="1" si="32"/>
        <v>-6.0593706822815998E-3</v>
      </c>
      <c r="O53" s="27">
        <f t="shared" ca="1" si="19"/>
        <v>-2.40240015710598E-2</v>
      </c>
      <c r="P53" s="36">
        <f t="shared" ca="1" si="20"/>
        <v>40</v>
      </c>
      <c r="Q53" s="36">
        <f t="shared" ca="1" si="21"/>
        <v>19</v>
      </c>
      <c r="R53" s="36">
        <f t="shared" ca="1" si="22"/>
        <v>54</v>
      </c>
      <c r="S53" s="37">
        <f t="shared" ca="1" si="23"/>
        <v>30</v>
      </c>
      <c r="T53" s="35">
        <f t="shared" ca="1" si="24"/>
        <v>42</v>
      </c>
      <c r="U53" s="36">
        <f t="shared" ca="1" si="25"/>
        <v>21</v>
      </c>
      <c r="V53" s="36">
        <f t="shared" ca="1" si="26"/>
        <v>4</v>
      </c>
      <c r="W53" s="37">
        <f t="shared" ca="1" si="27"/>
        <v>31</v>
      </c>
      <c r="X53" s="35">
        <f t="shared" ca="1" si="28"/>
        <v>17</v>
      </c>
      <c r="Y53" s="36">
        <f t="shared" ca="1" si="29"/>
        <v>23</v>
      </c>
      <c r="Z53" s="36">
        <f t="shared" ca="1" si="30"/>
        <v>52</v>
      </c>
      <c r="AA53" s="37">
        <f t="shared" ca="1" si="31"/>
        <v>53</v>
      </c>
    </row>
    <row r="54" spans="1:27">
      <c r="A54" s="21" t="s">
        <v>432</v>
      </c>
      <c r="B54" s="13" t="str">
        <f>VLOOKUP($A54,'desc_v2.0 (DR_rev)'!$E$2:$G$563,2,FALSE)</f>
        <v>안정성</v>
      </c>
      <c r="C54" s="14">
        <f>VLOOKUP($A54,'desc_v2.0 (DR_rev)'!$E$2:$G$563,3,FALSE)</f>
        <v>2</v>
      </c>
      <c r="D54" s="25">
        <f t="shared" ca="1" si="32"/>
        <v>1</v>
      </c>
      <c r="E54" s="26">
        <f t="shared" ca="1" si="32"/>
        <v>1.2452225187295499E-2</v>
      </c>
      <c r="F54" s="26">
        <f t="shared" ca="1" si="32"/>
        <v>0.27251145237503999</v>
      </c>
      <c r="G54" s="27">
        <f t="shared" ca="1" si="32"/>
        <v>0.26705921971778801</v>
      </c>
      <c r="H54" s="26">
        <f t="shared" ca="1" si="32"/>
        <v>2.2124133356123999E-2</v>
      </c>
      <c r="I54" s="26">
        <f t="shared" ca="1" si="32"/>
        <v>5.6644929455460999E-3</v>
      </c>
      <c r="J54" s="26">
        <f t="shared" ca="1" si="32"/>
        <v>0</v>
      </c>
      <c r="K54" s="26">
        <f t="shared" ca="1" si="32"/>
        <v>-4.0086578231227001E-2</v>
      </c>
      <c r="L54" s="25">
        <f t="shared" ca="1" si="32"/>
        <v>-7.3050453414920001E-4</v>
      </c>
      <c r="M54" s="26">
        <f t="shared" ca="1" si="32"/>
        <v>0.17248030901140499</v>
      </c>
      <c r="N54" s="26">
        <f t="shared" ca="1" si="32"/>
        <v>2.2414996376784499E-2</v>
      </c>
      <c r="O54" s="27">
        <f t="shared" ca="1" si="19"/>
        <v>-1.5638801295168E-3</v>
      </c>
      <c r="P54" s="36">
        <f t="shared" ca="1" si="20"/>
        <v>1</v>
      </c>
      <c r="Q54" s="36">
        <f t="shared" ca="1" si="21"/>
        <v>36</v>
      </c>
      <c r="R54" s="36">
        <f t="shared" ca="1" si="22"/>
        <v>19</v>
      </c>
      <c r="S54" s="37">
        <f t="shared" ca="1" si="23"/>
        <v>13</v>
      </c>
      <c r="T54" s="35">
        <f t="shared" ca="1" si="24"/>
        <v>18</v>
      </c>
      <c r="U54" s="36">
        <f t="shared" ca="1" si="25"/>
        <v>12</v>
      </c>
      <c r="V54" s="36">
        <f t="shared" ca="1" si="26"/>
        <v>10</v>
      </c>
      <c r="W54" s="37">
        <f t="shared" ca="1" si="27"/>
        <v>43</v>
      </c>
      <c r="X54" s="35">
        <f t="shared" ca="1" si="28"/>
        <v>50</v>
      </c>
      <c r="Y54" s="36">
        <f t="shared" ca="1" si="29"/>
        <v>11</v>
      </c>
      <c r="Z54" s="36">
        <f t="shared" ca="1" si="30"/>
        <v>25</v>
      </c>
      <c r="AA54" s="37">
        <f t="shared" ca="1" si="31"/>
        <v>45</v>
      </c>
    </row>
    <row r="55" spans="1:27">
      <c r="A55" s="21" t="s">
        <v>410</v>
      </c>
      <c r="B55" s="13" t="str">
        <f>VLOOKUP($A55,'desc_v2.0 (DR_rev)'!$E$2:$G$563,2,FALSE)</f>
        <v>안정성</v>
      </c>
      <c r="C55" s="14">
        <f>VLOOKUP($A55,'desc_v2.0 (DR_rev)'!$E$2:$G$563,3,FALSE)</f>
        <v>2</v>
      </c>
      <c r="D55" s="25" t="str">
        <f t="shared" ref="D55:N61" ca="1" si="33">_xlfn.IFNA(VLOOKUP($A55, INDIRECT(D$5&amp;"!$A$2:$B$60"), 2, FALSE),"")</f>
        <v/>
      </c>
      <c r="E55" s="26">
        <f t="shared" ca="1" si="33"/>
        <v>2.32167047737614E-2</v>
      </c>
      <c r="F55" s="26">
        <f t="shared" ca="1" si="33"/>
        <v>0.224283976893109</v>
      </c>
      <c r="G55" s="27">
        <f t="shared" ca="1" si="33"/>
        <v>0.10605970728979899</v>
      </c>
      <c r="H55" s="26">
        <f t="shared" ca="1" si="33"/>
        <v>5.6163123750570005E-4</v>
      </c>
      <c r="I55" s="26" t="str">
        <f t="shared" ca="1" si="33"/>
        <v/>
      </c>
      <c r="J55" s="26">
        <f t="shared" ca="1" si="33"/>
        <v>0</v>
      </c>
      <c r="K55" s="26" t="str">
        <f t="shared" ca="1" si="33"/>
        <v/>
      </c>
      <c r="L55" s="25">
        <f t="shared" ca="1" si="33"/>
        <v>1.3947661848299601E-2</v>
      </c>
      <c r="M55" s="26">
        <f t="shared" ca="1" si="33"/>
        <v>4.28348355622101E-2</v>
      </c>
      <c r="N55" s="26">
        <f t="shared" ca="1" si="33"/>
        <v>-1.3114103856275E-3</v>
      </c>
      <c r="O55" s="27">
        <f t="shared" ca="1" si="19"/>
        <v>2.35628663562121E-2</v>
      </c>
      <c r="P55" s="36" t="e">
        <f t="shared" ca="1" si="20"/>
        <v>#VALUE!</v>
      </c>
      <c r="Q55" s="36">
        <f t="shared" ca="1" si="21"/>
        <v>25</v>
      </c>
      <c r="R55" s="36">
        <f t="shared" ca="1" si="22"/>
        <v>26</v>
      </c>
      <c r="S55" s="37">
        <f t="shared" ca="1" si="23"/>
        <v>28</v>
      </c>
      <c r="T55" s="35">
        <f t="shared" ca="1" si="24"/>
        <v>43</v>
      </c>
      <c r="U55" s="36" t="e">
        <f t="shared" ca="1" si="25"/>
        <v>#VALUE!</v>
      </c>
      <c r="V55" s="36">
        <f t="shared" ca="1" si="26"/>
        <v>10</v>
      </c>
      <c r="W55" s="37" t="e">
        <f t="shared" ca="1" si="27"/>
        <v>#VALUE!</v>
      </c>
      <c r="X55" s="35">
        <f t="shared" ca="1" si="28"/>
        <v>38</v>
      </c>
      <c r="Y55" s="36">
        <f t="shared" ca="1" si="29"/>
        <v>35</v>
      </c>
      <c r="Z55" s="36">
        <f t="shared" ca="1" si="30"/>
        <v>49</v>
      </c>
      <c r="AA55" s="37">
        <f t="shared" ca="1" si="31"/>
        <v>32</v>
      </c>
    </row>
    <row r="56" spans="1:27">
      <c r="A56" s="21" t="s">
        <v>411</v>
      </c>
      <c r="B56" s="13" t="str">
        <f>VLOOKUP($A56,'desc_v2.0 (DR_rev)'!$E$2:$G$563,2,FALSE)</f>
        <v>안정성</v>
      </c>
      <c r="C56" s="14">
        <f>VLOOKUP($A56,'desc_v2.0 (DR_rev)'!$E$2:$G$563,3,FALSE)</f>
        <v>2</v>
      </c>
      <c r="D56" s="25">
        <f t="shared" ca="1" si="33"/>
        <v>2.9002445918588301E-2</v>
      </c>
      <c r="E56" s="26">
        <f t="shared" ca="1" si="33"/>
        <v>1.4797230588269999E-4</v>
      </c>
      <c r="F56" s="26">
        <f t="shared" ca="1" si="33"/>
        <v>0.270421058015682</v>
      </c>
      <c r="G56" s="27">
        <f t="shared" ca="1" si="33"/>
        <v>0.46077517301063597</v>
      </c>
      <c r="H56" s="26">
        <f t="shared" ca="1" si="33"/>
        <v>2.43048426685398E-2</v>
      </c>
      <c r="I56" s="26">
        <f t="shared" ca="1" si="33"/>
        <v>0</v>
      </c>
      <c r="J56" s="26">
        <f t="shared" ca="1" si="33"/>
        <v>0</v>
      </c>
      <c r="K56" s="26">
        <f t="shared" ca="1" si="33"/>
        <v>1.8331517749566699E-2</v>
      </c>
      <c r="L56" s="25">
        <f t="shared" ca="1" si="33"/>
        <v>8.5448629683500907E-2</v>
      </c>
      <c r="M56" s="26">
        <f t="shared" ca="1" si="33"/>
        <v>0.72506231822703904</v>
      </c>
      <c r="N56" s="26">
        <f t="shared" ca="1" si="33"/>
        <v>5.4602740718824004E-3</v>
      </c>
      <c r="O56" s="27">
        <f t="shared" ca="1" si="19"/>
        <v>0.174982951958634</v>
      </c>
      <c r="P56" s="36">
        <f t="shared" ca="1" si="20"/>
        <v>38</v>
      </c>
      <c r="Q56" s="36">
        <f t="shared" ca="1" si="21"/>
        <v>51</v>
      </c>
      <c r="R56" s="36">
        <f t="shared" ca="1" si="22"/>
        <v>20</v>
      </c>
      <c r="S56" s="37">
        <f t="shared" ca="1" si="23"/>
        <v>6</v>
      </c>
      <c r="T56" s="35">
        <f t="shared" ca="1" si="24"/>
        <v>17</v>
      </c>
      <c r="U56" s="36">
        <f t="shared" ca="1" si="25"/>
        <v>21</v>
      </c>
      <c r="V56" s="36">
        <f t="shared" ca="1" si="26"/>
        <v>10</v>
      </c>
      <c r="W56" s="37">
        <f t="shared" ca="1" si="27"/>
        <v>35</v>
      </c>
      <c r="X56" s="35">
        <f t="shared" ca="1" si="28"/>
        <v>18</v>
      </c>
      <c r="Y56" s="36">
        <f t="shared" ca="1" si="29"/>
        <v>3</v>
      </c>
      <c r="Z56" s="36">
        <f t="shared" ca="1" si="30"/>
        <v>38</v>
      </c>
      <c r="AA56" s="37">
        <f t="shared" ca="1" si="31"/>
        <v>15</v>
      </c>
    </row>
    <row r="57" spans="1:27">
      <c r="A57" s="21" t="s">
        <v>390</v>
      </c>
      <c r="B57" s="13" t="str">
        <f>VLOOKUP($A57,'desc_v2.0 (DR_rev)'!$E$2:$G$563,2,FALSE)</f>
        <v>활동성</v>
      </c>
      <c r="C57" s="14">
        <f>VLOOKUP($A57,'desc_v2.0 (DR_rev)'!$E$2:$G$563,3,FALSE)</f>
        <v>2</v>
      </c>
      <c r="D57" s="25">
        <f t="shared" ca="1" si="33"/>
        <v>5.8718775238671998E-3</v>
      </c>
      <c r="E57" s="26">
        <f t="shared" ca="1" si="33"/>
        <v>0.306586341191116</v>
      </c>
      <c r="F57" s="26">
        <f t="shared" ca="1" si="33"/>
        <v>0.26287342188110102</v>
      </c>
      <c r="G57" s="27">
        <f t="shared" ca="1" si="33"/>
        <v>0.262267224653422</v>
      </c>
      <c r="H57" s="26">
        <f t="shared" ca="1" si="33"/>
        <v>4.4789179356606998E-3</v>
      </c>
      <c r="I57" s="26">
        <f t="shared" ca="1" si="33"/>
        <v>0</v>
      </c>
      <c r="J57" s="26">
        <f t="shared" ca="1" si="33"/>
        <v>0</v>
      </c>
      <c r="K57" s="26">
        <f t="shared" ca="1" si="33"/>
        <v>3.6584371057244002E-3</v>
      </c>
      <c r="L57" s="25">
        <f t="shared" ca="1" si="33"/>
        <v>1.9501844452853999E-3</v>
      </c>
      <c r="M57" s="26">
        <f t="shared" ca="1" si="33"/>
        <v>3.9161566777821802E-2</v>
      </c>
      <c r="N57" s="26">
        <f t="shared" ca="1" si="33"/>
        <v>0.15722235808080001</v>
      </c>
      <c r="O57" s="27">
        <f t="shared" ca="1" si="19"/>
        <v>1.3971039861296001E-3</v>
      </c>
      <c r="P57" s="36">
        <f t="shared" ca="1" si="20"/>
        <v>47</v>
      </c>
      <c r="Q57" s="36">
        <f t="shared" ca="1" si="21"/>
        <v>3</v>
      </c>
      <c r="R57" s="36">
        <f t="shared" ca="1" si="22"/>
        <v>21</v>
      </c>
      <c r="S57" s="37">
        <f t="shared" ca="1" si="23"/>
        <v>14</v>
      </c>
      <c r="T57" s="35">
        <f t="shared" ca="1" si="24"/>
        <v>33</v>
      </c>
      <c r="U57" s="36">
        <f t="shared" ca="1" si="25"/>
        <v>21</v>
      </c>
      <c r="V57" s="36">
        <f t="shared" ca="1" si="26"/>
        <v>10</v>
      </c>
      <c r="W57" s="37">
        <f t="shared" ca="1" si="27"/>
        <v>38</v>
      </c>
      <c r="X57" s="35">
        <f t="shared" ca="1" si="28"/>
        <v>47</v>
      </c>
      <c r="Y57" s="36">
        <f t="shared" ca="1" si="29"/>
        <v>37</v>
      </c>
      <c r="Z57" s="36">
        <f t="shared" ca="1" si="30"/>
        <v>10</v>
      </c>
      <c r="AA57" s="37">
        <f t="shared" ca="1" si="31"/>
        <v>43</v>
      </c>
    </row>
    <row r="58" spans="1:27">
      <c r="A58" s="21" t="s">
        <v>444</v>
      </c>
      <c r="B58" s="13" t="str">
        <f>VLOOKUP($A58,'desc_v2.0 (DR_rev)'!$E$2:$G$563,2,FALSE)</f>
        <v>안정성</v>
      </c>
      <c r="C58" s="14">
        <f>VLOOKUP($A58,'desc_v2.0 (DR_rev)'!$E$2:$G$563,3,FALSE)</f>
        <v>1</v>
      </c>
      <c r="D58" s="25">
        <f t="shared" ca="1" si="33"/>
        <v>0.58989428851063697</v>
      </c>
      <c r="E58" s="26">
        <f t="shared" ca="1" si="33"/>
        <v>0</v>
      </c>
      <c r="F58" s="26">
        <f t="shared" ca="1" si="33"/>
        <v>6.2267949289077099E-2</v>
      </c>
      <c r="G58" s="27">
        <f t="shared" ca="1" si="33"/>
        <v>4.8484211311277999E-3</v>
      </c>
      <c r="H58" s="26">
        <f t="shared" ca="1" si="33"/>
        <v>1.49143040352669E-2</v>
      </c>
      <c r="I58" s="26">
        <f t="shared" ca="1" si="33"/>
        <v>0</v>
      </c>
      <c r="J58" s="26">
        <f t="shared" ca="1" si="33"/>
        <v>0</v>
      </c>
      <c r="K58" s="26">
        <f t="shared" ca="1" si="33"/>
        <v>-2.47129534827864E-2</v>
      </c>
      <c r="L58" s="25">
        <f t="shared" ca="1" si="33"/>
        <v>0.30292976555164602</v>
      </c>
      <c r="M58" s="26">
        <f t="shared" ca="1" si="33"/>
        <v>6.9608026436867795E-2</v>
      </c>
      <c r="N58" s="26">
        <f t="shared" ca="1" si="33"/>
        <v>2.3650792922790001E-2</v>
      </c>
      <c r="O58" s="27">
        <f t="shared" ca="1" si="19"/>
        <v>-1.41986028594989E-2</v>
      </c>
      <c r="P58" s="36">
        <f t="shared" ca="1" si="20"/>
        <v>4</v>
      </c>
      <c r="Q58" s="36">
        <f t="shared" ca="1" si="21"/>
        <v>52</v>
      </c>
      <c r="R58" s="36">
        <f t="shared" ca="1" si="22"/>
        <v>49</v>
      </c>
      <c r="S58" s="37">
        <f t="shared" ca="1" si="23"/>
        <v>51</v>
      </c>
      <c r="T58" s="35">
        <f t="shared" ca="1" si="24"/>
        <v>22</v>
      </c>
      <c r="U58" s="36">
        <f t="shared" ca="1" si="25"/>
        <v>21</v>
      </c>
      <c r="V58" s="36">
        <f t="shared" ca="1" si="26"/>
        <v>10</v>
      </c>
      <c r="W58" s="37">
        <f t="shared" ca="1" si="27"/>
        <v>40</v>
      </c>
      <c r="X58" s="35">
        <f t="shared" ca="1" si="28"/>
        <v>5</v>
      </c>
      <c r="Y58" s="36">
        <f t="shared" ca="1" si="29"/>
        <v>28</v>
      </c>
      <c r="Z58" s="36">
        <f t="shared" ca="1" si="30"/>
        <v>24</v>
      </c>
      <c r="AA58" s="37">
        <f t="shared" ca="1" si="31"/>
        <v>50</v>
      </c>
    </row>
    <row r="59" spans="1:27">
      <c r="A59" s="21" t="s">
        <v>435</v>
      </c>
      <c r="B59" s="13" t="str">
        <f>VLOOKUP($A59,'desc_v2.0 (DR_rev)'!$E$2:$G$563,2,FALSE)</f>
        <v>활동성</v>
      </c>
      <c r="C59" s="14">
        <f>VLOOKUP($A59,'desc_v2.0 (DR_rev)'!$E$2:$G$563,3,FALSE)</f>
        <v>0</v>
      </c>
      <c r="D59" s="25">
        <f t="shared" ca="1" si="33"/>
        <v>0.32554803006042898</v>
      </c>
      <c r="E59" s="26">
        <f t="shared" ca="1" si="33"/>
        <v>9.1427436921285105E-2</v>
      </c>
      <c r="F59" s="26">
        <f t="shared" ca="1" si="33"/>
        <v>0.18049063028553999</v>
      </c>
      <c r="G59" s="27">
        <f t="shared" ca="1" si="33"/>
        <v>6.6116421982177195E-2</v>
      </c>
      <c r="H59" s="26">
        <f t="shared" ca="1" si="33"/>
        <v>9.4136160818254992E-3</v>
      </c>
      <c r="I59" s="26">
        <f t="shared" ca="1" si="33"/>
        <v>0</v>
      </c>
      <c r="J59" s="26">
        <f t="shared" ca="1" si="33"/>
        <v>0</v>
      </c>
      <c r="K59" s="26">
        <f t="shared" ca="1" si="33"/>
        <v>-8.6827825524435104E-2</v>
      </c>
      <c r="L59" s="25">
        <f t="shared" ca="1" si="33"/>
        <v>0.17997529994175099</v>
      </c>
      <c r="M59" s="26">
        <f t="shared" ca="1" si="33"/>
        <v>0.10865409735386999</v>
      </c>
      <c r="N59" s="26">
        <f t="shared" ca="1" si="33"/>
        <v>2.8555840363076001E-3</v>
      </c>
      <c r="O59" s="27">
        <f t="shared" ca="1" si="19"/>
        <v>-1.6041565387246999E-2</v>
      </c>
      <c r="P59" s="36">
        <f t="shared" ca="1" si="20"/>
        <v>13</v>
      </c>
      <c r="Q59" s="36">
        <f t="shared" ca="1" si="21"/>
        <v>10</v>
      </c>
      <c r="R59" s="36">
        <f t="shared" ca="1" si="22"/>
        <v>30</v>
      </c>
      <c r="S59" s="37">
        <f t="shared" ca="1" si="23"/>
        <v>37</v>
      </c>
      <c r="T59" s="35">
        <f t="shared" ca="1" si="24"/>
        <v>27</v>
      </c>
      <c r="U59" s="36">
        <f t="shared" ca="1" si="25"/>
        <v>21</v>
      </c>
      <c r="V59" s="36">
        <f t="shared" ca="1" si="26"/>
        <v>10</v>
      </c>
      <c r="W59" s="37">
        <f t="shared" ca="1" si="27"/>
        <v>48</v>
      </c>
      <c r="X59" s="35">
        <f t="shared" ca="1" si="28"/>
        <v>9</v>
      </c>
      <c r="Y59" s="36">
        <f t="shared" ca="1" si="29"/>
        <v>19</v>
      </c>
      <c r="Z59" s="36">
        <f t="shared" ca="1" si="30"/>
        <v>44</v>
      </c>
      <c r="AA59" s="37">
        <f t="shared" ca="1" si="31"/>
        <v>51</v>
      </c>
    </row>
    <row r="60" spans="1:27">
      <c r="A60" s="21" t="s">
        <v>450</v>
      </c>
      <c r="B60" s="13" t="str">
        <f>VLOOKUP($A60,'desc_v2.0 (DR_rev)'!$E$2:$G$563,2,FALSE)</f>
        <v>성장성</v>
      </c>
      <c r="C60" s="14">
        <f>VLOOKUP($A60,'desc_v2.0 (DR_rev)'!$E$2:$G$563,3,FALSE)</f>
        <v>0</v>
      </c>
      <c r="D60" s="25">
        <f t="shared" ca="1" si="33"/>
        <v>0.32174639976427899</v>
      </c>
      <c r="E60" s="26">
        <f t="shared" ca="1" si="33"/>
        <v>4.7694031795324603E-2</v>
      </c>
      <c r="F60" s="26">
        <f t="shared" ca="1" si="33"/>
        <v>0.37069697520859601</v>
      </c>
      <c r="G60" s="27">
        <f t="shared" ca="1" si="33"/>
        <v>3.4667198490091998E-2</v>
      </c>
      <c r="H60" s="26">
        <f t="shared" ca="1" si="33"/>
        <v>7.0909224855699999E-5</v>
      </c>
      <c r="I60" s="26">
        <f t="shared" ca="1" si="33"/>
        <v>0</v>
      </c>
      <c r="J60" s="26">
        <f t="shared" ca="1" si="33"/>
        <v>0</v>
      </c>
      <c r="K60" s="26">
        <f t="shared" ca="1" si="33"/>
        <v>1</v>
      </c>
      <c r="L60" s="25">
        <f t="shared" ca="1" si="33"/>
        <v>1.32005819710658E-2</v>
      </c>
      <c r="M60" s="26">
        <f t="shared" ca="1" si="33"/>
        <v>8.9720069515155404E-2</v>
      </c>
      <c r="N60" s="26">
        <f t="shared" ca="1" si="33"/>
        <v>-9.5158595273727008E-3</v>
      </c>
      <c r="O60" s="27">
        <f t="shared" ca="1" si="19"/>
        <v>0.283486366011515</v>
      </c>
      <c r="P60" s="36">
        <f t="shared" ca="1" si="20"/>
        <v>14</v>
      </c>
      <c r="Q60" s="36">
        <f t="shared" ca="1" si="21"/>
        <v>13</v>
      </c>
      <c r="R60" s="36">
        <f t="shared" ca="1" si="22"/>
        <v>7</v>
      </c>
      <c r="S60" s="37">
        <f t="shared" ca="1" si="23"/>
        <v>46</v>
      </c>
      <c r="T60" s="35">
        <f t="shared" ca="1" si="24"/>
        <v>46</v>
      </c>
      <c r="U60" s="36">
        <f t="shared" ca="1" si="25"/>
        <v>21</v>
      </c>
      <c r="V60" s="36">
        <f t="shared" ca="1" si="26"/>
        <v>10</v>
      </c>
      <c r="W60" s="37">
        <f t="shared" ca="1" si="27"/>
        <v>1</v>
      </c>
      <c r="X60" s="35">
        <f t="shared" ca="1" si="28"/>
        <v>39</v>
      </c>
      <c r="Y60" s="36">
        <f t="shared" ca="1" si="29"/>
        <v>25</v>
      </c>
      <c r="Z60" s="36">
        <f t="shared" ca="1" si="30"/>
        <v>53</v>
      </c>
      <c r="AA60" s="37">
        <f t="shared" ca="1" si="31"/>
        <v>10</v>
      </c>
    </row>
    <row r="61" spans="1:27" ht="19" thickBot="1">
      <c r="A61" s="22" t="s">
        <v>412</v>
      </c>
      <c r="B61" s="16" t="str">
        <f>VLOOKUP($A61,'desc_v2.0 (DR_rev)'!$E$2:$G$563,2,FALSE)</f>
        <v>수익성</v>
      </c>
      <c r="C61" s="17">
        <f>VLOOKUP($A61,'desc_v2.0 (DR_rev)'!$E$2:$G$563,3,FALSE)</f>
        <v>1</v>
      </c>
      <c r="D61" s="28">
        <f t="shared" ca="1" si="33"/>
        <v>0</v>
      </c>
      <c r="E61" s="29">
        <f t="shared" ca="1" si="33"/>
        <v>0</v>
      </c>
      <c r="F61" s="29">
        <f t="shared" ca="1" si="33"/>
        <v>8.1056599712573896E-2</v>
      </c>
      <c r="G61" s="30">
        <f t="shared" ca="1" si="33"/>
        <v>0</v>
      </c>
      <c r="H61" s="29" t="str">
        <f t="shared" ca="1" si="33"/>
        <v/>
      </c>
      <c r="I61" s="29" t="str">
        <f t="shared" ca="1" si="33"/>
        <v/>
      </c>
      <c r="J61" s="29" t="str">
        <f t="shared" ca="1" si="33"/>
        <v/>
      </c>
      <c r="K61" s="29" t="str">
        <f t="shared" ca="1" si="33"/>
        <v/>
      </c>
      <c r="L61" s="28" t="str">
        <f t="shared" ca="1" si="33"/>
        <v/>
      </c>
      <c r="M61" s="29">
        <f t="shared" ca="1" si="33"/>
        <v>3.9956581402457503E-2</v>
      </c>
      <c r="N61" s="29" t="str">
        <f t="shared" ca="1" si="33"/>
        <v/>
      </c>
      <c r="O61" s="30" t="str">
        <f t="shared" ca="1" si="19"/>
        <v/>
      </c>
      <c r="P61" s="39">
        <f t="shared" ca="1" si="20"/>
        <v>53</v>
      </c>
      <c r="Q61" s="39">
        <f t="shared" ca="1" si="21"/>
        <v>52</v>
      </c>
      <c r="R61" s="39">
        <f t="shared" ca="1" si="22"/>
        <v>43</v>
      </c>
      <c r="S61" s="40">
        <f t="shared" ca="1" si="23"/>
        <v>54</v>
      </c>
      <c r="T61" s="38" t="e">
        <f t="shared" ca="1" si="24"/>
        <v>#VALUE!</v>
      </c>
      <c r="U61" s="39" t="e">
        <f t="shared" ca="1" si="25"/>
        <v>#VALUE!</v>
      </c>
      <c r="V61" s="39" t="e">
        <f t="shared" ca="1" si="26"/>
        <v>#VALUE!</v>
      </c>
      <c r="W61" s="40" t="e">
        <f t="shared" ca="1" si="27"/>
        <v>#VALUE!</v>
      </c>
      <c r="X61" s="38" t="e">
        <f t="shared" ca="1" si="28"/>
        <v>#VALUE!</v>
      </c>
      <c r="Y61" s="39">
        <f t="shared" ca="1" si="29"/>
        <v>36</v>
      </c>
      <c r="Z61" s="39" t="e">
        <f t="shared" ca="1" si="30"/>
        <v>#VALUE!</v>
      </c>
      <c r="AA61" s="40" t="e">
        <f t="shared" ca="1" si="31"/>
        <v>#VALUE!</v>
      </c>
    </row>
    <row r="62" spans="1:27"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</row>
  </sheetData>
  <mergeCells count="8">
    <mergeCell ref="D1:O1"/>
    <mergeCell ref="P1:AA1"/>
    <mergeCell ref="D2:G2"/>
    <mergeCell ref="H2:K2"/>
    <mergeCell ref="L2:O2"/>
    <mergeCell ref="X2:AA2"/>
    <mergeCell ref="P2:S2"/>
    <mergeCell ref="T2:W2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2EB45-4584-C34D-AEE8-46E0BA0166E2}">
  <dimension ref="A1:B53"/>
  <sheetViews>
    <sheetView topLeftCell="A18" zoomScaleNormal="100" workbookViewId="0">
      <selection activeCell="E2" sqref="E2:E563"/>
    </sheetView>
  </sheetViews>
  <sheetFormatPr baseColWidth="10" defaultRowHeight="18"/>
  <sheetData>
    <row r="1" spans="1:2">
      <c r="A1" t="s">
        <v>672</v>
      </c>
      <c r="B1" t="s">
        <v>671</v>
      </c>
    </row>
    <row r="2" spans="1:2">
      <c r="A2" t="s">
        <v>398</v>
      </c>
      <c r="B2">
        <v>1</v>
      </c>
    </row>
    <row r="3" spans="1:2">
      <c r="A3" t="s">
        <v>670</v>
      </c>
      <c r="B3">
        <v>0.61646292634105904</v>
      </c>
    </row>
    <row r="4" spans="1:2">
      <c r="A4" t="s">
        <v>392</v>
      </c>
      <c r="B4">
        <v>0.61139986574845995</v>
      </c>
    </row>
    <row r="5" spans="1:2">
      <c r="A5" t="s">
        <v>440</v>
      </c>
      <c r="B5">
        <v>6.2227550520455997E-2</v>
      </c>
    </row>
    <row r="6" spans="1:2">
      <c r="A6" t="s">
        <v>441</v>
      </c>
      <c r="B6">
        <v>5.9071460916445898E-2</v>
      </c>
    </row>
    <row r="7" spans="1:2">
      <c r="A7" t="s">
        <v>422</v>
      </c>
      <c r="B7">
        <v>4.7413925294227999E-2</v>
      </c>
    </row>
    <row r="8" spans="1:2">
      <c r="A8" t="s">
        <v>451</v>
      </c>
      <c r="B8">
        <v>3.2693549697408703E-2</v>
      </c>
    </row>
    <row r="9" spans="1:2">
      <c r="A9" t="s">
        <v>429</v>
      </c>
      <c r="B9">
        <v>2.1947556617972201E-2</v>
      </c>
    </row>
    <row r="10" spans="1:2">
      <c r="A10" t="s">
        <v>437</v>
      </c>
      <c r="B10">
        <v>4.2250181007072E-3</v>
      </c>
    </row>
    <row r="11" spans="1:2">
      <c r="A11" t="s">
        <v>669</v>
      </c>
      <c r="B11">
        <v>0</v>
      </c>
    </row>
    <row r="12" spans="1:2">
      <c r="A12" t="s">
        <v>404</v>
      </c>
      <c r="B12">
        <v>0</v>
      </c>
    </row>
    <row r="13" spans="1:2">
      <c r="A13" t="s">
        <v>426</v>
      </c>
      <c r="B13">
        <v>0</v>
      </c>
    </row>
    <row r="14" spans="1:2">
      <c r="A14" t="s">
        <v>416</v>
      </c>
      <c r="B14">
        <v>0</v>
      </c>
    </row>
    <row r="15" spans="1:2">
      <c r="A15" t="s">
        <v>419</v>
      </c>
      <c r="B15">
        <v>0</v>
      </c>
    </row>
    <row r="16" spans="1:2">
      <c r="A16" t="s">
        <v>405</v>
      </c>
      <c r="B16">
        <v>0</v>
      </c>
    </row>
    <row r="17" spans="1:2">
      <c r="A17" t="s">
        <v>447</v>
      </c>
      <c r="B17">
        <v>0</v>
      </c>
    </row>
    <row r="18" spans="1:2">
      <c r="A18" t="s">
        <v>427</v>
      </c>
      <c r="B18">
        <v>0</v>
      </c>
    </row>
    <row r="19" spans="1:2">
      <c r="A19" t="s">
        <v>428</v>
      </c>
      <c r="B19">
        <v>0</v>
      </c>
    </row>
    <row r="20" spans="1:2">
      <c r="A20" t="s">
        <v>448</v>
      </c>
      <c r="B20">
        <v>0</v>
      </c>
    </row>
    <row r="21" spans="1:2">
      <c r="A21" t="s">
        <v>442</v>
      </c>
      <c r="B21">
        <v>0</v>
      </c>
    </row>
    <row r="22" spans="1:2">
      <c r="A22" t="s">
        <v>443</v>
      </c>
      <c r="B22">
        <v>0</v>
      </c>
    </row>
    <row r="23" spans="1:2">
      <c r="A23" t="s">
        <v>394</v>
      </c>
      <c r="B23">
        <v>0</v>
      </c>
    </row>
    <row r="24" spans="1:2">
      <c r="A24" t="s">
        <v>423</v>
      </c>
      <c r="B24">
        <v>0</v>
      </c>
    </row>
    <row r="25" spans="1:2">
      <c r="A25" t="s">
        <v>396</v>
      </c>
      <c r="B25">
        <v>0</v>
      </c>
    </row>
    <row r="26" spans="1:2">
      <c r="A26" t="s">
        <v>430</v>
      </c>
      <c r="B26">
        <v>0</v>
      </c>
    </row>
    <row r="27" spans="1:2">
      <c r="A27" t="s">
        <v>397</v>
      </c>
      <c r="B27">
        <v>0</v>
      </c>
    </row>
    <row r="28" spans="1:2">
      <c r="A28" t="s">
        <v>438</v>
      </c>
      <c r="B28">
        <v>0</v>
      </c>
    </row>
    <row r="29" spans="1:2">
      <c r="A29" t="s">
        <v>445</v>
      </c>
      <c r="B29">
        <v>0</v>
      </c>
    </row>
    <row r="30" spans="1:2">
      <c r="A30" t="s">
        <v>439</v>
      </c>
      <c r="B30">
        <v>0</v>
      </c>
    </row>
    <row r="31" spans="1:2">
      <c r="A31" t="s">
        <v>406</v>
      </c>
      <c r="B31">
        <v>0</v>
      </c>
    </row>
    <row r="32" spans="1:2">
      <c r="A32" t="s">
        <v>407</v>
      </c>
      <c r="B32">
        <v>0</v>
      </c>
    </row>
    <row r="33" spans="1:2">
      <c r="A33" t="s">
        <v>413</v>
      </c>
      <c r="B33">
        <v>0</v>
      </c>
    </row>
    <row r="34" spans="1:2">
      <c r="A34" t="s">
        <v>414</v>
      </c>
      <c r="B34">
        <v>0</v>
      </c>
    </row>
    <row r="35" spans="1:2">
      <c r="A35" t="s">
        <v>401</v>
      </c>
      <c r="B35">
        <v>0</v>
      </c>
    </row>
    <row r="36" spans="1:2">
      <c r="A36" t="s">
        <v>420</v>
      </c>
      <c r="B36">
        <v>0</v>
      </c>
    </row>
    <row r="37" spans="1:2">
      <c r="A37" t="s">
        <v>421</v>
      </c>
      <c r="B37">
        <v>0</v>
      </c>
    </row>
    <row r="38" spans="1:2">
      <c r="A38" t="s">
        <v>424</v>
      </c>
      <c r="B38">
        <v>0</v>
      </c>
    </row>
    <row r="39" spans="1:2">
      <c r="A39" t="s">
        <v>425</v>
      </c>
      <c r="B39">
        <v>0</v>
      </c>
    </row>
    <row r="40" spans="1:2">
      <c r="A40" t="s">
        <v>399</v>
      </c>
      <c r="B40">
        <v>0</v>
      </c>
    </row>
    <row r="41" spans="1:2">
      <c r="A41" t="s">
        <v>434</v>
      </c>
      <c r="B41">
        <v>0</v>
      </c>
    </row>
    <row r="42" spans="1:2">
      <c r="A42" t="s">
        <v>408</v>
      </c>
      <c r="B42">
        <v>0</v>
      </c>
    </row>
    <row r="43" spans="1:2">
      <c r="A43" t="s">
        <v>446</v>
      </c>
      <c r="B43">
        <v>0</v>
      </c>
    </row>
    <row r="44" spans="1:2">
      <c r="A44" t="s">
        <v>409</v>
      </c>
      <c r="B44">
        <v>0</v>
      </c>
    </row>
    <row r="45" spans="1:2">
      <c r="A45" t="s">
        <v>431</v>
      </c>
      <c r="B45">
        <v>0</v>
      </c>
    </row>
    <row r="46" spans="1:2">
      <c r="A46" t="s">
        <v>432</v>
      </c>
      <c r="B46">
        <v>0</v>
      </c>
    </row>
    <row r="47" spans="1:2">
      <c r="A47" t="s">
        <v>410</v>
      </c>
      <c r="B47">
        <v>0</v>
      </c>
    </row>
    <row r="48" spans="1:2">
      <c r="A48" t="s">
        <v>411</v>
      </c>
      <c r="B48">
        <v>0</v>
      </c>
    </row>
    <row r="49" spans="1:2">
      <c r="A49" t="s">
        <v>390</v>
      </c>
      <c r="B49">
        <v>0</v>
      </c>
    </row>
    <row r="50" spans="1:2">
      <c r="A50" t="s">
        <v>444</v>
      </c>
      <c r="B50">
        <v>0</v>
      </c>
    </row>
    <row r="51" spans="1:2">
      <c r="A51" t="s">
        <v>435</v>
      </c>
      <c r="B51">
        <v>0</v>
      </c>
    </row>
    <row r="52" spans="1:2">
      <c r="A52" t="s">
        <v>450</v>
      </c>
      <c r="B52">
        <v>0</v>
      </c>
    </row>
    <row r="53" spans="1:2">
      <c r="A53" t="s">
        <v>417</v>
      </c>
      <c r="B53">
        <v>-9.3409157554395997E-3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86737-2961-A74A-ACAA-854DC4988228}">
  <dimension ref="A1:B55"/>
  <sheetViews>
    <sheetView workbookViewId="0">
      <selection activeCell="E2" sqref="E2:E563"/>
    </sheetView>
  </sheetViews>
  <sheetFormatPr baseColWidth="10" defaultRowHeight="18"/>
  <sheetData>
    <row r="1" spans="1:2">
      <c r="A1" t="s">
        <v>672</v>
      </c>
      <c r="B1" t="s">
        <v>671</v>
      </c>
    </row>
    <row r="2" spans="1:2">
      <c r="A2" t="s">
        <v>450</v>
      </c>
      <c r="B2">
        <v>1</v>
      </c>
    </row>
    <row r="3" spans="1:2">
      <c r="A3" t="s">
        <v>407</v>
      </c>
      <c r="B3">
        <v>0.93754002438447204</v>
      </c>
    </row>
    <row r="4" spans="1:2">
      <c r="A4" t="s">
        <v>430</v>
      </c>
      <c r="B4">
        <v>0.60470895563467297</v>
      </c>
    </row>
    <row r="5" spans="1:2">
      <c r="A5" t="s">
        <v>401</v>
      </c>
      <c r="B5">
        <v>0.56282014683491599</v>
      </c>
    </row>
    <row r="6" spans="1:2">
      <c r="A6" t="s">
        <v>434</v>
      </c>
      <c r="B6">
        <v>0.44768137494946902</v>
      </c>
    </row>
    <row r="7" spans="1:2">
      <c r="A7" t="s">
        <v>417</v>
      </c>
      <c r="B7">
        <v>0.43365643563899903</v>
      </c>
    </row>
    <row r="8" spans="1:2">
      <c r="A8" t="s">
        <v>429</v>
      </c>
      <c r="B8">
        <v>0.41969617408680099</v>
      </c>
    </row>
    <row r="9" spans="1:2">
      <c r="A9" t="s">
        <v>422</v>
      </c>
      <c r="B9">
        <v>0.415274389537099</v>
      </c>
    </row>
    <row r="10" spans="1:2">
      <c r="A10" t="s">
        <v>426</v>
      </c>
      <c r="B10">
        <v>0.350563627087008</v>
      </c>
    </row>
    <row r="11" spans="1:2">
      <c r="A11" t="s">
        <v>447</v>
      </c>
      <c r="B11">
        <v>0.33561025124294003</v>
      </c>
    </row>
    <row r="12" spans="1:2">
      <c r="A12" t="s">
        <v>409</v>
      </c>
      <c r="B12">
        <v>0.33342936553090802</v>
      </c>
    </row>
    <row r="13" spans="1:2">
      <c r="A13" t="s">
        <v>438</v>
      </c>
      <c r="B13">
        <v>0.27751367556319401</v>
      </c>
    </row>
    <row r="14" spans="1:2">
      <c r="A14" t="s">
        <v>451</v>
      </c>
      <c r="B14">
        <v>0.25313947941047499</v>
      </c>
    </row>
    <row r="15" spans="1:2">
      <c r="A15" t="s">
        <v>404</v>
      </c>
      <c r="B15">
        <v>0.24783860396949101</v>
      </c>
    </row>
    <row r="16" spans="1:2">
      <c r="A16" t="s">
        <v>431</v>
      </c>
      <c r="B16">
        <v>0.210818277721598</v>
      </c>
    </row>
    <row r="17" spans="1:2">
      <c r="A17" t="s">
        <v>420</v>
      </c>
      <c r="B17">
        <v>0.20215448883852499</v>
      </c>
    </row>
    <row r="18" spans="1:2">
      <c r="A18" t="s">
        <v>427</v>
      </c>
      <c r="B18">
        <v>0.198517241094541</v>
      </c>
    </row>
    <row r="19" spans="1:2">
      <c r="A19" t="s">
        <v>433</v>
      </c>
      <c r="B19">
        <v>0.19518406379561801</v>
      </c>
    </row>
    <row r="20" spans="1:2">
      <c r="A20" t="s">
        <v>405</v>
      </c>
      <c r="B20">
        <v>0.15967660301137501</v>
      </c>
    </row>
    <row r="21" spans="1:2">
      <c r="A21" t="s">
        <v>398</v>
      </c>
      <c r="B21">
        <v>0.153208968485293</v>
      </c>
    </row>
    <row r="22" spans="1:2">
      <c r="A22" t="s">
        <v>394</v>
      </c>
      <c r="B22">
        <v>0.149796841792941</v>
      </c>
    </row>
    <row r="23" spans="1:2">
      <c r="A23" t="s">
        <v>414</v>
      </c>
      <c r="B23">
        <v>0.139382151857074</v>
      </c>
    </row>
    <row r="24" spans="1:2">
      <c r="A24" t="s">
        <v>428</v>
      </c>
      <c r="B24">
        <v>0.13905117429682701</v>
      </c>
    </row>
    <row r="25" spans="1:2">
      <c r="A25" t="s">
        <v>439</v>
      </c>
      <c r="B25">
        <v>0.12586661531448901</v>
      </c>
    </row>
    <row r="26" spans="1:2">
      <c r="A26" t="s">
        <v>449</v>
      </c>
      <c r="B26">
        <v>0.12575695302430201</v>
      </c>
    </row>
    <row r="27" spans="1:2">
      <c r="A27" t="s">
        <v>399</v>
      </c>
      <c r="B27">
        <v>0.12084519570713501</v>
      </c>
    </row>
    <row r="28" spans="1:2">
      <c r="A28" t="s">
        <v>396</v>
      </c>
      <c r="B28">
        <v>0.113920001663496</v>
      </c>
    </row>
    <row r="29" spans="1:2">
      <c r="A29" t="s">
        <v>448</v>
      </c>
      <c r="B29">
        <v>7.6453469950193503E-2</v>
      </c>
    </row>
    <row r="30" spans="1:2">
      <c r="A30" t="s">
        <v>443</v>
      </c>
      <c r="B30">
        <v>7.3593465292681098E-2</v>
      </c>
    </row>
    <row r="31" spans="1:2">
      <c r="A31" t="s">
        <v>397</v>
      </c>
      <c r="B31">
        <v>6.6798675126897897E-2</v>
      </c>
    </row>
    <row r="32" spans="1:2">
      <c r="A32" t="s">
        <v>440</v>
      </c>
      <c r="B32">
        <v>6.2225382837574797E-2</v>
      </c>
    </row>
    <row r="33" spans="1:2">
      <c r="A33" t="s">
        <v>416</v>
      </c>
      <c r="B33">
        <v>5.0595377352674803E-2</v>
      </c>
    </row>
    <row r="34" spans="1:2">
      <c r="A34" t="s">
        <v>424</v>
      </c>
      <c r="B34">
        <v>2.5963130553040399E-2</v>
      </c>
    </row>
    <row r="35" spans="1:2">
      <c r="A35" t="s">
        <v>670</v>
      </c>
      <c r="B35">
        <v>2.0433398905639201E-2</v>
      </c>
    </row>
    <row r="36" spans="1:2">
      <c r="A36" t="s">
        <v>411</v>
      </c>
      <c r="B36">
        <v>1.8331517749566699E-2</v>
      </c>
    </row>
    <row r="37" spans="1:2">
      <c r="A37" t="s">
        <v>421</v>
      </c>
      <c r="B37">
        <v>6.7354049644127003E-3</v>
      </c>
    </row>
    <row r="38" spans="1:2">
      <c r="A38" t="s">
        <v>392</v>
      </c>
      <c r="B38">
        <v>6.2993033056158998E-3</v>
      </c>
    </row>
    <row r="39" spans="1:2">
      <c r="A39" t="s">
        <v>390</v>
      </c>
      <c r="B39">
        <v>3.6584371057244002E-3</v>
      </c>
    </row>
    <row r="40" spans="1:2">
      <c r="A40" t="s">
        <v>406</v>
      </c>
      <c r="B40">
        <v>-1.47070133991936E-2</v>
      </c>
    </row>
    <row r="41" spans="1:2">
      <c r="A41" t="s">
        <v>444</v>
      </c>
      <c r="B41">
        <v>-2.47129534827864E-2</v>
      </c>
    </row>
    <row r="42" spans="1:2">
      <c r="A42" t="s">
        <v>441</v>
      </c>
      <c r="B42">
        <v>-2.7826968054551999E-2</v>
      </c>
    </row>
    <row r="43" spans="1:2">
      <c r="A43" t="s">
        <v>408</v>
      </c>
      <c r="B43">
        <v>-2.8427584649391401E-2</v>
      </c>
    </row>
    <row r="44" spans="1:2">
      <c r="A44" t="s">
        <v>432</v>
      </c>
      <c r="B44">
        <v>-4.0086578231227001E-2</v>
      </c>
    </row>
    <row r="45" spans="1:2">
      <c r="A45" t="s">
        <v>437</v>
      </c>
      <c r="B45">
        <v>-4.1423012787554003E-2</v>
      </c>
    </row>
    <row r="46" spans="1:2">
      <c r="A46" t="s">
        <v>669</v>
      </c>
      <c r="B46">
        <v>-4.6363683399740799E-2</v>
      </c>
    </row>
    <row r="47" spans="1:2">
      <c r="A47" t="s">
        <v>445</v>
      </c>
      <c r="B47">
        <v>-4.6812327585926503E-2</v>
      </c>
    </row>
    <row r="48" spans="1:2">
      <c r="A48" t="s">
        <v>413</v>
      </c>
      <c r="B48">
        <v>-8.6227112845735296E-2</v>
      </c>
    </row>
    <row r="49" spans="1:2">
      <c r="A49" t="s">
        <v>435</v>
      </c>
      <c r="B49">
        <v>-8.6827825524435104E-2</v>
      </c>
    </row>
    <row r="50" spans="1:2">
      <c r="A50" t="s">
        <v>425</v>
      </c>
      <c r="B50">
        <v>-0.10311218348489</v>
      </c>
    </row>
    <row r="51" spans="1:2">
      <c r="A51" t="s">
        <v>402</v>
      </c>
      <c r="B51">
        <v>-0.13911389784019801</v>
      </c>
    </row>
    <row r="52" spans="1:2">
      <c r="A52" t="s">
        <v>442</v>
      </c>
      <c r="B52">
        <v>-0.14138459525453501</v>
      </c>
    </row>
    <row r="53" spans="1:2">
      <c r="A53" t="s">
        <v>423</v>
      </c>
      <c r="B53">
        <v>-0.14953435158034001</v>
      </c>
    </row>
    <row r="54" spans="1:2">
      <c r="A54" t="s">
        <v>419</v>
      </c>
      <c r="B54">
        <v>-0.19348585464721599</v>
      </c>
    </row>
    <row r="55" spans="1:2">
      <c r="B55" s="11"/>
    </row>
  </sheetData>
  <phoneticPr fontId="1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D5610-832F-BE43-9D25-775AD49D9B10}">
  <dimension ref="A1:B55"/>
  <sheetViews>
    <sheetView workbookViewId="0">
      <selection activeCell="E2" sqref="E2:E563"/>
    </sheetView>
  </sheetViews>
  <sheetFormatPr baseColWidth="10" defaultRowHeight="18"/>
  <sheetData>
    <row r="1" spans="1:2">
      <c r="A1" t="s">
        <v>672</v>
      </c>
      <c r="B1" t="s">
        <v>671</v>
      </c>
    </row>
    <row r="2" spans="1:2">
      <c r="A2" t="s">
        <v>669</v>
      </c>
      <c r="B2">
        <v>1</v>
      </c>
    </row>
    <row r="3" spans="1:2">
      <c r="A3" t="s">
        <v>401</v>
      </c>
      <c r="B3">
        <v>0.45477059224774002</v>
      </c>
    </row>
    <row r="4" spans="1:2">
      <c r="A4" t="s">
        <v>416</v>
      </c>
      <c r="B4">
        <v>0.43924512593655601</v>
      </c>
    </row>
    <row r="5" spans="1:2">
      <c r="A5" t="s">
        <v>404</v>
      </c>
      <c r="B5">
        <v>0.343669749221304</v>
      </c>
    </row>
    <row r="6" spans="1:2">
      <c r="A6" t="s">
        <v>444</v>
      </c>
      <c r="B6">
        <v>0.30292976555164602</v>
      </c>
    </row>
    <row r="7" spans="1:2">
      <c r="A7" t="s">
        <v>405</v>
      </c>
      <c r="B7">
        <v>0.19419275255202501</v>
      </c>
    </row>
    <row r="8" spans="1:2">
      <c r="A8" t="s">
        <v>437</v>
      </c>
      <c r="B8">
        <v>0.19060997515150199</v>
      </c>
    </row>
    <row r="9" spans="1:2">
      <c r="A9" t="s">
        <v>396</v>
      </c>
      <c r="B9">
        <v>0.183405065052856</v>
      </c>
    </row>
    <row r="10" spans="1:2">
      <c r="A10" t="s">
        <v>435</v>
      </c>
      <c r="B10">
        <v>0.17997529994175099</v>
      </c>
    </row>
    <row r="11" spans="1:2">
      <c r="A11" t="s">
        <v>443</v>
      </c>
      <c r="B11">
        <v>0.178575052391726</v>
      </c>
    </row>
    <row r="12" spans="1:2">
      <c r="A12" t="s">
        <v>434</v>
      </c>
      <c r="B12">
        <v>0.14574238601328801</v>
      </c>
    </row>
    <row r="13" spans="1:2">
      <c r="A13" t="s">
        <v>451</v>
      </c>
      <c r="B13">
        <v>0.14197339219390401</v>
      </c>
    </row>
    <row r="14" spans="1:2">
      <c r="A14" t="s">
        <v>409</v>
      </c>
      <c r="B14">
        <v>0.14114447112645501</v>
      </c>
    </row>
    <row r="15" spans="1:2">
      <c r="A15" t="s">
        <v>442</v>
      </c>
      <c r="B15">
        <v>0.13198223794400701</v>
      </c>
    </row>
    <row r="16" spans="1:2">
      <c r="A16" t="s">
        <v>407</v>
      </c>
      <c r="B16">
        <v>0.13128772089814</v>
      </c>
    </row>
    <row r="17" spans="1:2">
      <c r="A17" t="s">
        <v>433</v>
      </c>
      <c r="B17">
        <v>0.110995442229385</v>
      </c>
    </row>
    <row r="18" spans="1:2">
      <c r="A18" t="s">
        <v>440</v>
      </c>
      <c r="B18">
        <v>8.8472218797222807E-2</v>
      </c>
    </row>
    <row r="19" spans="1:2">
      <c r="A19" t="s">
        <v>411</v>
      </c>
      <c r="B19">
        <v>8.5448629683500907E-2</v>
      </c>
    </row>
    <row r="20" spans="1:2">
      <c r="A20" t="s">
        <v>414</v>
      </c>
      <c r="B20">
        <v>8.4311849970243505E-2</v>
      </c>
    </row>
    <row r="21" spans="1:2">
      <c r="A21" t="s">
        <v>447</v>
      </c>
      <c r="B21">
        <v>8.1362029122211896E-2</v>
      </c>
    </row>
    <row r="22" spans="1:2">
      <c r="A22" t="s">
        <v>427</v>
      </c>
      <c r="B22">
        <v>7.4387121299885894E-2</v>
      </c>
    </row>
    <row r="23" spans="1:2">
      <c r="A23" t="s">
        <v>394</v>
      </c>
      <c r="B23">
        <v>6.7372598621679297E-2</v>
      </c>
    </row>
    <row r="24" spans="1:2">
      <c r="A24" t="s">
        <v>397</v>
      </c>
      <c r="B24">
        <v>6.6347283347740996E-2</v>
      </c>
    </row>
    <row r="25" spans="1:2">
      <c r="A25" t="s">
        <v>438</v>
      </c>
      <c r="B25">
        <v>6.4105343292722106E-2</v>
      </c>
    </row>
    <row r="26" spans="1:2">
      <c r="A26" t="s">
        <v>441</v>
      </c>
      <c r="B26">
        <v>6.1773873701603699E-2</v>
      </c>
    </row>
    <row r="27" spans="1:2">
      <c r="A27" t="s">
        <v>670</v>
      </c>
      <c r="B27">
        <v>5.3734626836066397E-2</v>
      </c>
    </row>
    <row r="28" spans="1:2">
      <c r="A28" t="s">
        <v>420</v>
      </c>
      <c r="B28">
        <v>5.11362281684773E-2</v>
      </c>
    </row>
    <row r="29" spans="1:2">
      <c r="A29" t="s">
        <v>428</v>
      </c>
      <c r="B29">
        <v>4.7062315995747603E-2</v>
      </c>
    </row>
    <row r="30" spans="1:2">
      <c r="A30" t="s">
        <v>422</v>
      </c>
      <c r="B30">
        <v>3.9459506868204298E-2</v>
      </c>
    </row>
    <row r="31" spans="1:2">
      <c r="A31" t="s">
        <v>419</v>
      </c>
      <c r="B31">
        <v>2.5218116436403201E-2</v>
      </c>
    </row>
    <row r="32" spans="1:2">
      <c r="A32" t="s">
        <v>439</v>
      </c>
      <c r="B32">
        <v>2.3273002464797601E-2</v>
      </c>
    </row>
    <row r="33" spans="1:2">
      <c r="A33" t="s">
        <v>406</v>
      </c>
      <c r="B33">
        <v>2.1157979952156E-2</v>
      </c>
    </row>
    <row r="34" spans="1:2">
      <c r="A34" t="s">
        <v>399</v>
      </c>
      <c r="B34">
        <v>2.0338058933999901E-2</v>
      </c>
    </row>
    <row r="35" spans="1:2">
      <c r="A35" t="s">
        <v>408</v>
      </c>
      <c r="B35">
        <v>1.87081672996522E-2</v>
      </c>
    </row>
    <row r="36" spans="1:2">
      <c r="A36" t="s">
        <v>425</v>
      </c>
      <c r="B36">
        <v>1.8293351653395701E-2</v>
      </c>
    </row>
    <row r="37" spans="1:2">
      <c r="A37" t="s">
        <v>417</v>
      </c>
      <c r="B37">
        <v>1.5994907984568499E-2</v>
      </c>
    </row>
    <row r="38" spans="1:2">
      <c r="A38" t="s">
        <v>445</v>
      </c>
      <c r="B38">
        <v>1.49619865794172E-2</v>
      </c>
    </row>
    <row r="39" spans="1:2">
      <c r="A39" t="s">
        <v>410</v>
      </c>
      <c r="B39">
        <v>1.3947661848299601E-2</v>
      </c>
    </row>
    <row r="40" spans="1:2">
      <c r="A40" t="s">
        <v>450</v>
      </c>
      <c r="B40">
        <v>1.32005819710658E-2</v>
      </c>
    </row>
    <row r="41" spans="1:2">
      <c r="A41" t="s">
        <v>431</v>
      </c>
      <c r="B41">
        <v>1.2258347652971201E-2</v>
      </c>
    </row>
    <row r="42" spans="1:2">
      <c r="A42" t="s">
        <v>426</v>
      </c>
      <c r="B42">
        <v>7.5095014761600003E-3</v>
      </c>
    </row>
    <row r="43" spans="1:2">
      <c r="A43" t="s">
        <v>424</v>
      </c>
      <c r="B43">
        <v>7.2372088691094998E-3</v>
      </c>
    </row>
    <row r="44" spans="1:2">
      <c r="A44" t="s">
        <v>413</v>
      </c>
      <c r="B44">
        <v>5.7800906759386999E-3</v>
      </c>
    </row>
    <row r="45" spans="1:2">
      <c r="A45" t="s">
        <v>398</v>
      </c>
      <c r="B45">
        <v>5.3768384150610004E-3</v>
      </c>
    </row>
    <row r="46" spans="1:2">
      <c r="A46" t="s">
        <v>446</v>
      </c>
      <c r="B46">
        <v>2.5719902650439999E-3</v>
      </c>
    </row>
    <row r="47" spans="1:2">
      <c r="A47" t="s">
        <v>392</v>
      </c>
      <c r="B47">
        <v>2.419975664816E-3</v>
      </c>
    </row>
    <row r="48" spans="1:2">
      <c r="A48" t="s">
        <v>390</v>
      </c>
      <c r="B48">
        <v>1.9501844452853999E-3</v>
      </c>
    </row>
    <row r="49" spans="1:2">
      <c r="A49" t="s">
        <v>423</v>
      </c>
      <c r="B49">
        <v>1.0270042222608E-3</v>
      </c>
    </row>
    <row r="50" spans="1:2">
      <c r="A50" t="s">
        <v>449</v>
      </c>
      <c r="B50">
        <v>3.5188451525620002E-4</v>
      </c>
    </row>
    <row r="51" spans="1:2">
      <c r="A51" t="s">
        <v>432</v>
      </c>
      <c r="B51">
        <v>-7.3050453414920001E-4</v>
      </c>
    </row>
    <row r="52" spans="1:2">
      <c r="A52" t="s">
        <v>421</v>
      </c>
      <c r="B52">
        <v>-7.6004820543839995E-4</v>
      </c>
    </row>
    <row r="53" spans="1:2">
      <c r="A53" t="s">
        <v>430</v>
      </c>
      <c r="B53">
        <v>-1.2624280366313001E-3</v>
      </c>
    </row>
    <row r="54" spans="1:2">
      <c r="A54" t="s">
        <v>429</v>
      </c>
      <c r="B54">
        <v>-4.4786127938449003E-3</v>
      </c>
    </row>
    <row r="55" spans="1:2">
      <c r="A55" t="s">
        <v>448</v>
      </c>
      <c r="B55">
        <v>-5.2069483914805002E-3</v>
      </c>
    </row>
  </sheetData>
  <phoneticPr fontId="1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17453-2626-464E-8E34-8717F00BC1CE}">
  <dimension ref="A1:B56"/>
  <sheetViews>
    <sheetView workbookViewId="0">
      <selection activeCell="E2" sqref="E2:E563"/>
    </sheetView>
  </sheetViews>
  <sheetFormatPr baseColWidth="10" defaultRowHeight="18"/>
  <sheetData>
    <row r="1" spans="1:2">
      <c r="A1" t="s">
        <v>672</v>
      </c>
      <c r="B1" t="s">
        <v>671</v>
      </c>
    </row>
    <row r="2" spans="1:2">
      <c r="A2" t="s">
        <v>396</v>
      </c>
      <c r="B2">
        <v>1</v>
      </c>
    </row>
    <row r="3" spans="1:2">
      <c r="A3" t="s">
        <v>446</v>
      </c>
      <c r="B3">
        <v>0.76682569402434397</v>
      </c>
    </row>
    <row r="4" spans="1:2">
      <c r="A4" t="s">
        <v>411</v>
      </c>
      <c r="B4">
        <v>0.72506231822703904</v>
      </c>
    </row>
    <row r="5" spans="1:2">
      <c r="A5" t="s">
        <v>409</v>
      </c>
      <c r="B5">
        <v>0.701914860137965</v>
      </c>
    </row>
    <row r="6" spans="1:2">
      <c r="A6" t="s">
        <v>669</v>
      </c>
      <c r="B6">
        <v>0.61555114769772801</v>
      </c>
    </row>
    <row r="7" spans="1:2">
      <c r="A7" t="s">
        <v>442</v>
      </c>
      <c r="B7">
        <v>0.49534798612314501</v>
      </c>
    </row>
    <row r="8" spans="1:2">
      <c r="A8" t="s">
        <v>428</v>
      </c>
      <c r="B8">
        <v>0.40233730103230098</v>
      </c>
    </row>
    <row r="9" spans="1:2">
      <c r="A9" t="s">
        <v>414</v>
      </c>
      <c r="B9">
        <v>0.321985644648702</v>
      </c>
    </row>
    <row r="10" spans="1:2">
      <c r="A10" t="s">
        <v>445</v>
      </c>
      <c r="B10">
        <v>0.31071214471353997</v>
      </c>
    </row>
    <row r="11" spans="1:2">
      <c r="A11" t="s">
        <v>447</v>
      </c>
      <c r="B11">
        <v>0.28783135324857601</v>
      </c>
    </row>
    <row r="12" spans="1:2">
      <c r="A12" t="s">
        <v>432</v>
      </c>
      <c r="B12">
        <v>0.17248030901140499</v>
      </c>
    </row>
    <row r="13" spans="1:2">
      <c r="A13" t="s">
        <v>433</v>
      </c>
      <c r="B13">
        <v>0.160490766508539</v>
      </c>
    </row>
    <row r="14" spans="1:2">
      <c r="A14" t="s">
        <v>427</v>
      </c>
      <c r="B14">
        <v>0.131025552815734</v>
      </c>
    </row>
    <row r="15" spans="1:2">
      <c r="A15" t="s">
        <v>405</v>
      </c>
      <c r="B15">
        <v>0.12933343376085399</v>
      </c>
    </row>
    <row r="16" spans="1:2">
      <c r="A16" t="s">
        <v>438</v>
      </c>
      <c r="B16">
        <v>0.12905330346583199</v>
      </c>
    </row>
    <row r="17" spans="1:2">
      <c r="A17" t="s">
        <v>399</v>
      </c>
      <c r="B17">
        <v>0.122486563694433</v>
      </c>
    </row>
    <row r="18" spans="1:2">
      <c r="A18" t="s">
        <v>406</v>
      </c>
      <c r="B18">
        <v>0.113599618228634</v>
      </c>
    </row>
    <row r="19" spans="1:2">
      <c r="A19" t="s">
        <v>439</v>
      </c>
      <c r="B19">
        <v>0.112335131102434</v>
      </c>
    </row>
    <row r="20" spans="1:2">
      <c r="A20" t="s">
        <v>435</v>
      </c>
      <c r="B20">
        <v>0.10865409735386999</v>
      </c>
    </row>
    <row r="21" spans="1:2">
      <c r="A21" t="s">
        <v>448</v>
      </c>
      <c r="B21">
        <v>0.10320445660374</v>
      </c>
    </row>
    <row r="22" spans="1:2">
      <c r="A22" t="s">
        <v>420</v>
      </c>
      <c r="B22">
        <v>0.100412855952345</v>
      </c>
    </row>
    <row r="23" spans="1:2">
      <c r="A23" t="s">
        <v>407</v>
      </c>
      <c r="B23">
        <v>9.8641397681899404E-2</v>
      </c>
    </row>
    <row r="24" spans="1:2">
      <c r="A24" t="s">
        <v>440</v>
      </c>
      <c r="B24">
        <v>9.5024961070643996E-2</v>
      </c>
    </row>
    <row r="25" spans="1:2">
      <c r="A25" t="s">
        <v>434</v>
      </c>
      <c r="B25">
        <v>9.0799340560570804E-2</v>
      </c>
    </row>
    <row r="26" spans="1:2">
      <c r="A26" t="s">
        <v>450</v>
      </c>
      <c r="B26">
        <v>8.9720069515155404E-2</v>
      </c>
    </row>
    <row r="27" spans="1:2">
      <c r="A27" t="s">
        <v>426</v>
      </c>
      <c r="B27">
        <v>8.5318142890620702E-2</v>
      </c>
    </row>
    <row r="28" spans="1:2">
      <c r="A28" t="s">
        <v>408</v>
      </c>
      <c r="B28">
        <v>7.8426100300994797E-2</v>
      </c>
    </row>
    <row r="29" spans="1:2">
      <c r="A29" t="s">
        <v>444</v>
      </c>
      <c r="B29">
        <v>6.9608026436867795E-2</v>
      </c>
    </row>
    <row r="30" spans="1:2">
      <c r="A30" t="s">
        <v>404</v>
      </c>
      <c r="B30">
        <v>6.8270285717092899E-2</v>
      </c>
    </row>
    <row r="31" spans="1:2">
      <c r="A31" t="s">
        <v>429</v>
      </c>
      <c r="B31">
        <v>6.1555022663051802E-2</v>
      </c>
    </row>
    <row r="32" spans="1:2">
      <c r="A32" t="s">
        <v>430</v>
      </c>
      <c r="B32">
        <v>5.66132790970406E-2</v>
      </c>
    </row>
    <row r="33" spans="1:2">
      <c r="A33" t="s">
        <v>451</v>
      </c>
      <c r="B33">
        <v>5.61652163588005E-2</v>
      </c>
    </row>
    <row r="34" spans="1:2">
      <c r="A34" t="s">
        <v>401</v>
      </c>
      <c r="B34">
        <v>5.2463330161785601E-2</v>
      </c>
    </row>
    <row r="35" spans="1:2">
      <c r="A35" t="s">
        <v>419</v>
      </c>
      <c r="B35">
        <v>5.16158568506997E-2</v>
      </c>
    </row>
    <row r="36" spans="1:2">
      <c r="A36" t="s">
        <v>410</v>
      </c>
      <c r="B36">
        <v>4.28348355622101E-2</v>
      </c>
    </row>
    <row r="37" spans="1:2">
      <c r="A37" t="s">
        <v>412</v>
      </c>
      <c r="B37">
        <v>3.9956581402457503E-2</v>
      </c>
    </row>
    <row r="38" spans="1:2">
      <c r="A38" t="s">
        <v>390</v>
      </c>
      <c r="B38">
        <v>3.9161566777821802E-2</v>
      </c>
    </row>
    <row r="39" spans="1:2">
      <c r="A39" t="s">
        <v>431</v>
      </c>
      <c r="B39">
        <v>3.5612451381071303E-2</v>
      </c>
    </row>
    <row r="40" spans="1:2">
      <c r="A40" t="s">
        <v>422</v>
      </c>
      <c r="B40">
        <v>3.5297417893663897E-2</v>
      </c>
    </row>
    <row r="41" spans="1:2">
      <c r="A41" t="s">
        <v>670</v>
      </c>
      <c r="B41">
        <v>3.4174941428842899E-2</v>
      </c>
    </row>
    <row r="42" spans="1:2">
      <c r="A42" t="s">
        <v>416</v>
      </c>
      <c r="B42">
        <v>3.3317684680132097E-2</v>
      </c>
    </row>
    <row r="43" spans="1:2">
      <c r="A43" t="s">
        <v>423</v>
      </c>
      <c r="B43">
        <v>2.6781584037732599E-2</v>
      </c>
    </row>
    <row r="44" spans="1:2">
      <c r="A44" t="s">
        <v>443</v>
      </c>
      <c r="B44">
        <v>1.3252317424932899E-2</v>
      </c>
    </row>
    <row r="45" spans="1:2">
      <c r="A45" t="s">
        <v>397</v>
      </c>
      <c r="B45">
        <v>1.13414174537186E-2</v>
      </c>
    </row>
    <row r="46" spans="1:2">
      <c r="A46" t="s">
        <v>394</v>
      </c>
      <c r="B46">
        <v>9.1832778417584998E-3</v>
      </c>
    </row>
    <row r="47" spans="1:2">
      <c r="A47" t="s">
        <v>398</v>
      </c>
      <c r="B47">
        <v>7.7031146662210996E-3</v>
      </c>
    </row>
    <row r="48" spans="1:2">
      <c r="A48" t="s">
        <v>421</v>
      </c>
      <c r="B48">
        <v>7.6933675619081003E-3</v>
      </c>
    </row>
    <row r="49" spans="1:2">
      <c r="A49" t="s">
        <v>425</v>
      </c>
      <c r="B49">
        <v>7.4412817812163998E-3</v>
      </c>
    </row>
    <row r="50" spans="1:2">
      <c r="A50" t="s">
        <v>424</v>
      </c>
      <c r="B50">
        <v>4.0933822883474002E-3</v>
      </c>
    </row>
    <row r="51" spans="1:2">
      <c r="A51" t="s">
        <v>417</v>
      </c>
      <c r="B51">
        <v>2.1505617278359001E-3</v>
      </c>
    </row>
    <row r="52" spans="1:2">
      <c r="A52" t="s">
        <v>437</v>
      </c>
      <c r="B52">
        <v>9.8652853135959995E-4</v>
      </c>
    </row>
    <row r="53" spans="1:2">
      <c r="A53" t="s">
        <v>413</v>
      </c>
      <c r="B53">
        <v>8.5015308577899998E-4</v>
      </c>
    </row>
    <row r="54" spans="1:2">
      <c r="A54" t="s">
        <v>441</v>
      </c>
      <c r="B54">
        <v>3.5386830808079999E-4</v>
      </c>
    </row>
    <row r="55" spans="1:2">
      <c r="A55" t="s">
        <v>392</v>
      </c>
      <c r="B55">
        <v>1.90436094178E-4</v>
      </c>
    </row>
    <row r="56" spans="1:2">
      <c r="A56" t="s">
        <v>449</v>
      </c>
      <c r="B56">
        <v>0</v>
      </c>
    </row>
  </sheetData>
  <phoneticPr fontId="1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3082F-A523-E344-B0A3-C48BA2C636AC}">
  <dimension ref="A1:B55"/>
  <sheetViews>
    <sheetView workbookViewId="0">
      <selection activeCell="E2" sqref="E2:E563"/>
    </sheetView>
  </sheetViews>
  <sheetFormatPr baseColWidth="10" defaultRowHeight="18"/>
  <sheetData>
    <row r="1" spans="1:2">
      <c r="A1" t="s">
        <v>672</v>
      </c>
      <c r="B1" t="s">
        <v>671</v>
      </c>
    </row>
    <row r="2" spans="1:2">
      <c r="A2" t="s">
        <v>427</v>
      </c>
      <c r="B2">
        <v>1</v>
      </c>
    </row>
    <row r="3" spans="1:2">
      <c r="A3" t="s">
        <v>433</v>
      </c>
      <c r="B3">
        <v>0.99905103016712105</v>
      </c>
    </row>
    <row r="4" spans="1:2">
      <c r="A4" t="s">
        <v>413</v>
      </c>
      <c r="B4">
        <v>0.76677908168036402</v>
      </c>
    </row>
    <row r="5" spans="1:2">
      <c r="A5" t="s">
        <v>445</v>
      </c>
      <c r="B5">
        <v>0.338659606764948</v>
      </c>
    </row>
    <row r="6" spans="1:2">
      <c r="A6" t="s">
        <v>399</v>
      </c>
      <c r="B6">
        <v>0.30939158398498601</v>
      </c>
    </row>
    <row r="7" spans="1:2">
      <c r="A7" t="s">
        <v>406</v>
      </c>
      <c r="B7">
        <v>0.265689739033453</v>
      </c>
    </row>
    <row r="8" spans="1:2">
      <c r="A8" t="s">
        <v>446</v>
      </c>
      <c r="B8">
        <v>0.26251034320575101</v>
      </c>
    </row>
    <row r="9" spans="1:2">
      <c r="A9" t="s">
        <v>449</v>
      </c>
      <c r="B9">
        <v>0.234313570945057</v>
      </c>
    </row>
    <row r="10" spans="1:2">
      <c r="A10" t="s">
        <v>414</v>
      </c>
      <c r="B10">
        <v>0.172056178888219</v>
      </c>
    </row>
    <row r="11" spans="1:2">
      <c r="A11" t="s">
        <v>390</v>
      </c>
      <c r="B11">
        <v>0.15722235808080001</v>
      </c>
    </row>
    <row r="12" spans="1:2">
      <c r="A12" t="s">
        <v>425</v>
      </c>
      <c r="B12">
        <v>0.15210771563787601</v>
      </c>
    </row>
    <row r="13" spans="1:2">
      <c r="A13" t="s">
        <v>426</v>
      </c>
      <c r="B13">
        <v>0.11642245027413201</v>
      </c>
    </row>
    <row r="14" spans="1:2">
      <c r="A14" t="s">
        <v>429</v>
      </c>
      <c r="B14">
        <v>0.110385744156625</v>
      </c>
    </row>
    <row r="15" spans="1:2">
      <c r="A15" t="s">
        <v>423</v>
      </c>
      <c r="B15">
        <v>7.5969595746304505E-2</v>
      </c>
    </row>
    <row r="16" spans="1:2">
      <c r="A16" t="s">
        <v>420</v>
      </c>
      <c r="B16">
        <v>6.3587241974002395E-2</v>
      </c>
    </row>
    <row r="17" spans="1:2">
      <c r="A17" t="s">
        <v>398</v>
      </c>
      <c r="B17">
        <v>6.1879773021293598E-2</v>
      </c>
    </row>
    <row r="18" spans="1:2">
      <c r="A18" t="s">
        <v>405</v>
      </c>
      <c r="B18">
        <v>4.7502515537460398E-2</v>
      </c>
    </row>
    <row r="19" spans="1:2">
      <c r="A19" t="s">
        <v>404</v>
      </c>
      <c r="B19">
        <v>4.2774214197194502E-2</v>
      </c>
    </row>
    <row r="20" spans="1:2">
      <c r="A20" t="s">
        <v>392</v>
      </c>
      <c r="B20">
        <v>3.7726406565206899E-2</v>
      </c>
    </row>
    <row r="21" spans="1:2">
      <c r="A21" t="s">
        <v>670</v>
      </c>
      <c r="B21">
        <v>2.8398957109909199E-2</v>
      </c>
    </row>
    <row r="22" spans="1:2">
      <c r="A22" t="s">
        <v>447</v>
      </c>
      <c r="B22">
        <v>2.8051900013673602E-2</v>
      </c>
    </row>
    <row r="23" spans="1:2">
      <c r="A23" t="s">
        <v>434</v>
      </c>
      <c r="B23">
        <v>2.72620340790687E-2</v>
      </c>
    </row>
    <row r="24" spans="1:2">
      <c r="A24" t="s">
        <v>422</v>
      </c>
      <c r="B24">
        <v>2.52340642497145E-2</v>
      </c>
    </row>
    <row r="25" spans="1:2">
      <c r="A25" t="s">
        <v>444</v>
      </c>
      <c r="B25">
        <v>2.3650792922790001E-2</v>
      </c>
    </row>
    <row r="26" spans="1:2">
      <c r="A26" t="s">
        <v>432</v>
      </c>
      <c r="B26">
        <v>2.2414996376784499E-2</v>
      </c>
    </row>
    <row r="27" spans="1:2">
      <c r="A27" t="s">
        <v>401</v>
      </c>
      <c r="B27">
        <v>2.18053935821352E-2</v>
      </c>
    </row>
    <row r="28" spans="1:2">
      <c r="A28" t="s">
        <v>417</v>
      </c>
      <c r="B28">
        <v>1.99481793086679E-2</v>
      </c>
    </row>
    <row r="29" spans="1:2">
      <c r="A29" t="s">
        <v>430</v>
      </c>
      <c r="B29">
        <v>1.9453678596064301E-2</v>
      </c>
    </row>
    <row r="30" spans="1:2">
      <c r="A30" t="s">
        <v>448</v>
      </c>
      <c r="B30">
        <v>1.5346516672555899E-2</v>
      </c>
    </row>
    <row r="31" spans="1:2">
      <c r="A31" t="s">
        <v>442</v>
      </c>
      <c r="B31">
        <v>1.5001878184796801E-2</v>
      </c>
    </row>
    <row r="32" spans="1:2">
      <c r="A32" t="s">
        <v>394</v>
      </c>
      <c r="B32">
        <v>1.42983090664271E-2</v>
      </c>
    </row>
    <row r="33" spans="1:2">
      <c r="A33" t="s">
        <v>438</v>
      </c>
      <c r="B33">
        <v>1.1671567504337101E-2</v>
      </c>
    </row>
    <row r="34" spans="1:2">
      <c r="A34" t="s">
        <v>419</v>
      </c>
      <c r="B34">
        <v>8.5191621654383994E-3</v>
      </c>
    </row>
    <row r="35" spans="1:2">
      <c r="A35" t="s">
        <v>397</v>
      </c>
      <c r="B35">
        <v>8.2083610307358001E-3</v>
      </c>
    </row>
    <row r="36" spans="1:2">
      <c r="A36" t="s">
        <v>441</v>
      </c>
      <c r="B36">
        <v>7.7873395924984001E-3</v>
      </c>
    </row>
    <row r="37" spans="1:2">
      <c r="A37" t="s">
        <v>424</v>
      </c>
      <c r="B37">
        <v>5.7273628037326002E-3</v>
      </c>
    </row>
    <row r="38" spans="1:2">
      <c r="A38" t="s">
        <v>443</v>
      </c>
      <c r="B38">
        <v>5.5831854035635004E-3</v>
      </c>
    </row>
    <row r="39" spans="1:2">
      <c r="A39" t="s">
        <v>411</v>
      </c>
      <c r="B39">
        <v>5.4602740718824004E-3</v>
      </c>
    </row>
    <row r="40" spans="1:2">
      <c r="A40" t="s">
        <v>431</v>
      </c>
      <c r="B40">
        <v>4.3737071814646004E-3</v>
      </c>
    </row>
    <row r="41" spans="1:2">
      <c r="A41" t="s">
        <v>407</v>
      </c>
      <c r="B41">
        <v>4.2507724122826003E-3</v>
      </c>
    </row>
    <row r="42" spans="1:2">
      <c r="A42" t="s">
        <v>408</v>
      </c>
      <c r="B42">
        <v>4.1374483198277998E-3</v>
      </c>
    </row>
    <row r="43" spans="1:2">
      <c r="A43" t="s">
        <v>409</v>
      </c>
      <c r="B43">
        <v>3.6835765721098999E-3</v>
      </c>
    </row>
    <row r="44" spans="1:2">
      <c r="A44" t="s">
        <v>669</v>
      </c>
      <c r="B44">
        <v>3.1516743143762001E-3</v>
      </c>
    </row>
    <row r="45" spans="1:2">
      <c r="A45" t="s">
        <v>435</v>
      </c>
      <c r="B45">
        <v>2.8555840363076001E-3</v>
      </c>
    </row>
    <row r="46" spans="1:2">
      <c r="A46" t="s">
        <v>396</v>
      </c>
      <c r="B46">
        <v>2.305509270579E-3</v>
      </c>
    </row>
    <row r="47" spans="1:2">
      <c r="A47" t="s">
        <v>439</v>
      </c>
      <c r="B47">
        <v>3.5433273413559998E-4</v>
      </c>
    </row>
    <row r="48" spans="1:2">
      <c r="A48" t="s">
        <v>421</v>
      </c>
      <c r="B48">
        <v>-7.4801485373960004E-4</v>
      </c>
    </row>
    <row r="49" spans="1:2">
      <c r="A49" t="s">
        <v>416</v>
      </c>
      <c r="B49">
        <v>-1.1046555538574E-3</v>
      </c>
    </row>
    <row r="50" spans="1:2">
      <c r="A50" t="s">
        <v>410</v>
      </c>
      <c r="B50">
        <v>-1.3114103856275E-3</v>
      </c>
    </row>
    <row r="51" spans="1:2">
      <c r="A51" t="s">
        <v>428</v>
      </c>
      <c r="B51">
        <v>-1.5382670371373E-3</v>
      </c>
    </row>
    <row r="52" spans="1:2">
      <c r="A52" t="s">
        <v>437</v>
      </c>
      <c r="B52">
        <v>-2.4456209725339999E-3</v>
      </c>
    </row>
    <row r="53" spans="1:2">
      <c r="A53" t="s">
        <v>440</v>
      </c>
      <c r="B53">
        <v>-6.0593706822815998E-3</v>
      </c>
    </row>
    <row r="54" spans="1:2">
      <c r="A54" t="s">
        <v>450</v>
      </c>
      <c r="B54">
        <v>-9.5158595273727008E-3</v>
      </c>
    </row>
    <row r="55" spans="1:2">
      <c r="A55" t="s">
        <v>451</v>
      </c>
      <c r="B55">
        <v>-1.3412657995904499E-2</v>
      </c>
    </row>
  </sheetData>
  <phoneticPr fontId="1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0D819-15D5-2442-B9E7-2F1D9532C50A}">
  <dimension ref="A1:B54"/>
  <sheetViews>
    <sheetView workbookViewId="0">
      <selection activeCell="E2" sqref="E2:E563"/>
    </sheetView>
  </sheetViews>
  <sheetFormatPr baseColWidth="10" defaultRowHeight="18"/>
  <sheetData>
    <row r="1" spans="1:2">
      <c r="A1" t="s">
        <v>672</v>
      </c>
      <c r="B1" t="s">
        <v>671</v>
      </c>
    </row>
    <row r="2" spans="1:2">
      <c r="A2" t="s">
        <v>445</v>
      </c>
      <c r="B2">
        <v>1</v>
      </c>
    </row>
    <row r="3" spans="1:2">
      <c r="A3" t="s">
        <v>409</v>
      </c>
      <c r="B3">
        <v>0.60025044984119102</v>
      </c>
    </row>
    <row r="4" spans="1:2">
      <c r="A4" t="s">
        <v>416</v>
      </c>
      <c r="B4">
        <v>0.50870807949814001</v>
      </c>
    </row>
    <row r="5" spans="1:2">
      <c r="A5" t="s">
        <v>422</v>
      </c>
      <c r="B5">
        <v>0.467582775235446</v>
      </c>
    </row>
    <row r="6" spans="1:2">
      <c r="A6" t="s">
        <v>669</v>
      </c>
      <c r="B6">
        <v>0.38834087161776998</v>
      </c>
    </row>
    <row r="7" spans="1:2">
      <c r="A7" t="s">
        <v>397</v>
      </c>
      <c r="B7">
        <v>0.37808771997280199</v>
      </c>
    </row>
    <row r="8" spans="1:2">
      <c r="A8" t="s">
        <v>414</v>
      </c>
      <c r="B8">
        <v>0.35889091730751099</v>
      </c>
    </row>
    <row r="9" spans="1:2">
      <c r="A9" t="s">
        <v>451</v>
      </c>
      <c r="B9">
        <v>0.33475012920590003</v>
      </c>
    </row>
    <row r="10" spans="1:2">
      <c r="A10" t="s">
        <v>392</v>
      </c>
      <c r="B10">
        <v>0.298173280947367</v>
      </c>
    </row>
    <row r="11" spans="1:2">
      <c r="A11" t="s">
        <v>450</v>
      </c>
      <c r="B11">
        <v>0.283486366011515</v>
      </c>
    </row>
    <row r="12" spans="1:2">
      <c r="A12" t="s">
        <v>427</v>
      </c>
      <c r="B12">
        <v>0.25054937184142601</v>
      </c>
    </row>
    <row r="13" spans="1:2">
      <c r="A13" t="s">
        <v>407</v>
      </c>
      <c r="B13">
        <v>0.22993006528787099</v>
      </c>
    </row>
    <row r="14" spans="1:2">
      <c r="A14" t="s">
        <v>428</v>
      </c>
      <c r="B14">
        <v>0.22099251222017399</v>
      </c>
    </row>
    <row r="15" spans="1:2">
      <c r="A15" t="s">
        <v>447</v>
      </c>
      <c r="B15">
        <v>0.196020757368496</v>
      </c>
    </row>
    <row r="16" spans="1:2">
      <c r="A16" t="s">
        <v>411</v>
      </c>
      <c r="B16">
        <v>0.174982951958634</v>
      </c>
    </row>
    <row r="17" spans="1:2">
      <c r="A17" t="s">
        <v>670</v>
      </c>
      <c r="B17">
        <v>0.173628769717287</v>
      </c>
    </row>
    <row r="18" spans="1:2">
      <c r="A18" t="s">
        <v>446</v>
      </c>
      <c r="B18">
        <v>0.15046736799083299</v>
      </c>
    </row>
    <row r="19" spans="1:2">
      <c r="A19" t="s">
        <v>401</v>
      </c>
      <c r="B19">
        <v>0.13943946812635699</v>
      </c>
    </row>
    <row r="20" spans="1:2">
      <c r="A20" t="s">
        <v>421</v>
      </c>
      <c r="B20">
        <v>0.12502702540260299</v>
      </c>
    </row>
    <row r="21" spans="1:2">
      <c r="A21" t="s">
        <v>449</v>
      </c>
      <c r="B21">
        <v>0.11420901685112</v>
      </c>
    </row>
    <row r="22" spans="1:2">
      <c r="A22" t="s">
        <v>408</v>
      </c>
      <c r="B22">
        <v>0.10480446071432301</v>
      </c>
    </row>
    <row r="23" spans="1:2">
      <c r="A23" t="s">
        <v>424</v>
      </c>
      <c r="B23">
        <v>8.8315452167538902E-2</v>
      </c>
    </row>
    <row r="24" spans="1:2">
      <c r="A24" t="s">
        <v>443</v>
      </c>
      <c r="B24">
        <v>7.5506669022640804E-2</v>
      </c>
    </row>
    <row r="25" spans="1:2">
      <c r="A25" t="s">
        <v>439</v>
      </c>
      <c r="B25">
        <v>7.36427820102529E-2</v>
      </c>
    </row>
    <row r="26" spans="1:2">
      <c r="A26" t="s">
        <v>419</v>
      </c>
      <c r="B26">
        <v>6.9462664894083107E-2</v>
      </c>
    </row>
    <row r="27" spans="1:2">
      <c r="A27" t="s">
        <v>433</v>
      </c>
      <c r="B27">
        <v>6.1197932627569097E-2</v>
      </c>
    </row>
    <row r="28" spans="1:2">
      <c r="A28" t="s">
        <v>425</v>
      </c>
      <c r="B28">
        <v>5.9796631135831203E-2</v>
      </c>
    </row>
    <row r="29" spans="1:2">
      <c r="A29" t="s">
        <v>423</v>
      </c>
      <c r="B29">
        <v>5.8466121818625698E-2</v>
      </c>
    </row>
    <row r="30" spans="1:2">
      <c r="A30" t="s">
        <v>394</v>
      </c>
      <c r="B30">
        <v>4.7646755634355997E-2</v>
      </c>
    </row>
    <row r="31" spans="1:2">
      <c r="A31" t="s">
        <v>404</v>
      </c>
      <c r="B31">
        <v>3.4776180355809698E-2</v>
      </c>
    </row>
    <row r="32" spans="1:2">
      <c r="A32" t="s">
        <v>413</v>
      </c>
      <c r="B32">
        <v>2.8251105787338401E-2</v>
      </c>
    </row>
    <row r="33" spans="1:2">
      <c r="A33" t="s">
        <v>410</v>
      </c>
      <c r="B33">
        <v>2.35628663562121E-2</v>
      </c>
    </row>
    <row r="34" spans="1:2">
      <c r="A34" t="s">
        <v>430</v>
      </c>
      <c r="B34">
        <v>2.3125140347052701E-2</v>
      </c>
    </row>
    <row r="35" spans="1:2">
      <c r="A35" t="s">
        <v>420</v>
      </c>
      <c r="B35">
        <v>1.7719152140308399E-2</v>
      </c>
    </row>
    <row r="36" spans="1:2">
      <c r="A36" t="s">
        <v>399</v>
      </c>
      <c r="B36">
        <v>1.6214009761386199E-2</v>
      </c>
    </row>
    <row r="37" spans="1:2">
      <c r="A37" t="s">
        <v>441</v>
      </c>
      <c r="B37">
        <v>1.0615506215336201E-2</v>
      </c>
    </row>
    <row r="38" spans="1:2">
      <c r="A38" t="s">
        <v>429</v>
      </c>
      <c r="B38">
        <v>7.7850441152877E-3</v>
      </c>
    </row>
    <row r="39" spans="1:2">
      <c r="A39" t="s">
        <v>437</v>
      </c>
      <c r="B39">
        <v>6.4603764545385998E-3</v>
      </c>
    </row>
    <row r="40" spans="1:2">
      <c r="A40" t="s">
        <v>434</v>
      </c>
      <c r="B40">
        <v>4.7004356041613999E-3</v>
      </c>
    </row>
    <row r="41" spans="1:2">
      <c r="A41" t="s">
        <v>396</v>
      </c>
      <c r="B41">
        <v>2.7489975649258999E-3</v>
      </c>
    </row>
    <row r="42" spans="1:2">
      <c r="A42" t="s">
        <v>417</v>
      </c>
      <c r="B42">
        <v>2.3878141939417999E-3</v>
      </c>
    </row>
    <row r="43" spans="1:2">
      <c r="A43" t="s">
        <v>426</v>
      </c>
      <c r="B43">
        <v>1.6718378540594E-3</v>
      </c>
    </row>
    <row r="44" spans="1:2">
      <c r="A44" t="s">
        <v>390</v>
      </c>
      <c r="B44">
        <v>1.3971039861296001E-3</v>
      </c>
    </row>
    <row r="45" spans="1:2">
      <c r="A45" t="s">
        <v>406</v>
      </c>
      <c r="B45" s="11">
        <v>7.9035739904400001E-5</v>
      </c>
    </row>
    <row r="46" spans="1:2">
      <c r="A46" t="s">
        <v>432</v>
      </c>
      <c r="B46">
        <v>-1.5638801295168E-3</v>
      </c>
    </row>
    <row r="47" spans="1:2">
      <c r="A47" t="s">
        <v>405</v>
      </c>
      <c r="B47">
        <v>-2.5097820140502001E-3</v>
      </c>
    </row>
    <row r="48" spans="1:2">
      <c r="A48" t="s">
        <v>448</v>
      </c>
      <c r="B48">
        <v>-3.7307060128445001E-3</v>
      </c>
    </row>
    <row r="49" spans="1:2">
      <c r="A49" t="s">
        <v>442</v>
      </c>
      <c r="B49">
        <v>-6.4740176661962001E-3</v>
      </c>
    </row>
    <row r="50" spans="1:2">
      <c r="A50" t="s">
        <v>398</v>
      </c>
      <c r="B50">
        <v>-1.0076524517319101E-2</v>
      </c>
    </row>
    <row r="51" spans="1:2">
      <c r="A51" t="s">
        <v>444</v>
      </c>
      <c r="B51">
        <v>-1.41986028594989E-2</v>
      </c>
    </row>
    <row r="52" spans="1:2">
      <c r="A52" t="s">
        <v>435</v>
      </c>
      <c r="B52">
        <v>-1.6041565387246999E-2</v>
      </c>
    </row>
    <row r="53" spans="1:2">
      <c r="A53" t="s">
        <v>431</v>
      </c>
      <c r="B53">
        <v>-2.1888624175424101E-2</v>
      </c>
    </row>
    <row r="54" spans="1:2">
      <c r="A54" t="s">
        <v>440</v>
      </c>
      <c r="B54">
        <v>-2.40240015710598E-2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A4FB5-F73C-FE43-87D8-26E79A7EB6EE}">
  <dimension ref="A1:AM62"/>
  <sheetViews>
    <sheetView tabSelected="1" topLeftCell="E1" workbookViewId="0">
      <selection activeCell="AB6" sqref="AB6:AM61"/>
    </sheetView>
  </sheetViews>
  <sheetFormatPr baseColWidth="10" defaultRowHeight="18"/>
  <cols>
    <col min="1" max="1" width="23.140625" bestFit="1" customWidth="1"/>
    <col min="4" max="15" width="10.7109375" style="10" customWidth="1"/>
    <col min="16" max="27" width="10.7109375" style="10" hidden="1" customWidth="1"/>
  </cols>
  <sheetData>
    <row r="1" spans="1:39" ht="19" thickBot="1">
      <c r="D1" s="49" t="s">
        <v>681</v>
      </c>
      <c r="E1" s="50"/>
      <c r="F1" s="50"/>
      <c r="G1" s="50"/>
      <c r="H1" s="50"/>
      <c r="I1" s="50"/>
      <c r="J1" s="50"/>
      <c r="K1" s="50"/>
      <c r="L1" s="50"/>
      <c r="M1" s="50"/>
      <c r="N1" s="50"/>
      <c r="O1" s="51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52" t="s">
        <v>682</v>
      </c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4"/>
    </row>
    <row r="2" spans="1:39">
      <c r="A2" s="12"/>
      <c r="B2" s="10"/>
      <c r="C2" s="10"/>
      <c r="D2" s="55" t="s">
        <v>675</v>
      </c>
      <c r="E2" s="56"/>
      <c r="F2" s="56"/>
      <c r="G2" s="57"/>
      <c r="H2" s="55" t="s">
        <v>676</v>
      </c>
      <c r="I2" s="56"/>
      <c r="J2" s="56"/>
      <c r="K2" s="57"/>
      <c r="L2" s="55" t="s">
        <v>677</v>
      </c>
      <c r="M2" s="56"/>
      <c r="N2" s="56"/>
      <c r="O2" s="57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55" t="s">
        <v>675</v>
      </c>
      <c r="AC2" s="56"/>
      <c r="AD2" s="56"/>
      <c r="AE2" s="57" t="s">
        <v>675</v>
      </c>
      <c r="AF2" s="55" t="s">
        <v>676</v>
      </c>
      <c r="AG2" s="56"/>
      <c r="AH2" s="56"/>
      <c r="AI2" s="57"/>
      <c r="AJ2" s="55" t="s">
        <v>677</v>
      </c>
      <c r="AK2" s="56"/>
      <c r="AL2" s="56"/>
      <c r="AM2" s="57"/>
    </row>
    <row r="3" spans="1:39" ht="19" thickBot="1">
      <c r="A3" s="12"/>
      <c r="B3" s="10"/>
      <c r="C3" s="10"/>
      <c r="D3" s="32" t="s">
        <v>680</v>
      </c>
      <c r="E3" s="31" t="s">
        <v>680</v>
      </c>
      <c r="F3" s="31" t="s">
        <v>680</v>
      </c>
      <c r="G3" s="33" t="s">
        <v>679</v>
      </c>
      <c r="H3" s="32" t="s">
        <v>680</v>
      </c>
      <c r="I3" s="31" t="s">
        <v>680</v>
      </c>
      <c r="J3" s="31" t="s">
        <v>680</v>
      </c>
      <c r="K3" s="33" t="s">
        <v>679</v>
      </c>
      <c r="L3" s="32" t="s">
        <v>680</v>
      </c>
      <c r="M3" s="31" t="s">
        <v>680</v>
      </c>
      <c r="N3" s="31" t="s">
        <v>680</v>
      </c>
      <c r="O3" s="33" t="s">
        <v>679</v>
      </c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2" t="s">
        <v>680</v>
      </c>
      <c r="AC3" s="31" t="s">
        <v>680</v>
      </c>
      <c r="AD3" s="31" t="s">
        <v>680</v>
      </c>
      <c r="AE3" s="33" t="s">
        <v>679</v>
      </c>
      <c r="AF3" s="32" t="s">
        <v>680</v>
      </c>
      <c r="AG3" s="31" t="s">
        <v>680</v>
      </c>
      <c r="AH3" s="31" t="s">
        <v>680</v>
      </c>
      <c r="AI3" s="33" t="s">
        <v>679</v>
      </c>
      <c r="AJ3" s="32" t="s">
        <v>680</v>
      </c>
      <c r="AK3" s="31" t="s">
        <v>680</v>
      </c>
      <c r="AL3" s="31" t="s">
        <v>680</v>
      </c>
      <c r="AM3" s="33" t="s">
        <v>679</v>
      </c>
    </row>
    <row r="4" spans="1:39" ht="19" thickBot="1">
      <c r="A4" s="18" t="s">
        <v>678</v>
      </c>
      <c r="B4" s="19" t="s">
        <v>0</v>
      </c>
      <c r="C4" s="19" t="s">
        <v>1</v>
      </c>
      <c r="D4" s="15" t="s">
        <v>2</v>
      </c>
      <c r="E4" s="16" t="s">
        <v>4</v>
      </c>
      <c r="F4" s="34" t="s">
        <v>5</v>
      </c>
      <c r="G4" s="17" t="s">
        <v>3</v>
      </c>
      <c r="H4" s="15" t="s">
        <v>10</v>
      </c>
      <c r="I4" s="16" t="s">
        <v>11</v>
      </c>
      <c r="J4" s="34" t="s">
        <v>12</v>
      </c>
      <c r="K4" s="17" t="s">
        <v>13</v>
      </c>
      <c r="L4" s="15" t="s">
        <v>7</v>
      </c>
      <c r="M4" s="16" t="s">
        <v>8</v>
      </c>
      <c r="N4" s="34" t="s">
        <v>9</v>
      </c>
      <c r="O4" s="17" t="s">
        <v>6</v>
      </c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5" t="s">
        <v>2</v>
      </c>
      <c r="AC4" s="16" t="s">
        <v>4</v>
      </c>
      <c r="AD4" s="34" t="s">
        <v>5</v>
      </c>
      <c r="AE4" s="42" t="s">
        <v>3</v>
      </c>
      <c r="AF4" s="15" t="s">
        <v>10</v>
      </c>
      <c r="AG4" s="16" t="s">
        <v>11</v>
      </c>
      <c r="AH4" s="34" t="s">
        <v>12</v>
      </c>
      <c r="AI4" s="43" t="s">
        <v>13</v>
      </c>
      <c r="AJ4" s="15" t="s">
        <v>7</v>
      </c>
      <c r="AK4" s="16" t="s">
        <v>8</v>
      </c>
      <c r="AL4" s="34" t="s">
        <v>9</v>
      </c>
      <c r="AM4" s="42" t="s">
        <v>6</v>
      </c>
    </row>
    <row r="5" spans="1:39" ht="18" hidden="1" customHeight="1" thickBot="1">
      <c r="B5" s="10"/>
      <c r="C5" s="10"/>
      <c r="D5" s="13" t="str">
        <f>"'"&amp;D4&amp;"'"</f>
        <v>'Accenture'</v>
      </c>
      <c r="E5" s="13" t="str">
        <f t="shared" ref="E5:AM5" si="0">"'"&amp;E4&amp;"'"</f>
        <v>'Infosys'</v>
      </c>
      <c r="F5" s="13" t="str">
        <f t="shared" si="0"/>
        <v>'TCS'</v>
      </c>
      <c r="G5" s="13" t="str">
        <f t="shared" si="0"/>
        <v>'Cognizant'</v>
      </c>
      <c r="H5" s="13" t="str">
        <f t="shared" si="0"/>
        <v>'Salesforce'</v>
      </c>
      <c r="I5" s="13" t="str">
        <f t="shared" si="0"/>
        <v>'Servicenow'</v>
      </c>
      <c r="J5" s="13" t="str">
        <f t="shared" si="0"/>
        <v>'Splunk'</v>
      </c>
      <c r="K5" s="13" t="str">
        <f t="shared" si="0"/>
        <v>'Teradata'</v>
      </c>
      <c r="L5" s="13" t="str">
        <f t="shared" si="0"/>
        <v>'Ansys'</v>
      </c>
      <c r="M5" s="13" t="str">
        <f t="shared" si="0"/>
        <v>'Intuit'</v>
      </c>
      <c r="N5" s="13" t="str">
        <f t="shared" si="0"/>
        <v>'Kinaxis'</v>
      </c>
      <c r="O5" s="13" t="str">
        <f t="shared" si="0"/>
        <v>'Allscripts'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 t="str">
        <f t="shared" si="0"/>
        <v>'Accenture'</v>
      </c>
      <c r="AC5" s="13" t="str">
        <f t="shared" si="0"/>
        <v>'Infosys'</v>
      </c>
      <c r="AD5" s="13" t="str">
        <f t="shared" si="0"/>
        <v>'TCS'</v>
      </c>
      <c r="AE5" s="13" t="str">
        <f t="shared" si="0"/>
        <v>'Cognizant'</v>
      </c>
      <c r="AF5" s="13" t="str">
        <f t="shared" si="0"/>
        <v>'Salesforce'</v>
      </c>
      <c r="AG5" s="13" t="str">
        <f t="shared" si="0"/>
        <v>'Servicenow'</v>
      </c>
      <c r="AH5" s="13" t="str">
        <f t="shared" si="0"/>
        <v>'Splunk'</v>
      </c>
      <c r="AI5" s="13" t="str">
        <f t="shared" si="0"/>
        <v>'Teradata'</v>
      </c>
      <c r="AJ5" s="13" t="str">
        <f t="shared" si="0"/>
        <v>'Ansys'</v>
      </c>
      <c r="AK5" s="13" t="str">
        <f t="shared" si="0"/>
        <v>'Intuit'</v>
      </c>
      <c r="AL5" s="13" t="str">
        <f t="shared" si="0"/>
        <v>'Kinaxis'</v>
      </c>
      <c r="AM5" s="13" t="str">
        <f t="shared" si="0"/>
        <v>'Allscripts'</v>
      </c>
    </row>
    <row r="6" spans="1:39">
      <c r="A6" s="20" t="s">
        <v>673</v>
      </c>
      <c r="B6" s="23" t="str">
        <f>VLOOKUP($A6,'desc_v2.0 (DR_rev)'!$E$2:$G$563,2,FALSE)</f>
        <v>안정성</v>
      </c>
      <c r="C6" s="24">
        <f>VLOOKUP($A6,'desc_v2.0 (DR_rev)'!$E$2:$G$563,3,FALSE)</f>
        <v>2</v>
      </c>
      <c r="D6" s="25">
        <f t="shared" ref="D6:O21" ca="1" si="1">_xlfn.IFNA(VLOOKUP($A6, INDIRECT(D$5&amp;"!$A$2:$B$60"), 2, FALSE),"")</f>
        <v>0.116283364246913</v>
      </c>
      <c r="E6" s="26">
        <f t="shared" ca="1" si="1"/>
        <v>1</v>
      </c>
      <c r="F6" s="26">
        <f t="shared" ca="1" si="1"/>
        <v>0.32831693623765901</v>
      </c>
      <c r="G6" s="27">
        <f t="shared" ca="1" si="1"/>
        <v>0.32980727355356299</v>
      </c>
      <c r="H6" s="26">
        <f t="shared" ca="1" si="1"/>
        <v>7.1624189964724902E-2</v>
      </c>
      <c r="I6" s="26">
        <f t="shared" ca="1" si="1"/>
        <v>0</v>
      </c>
      <c r="J6" s="26">
        <f t="shared" ca="1" si="1"/>
        <v>0</v>
      </c>
      <c r="K6" s="26">
        <f t="shared" ca="1" si="1"/>
        <v>-4.6363683399740799E-2</v>
      </c>
      <c r="L6" s="46">
        <f t="shared" ca="1" si="1"/>
        <v>1</v>
      </c>
      <c r="M6" s="47">
        <f t="shared" ca="1" si="1"/>
        <v>0.61555114769772801</v>
      </c>
      <c r="N6" s="47">
        <f t="shared" ca="1" si="1"/>
        <v>3.1516743143762001E-3</v>
      </c>
      <c r="O6" s="48">
        <f t="shared" ca="1" si="1"/>
        <v>0.38834087161776998</v>
      </c>
      <c r="P6" s="26">
        <f ca="1">ABS(D6)</f>
        <v>0.116283364246913</v>
      </c>
      <c r="Q6" s="26">
        <f t="shared" ref="Q6:AA21" ca="1" si="2">ABS(E6)</f>
        <v>1</v>
      </c>
      <c r="R6" s="26">
        <f t="shared" ca="1" si="2"/>
        <v>0.32831693623765901</v>
      </c>
      <c r="S6" s="26">
        <f t="shared" ca="1" si="2"/>
        <v>0.32980727355356299</v>
      </c>
      <c r="T6" s="26">
        <f t="shared" ca="1" si="2"/>
        <v>7.1624189964724902E-2</v>
      </c>
      <c r="U6" s="26">
        <f t="shared" ca="1" si="2"/>
        <v>0</v>
      </c>
      <c r="V6" s="26">
        <f t="shared" ca="1" si="2"/>
        <v>0</v>
      </c>
      <c r="W6" s="26">
        <f t="shared" ca="1" si="2"/>
        <v>4.6363683399740799E-2</v>
      </c>
      <c r="X6" s="26">
        <f t="shared" ca="1" si="2"/>
        <v>1</v>
      </c>
      <c r="Y6" s="26">
        <f t="shared" ca="1" si="2"/>
        <v>0.61555114769772801</v>
      </c>
      <c r="Z6" s="26">
        <f t="shared" ca="1" si="2"/>
        <v>3.1516743143762001E-3</v>
      </c>
      <c r="AA6" s="26">
        <f t="shared" ca="1" si="2"/>
        <v>0.38834087161776998</v>
      </c>
      <c r="AB6" s="35">
        <f ca="1">IF(ISBLANK(P6),"",RANK(P6,P$6:P$61))</f>
        <v>22</v>
      </c>
      <c r="AC6" s="36">
        <f t="shared" ref="AC6:AM21" ca="1" si="3">IF(ISBLANK(Q6),"",RANK(Q6,Q$6:Q$61))</f>
        <v>1</v>
      </c>
      <c r="AD6" s="36">
        <f t="shared" ca="1" si="3"/>
        <v>10</v>
      </c>
      <c r="AE6" s="37">
        <f t="shared" ca="1" si="3"/>
        <v>11</v>
      </c>
      <c r="AF6" s="36">
        <f t="shared" ca="1" si="3"/>
        <v>12</v>
      </c>
      <c r="AG6" s="36">
        <f t="shared" ca="1" si="3"/>
        <v>21</v>
      </c>
      <c r="AH6" s="36">
        <f t="shared" ca="1" si="3"/>
        <v>11</v>
      </c>
      <c r="AI6" s="36">
        <f t="shared" ca="1" si="3"/>
        <v>41</v>
      </c>
      <c r="AJ6" s="58">
        <f t="shared" ca="1" si="3"/>
        <v>1</v>
      </c>
      <c r="AK6" s="59">
        <f t="shared" ca="1" si="3"/>
        <v>5</v>
      </c>
      <c r="AL6" s="59">
        <f t="shared" ca="1" si="3"/>
        <v>46</v>
      </c>
      <c r="AM6" s="60">
        <f t="shared" ca="1" si="3"/>
        <v>5</v>
      </c>
    </row>
    <row r="7" spans="1:39">
      <c r="A7" s="21" t="s">
        <v>404</v>
      </c>
      <c r="B7" s="13" t="str">
        <f>VLOOKUP($A7,'desc_v2.0 (DR_rev)'!$E$2:$G$563,2,FALSE)</f>
        <v>성장성</v>
      </c>
      <c r="C7" s="14">
        <f>VLOOKUP($A7,'desc_v2.0 (DR_rev)'!$E$2:$G$563,3,FALSE)</f>
        <v>2</v>
      </c>
      <c r="D7" s="25">
        <f t="shared" ca="1" si="1"/>
        <v>7.5994369371735898E-2</v>
      </c>
      <c r="E7" s="26">
        <f t="shared" ca="1" si="1"/>
        <v>2.3639223734421701E-2</v>
      </c>
      <c r="F7" s="26">
        <f t="shared" ca="1" si="1"/>
        <v>8.4279717570668003E-2</v>
      </c>
      <c r="G7" s="27">
        <f t="shared" ca="1" si="1"/>
        <v>0.34405658876841699</v>
      </c>
      <c r="H7" s="26">
        <f t="shared" ca="1" si="1"/>
        <v>-1.192181131527E-4</v>
      </c>
      <c r="I7" s="26">
        <f t="shared" ca="1" si="1"/>
        <v>1.6027500778918E-3</v>
      </c>
      <c r="J7" s="26">
        <f t="shared" ca="1" si="1"/>
        <v>0</v>
      </c>
      <c r="K7" s="26">
        <f t="shared" ca="1" si="1"/>
        <v>0.24783860396949101</v>
      </c>
      <c r="L7" s="25">
        <f t="shared" ca="1" si="1"/>
        <v>0.343669749221304</v>
      </c>
      <c r="M7" s="26">
        <f t="shared" ca="1" si="1"/>
        <v>6.8270285717092899E-2</v>
      </c>
      <c r="N7" s="26">
        <f t="shared" ca="1" si="1"/>
        <v>4.2774214197194502E-2</v>
      </c>
      <c r="O7" s="27">
        <f t="shared" ca="1" si="1"/>
        <v>3.4776180355809698E-2</v>
      </c>
      <c r="P7" s="26">
        <f t="shared" ref="P7:P61" ca="1" si="4">ABS(D7)</f>
        <v>7.5994369371735898E-2</v>
      </c>
      <c r="Q7" s="26">
        <f t="shared" ca="1" si="2"/>
        <v>2.3639223734421701E-2</v>
      </c>
      <c r="R7" s="26">
        <f t="shared" ca="1" si="2"/>
        <v>8.4279717570668003E-2</v>
      </c>
      <c r="S7" s="26">
        <f t="shared" ca="1" si="2"/>
        <v>0.34405658876841699</v>
      </c>
      <c r="T7" s="26">
        <f t="shared" ca="1" si="2"/>
        <v>1.192181131527E-4</v>
      </c>
      <c r="U7" s="26">
        <f t="shared" ca="1" si="2"/>
        <v>1.6027500778918E-3</v>
      </c>
      <c r="V7" s="26">
        <f t="shared" ca="1" si="2"/>
        <v>0</v>
      </c>
      <c r="W7" s="26">
        <f t="shared" ca="1" si="2"/>
        <v>0.24783860396949101</v>
      </c>
      <c r="X7" s="26">
        <f t="shared" ca="1" si="2"/>
        <v>0.343669749221304</v>
      </c>
      <c r="Y7" s="26">
        <f t="shared" ca="1" si="2"/>
        <v>6.8270285717092899E-2</v>
      </c>
      <c r="Z7" s="26">
        <f t="shared" ca="1" si="2"/>
        <v>4.2774214197194502E-2</v>
      </c>
      <c r="AA7" s="26">
        <f t="shared" ca="1" si="2"/>
        <v>3.4776180355809698E-2</v>
      </c>
      <c r="AB7" s="35">
        <f t="shared" ref="AB7:AB61" ca="1" si="5">IF(ISBLANK(P7),"",RANK(P7,P$6:P$61))</f>
        <v>27</v>
      </c>
      <c r="AC7" s="36">
        <f t="shared" ca="1" si="3"/>
        <v>23</v>
      </c>
      <c r="AD7" s="36">
        <f t="shared" ca="1" si="3"/>
        <v>42</v>
      </c>
      <c r="AE7" s="37">
        <f t="shared" ca="1" si="3"/>
        <v>10</v>
      </c>
      <c r="AF7" s="36">
        <f t="shared" ca="1" si="3"/>
        <v>50</v>
      </c>
      <c r="AG7" s="36">
        <f t="shared" ca="1" si="3"/>
        <v>17</v>
      </c>
      <c r="AH7" s="36">
        <f t="shared" ca="1" si="3"/>
        <v>11</v>
      </c>
      <c r="AI7" s="36">
        <f t="shared" ca="1" si="3"/>
        <v>14</v>
      </c>
      <c r="AJ7" s="35">
        <f t="shared" ca="1" si="3"/>
        <v>4</v>
      </c>
      <c r="AK7" s="36">
        <f t="shared" ca="1" si="3"/>
        <v>29</v>
      </c>
      <c r="AL7" s="36">
        <f t="shared" ca="1" si="3"/>
        <v>18</v>
      </c>
      <c r="AM7" s="37">
        <f t="shared" ca="1" si="3"/>
        <v>30</v>
      </c>
    </row>
    <row r="8" spans="1:39">
      <c r="A8" s="21" t="s">
        <v>426</v>
      </c>
      <c r="B8" s="13" t="str">
        <f>VLOOKUP($A8,'desc_v2.0 (DR_rev)'!$E$2:$G$563,2,FALSE)</f>
        <v>성장성</v>
      </c>
      <c r="C8" s="14">
        <f>VLOOKUP($A8,'desc_v2.0 (DR_rev)'!$E$2:$G$563,3,FALSE)</f>
        <v>1</v>
      </c>
      <c r="D8" s="25">
        <f t="shared" ca="1" si="1"/>
        <v>0.11369996240129999</v>
      </c>
      <c r="E8" s="26">
        <f t="shared" ca="1" si="1"/>
        <v>9.4097849284756896E-2</v>
      </c>
      <c r="F8" s="26">
        <f t="shared" ca="1" si="1"/>
        <v>7.8788439491360898E-2</v>
      </c>
      <c r="G8" s="27">
        <f t="shared" ca="1" si="1"/>
        <v>0.158961542976741</v>
      </c>
      <c r="H8" s="26">
        <f t="shared" ca="1" si="1"/>
        <v>7.4102602416225405E-2</v>
      </c>
      <c r="I8" s="26">
        <f t="shared" ca="1" si="1"/>
        <v>0</v>
      </c>
      <c r="J8" s="26">
        <f t="shared" ca="1" si="1"/>
        <v>0</v>
      </c>
      <c r="K8" s="26">
        <f t="shared" ca="1" si="1"/>
        <v>0.350563627087008</v>
      </c>
      <c r="L8" s="25">
        <f t="shared" ca="1" si="1"/>
        <v>7.5095014761600003E-3</v>
      </c>
      <c r="M8" s="26">
        <f t="shared" ca="1" si="1"/>
        <v>8.5318142890620702E-2</v>
      </c>
      <c r="N8" s="26">
        <f t="shared" ca="1" si="1"/>
        <v>0.11642245027413201</v>
      </c>
      <c r="O8" s="27">
        <f t="shared" ca="1" si="1"/>
        <v>1.6718378540594E-3</v>
      </c>
      <c r="P8" s="26">
        <f t="shared" ca="1" si="4"/>
        <v>0.11369996240129999</v>
      </c>
      <c r="Q8" s="26">
        <f t="shared" ca="1" si="2"/>
        <v>9.4097849284756896E-2</v>
      </c>
      <c r="R8" s="26">
        <f t="shared" ca="1" si="2"/>
        <v>7.8788439491360898E-2</v>
      </c>
      <c r="S8" s="26">
        <f t="shared" ca="1" si="2"/>
        <v>0.158961542976741</v>
      </c>
      <c r="T8" s="26">
        <f t="shared" ca="1" si="2"/>
        <v>7.4102602416225405E-2</v>
      </c>
      <c r="U8" s="26">
        <f t="shared" ca="1" si="2"/>
        <v>0</v>
      </c>
      <c r="V8" s="26">
        <f t="shared" ca="1" si="2"/>
        <v>0</v>
      </c>
      <c r="W8" s="26">
        <f t="shared" ca="1" si="2"/>
        <v>0.350563627087008</v>
      </c>
      <c r="X8" s="26">
        <f t="shared" ca="1" si="2"/>
        <v>7.5095014761600003E-3</v>
      </c>
      <c r="Y8" s="26">
        <f t="shared" ca="1" si="2"/>
        <v>8.5318142890620702E-2</v>
      </c>
      <c r="Z8" s="26">
        <f t="shared" ca="1" si="2"/>
        <v>0.11642245027413201</v>
      </c>
      <c r="AA8" s="26">
        <f t="shared" ca="1" si="2"/>
        <v>1.6718378540594E-3</v>
      </c>
      <c r="AB8" s="35">
        <f t="shared" ca="1" si="5"/>
        <v>23</v>
      </c>
      <c r="AC8" s="36">
        <f t="shared" ca="1" si="3"/>
        <v>9</v>
      </c>
      <c r="AD8" s="36">
        <f t="shared" ca="1" si="3"/>
        <v>44</v>
      </c>
      <c r="AE8" s="37">
        <f t="shared" ca="1" si="3"/>
        <v>22</v>
      </c>
      <c r="AF8" s="36">
        <f t="shared" ca="1" si="3"/>
        <v>11</v>
      </c>
      <c r="AG8" s="36">
        <f t="shared" ca="1" si="3"/>
        <v>21</v>
      </c>
      <c r="AH8" s="36">
        <f t="shared" ca="1" si="3"/>
        <v>11</v>
      </c>
      <c r="AI8" s="36">
        <f t="shared" ca="1" si="3"/>
        <v>9</v>
      </c>
      <c r="AJ8" s="35">
        <f t="shared" ca="1" si="3"/>
        <v>41</v>
      </c>
      <c r="AK8" s="36">
        <f t="shared" ca="1" si="3"/>
        <v>26</v>
      </c>
      <c r="AL8" s="36">
        <f t="shared" ca="1" si="3"/>
        <v>12</v>
      </c>
      <c r="AM8" s="37">
        <f t="shared" ca="1" si="3"/>
        <v>50</v>
      </c>
    </row>
    <row r="9" spans="1:39">
      <c r="A9" s="21" t="s">
        <v>449</v>
      </c>
      <c r="B9" s="13" t="str">
        <f>VLOOKUP($A9,'desc_v2.0 (DR_rev)'!$E$2:$G$563,2,FALSE)</f>
        <v>수익성</v>
      </c>
      <c r="C9" s="14">
        <f>VLOOKUP($A9,'desc_v2.0 (DR_rev)'!$E$2:$G$563,3,FALSE)</f>
        <v>1</v>
      </c>
      <c r="D9" s="25">
        <f t="shared" ca="1" si="1"/>
        <v>4.3942565647816E-3</v>
      </c>
      <c r="E9" s="26">
        <f t="shared" ca="1" si="1"/>
        <v>2.6369110415300001E-4</v>
      </c>
      <c r="F9" s="26">
        <f t="shared" ca="1" si="1"/>
        <v>0.13678710176200301</v>
      </c>
      <c r="G9" s="27">
        <f t="shared" ca="1" si="1"/>
        <v>0.44175222965009697</v>
      </c>
      <c r="H9" s="26">
        <f t="shared" ca="1" si="1"/>
        <v>-6.5575137512970004E-3</v>
      </c>
      <c r="I9" s="26">
        <f t="shared" ca="1" si="1"/>
        <v>0</v>
      </c>
      <c r="J9" s="26" t="str">
        <f t="shared" ca="1" si="1"/>
        <v/>
      </c>
      <c r="K9" s="26">
        <f t="shared" ca="1" si="1"/>
        <v>0.12575695302430201</v>
      </c>
      <c r="L9" s="25">
        <f t="shared" ca="1" si="1"/>
        <v>3.5188451525620002E-4</v>
      </c>
      <c r="M9" s="26">
        <f t="shared" ca="1" si="1"/>
        <v>0</v>
      </c>
      <c r="N9" s="26">
        <f t="shared" ca="1" si="1"/>
        <v>0.234313570945057</v>
      </c>
      <c r="O9" s="27">
        <f t="shared" ca="1" si="1"/>
        <v>0.11420901685112</v>
      </c>
      <c r="P9" s="26">
        <f t="shared" ca="1" si="4"/>
        <v>4.3942565647816E-3</v>
      </c>
      <c r="Q9" s="26">
        <f t="shared" ca="1" si="2"/>
        <v>2.6369110415300001E-4</v>
      </c>
      <c r="R9" s="26">
        <f t="shared" ca="1" si="2"/>
        <v>0.13678710176200301</v>
      </c>
      <c r="S9" s="26">
        <f t="shared" ca="1" si="2"/>
        <v>0.44175222965009697</v>
      </c>
      <c r="T9" s="26">
        <f t="shared" ca="1" si="2"/>
        <v>6.5575137512970004E-3</v>
      </c>
      <c r="U9" s="26">
        <f t="shared" ca="1" si="2"/>
        <v>0</v>
      </c>
      <c r="V9" s="26"/>
      <c r="W9" s="26">
        <f t="shared" ca="1" si="2"/>
        <v>0.12575695302430201</v>
      </c>
      <c r="X9" s="26">
        <f t="shared" ca="1" si="2"/>
        <v>3.5188451525620002E-4</v>
      </c>
      <c r="Y9" s="26">
        <f t="shared" ca="1" si="2"/>
        <v>0</v>
      </c>
      <c r="Z9" s="26">
        <f t="shared" ca="1" si="2"/>
        <v>0.234313570945057</v>
      </c>
      <c r="AA9" s="26">
        <f t="shared" ca="1" si="2"/>
        <v>0.11420901685112</v>
      </c>
      <c r="AB9" s="35">
        <f t="shared" ca="1" si="5"/>
        <v>48</v>
      </c>
      <c r="AC9" s="36">
        <f t="shared" ca="1" si="3"/>
        <v>50</v>
      </c>
      <c r="AD9" s="36">
        <f t="shared" ca="1" si="3"/>
        <v>35</v>
      </c>
      <c r="AE9" s="37">
        <f t="shared" ca="1" si="3"/>
        <v>7</v>
      </c>
      <c r="AF9" s="36">
        <f t="shared" ca="1" si="3"/>
        <v>35</v>
      </c>
      <c r="AG9" s="36">
        <f t="shared" ca="1" si="3"/>
        <v>21</v>
      </c>
      <c r="AH9" s="36" t="str">
        <f t="shared" si="3"/>
        <v/>
      </c>
      <c r="AI9" s="36">
        <f t="shared" ca="1" si="3"/>
        <v>29</v>
      </c>
      <c r="AJ9" s="35">
        <f t="shared" ca="1" si="3"/>
        <v>54</v>
      </c>
      <c r="AK9" s="36">
        <f t="shared" ca="1" si="3"/>
        <v>55</v>
      </c>
      <c r="AL9" s="36">
        <f t="shared" ca="1" si="3"/>
        <v>8</v>
      </c>
      <c r="AM9" s="37">
        <f t="shared" ca="1" si="3"/>
        <v>20</v>
      </c>
    </row>
    <row r="10" spans="1:39">
      <c r="A10" s="21" t="s">
        <v>416</v>
      </c>
      <c r="B10" s="13" t="str">
        <f>VLOOKUP($A10,'desc_v2.0 (DR_rev)'!$E$2:$G$563,2,FALSE)</f>
        <v>수익성</v>
      </c>
      <c r="C10" s="14">
        <f>VLOOKUP($A10,'desc_v2.0 (DR_rev)'!$E$2:$G$563,3,FALSE)</f>
        <v>1</v>
      </c>
      <c r="D10" s="25">
        <f t="shared" ca="1" si="1"/>
        <v>8.0356466093192996E-2</v>
      </c>
      <c r="E10" s="26">
        <f t="shared" ca="1" si="1"/>
        <v>2.7565610404540201E-2</v>
      </c>
      <c r="F10" s="26">
        <f t="shared" ca="1" si="1"/>
        <v>0.14977109633104499</v>
      </c>
      <c r="G10" s="27">
        <f t="shared" ca="1" si="1"/>
        <v>6.0860959912745399E-2</v>
      </c>
      <c r="H10" s="26">
        <f t="shared" ca="1" si="1"/>
        <v>0.81058378823813204</v>
      </c>
      <c r="I10" s="26">
        <f t="shared" ca="1" si="1"/>
        <v>0</v>
      </c>
      <c r="J10" s="26">
        <f t="shared" ca="1" si="1"/>
        <v>0</v>
      </c>
      <c r="K10" s="26">
        <f t="shared" ca="1" si="1"/>
        <v>5.0595377352674803E-2</v>
      </c>
      <c r="L10" s="25">
        <f t="shared" ca="1" si="1"/>
        <v>0.43924512593655601</v>
      </c>
      <c r="M10" s="26">
        <f t="shared" ca="1" si="1"/>
        <v>3.3317684680132097E-2</v>
      </c>
      <c r="N10" s="26">
        <f t="shared" ca="1" si="1"/>
        <v>-1.1046555538574E-3</v>
      </c>
      <c r="O10" s="27">
        <f t="shared" ca="1" si="1"/>
        <v>0.50870807949814001</v>
      </c>
      <c r="P10" s="26">
        <f t="shared" ca="1" si="4"/>
        <v>8.0356466093192996E-2</v>
      </c>
      <c r="Q10" s="26">
        <f t="shared" ca="1" si="2"/>
        <v>2.7565610404540201E-2</v>
      </c>
      <c r="R10" s="26">
        <f t="shared" ca="1" si="2"/>
        <v>0.14977109633104499</v>
      </c>
      <c r="S10" s="26">
        <f t="shared" ca="1" si="2"/>
        <v>6.0860959912745399E-2</v>
      </c>
      <c r="T10" s="26">
        <f t="shared" ca="1" si="2"/>
        <v>0.81058378823813204</v>
      </c>
      <c r="U10" s="26">
        <f t="shared" ca="1" si="2"/>
        <v>0</v>
      </c>
      <c r="V10" s="26">
        <f t="shared" ca="1" si="2"/>
        <v>0</v>
      </c>
      <c r="W10" s="26">
        <f t="shared" ca="1" si="2"/>
        <v>5.0595377352674803E-2</v>
      </c>
      <c r="X10" s="26">
        <f t="shared" ca="1" si="2"/>
        <v>0.43924512593655601</v>
      </c>
      <c r="Y10" s="26">
        <f t="shared" ca="1" si="2"/>
        <v>3.3317684680132097E-2</v>
      </c>
      <c r="Z10" s="26">
        <f t="shared" ca="1" si="2"/>
        <v>1.1046555538574E-3</v>
      </c>
      <c r="AA10" s="26">
        <f t="shared" ca="1" si="2"/>
        <v>0.50870807949814001</v>
      </c>
      <c r="AB10" s="35">
        <f t="shared" ca="1" si="5"/>
        <v>26</v>
      </c>
      <c r="AC10" s="36">
        <f t="shared" ca="1" si="3"/>
        <v>21</v>
      </c>
      <c r="AD10" s="36">
        <f t="shared" ca="1" si="3"/>
        <v>34</v>
      </c>
      <c r="AE10" s="37">
        <f t="shared" ca="1" si="3"/>
        <v>39</v>
      </c>
      <c r="AF10" s="36">
        <f t="shared" ca="1" si="3"/>
        <v>3</v>
      </c>
      <c r="AG10" s="36">
        <f t="shared" ca="1" si="3"/>
        <v>21</v>
      </c>
      <c r="AH10" s="36">
        <f t="shared" ca="1" si="3"/>
        <v>11</v>
      </c>
      <c r="AI10" s="36">
        <f t="shared" ca="1" si="3"/>
        <v>39</v>
      </c>
      <c r="AJ10" s="35">
        <f t="shared" ca="1" si="3"/>
        <v>3</v>
      </c>
      <c r="AK10" s="36">
        <f t="shared" ca="1" si="3"/>
        <v>41</v>
      </c>
      <c r="AL10" s="36">
        <f t="shared" ca="1" si="3"/>
        <v>52</v>
      </c>
      <c r="AM10" s="37">
        <f t="shared" ca="1" si="3"/>
        <v>3</v>
      </c>
    </row>
    <row r="11" spans="1:39">
      <c r="A11" s="21" t="s">
        <v>683</v>
      </c>
      <c r="B11" s="13" t="str">
        <f>VLOOKUP($A11,'desc_v2.0 (DR_rev)'!$E$2:$G$563,2,FALSE)</f>
        <v>성장성</v>
      </c>
      <c r="C11" s="14">
        <f>VLOOKUP($A11,'desc_v2.0 (DR_rev)'!$E$2:$G$563,3,FALSE)</f>
        <v>1</v>
      </c>
      <c r="D11" s="25">
        <f t="shared" ca="1" si="1"/>
        <v>6.7807543774982002E-3</v>
      </c>
      <c r="E11" s="26">
        <f t="shared" ca="1" si="1"/>
        <v>2.4070329049117E-2</v>
      </c>
      <c r="F11" s="26">
        <f t="shared" ca="1" si="1"/>
        <v>0.317347651654448</v>
      </c>
      <c r="G11" s="27">
        <f t="shared" ca="1" si="1"/>
        <v>7.5464432032283799E-2</v>
      </c>
      <c r="H11" s="26">
        <f t="shared" ca="1" si="1"/>
        <v>3.9631037654302001E-3</v>
      </c>
      <c r="I11" s="26">
        <f t="shared" ca="1" si="1"/>
        <v>3.59458465223449E-2</v>
      </c>
      <c r="J11" s="26">
        <f t="shared" ca="1" si="1"/>
        <v>-9.3409157554395997E-3</v>
      </c>
      <c r="K11" s="26">
        <f t="shared" ca="1" si="1"/>
        <v>0.43365643563899903</v>
      </c>
      <c r="L11" s="25">
        <f t="shared" ca="1" si="1"/>
        <v>1.5994907984568499E-2</v>
      </c>
      <c r="M11" s="26">
        <f t="shared" ca="1" si="1"/>
        <v>2.1505617278359001E-3</v>
      </c>
      <c r="N11" s="26">
        <f t="shared" ca="1" si="1"/>
        <v>1.99481793086679E-2</v>
      </c>
      <c r="O11" s="27">
        <f t="shared" ca="1" si="1"/>
        <v>2.3878141939417999E-3</v>
      </c>
      <c r="P11" s="26">
        <f t="shared" ca="1" si="4"/>
        <v>6.7807543774982002E-3</v>
      </c>
      <c r="Q11" s="26">
        <f t="shared" ca="1" si="2"/>
        <v>2.4070329049117E-2</v>
      </c>
      <c r="R11" s="26">
        <f t="shared" ca="1" si="2"/>
        <v>0.317347651654448</v>
      </c>
      <c r="S11" s="26">
        <f t="shared" ca="1" si="2"/>
        <v>7.5464432032283799E-2</v>
      </c>
      <c r="T11" s="26">
        <f t="shared" ca="1" si="2"/>
        <v>3.9631037654302001E-3</v>
      </c>
      <c r="U11" s="26">
        <f t="shared" ca="1" si="2"/>
        <v>3.59458465223449E-2</v>
      </c>
      <c r="V11" s="26">
        <f t="shared" ca="1" si="2"/>
        <v>9.3409157554395997E-3</v>
      </c>
      <c r="W11" s="26">
        <f t="shared" ca="1" si="2"/>
        <v>0.43365643563899903</v>
      </c>
      <c r="X11" s="26">
        <f t="shared" ca="1" si="2"/>
        <v>1.5994907984568499E-2</v>
      </c>
      <c r="Y11" s="26">
        <f t="shared" ca="1" si="2"/>
        <v>2.1505617278359001E-3</v>
      </c>
      <c r="Z11" s="26">
        <f t="shared" ca="1" si="2"/>
        <v>1.99481793086679E-2</v>
      </c>
      <c r="AA11" s="26">
        <f t="shared" ca="1" si="2"/>
        <v>2.3878141939417999E-3</v>
      </c>
      <c r="AB11" s="35">
        <f t="shared" ca="1" si="5"/>
        <v>46</v>
      </c>
      <c r="AC11" s="36">
        <f t="shared" ca="1" si="3"/>
        <v>22</v>
      </c>
      <c r="AD11" s="36">
        <f t="shared" ca="1" si="3"/>
        <v>13</v>
      </c>
      <c r="AE11" s="37">
        <f t="shared" ca="1" si="3"/>
        <v>33</v>
      </c>
      <c r="AF11" s="36">
        <f t="shared" ca="1" si="3"/>
        <v>38</v>
      </c>
      <c r="AG11" s="36">
        <f t="shared" ca="1" si="3"/>
        <v>6</v>
      </c>
      <c r="AH11" s="36">
        <f t="shared" ca="1" si="3"/>
        <v>9</v>
      </c>
      <c r="AI11" s="36">
        <f t="shared" ca="1" si="3"/>
        <v>6</v>
      </c>
      <c r="AJ11" s="35">
        <f t="shared" ca="1" si="3"/>
        <v>36</v>
      </c>
      <c r="AK11" s="36">
        <f t="shared" ca="1" si="3"/>
        <v>50</v>
      </c>
      <c r="AL11" s="36">
        <f t="shared" ca="1" si="3"/>
        <v>27</v>
      </c>
      <c r="AM11" s="37">
        <f t="shared" ca="1" si="3"/>
        <v>49</v>
      </c>
    </row>
    <row r="12" spans="1:39">
      <c r="A12" s="21" t="s">
        <v>674</v>
      </c>
      <c r="B12" s="13" t="str">
        <f>VLOOKUP($A12,'desc_v2.0 (DR_rev)'!$E$2:$G$563,2,FALSE)</f>
        <v>수익성</v>
      </c>
      <c r="C12" s="14">
        <f>VLOOKUP($A12,'desc_v2.0 (DR_rev)'!$E$2:$G$563,3,FALSE)</f>
        <v>2</v>
      </c>
      <c r="D12" s="25">
        <f t="shared" ca="1" si="1"/>
        <v>0</v>
      </c>
      <c r="E12" s="26">
        <f t="shared" ca="1" si="1"/>
        <v>1.13402751662321E-2</v>
      </c>
      <c r="F12" s="26">
        <f t="shared" ca="1" si="1"/>
        <v>0.47083921728203798</v>
      </c>
      <c r="G12" s="27">
        <f t="shared" ca="1" si="1"/>
        <v>0.39175664779223102</v>
      </c>
      <c r="H12" s="26">
        <f t="shared" ca="1" si="1"/>
        <v>3.3789692619839898E-2</v>
      </c>
      <c r="I12" s="26">
        <f t="shared" ca="1" si="1"/>
        <v>0</v>
      </c>
      <c r="J12" s="26">
        <f t="shared" ca="1" si="1"/>
        <v>0.61646292634105904</v>
      </c>
      <c r="K12" s="26">
        <f t="shared" ca="1" si="1"/>
        <v>2.0433398905639201E-2</v>
      </c>
      <c r="L12" s="25">
        <f t="shared" ca="1" si="1"/>
        <v>5.3734626836066397E-2</v>
      </c>
      <c r="M12" s="26">
        <f t="shared" ca="1" si="1"/>
        <v>3.4174941428842899E-2</v>
      </c>
      <c r="N12" s="26">
        <f t="shared" ca="1" si="1"/>
        <v>2.8398957109909199E-2</v>
      </c>
      <c r="O12" s="27">
        <f t="shared" ca="1" si="1"/>
        <v>0.173628769717287</v>
      </c>
      <c r="P12" s="26">
        <f t="shared" ca="1" si="4"/>
        <v>0</v>
      </c>
      <c r="Q12" s="26">
        <f t="shared" ca="1" si="2"/>
        <v>1.13402751662321E-2</v>
      </c>
      <c r="R12" s="26">
        <f t="shared" ca="1" si="2"/>
        <v>0.47083921728203798</v>
      </c>
      <c r="S12" s="26">
        <f t="shared" ca="1" si="2"/>
        <v>0.39175664779223102</v>
      </c>
      <c r="T12" s="26">
        <f t="shared" ca="1" si="2"/>
        <v>3.3789692619839898E-2</v>
      </c>
      <c r="U12" s="26">
        <f t="shared" ca="1" si="2"/>
        <v>0</v>
      </c>
      <c r="V12" s="26">
        <f t="shared" ca="1" si="2"/>
        <v>0.61646292634105904</v>
      </c>
      <c r="W12" s="26">
        <f t="shared" ca="1" si="2"/>
        <v>2.0433398905639201E-2</v>
      </c>
      <c r="X12" s="26">
        <f t="shared" ca="1" si="2"/>
        <v>5.3734626836066397E-2</v>
      </c>
      <c r="Y12" s="26">
        <f t="shared" ca="1" si="2"/>
        <v>3.4174941428842899E-2</v>
      </c>
      <c r="Z12" s="26">
        <f t="shared" ca="1" si="2"/>
        <v>2.8398957109909199E-2</v>
      </c>
      <c r="AA12" s="26">
        <f t="shared" ca="1" si="2"/>
        <v>0.173628769717287</v>
      </c>
      <c r="AB12" s="35">
        <f t="shared" ca="1" si="5"/>
        <v>53</v>
      </c>
      <c r="AC12" s="36">
        <f t="shared" ca="1" si="3"/>
        <v>38</v>
      </c>
      <c r="AD12" s="36">
        <f t="shared" ca="1" si="3"/>
        <v>6</v>
      </c>
      <c r="AE12" s="37">
        <f t="shared" ca="1" si="3"/>
        <v>8</v>
      </c>
      <c r="AF12" s="36">
        <f t="shared" ca="1" si="3"/>
        <v>15</v>
      </c>
      <c r="AG12" s="36">
        <f t="shared" ca="1" si="3"/>
        <v>21</v>
      </c>
      <c r="AH12" s="36">
        <f t="shared" ca="1" si="3"/>
        <v>2</v>
      </c>
      <c r="AI12" s="36">
        <f t="shared" ca="1" si="3"/>
        <v>48</v>
      </c>
      <c r="AJ12" s="35">
        <f t="shared" ca="1" si="3"/>
        <v>26</v>
      </c>
      <c r="AK12" s="36">
        <f t="shared" ca="1" si="3"/>
        <v>40</v>
      </c>
      <c r="AL12" s="36">
        <f t="shared" ca="1" si="3"/>
        <v>20</v>
      </c>
      <c r="AM12" s="37">
        <f t="shared" ca="1" si="3"/>
        <v>16</v>
      </c>
    </row>
    <row r="13" spans="1:39">
      <c r="A13" s="21" t="s">
        <v>419</v>
      </c>
      <c r="B13" s="13" t="str">
        <f>VLOOKUP($A13,'desc_v2.0 (DR_rev)'!$E$2:$G$563,2,FALSE)</f>
        <v>성장성</v>
      </c>
      <c r="C13" s="14">
        <f>VLOOKUP($A13,'desc_v2.0 (DR_rev)'!$E$2:$G$563,3,FALSE)</f>
        <v>2</v>
      </c>
      <c r="D13" s="25">
        <f t="shared" ca="1" si="1"/>
        <v>4.1183079485375203E-2</v>
      </c>
      <c r="E13" s="26">
        <f t="shared" ca="1" si="1"/>
        <v>2.1912366777364099E-2</v>
      </c>
      <c r="F13" s="26">
        <f t="shared" ca="1" si="1"/>
        <v>7.7242554393102306E-2</v>
      </c>
      <c r="G13" s="27">
        <f t="shared" ca="1" si="1"/>
        <v>7.0265148243294995E-2</v>
      </c>
      <c r="H13" s="26">
        <f t="shared" ca="1" si="1"/>
        <v>-1.4746495457499999E-5</v>
      </c>
      <c r="I13" s="26">
        <f t="shared" ca="1" si="1"/>
        <v>0</v>
      </c>
      <c r="J13" s="26">
        <f t="shared" ca="1" si="1"/>
        <v>0</v>
      </c>
      <c r="K13" s="26">
        <f t="shared" ca="1" si="1"/>
        <v>-0.19348585464721599</v>
      </c>
      <c r="L13" s="25">
        <f t="shared" ca="1" si="1"/>
        <v>2.5218116436403201E-2</v>
      </c>
      <c r="M13" s="26">
        <f t="shared" ca="1" si="1"/>
        <v>5.16158568506997E-2</v>
      </c>
      <c r="N13" s="26">
        <f t="shared" ca="1" si="1"/>
        <v>8.5191621654383994E-3</v>
      </c>
      <c r="O13" s="27">
        <f t="shared" ca="1" si="1"/>
        <v>6.9462664894083107E-2</v>
      </c>
      <c r="P13" s="26">
        <f t="shared" ca="1" si="4"/>
        <v>4.1183079485375203E-2</v>
      </c>
      <c r="Q13" s="26">
        <f t="shared" ca="1" si="2"/>
        <v>2.1912366777364099E-2</v>
      </c>
      <c r="R13" s="26">
        <f t="shared" ca="1" si="2"/>
        <v>7.7242554393102306E-2</v>
      </c>
      <c r="S13" s="26">
        <f t="shared" ca="1" si="2"/>
        <v>7.0265148243294995E-2</v>
      </c>
      <c r="T13" s="26">
        <f t="shared" ca="1" si="2"/>
        <v>1.4746495457499999E-5</v>
      </c>
      <c r="U13" s="26">
        <f t="shared" ca="1" si="2"/>
        <v>0</v>
      </c>
      <c r="V13" s="26">
        <f t="shared" ca="1" si="2"/>
        <v>0</v>
      </c>
      <c r="W13" s="26">
        <f t="shared" ca="1" si="2"/>
        <v>0.19348585464721599</v>
      </c>
      <c r="X13" s="26">
        <f t="shared" ca="1" si="2"/>
        <v>2.5218116436403201E-2</v>
      </c>
      <c r="Y13" s="26">
        <f t="shared" ca="1" si="2"/>
        <v>5.16158568506997E-2</v>
      </c>
      <c r="Z13" s="26">
        <f t="shared" ca="1" si="2"/>
        <v>8.5191621654383994E-3</v>
      </c>
      <c r="AA13" s="26">
        <f t="shared" ca="1" si="2"/>
        <v>6.9462664894083107E-2</v>
      </c>
      <c r="AB13" s="35">
        <f t="shared" ca="1" si="5"/>
        <v>33</v>
      </c>
      <c r="AC13" s="36">
        <f t="shared" ca="1" si="3"/>
        <v>27</v>
      </c>
      <c r="AD13" s="36">
        <f t="shared" ca="1" si="3"/>
        <v>46</v>
      </c>
      <c r="AE13" s="37">
        <f t="shared" ca="1" si="3"/>
        <v>35</v>
      </c>
      <c r="AF13" s="36">
        <f t="shared" ca="1" si="3"/>
        <v>53</v>
      </c>
      <c r="AG13" s="36">
        <f t="shared" ca="1" si="3"/>
        <v>21</v>
      </c>
      <c r="AH13" s="36">
        <f t="shared" ca="1" si="3"/>
        <v>11</v>
      </c>
      <c r="AI13" s="36">
        <f t="shared" ca="1" si="3"/>
        <v>19</v>
      </c>
      <c r="AJ13" s="35">
        <f t="shared" ca="1" si="3"/>
        <v>30</v>
      </c>
      <c r="AK13" s="36">
        <f t="shared" ca="1" si="3"/>
        <v>34</v>
      </c>
      <c r="AL13" s="36">
        <f t="shared" ca="1" si="3"/>
        <v>35</v>
      </c>
      <c r="AM13" s="37">
        <f t="shared" ca="1" si="3"/>
        <v>25</v>
      </c>
    </row>
    <row r="14" spans="1:39">
      <c r="A14" s="21" t="s">
        <v>405</v>
      </c>
      <c r="B14" s="13" t="str">
        <f>VLOOKUP($A14,'desc_v2.0 (DR_rev)'!$E$2:$G$563,2,FALSE)</f>
        <v>수익성</v>
      </c>
      <c r="C14" s="14">
        <f>VLOOKUP($A14,'desc_v2.0 (DR_rev)'!$E$2:$G$563,3,FALSE)</f>
        <v>0</v>
      </c>
      <c r="D14" s="25">
        <f t="shared" ca="1" si="1"/>
        <v>1.2346011987907E-2</v>
      </c>
      <c r="E14" s="26">
        <f t="shared" ca="1" si="1"/>
        <v>5.6280822562705998E-3</v>
      </c>
      <c r="F14" s="26">
        <f t="shared" ca="1" si="1"/>
        <v>5.2930908519973702E-2</v>
      </c>
      <c r="G14" s="27">
        <f t="shared" ca="1" si="1"/>
        <v>0.214363590387878</v>
      </c>
      <c r="H14" s="26">
        <f t="shared" ca="1" si="1"/>
        <v>1.1286722736032401E-2</v>
      </c>
      <c r="I14" s="26">
        <f t="shared" ca="1" si="1"/>
        <v>0.107791973322009</v>
      </c>
      <c r="J14" s="26">
        <f t="shared" ca="1" si="1"/>
        <v>0</v>
      </c>
      <c r="K14" s="26">
        <f t="shared" ca="1" si="1"/>
        <v>0.15967660301137501</v>
      </c>
      <c r="L14" s="25">
        <f t="shared" ca="1" si="1"/>
        <v>0.19419275255202501</v>
      </c>
      <c r="M14" s="26">
        <f t="shared" ca="1" si="1"/>
        <v>0.12933343376085399</v>
      </c>
      <c r="N14" s="26">
        <f t="shared" ca="1" si="1"/>
        <v>4.7502515537460398E-2</v>
      </c>
      <c r="O14" s="27">
        <f t="shared" ca="1" si="1"/>
        <v>-2.5097820140502001E-3</v>
      </c>
      <c r="P14" s="26">
        <f t="shared" ca="1" si="4"/>
        <v>1.2346011987907E-2</v>
      </c>
      <c r="Q14" s="26">
        <f t="shared" ca="1" si="2"/>
        <v>5.6280822562705998E-3</v>
      </c>
      <c r="R14" s="26">
        <f t="shared" ca="1" si="2"/>
        <v>5.2930908519973702E-2</v>
      </c>
      <c r="S14" s="26">
        <f t="shared" ca="1" si="2"/>
        <v>0.214363590387878</v>
      </c>
      <c r="T14" s="26">
        <f t="shared" ca="1" si="2"/>
        <v>1.1286722736032401E-2</v>
      </c>
      <c r="U14" s="26">
        <f t="shared" ca="1" si="2"/>
        <v>0.107791973322009</v>
      </c>
      <c r="V14" s="26">
        <f t="shared" ca="1" si="2"/>
        <v>0</v>
      </c>
      <c r="W14" s="26">
        <f t="shared" ca="1" si="2"/>
        <v>0.15967660301137501</v>
      </c>
      <c r="X14" s="26">
        <f t="shared" ca="1" si="2"/>
        <v>0.19419275255202501</v>
      </c>
      <c r="Y14" s="26">
        <f t="shared" ca="1" si="2"/>
        <v>0.12933343376085399</v>
      </c>
      <c r="Z14" s="26">
        <f t="shared" ca="1" si="2"/>
        <v>4.7502515537460398E-2</v>
      </c>
      <c r="AA14" s="26">
        <f t="shared" ca="1" si="2"/>
        <v>2.5097820140502001E-3</v>
      </c>
      <c r="AB14" s="35">
        <f t="shared" ca="1" si="5"/>
        <v>45</v>
      </c>
      <c r="AC14" s="36">
        <f t="shared" ca="1" si="3"/>
        <v>42</v>
      </c>
      <c r="AD14" s="36">
        <f t="shared" ca="1" si="3"/>
        <v>53</v>
      </c>
      <c r="AE14" s="37">
        <f t="shared" ca="1" si="3"/>
        <v>18</v>
      </c>
      <c r="AF14" s="36">
        <f t="shared" ca="1" si="3"/>
        <v>26</v>
      </c>
      <c r="AG14" s="36">
        <f t="shared" ca="1" si="3"/>
        <v>4</v>
      </c>
      <c r="AH14" s="36">
        <f t="shared" ca="1" si="3"/>
        <v>11</v>
      </c>
      <c r="AI14" s="36">
        <f t="shared" ca="1" si="3"/>
        <v>20</v>
      </c>
      <c r="AJ14" s="35">
        <f t="shared" ca="1" si="3"/>
        <v>6</v>
      </c>
      <c r="AK14" s="36">
        <f t="shared" ca="1" si="3"/>
        <v>14</v>
      </c>
      <c r="AL14" s="36">
        <f t="shared" ca="1" si="3"/>
        <v>17</v>
      </c>
      <c r="AM14" s="37">
        <f t="shared" ca="1" si="3"/>
        <v>48</v>
      </c>
    </row>
    <row r="15" spans="1:39">
      <c r="A15" s="21" t="s">
        <v>447</v>
      </c>
      <c r="B15" s="13" t="str">
        <f>VLOOKUP($A15,'desc_v2.0 (DR_rev)'!$E$2:$G$563,2,FALSE)</f>
        <v>성장성</v>
      </c>
      <c r="C15" s="14">
        <f>VLOOKUP($A15,'desc_v2.0 (DR_rev)'!$E$2:$G$563,3,FALSE)</f>
        <v>2</v>
      </c>
      <c r="D15" s="25">
        <f t="shared" ca="1" si="1"/>
        <v>0.30288621761208001</v>
      </c>
      <c r="E15" s="26">
        <f t="shared" ca="1" si="1"/>
        <v>1.5014482399074301E-2</v>
      </c>
      <c r="F15" s="26">
        <f t="shared" ca="1" si="1"/>
        <v>5.6185501109081E-2</v>
      </c>
      <c r="G15" s="27">
        <f t="shared" ca="1" si="1"/>
        <v>0.14852174312120001</v>
      </c>
      <c r="H15" s="26">
        <f t="shared" ca="1" si="1"/>
        <v>8.9293066927889995E-3</v>
      </c>
      <c r="I15" s="26">
        <f t="shared" ca="1" si="1"/>
        <v>0</v>
      </c>
      <c r="J15" s="26">
        <f t="shared" ca="1" si="1"/>
        <v>0</v>
      </c>
      <c r="K15" s="26">
        <f t="shared" ca="1" si="1"/>
        <v>0.33561025124294003</v>
      </c>
      <c r="L15" s="25">
        <f t="shared" ca="1" si="1"/>
        <v>8.1362029122211896E-2</v>
      </c>
      <c r="M15" s="26">
        <f t="shared" ca="1" si="1"/>
        <v>0.28783135324857601</v>
      </c>
      <c r="N15" s="26">
        <f t="shared" ca="1" si="1"/>
        <v>2.8051900013673602E-2</v>
      </c>
      <c r="O15" s="27">
        <f t="shared" ca="1" si="1"/>
        <v>0.196020757368496</v>
      </c>
      <c r="P15" s="26">
        <f t="shared" ca="1" si="4"/>
        <v>0.30288621761208001</v>
      </c>
      <c r="Q15" s="26">
        <f t="shared" ca="1" si="2"/>
        <v>1.5014482399074301E-2</v>
      </c>
      <c r="R15" s="26">
        <f t="shared" ca="1" si="2"/>
        <v>5.6185501109081E-2</v>
      </c>
      <c r="S15" s="26">
        <f t="shared" ca="1" si="2"/>
        <v>0.14852174312120001</v>
      </c>
      <c r="T15" s="26">
        <f t="shared" ca="1" si="2"/>
        <v>8.9293066927889995E-3</v>
      </c>
      <c r="U15" s="26">
        <f t="shared" ca="1" si="2"/>
        <v>0</v>
      </c>
      <c r="V15" s="26">
        <f t="shared" ca="1" si="2"/>
        <v>0</v>
      </c>
      <c r="W15" s="26">
        <f t="shared" ca="1" si="2"/>
        <v>0.33561025124294003</v>
      </c>
      <c r="X15" s="26">
        <f t="shared" ca="1" si="2"/>
        <v>8.1362029122211896E-2</v>
      </c>
      <c r="Y15" s="26">
        <f t="shared" ca="1" si="2"/>
        <v>0.28783135324857601</v>
      </c>
      <c r="Z15" s="26">
        <f t="shared" ca="1" si="2"/>
        <v>2.8051900013673602E-2</v>
      </c>
      <c r="AA15" s="26">
        <f t="shared" ca="1" si="2"/>
        <v>0.196020757368496</v>
      </c>
      <c r="AB15" s="35">
        <f t="shared" ca="1" si="5"/>
        <v>15</v>
      </c>
      <c r="AC15" s="36">
        <f t="shared" ca="1" si="3"/>
        <v>33</v>
      </c>
      <c r="AD15" s="36">
        <f t="shared" ca="1" si="3"/>
        <v>50</v>
      </c>
      <c r="AE15" s="37">
        <f t="shared" ca="1" si="3"/>
        <v>24</v>
      </c>
      <c r="AF15" s="36">
        <f t="shared" ca="1" si="3"/>
        <v>29</v>
      </c>
      <c r="AG15" s="36">
        <f t="shared" ca="1" si="3"/>
        <v>21</v>
      </c>
      <c r="AH15" s="36">
        <f t="shared" ca="1" si="3"/>
        <v>11</v>
      </c>
      <c r="AI15" s="36">
        <f t="shared" ca="1" si="3"/>
        <v>10</v>
      </c>
      <c r="AJ15" s="35">
        <f t="shared" ca="1" si="3"/>
        <v>20</v>
      </c>
      <c r="AK15" s="36">
        <f t="shared" ca="1" si="3"/>
        <v>10</v>
      </c>
      <c r="AL15" s="36">
        <f t="shared" ca="1" si="3"/>
        <v>21</v>
      </c>
      <c r="AM15" s="37">
        <f t="shared" ca="1" si="3"/>
        <v>14</v>
      </c>
    </row>
    <row r="16" spans="1:39">
      <c r="A16" s="21" t="s">
        <v>451</v>
      </c>
      <c r="B16" s="13" t="str">
        <f>VLOOKUP($A16,'desc_v2.0 (DR_rev)'!$E$2:$G$563,2,FALSE)</f>
        <v>수익성</v>
      </c>
      <c r="C16" s="14">
        <f>VLOOKUP($A16,'desc_v2.0 (DR_rev)'!$E$2:$G$563,3,FALSE)</f>
        <v>0</v>
      </c>
      <c r="D16" s="25">
        <f t="shared" ca="1" si="1"/>
        <v>0.25825132900730302</v>
      </c>
      <c r="E16" s="26">
        <f t="shared" ca="1" si="1"/>
        <v>0.36480895789571699</v>
      </c>
      <c r="F16" s="26">
        <f t="shared" ca="1" si="1"/>
        <v>0.52630405052770501</v>
      </c>
      <c r="G16" s="27">
        <f t="shared" ca="1" si="1"/>
        <v>0.24737911235625301</v>
      </c>
      <c r="H16" s="26">
        <f t="shared" ca="1" si="1"/>
        <v>2.7041014586092998E-3</v>
      </c>
      <c r="I16" s="26">
        <f t="shared" ca="1" si="1"/>
        <v>0</v>
      </c>
      <c r="J16" s="26">
        <f t="shared" ca="1" si="1"/>
        <v>3.2693549697408703E-2</v>
      </c>
      <c r="K16" s="26">
        <f t="shared" ca="1" si="1"/>
        <v>0.25313947941047499</v>
      </c>
      <c r="L16" s="25">
        <f t="shared" ca="1" si="1"/>
        <v>0.14197339219390401</v>
      </c>
      <c r="M16" s="26">
        <f t="shared" ca="1" si="1"/>
        <v>5.61652163588005E-2</v>
      </c>
      <c r="N16" s="26">
        <f t="shared" ca="1" si="1"/>
        <v>-1.3412657995904499E-2</v>
      </c>
      <c r="O16" s="27">
        <f t="shared" ca="1" si="1"/>
        <v>0.33475012920590003</v>
      </c>
      <c r="P16" s="26">
        <f t="shared" ca="1" si="4"/>
        <v>0.25825132900730302</v>
      </c>
      <c r="Q16" s="26">
        <f t="shared" ca="1" si="2"/>
        <v>0.36480895789571699</v>
      </c>
      <c r="R16" s="26">
        <f t="shared" ca="1" si="2"/>
        <v>0.52630405052770501</v>
      </c>
      <c r="S16" s="26">
        <f t="shared" ca="1" si="2"/>
        <v>0.24737911235625301</v>
      </c>
      <c r="T16" s="26">
        <f t="shared" ca="1" si="2"/>
        <v>2.7041014586092998E-3</v>
      </c>
      <c r="U16" s="26">
        <f t="shared" ca="1" si="2"/>
        <v>0</v>
      </c>
      <c r="V16" s="26">
        <f t="shared" ca="1" si="2"/>
        <v>3.2693549697408703E-2</v>
      </c>
      <c r="W16" s="26">
        <f t="shared" ca="1" si="2"/>
        <v>0.25313947941047499</v>
      </c>
      <c r="X16" s="26">
        <f t="shared" ca="1" si="2"/>
        <v>0.14197339219390401</v>
      </c>
      <c r="Y16" s="26">
        <f t="shared" ca="1" si="2"/>
        <v>5.61652163588005E-2</v>
      </c>
      <c r="Z16" s="26">
        <f t="shared" ca="1" si="2"/>
        <v>1.3412657995904499E-2</v>
      </c>
      <c r="AA16" s="26">
        <f t="shared" ca="1" si="2"/>
        <v>0.33475012920590003</v>
      </c>
      <c r="AB16" s="35">
        <f t="shared" ca="1" si="5"/>
        <v>17</v>
      </c>
      <c r="AC16" s="36">
        <f t="shared" ca="1" si="3"/>
        <v>2</v>
      </c>
      <c r="AD16" s="36">
        <f t="shared" ca="1" si="3"/>
        <v>4</v>
      </c>
      <c r="AE16" s="37">
        <f t="shared" ca="1" si="3"/>
        <v>16</v>
      </c>
      <c r="AF16" s="36">
        <f t="shared" ca="1" si="3"/>
        <v>41</v>
      </c>
      <c r="AG16" s="36">
        <f t="shared" ca="1" si="3"/>
        <v>21</v>
      </c>
      <c r="AH16" s="36">
        <f t="shared" ca="1" si="3"/>
        <v>7</v>
      </c>
      <c r="AI16" s="36">
        <f t="shared" ca="1" si="3"/>
        <v>13</v>
      </c>
      <c r="AJ16" s="35">
        <f t="shared" ca="1" si="3"/>
        <v>12</v>
      </c>
      <c r="AK16" s="36">
        <f t="shared" ca="1" si="3"/>
        <v>32</v>
      </c>
      <c r="AL16" s="36">
        <f t="shared" ca="1" si="3"/>
        <v>32</v>
      </c>
      <c r="AM16" s="37">
        <f t="shared" ca="1" si="3"/>
        <v>8</v>
      </c>
    </row>
    <row r="17" spans="1:39">
      <c r="A17" s="21" t="s">
        <v>427</v>
      </c>
      <c r="B17" s="13" t="str">
        <f>VLOOKUP($A17,'desc_v2.0 (DR_rev)'!$E$2:$G$563,2,FALSE)</f>
        <v>수익성</v>
      </c>
      <c r="C17" s="14">
        <f>VLOOKUP($A17,'desc_v2.0 (DR_rev)'!$E$2:$G$563,3,FALSE)</f>
        <v>1</v>
      </c>
      <c r="D17" s="25">
        <f t="shared" ca="1" si="1"/>
        <v>7.1941446767714301E-2</v>
      </c>
      <c r="E17" s="26">
        <f t="shared" ca="1" si="1"/>
        <v>3.3540292805957397E-2</v>
      </c>
      <c r="F17" s="26">
        <f t="shared" ca="1" si="1"/>
        <v>0.228096820550027</v>
      </c>
      <c r="G17" s="27">
        <f t="shared" ca="1" si="1"/>
        <v>0.346929978904645</v>
      </c>
      <c r="H17" s="26">
        <f t="shared" ca="1" si="1"/>
        <v>1</v>
      </c>
      <c r="I17" s="26">
        <f t="shared" ca="1" si="1"/>
        <v>0</v>
      </c>
      <c r="J17" s="26">
        <f t="shared" ca="1" si="1"/>
        <v>0</v>
      </c>
      <c r="K17" s="26">
        <f t="shared" ca="1" si="1"/>
        <v>0.198517241094541</v>
      </c>
      <c r="L17" s="25">
        <f t="shared" ca="1" si="1"/>
        <v>7.4387121299885894E-2</v>
      </c>
      <c r="M17" s="26">
        <f t="shared" ca="1" si="1"/>
        <v>0.131025552815734</v>
      </c>
      <c r="N17" s="26">
        <f t="shared" ca="1" si="1"/>
        <v>1</v>
      </c>
      <c r="O17" s="27">
        <f t="shared" ca="1" si="1"/>
        <v>0.25054937184142601</v>
      </c>
      <c r="P17" s="26">
        <f t="shared" ca="1" si="4"/>
        <v>7.1941446767714301E-2</v>
      </c>
      <c r="Q17" s="26">
        <f t="shared" ca="1" si="2"/>
        <v>3.3540292805957397E-2</v>
      </c>
      <c r="R17" s="26">
        <f t="shared" ca="1" si="2"/>
        <v>0.228096820550027</v>
      </c>
      <c r="S17" s="26">
        <f t="shared" ca="1" si="2"/>
        <v>0.346929978904645</v>
      </c>
      <c r="T17" s="26">
        <f t="shared" ca="1" si="2"/>
        <v>1</v>
      </c>
      <c r="U17" s="26">
        <f t="shared" ca="1" si="2"/>
        <v>0</v>
      </c>
      <c r="V17" s="26">
        <f t="shared" ca="1" si="2"/>
        <v>0</v>
      </c>
      <c r="W17" s="26">
        <f t="shared" ca="1" si="2"/>
        <v>0.198517241094541</v>
      </c>
      <c r="X17" s="26">
        <f t="shared" ca="1" si="2"/>
        <v>7.4387121299885894E-2</v>
      </c>
      <c r="Y17" s="26">
        <f t="shared" ca="1" si="2"/>
        <v>0.131025552815734</v>
      </c>
      <c r="Z17" s="26">
        <f t="shared" ca="1" si="2"/>
        <v>1</v>
      </c>
      <c r="AA17" s="26">
        <f t="shared" ca="1" si="2"/>
        <v>0.25054937184142601</v>
      </c>
      <c r="AB17" s="35">
        <f t="shared" ca="1" si="5"/>
        <v>28</v>
      </c>
      <c r="AC17" s="36">
        <f t="shared" ca="1" si="3"/>
        <v>16</v>
      </c>
      <c r="AD17" s="36">
        <f t="shared" ca="1" si="3"/>
        <v>25</v>
      </c>
      <c r="AE17" s="37">
        <f t="shared" ca="1" si="3"/>
        <v>9</v>
      </c>
      <c r="AF17" s="36">
        <f t="shared" ca="1" si="3"/>
        <v>1</v>
      </c>
      <c r="AG17" s="36">
        <f t="shared" ca="1" si="3"/>
        <v>21</v>
      </c>
      <c r="AH17" s="36">
        <f t="shared" ca="1" si="3"/>
        <v>11</v>
      </c>
      <c r="AI17" s="36">
        <f t="shared" ca="1" si="3"/>
        <v>17</v>
      </c>
      <c r="AJ17" s="35">
        <f t="shared" ca="1" si="3"/>
        <v>21</v>
      </c>
      <c r="AK17" s="36">
        <f t="shared" ca="1" si="3"/>
        <v>13</v>
      </c>
      <c r="AL17" s="36">
        <f t="shared" ca="1" si="3"/>
        <v>1</v>
      </c>
      <c r="AM17" s="37">
        <f t="shared" ca="1" si="3"/>
        <v>11</v>
      </c>
    </row>
    <row r="18" spans="1:39">
      <c r="A18" s="21" t="s">
        <v>428</v>
      </c>
      <c r="B18" s="13" t="str">
        <f>VLOOKUP($A18,'desc_v2.0 (DR_rev)'!$E$2:$G$563,2,FALSE)</f>
        <v>수익성</v>
      </c>
      <c r="C18" s="14">
        <f>VLOOKUP($A18,'desc_v2.0 (DR_rev)'!$E$2:$G$563,3,FALSE)</f>
        <v>1</v>
      </c>
      <c r="D18" s="25">
        <f t="shared" ca="1" si="1"/>
        <v>0.32820264191864001</v>
      </c>
      <c r="E18" s="26">
        <f t="shared" ca="1" si="1"/>
        <v>0.13016484330938299</v>
      </c>
      <c r="F18" s="26">
        <f t="shared" ca="1" si="1"/>
        <v>0.36236576859511299</v>
      </c>
      <c r="G18" s="27">
        <f t="shared" ca="1" si="1"/>
        <v>0.76381080231328702</v>
      </c>
      <c r="H18" s="26">
        <f t="shared" ca="1" si="1"/>
        <v>0.87930181971616606</v>
      </c>
      <c r="I18" s="26">
        <f t="shared" ca="1" si="1"/>
        <v>1.43480696189582E-2</v>
      </c>
      <c r="J18" s="26">
        <f t="shared" ca="1" si="1"/>
        <v>0</v>
      </c>
      <c r="K18" s="26">
        <f t="shared" ca="1" si="1"/>
        <v>0.13905117429682701</v>
      </c>
      <c r="L18" s="25">
        <f t="shared" ca="1" si="1"/>
        <v>4.7062315995747603E-2</v>
      </c>
      <c r="M18" s="26">
        <f t="shared" ca="1" si="1"/>
        <v>0.40233730103230098</v>
      </c>
      <c r="N18" s="26">
        <f t="shared" ca="1" si="1"/>
        <v>-1.5382670371373E-3</v>
      </c>
      <c r="O18" s="27">
        <f t="shared" ca="1" si="1"/>
        <v>0.22099251222017399</v>
      </c>
      <c r="P18" s="26">
        <f t="shared" ca="1" si="4"/>
        <v>0.32820264191864001</v>
      </c>
      <c r="Q18" s="26">
        <f t="shared" ca="1" si="2"/>
        <v>0.13016484330938299</v>
      </c>
      <c r="R18" s="26">
        <f t="shared" ca="1" si="2"/>
        <v>0.36236576859511299</v>
      </c>
      <c r="S18" s="26">
        <f t="shared" ca="1" si="2"/>
        <v>0.76381080231328702</v>
      </c>
      <c r="T18" s="26">
        <f t="shared" ca="1" si="2"/>
        <v>0.87930181971616606</v>
      </c>
      <c r="U18" s="26">
        <f t="shared" ca="1" si="2"/>
        <v>1.43480696189582E-2</v>
      </c>
      <c r="V18" s="26">
        <f t="shared" ca="1" si="2"/>
        <v>0</v>
      </c>
      <c r="W18" s="26">
        <f t="shared" ca="1" si="2"/>
        <v>0.13905117429682701</v>
      </c>
      <c r="X18" s="26">
        <f t="shared" ca="1" si="2"/>
        <v>4.7062315995747603E-2</v>
      </c>
      <c r="Y18" s="26">
        <f t="shared" ca="1" si="2"/>
        <v>0.40233730103230098</v>
      </c>
      <c r="Z18" s="26">
        <f t="shared" ca="1" si="2"/>
        <v>1.5382670371373E-3</v>
      </c>
      <c r="AA18" s="26">
        <f t="shared" ca="1" si="2"/>
        <v>0.22099251222017399</v>
      </c>
      <c r="AB18" s="35">
        <f t="shared" ca="1" si="5"/>
        <v>12</v>
      </c>
      <c r="AC18" s="36">
        <f t="shared" ca="1" si="3"/>
        <v>7</v>
      </c>
      <c r="AD18" s="36">
        <f t="shared" ca="1" si="3"/>
        <v>8</v>
      </c>
      <c r="AE18" s="37">
        <f t="shared" ca="1" si="3"/>
        <v>3</v>
      </c>
      <c r="AF18" s="36">
        <f t="shared" ca="1" si="3"/>
        <v>2</v>
      </c>
      <c r="AG18" s="36">
        <f t="shared" ca="1" si="3"/>
        <v>10</v>
      </c>
      <c r="AH18" s="36">
        <f t="shared" ca="1" si="3"/>
        <v>11</v>
      </c>
      <c r="AI18" s="36">
        <f t="shared" ca="1" si="3"/>
        <v>27</v>
      </c>
      <c r="AJ18" s="35">
        <f t="shared" ca="1" si="3"/>
        <v>28</v>
      </c>
      <c r="AK18" s="36">
        <f t="shared" ca="1" si="3"/>
        <v>7</v>
      </c>
      <c r="AL18" s="36">
        <f t="shared" ca="1" si="3"/>
        <v>50</v>
      </c>
      <c r="AM18" s="37">
        <f t="shared" ca="1" si="3"/>
        <v>13</v>
      </c>
    </row>
    <row r="19" spans="1:39">
      <c r="A19" s="21" t="s">
        <v>448</v>
      </c>
      <c r="B19" s="13" t="str">
        <f>VLOOKUP($A19,'desc_v2.0 (DR_rev)'!$E$2:$G$563,2,FALSE)</f>
        <v>수익성</v>
      </c>
      <c r="C19" s="14">
        <f>VLOOKUP($A19,'desc_v2.0 (DR_rev)'!$E$2:$G$563,3,FALSE)</f>
        <v>0</v>
      </c>
      <c r="D19" s="25">
        <f t="shared" ca="1" si="1"/>
        <v>0.349975467990988</v>
      </c>
      <c r="E19" s="26">
        <f t="shared" ca="1" si="1"/>
        <v>5.5223259500829201E-2</v>
      </c>
      <c r="F19" s="26">
        <f t="shared" ca="1" si="1"/>
        <v>0.30007490672738202</v>
      </c>
      <c r="G19" s="27">
        <f t="shared" ca="1" si="1"/>
        <v>4.7580132517477197E-2</v>
      </c>
      <c r="H19" s="26">
        <f t="shared" ca="1" si="1"/>
        <v>1.9945113375000001E-5</v>
      </c>
      <c r="I19" s="26">
        <f t="shared" ca="1" si="1"/>
        <v>1.3818155358303E-3</v>
      </c>
      <c r="J19" s="26">
        <f t="shared" ca="1" si="1"/>
        <v>0</v>
      </c>
      <c r="K19" s="26">
        <f t="shared" ca="1" si="1"/>
        <v>7.6453469950193503E-2</v>
      </c>
      <c r="L19" s="25">
        <f t="shared" ca="1" si="1"/>
        <v>-5.2069483914805002E-3</v>
      </c>
      <c r="M19" s="26">
        <f t="shared" ca="1" si="1"/>
        <v>0.10320445660374</v>
      </c>
      <c r="N19" s="26">
        <f t="shared" ca="1" si="1"/>
        <v>1.5346516672555899E-2</v>
      </c>
      <c r="O19" s="27">
        <f t="shared" ca="1" si="1"/>
        <v>-3.7307060128445001E-3</v>
      </c>
      <c r="P19" s="26">
        <f t="shared" ca="1" si="4"/>
        <v>0.349975467990988</v>
      </c>
      <c r="Q19" s="26">
        <f t="shared" ca="1" si="2"/>
        <v>5.5223259500829201E-2</v>
      </c>
      <c r="R19" s="26">
        <f t="shared" ca="1" si="2"/>
        <v>0.30007490672738202</v>
      </c>
      <c r="S19" s="26">
        <f t="shared" ca="1" si="2"/>
        <v>4.7580132517477197E-2</v>
      </c>
      <c r="T19" s="26">
        <f t="shared" ca="1" si="2"/>
        <v>1.9945113375000001E-5</v>
      </c>
      <c r="U19" s="26">
        <f t="shared" ca="1" si="2"/>
        <v>1.3818155358303E-3</v>
      </c>
      <c r="V19" s="26">
        <f t="shared" ca="1" si="2"/>
        <v>0</v>
      </c>
      <c r="W19" s="26">
        <f t="shared" ca="1" si="2"/>
        <v>7.6453469950193503E-2</v>
      </c>
      <c r="X19" s="26">
        <f t="shared" ca="1" si="2"/>
        <v>5.2069483914805002E-3</v>
      </c>
      <c r="Y19" s="26">
        <f t="shared" ca="1" si="2"/>
        <v>0.10320445660374</v>
      </c>
      <c r="Z19" s="26">
        <f t="shared" ca="1" si="2"/>
        <v>1.5346516672555899E-2</v>
      </c>
      <c r="AA19" s="26">
        <f t="shared" ca="1" si="2"/>
        <v>3.7307060128445001E-3</v>
      </c>
      <c r="AB19" s="35">
        <f t="shared" ca="1" si="5"/>
        <v>11</v>
      </c>
      <c r="AC19" s="36">
        <f t="shared" ca="1" si="3"/>
        <v>12</v>
      </c>
      <c r="AD19" s="36">
        <f t="shared" ca="1" si="3"/>
        <v>14</v>
      </c>
      <c r="AE19" s="37">
        <f t="shared" ca="1" si="3"/>
        <v>40</v>
      </c>
      <c r="AF19" s="36">
        <f t="shared" ca="1" si="3"/>
        <v>52</v>
      </c>
      <c r="AG19" s="36">
        <f t="shared" ca="1" si="3"/>
        <v>18</v>
      </c>
      <c r="AH19" s="36">
        <f t="shared" ca="1" si="3"/>
        <v>11</v>
      </c>
      <c r="AI19" s="36">
        <f t="shared" ca="1" si="3"/>
        <v>35</v>
      </c>
      <c r="AJ19" s="35">
        <f t="shared" ca="1" si="3"/>
        <v>45</v>
      </c>
      <c r="AK19" s="36">
        <f t="shared" ca="1" si="3"/>
        <v>20</v>
      </c>
      <c r="AL19" s="36">
        <f t="shared" ca="1" si="3"/>
        <v>29</v>
      </c>
      <c r="AM19" s="37">
        <f t="shared" ca="1" si="3"/>
        <v>46</v>
      </c>
    </row>
    <row r="20" spans="1:39">
      <c r="A20" s="21" t="s">
        <v>433</v>
      </c>
      <c r="B20" s="13" t="str">
        <f>VLOOKUP($A20,'desc_v2.0 (DR_rev)'!$E$2:$G$563,2,FALSE)</f>
        <v>수익성</v>
      </c>
      <c r="C20" s="14">
        <f>VLOOKUP($A20,'desc_v2.0 (DR_rev)'!$E$2:$G$563,3,FALSE)</f>
        <v>1</v>
      </c>
      <c r="D20" s="25">
        <f t="shared" ca="1" si="1"/>
        <v>4.1830494359926598E-2</v>
      </c>
      <c r="E20" s="26">
        <f t="shared" ca="1" si="1"/>
        <v>1.6351105469604301E-2</v>
      </c>
      <c r="F20" s="26">
        <f t="shared" ca="1" si="1"/>
        <v>0.327397886992702</v>
      </c>
      <c r="G20" s="27">
        <f t="shared" ca="1" si="1"/>
        <v>0.56479636498521202</v>
      </c>
      <c r="H20" s="26">
        <f t="shared" ca="1" si="1"/>
        <v>4.6599426937199998E-4</v>
      </c>
      <c r="I20" s="26" t="str">
        <f t="shared" ca="1" si="1"/>
        <v/>
      </c>
      <c r="J20" s="26" t="str">
        <f t="shared" ca="1" si="1"/>
        <v/>
      </c>
      <c r="K20" s="26">
        <f t="shared" ca="1" si="1"/>
        <v>0.19518406379561801</v>
      </c>
      <c r="L20" s="25">
        <f t="shared" ca="1" si="1"/>
        <v>0.110995442229385</v>
      </c>
      <c r="M20" s="26">
        <f t="shared" ca="1" si="1"/>
        <v>0.160490766508539</v>
      </c>
      <c r="N20" s="26">
        <f t="shared" ca="1" si="1"/>
        <v>0.99905103016712105</v>
      </c>
      <c r="O20" s="27">
        <f t="shared" ca="1" si="1"/>
        <v>6.1197932627569097E-2</v>
      </c>
      <c r="P20" s="26">
        <f t="shared" ca="1" si="4"/>
        <v>4.1830494359926598E-2</v>
      </c>
      <c r="Q20" s="26">
        <f t="shared" ca="1" si="2"/>
        <v>1.6351105469604301E-2</v>
      </c>
      <c r="R20" s="26">
        <f t="shared" ca="1" si="2"/>
        <v>0.327397886992702</v>
      </c>
      <c r="S20" s="26">
        <f t="shared" ca="1" si="2"/>
        <v>0.56479636498521202</v>
      </c>
      <c r="T20" s="26">
        <f t="shared" ca="1" si="2"/>
        <v>4.6599426937199998E-4</v>
      </c>
      <c r="U20" s="26"/>
      <c r="V20" s="26"/>
      <c r="W20" s="26">
        <f t="shared" ca="1" si="2"/>
        <v>0.19518406379561801</v>
      </c>
      <c r="X20" s="26">
        <f t="shared" ca="1" si="2"/>
        <v>0.110995442229385</v>
      </c>
      <c r="Y20" s="26">
        <f t="shared" ca="1" si="2"/>
        <v>0.160490766508539</v>
      </c>
      <c r="Z20" s="26">
        <f t="shared" ca="1" si="2"/>
        <v>0.99905103016712105</v>
      </c>
      <c r="AA20" s="26">
        <f t="shared" ca="1" si="2"/>
        <v>6.1197932627569097E-2</v>
      </c>
      <c r="AB20" s="35">
        <f t="shared" ca="1" si="5"/>
        <v>32</v>
      </c>
      <c r="AC20" s="36">
        <f t="shared" ca="1" si="3"/>
        <v>31</v>
      </c>
      <c r="AD20" s="36">
        <f t="shared" ca="1" si="3"/>
        <v>11</v>
      </c>
      <c r="AE20" s="37">
        <f t="shared" ca="1" si="3"/>
        <v>5</v>
      </c>
      <c r="AF20" s="36">
        <f t="shared" ca="1" si="3"/>
        <v>47</v>
      </c>
      <c r="AG20" s="36" t="str">
        <f t="shared" si="3"/>
        <v/>
      </c>
      <c r="AH20" s="36" t="str">
        <f t="shared" si="3"/>
        <v/>
      </c>
      <c r="AI20" s="36">
        <f t="shared" ca="1" si="3"/>
        <v>18</v>
      </c>
      <c r="AJ20" s="35">
        <f t="shared" ca="1" si="3"/>
        <v>16</v>
      </c>
      <c r="AK20" s="36">
        <f t="shared" ca="1" si="3"/>
        <v>12</v>
      </c>
      <c r="AL20" s="36">
        <f t="shared" ca="1" si="3"/>
        <v>2</v>
      </c>
      <c r="AM20" s="37">
        <f t="shared" ca="1" si="3"/>
        <v>26</v>
      </c>
    </row>
    <row r="21" spans="1:39">
      <c r="A21" s="21" t="s">
        <v>442</v>
      </c>
      <c r="B21" s="13" t="str">
        <f>VLOOKUP($A21,'desc_v2.0 (DR_rev)'!$E$2:$G$563,2,FALSE)</f>
        <v>수익성</v>
      </c>
      <c r="C21" s="14">
        <f>VLOOKUP($A21,'desc_v2.0 (DR_rev)'!$E$2:$G$563,3,FALSE)</f>
        <v>2</v>
      </c>
      <c r="D21" s="25">
        <f t="shared" ca="1" si="1"/>
        <v>0.56665499986872803</v>
      </c>
      <c r="E21" s="26">
        <f t="shared" ca="1" si="1"/>
        <v>3.023636130818E-4</v>
      </c>
      <c r="F21" s="26">
        <f t="shared" ca="1" si="1"/>
        <v>0.17628984028504699</v>
      </c>
      <c r="G21" s="27">
        <f t="shared" ca="1" si="1"/>
        <v>0.89305943094709395</v>
      </c>
      <c r="H21" s="26">
        <f t="shared" ca="1" si="1"/>
        <v>8.2544052025998998E-3</v>
      </c>
      <c r="I21" s="26">
        <f t="shared" ca="1" si="1"/>
        <v>0.242638057137536</v>
      </c>
      <c r="J21" s="26">
        <f t="shared" ca="1" si="1"/>
        <v>0</v>
      </c>
      <c r="K21" s="26">
        <f t="shared" ca="1" si="1"/>
        <v>-0.14138459525453501</v>
      </c>
      <c r="L21" s="25">
        <f t="shared" ca="1" si="1"/>
        <v>0.13198223794400701</v>
      </c>
      <c r="M21" s="26">
        <f t="shared" ca="1" si="1"/>
        <v>0.49534798612314501</v>
      </c>
      <c r="N21" s="26">
        <f t="shared" ca="1" si="1"/>
        <v>1.5001878184796801E-2</v>
      </c>
      <c r="O21" s="27">
        <f t="shared" ca="1" si="1"/>
        <v>-6.4740176661962001E-3</v>
      </c>
      <c r="P21" s="26">
        <f t="shared" ca="1" si="4"/>
        <v>0.56665499986872803</v>
      </c>
      <c r="Q21" s="26">
        <f t="shared" ca="1" si="2"/>
        <v>3.023636130818E-4</v>
      </c>
      <c r="R21" s="26">
        <f t="shared" ca="1" si="2"/>
        <v>0.17628984028504699</v>
      </c>
      <c r="S21" s="26">
        <f t="shared" ca="1" si="2"/>
        <v>0.89305943094709395</v>
      </c>
      <c r="T21" s="26">
        <f t="shared" ca="1" si="2"/>
        <v>8.2544052025998998E-3</v>
      </c>
      <c r="U21" s="26">
        <f t="shared" ca="1" si="2"/>
        <v>0.242638057137536</v>
      </c>
      <c r="V21" s="26">
        <f t="shared" ca="1" si="2"/>
        <v>0</v>
      </c>
      <c r="W21" s="26">
        <f t="shared" ca="1" si="2"/>
        <v>0.14138459525453501</v>
      </c>
      <c r="X21" s="26">
        <f t="shared" ca="1" si="2"/>
        <v>0.13198223794400701</v>
      </c>
      <c r="Y21" s="26">
        <f t="shared" ca="1" si="2"/>
        <v>0.49534798612314501</v>
      </c>
      <c r="Z21" s="26">
        <f t="shared" ca="1" si="2"/>
        <v>1.5001878184796801E-2</v>
      </c>
      <c r="AA21" s="26">
        <f t="shared" ca="1" si="2"/>
        <v>6.4740176661962001E-3</v>
      </c>
      <c r="AB21" s="35">
        <f t="shared" ca="1" si="5"/>
        <v>5</v>
      </c>
      <c r="AC21" s="36">
        <f t="shared" ca="1" si="3"/>
        <v>49</v>
      </c>
      <c r="AD21" s="36">
        <f t="shared" ca="1" si="3"/>
        <v>32</v>
      </c>
      <c r="AE21" s="37">
        <f t="shared" ca="1" si="3"/>
        <v>2</v>
      </c>
      <c r="AF21" s="36">
        <f t="shared" ca="1" si="3"/>
        <v>30</v>
      </c>
      <c r="AG21" s="36">
        <f t="shared" ca="1" si="3"/>
        <v>2</v>
      </c>
      <c r="AH21" s="36">
        <f t="shared" ca="1" si="3"/>
        <v>11</v>
      </c>
      <c r="AI21" s="36">
        <f t="shared" ca="1" si="3"/>
        <v>24</v>
      </c>
      <c r="AJ21" s="35">
        <f t="shared" ca="1" si="3"/>
        <v>14</v>
      </c>
      <c r="AK21" s="36">
        <f t="shared" ca="1" si="3"/>
        <v>6</v>
      </c>
      <c r="AL21" s="36">
        <f t="shared" ca="1" si="3"/>
        <v>30</v>
      </c>
      <c r="AM21" s="37">
        <f t="shared" ca="1" si="3"/>
        <v>43</v>
      </c>
    </row>
    <row r="22" spans="1:39">
      <c r="A22" s="21" t="s">
        <v>443</v>
      </c>
      <c r="B22" s="13" t="str">
        <f>VLOOKUP($A22,'desc_v2.0 (DR_rev)'!$E$2:$G$563,2,FALSE)</f>
        <v>안정성</v>
      </c>
      <c r="C22" s="14">
        <f>VLOOKUP($A22,'desc_v2.0 (DR_rev)'!$E$2:$G$563,3,FALSE)</f>
        <v>1</v>
      </c>
      <c r="D22" s="25">
        <f t="shared" ref="D22:O37" ca="1" si="6">_xlfn.IFNA(VLOOKUP($A22, INDIRECT(D$5&amp;"!$A$2:$B$60"), 2, FALSE),"")</f>
        <v>3.0162720820316201E-2</v>
      </c>
      <c r="E22" s="26">
        <f t="shared" ca="1" si="6"/>
        <v>3.1413669129196797E-2</v>
      </c>
      <c r="F22" s="26">
        <f t="shared" ca="1" si="6"/>
        <v>6.8394631932717997E-2</v>
      </c>
      <c r="G22" s="27">
        <f t="shared" ca="1" si="6"/>
        <v>6.2652201988184705E-2</v>
      </c>
      <c r="H22" s="26">
        <f t="shared" ca="1" si="6"/>
        <v>9.9909327251029006E-3</v>
      </c>
      <c r="I22" s="26">
        <f t="shared" ca="1" si="6"/>
        <v>0</v>
      </c>
      <c r="J22" s="26">
        <f t="shared" ca="1" si="6"/>
        <v>0</v>
      </c>
      <c r="K22" s="26">
        <f t="shared" ca="1" si="6"/>
        <v>7.3593465292681098E-2</v>
      </c>
      <c r="L22" s="25">
        <f t="shared" ca="1" si="6"/>
        <v>0.178575052391726</v>
      </c>
      <c r="M22" s="26">
        <f t="shared" ca="1" si="6"/>
        <v>1.3252317424932899E-2</v>
      </c>
      <c r="N22" s="26">
        <f t="shared" ca="1" si="6"/>
        <v>5.5831854035635004E-3</v>
      </c>
      <c r="O22" s="27">
        <f t="shared" ca="1" si="6"/>
        <v>7.5506669022640804E-2</v>
      </c>
      <c r="P22" s="26">
        <f t="shared" ca="1" si="4"/>
        <v>3.0162720820316201E-2</v>
      </c>
      <c r="Q22" s="26">
        <f t="shared" ref="Q22:Q61" ca="1" si="7">ABS(E22)</f>
        <v>3.1413669129196797E-2</v>
      </c>
      <c r="R22" s="26">
        <f t="shared" ref="R22:R61" ca="1" si="8">ABS(F22)</f>
        <v>6.8394631932717997E-2</v>
      </c>
      <c r="S22" s="26">
        <f t="shared" ref="S22:S61" ca="1" si="9">ABS(G22)</f>
        <v>6.2652201988184705E-2</v>
      </c>
      <c r="T22" s="26">
        <f t="shared" ref="T22:T61" ca="1" si="10">ABS(H22)</f>
        <v>9.9909327251029006E-3</v>
      </c>
      <c r="U22" s="26">
        <f t="shared" ref="U22:U61" ca="1" si="11">ABS(I22)</f>
        <v>0</v>
      </c>
      <c r="V22" s="26">
        <f t="shared" ref="V22:V61" ca="1" si="12">ABS(J22)</f>
        <v>0</v>
      </c>
      <c r="W22" s="26">
        <f t="shared" ref="W22:W61" ca="1" si="13">ABS(K22)</f>
        <v>7.3593465292681098E-2</v>
      </c>
      <c r="X22" s="26">
        <f t="shared" ref="X22:X61" ca="1" si="14">ABS(L22)</f>
        <v>0.178575052391726</v>
      </c>
      <c r="Y22" s="26">
        <f t="shared" ref="Y22:Y61" ca="1" si="15">ABS(M22)</f>
        <v>1.3252317424932899E-2</v>
      </c>
      <c r="Z22" s="26">
        <f t="shared" ref="Z22:Z61" ca="1" si="16">ABS(N22)</f>
        <v>5.5831854035635004E-3</v>
      </c>
      <c r="AA22" s="26">
        <f t="shared" ref="AA22:AA61" ca="1" si="17">ABS(O22)</f>
        <v>7.5506669022640804E-2</v>
      </c>
      <c r="AB22" s="35">
        <f t="shared" ca="1" si="5"/>
        <v>37</v>
      </c>
      <c r="AC22" s="36">
        <f t="shared" ref="AC22:AC61" ca="1" si="18">IF(ISBLANK(Q22),"",RANK(Q22,Q$6:Q$61))</f>
        <v>17</v>
      </c>
      <c r="AD22" s="36">
        <f t="shared" ref="AD22:AD61" ca="1" si="19">IF(ISBLANK(R22),"",RANK(R22,R$6:R$61))</f>
        <v>48</v>
      </c>
      <c r="AE22" s="37">
        <f t="shared" ref="AE22:AE61" ca="1" si="20">IF(ISBLANK(S22),"",RANK(S22,S$6:S$61))</f>
        <v>38</v>
      </c>
      <c r="AF22" s="36">
        <f t="shared" ref="AF22:AF61" ca="1" si="21">IF(ISBLANK(T22),"",RANK(T22,T$6:T$61))</f>
        <v>27</v>
      </c>
      <c r="AG22" s="36">
        <f t="shared" ref="AG22:AG61" ca="1" si="22">IF(ISBLANK(U22),"",RANK(U22,U$6:U$61))</f>
        <v>21</v>
      </c>
      <c r="AH22" s="36">
        <f t="shared" ref="AH22:AH61" ca="1" si="23">IF(ISBLANK(V22),"",RANK(V22,V$6:V$61))</f>
        <v>11</v>
      </c>
      <c r="AI22" s="36">
        <f t="shared" ref="AI22:AI61" ca="1" si="24">IF(ISBLANK(W22),"",RANK(W22,W$6:W$61))</f>
        <v>36</v>
      </c>
      <c r="AJ22" s="35">
        <f t="shared" ref="AJ22:AJ61" ca="1" si="25">IF(ISBLANK(X22),"",RANK(X22,X$6:X$61))</f>
        <v>10</v>
      </c>
      <c r="AK22" s="36">
        <f t="shared" ref="AK22:AK61" ca="1" si="26">IF(ISBLANK(Y22),"",RANK(Y22,Y$6:Y$61))</f>
        <v>43</v>
      </c>
      <c r="AL22" s="36">
        <f t="shared" ref="AL22:AL61" ca="1" si="27">IF(ISBLANK(Z22),"",RANK(Z22,Z$6:Z$61))</f>
        <v>40</v>
      </c>
      <c r="AM22" s="37">
        <f t="shared" ref="AM22:AM61" ca="1" si="28">IF(ISBLANK(AA22),"",RANK(AA22,AA$6:AA$61))</f>
        <v>23</v>
      </c>
    </row>
    <row r="23" spans="1:39">
      <c r="A23" s="21" t="s">
        <v>392</v>
      </c>
      <c r="B23" s="13" t="str">
        <f>VLOOKUP($A23,'desc_v2.0 (DR_rev)'!$E$2:$G$563,2,FALSE)</f>
        <v>수익성</v>
      </c>
      <c r="C23" s="14">
        <f>VLOOKUP($A23,'desc_v2.0 (DR_rev)'!$E$2:$G$563,3,FALSE)</f>
        <v>1</v>
      </c>
      <c r="D23" s="25">
        <f t="shared" ca="1" si="6"/>
        <v>0</v>
      </c>
      <c r="E23" s="26">
        <f t="shared" ca="1" si="6"/>
        <v>0</v>
      </c>
      <c r="F23" s="26">
        <f t="shared" ca="1" si="6"/>
        <v>0.34154638542440502</v>
      </c>
      <c r="G23" s="27">
        <f t="shared" ca="1" si="6"/>
        <v>2.5485782478924801E-2</v>
      </c>
      <c r="H23" s="26">
        <f t="shared" ca="1" si="6"/>
        <v>0.234546905036145</v>
      </c>
      <c r="I23" s="26">
        <f t="shared" ca="1" si="6"/>
        <v>0</v>
      </c>
      <c r="J23" s="26">
        <f t="shared" ca="1" si="6"/>
        <v>0.61139986574845995</v>
      </c>
      <c r="K23" s="26">
        <f t="shared" ca="1" si="6"/>
        <v>6.2993033056158998E-3</v>
      </c>
      <c r="L23" s="25">
        <f t="shared" ca="1" si="6"/>
        <v>2.419975664816E-3</v>
      </c>
      <c r="M23" s="26">
        <f t="shared" ca="1" si="6"/>
        <v>1.90436094178E-4</v>
      </c>
      <c r="N23" s="26">
        <f t="shared" ca="1" si="6"/>
        <v>3.7726406565206899E-2</v>
      </c>
      <c r="O23" s="27">
        <f t="shared" ca="1" si="6"/>
        <v>0.298173280947367</v>
      </c>
      <c r="P23" s="26">
        <f t="shared" ca="1" si="4"/>
        <v>0</v>
      </c>
      <c r="Q23" s="26">
        <f t="shared" ca="1" si="7"/>
        <v>0</v>
      </c>
      <c r="R23" s="26">
        <f t="shared" ca="1" si="8"/>
        <v>0.34154638542440502</v>
      </c>
      <c r="S23" s="26">
        <f t="shared" ca="1" si="9"/>
        <v>2.5485782478924801E-2</v>
      </c>
      <c r="T23" s="26">
        <f t="shared" ca="1" si="10"/>
        <v>0.234546905036145</v>
      </c>
      <c r="U23" s="26">
        <f t="shared" ca="1" si="11"/>
        <v>0</v>
      </c>
      <c r="V23" s="26">
        <f t="shared" ca="1" si="12"/>
        <v>0.61139986574845995</v>
      </c>
      <c r="W23" s="26">
        <f t="shared" ca="1" si="13"/>
        <v>6.2993033056158998E-3</v>
      </c>
      <c r="X23" s="26">
        <f t="shared" ca="1" si="14"/>
        <v>2.419975664816E-3</v>
      </c>
      <c r="Y23" s="26">
        <f t="shared" ca="1" si="15"/>
        <v>1.90436094178E-4</v>
      </c>
      <c r="Z23" s="26">
        <f t="shared" ca="1" si="16"/>
        <v>3.7726406565206899E-2</v>
      </c>
      <c r="AA23" s="26">
        <f t="shared" ca="1" si="17"/>
        <v>0.298173280947367</v>
      </c>
      <c r="AB23" s="35">
        <f t="shared" ca="1" si="5"/>
        <v>53</v>
      </c>
      <c r="AC23" s="36">
        <f t="shared" ca="1" si="18"/>
        <v>52</v>
      </c>
      <c r="AD23" s="36">
        <f t="shared" ca="1" si="19"/>
        <v>9</v>
      </c>
      <c r="AE23" s="37">
        <f t="shared" ca="1" si="20"/>
        <v>48</v>
      </c>
      <c r="AF23" s="36">
        <f t="shared" ca="1" si="21"/>
        <v>5</v>
      </c>
      <c r="AG23" s="36">
        <f t="shared" ca="1" si="22"/>
        <v>21</v>
      </c>
      <c r="AH23" s="36">
        <f t="shared" ca="1" si="23"/>
        <v>3</v>
      </c>
      <c r="AI23" s="36">
        <f t="shared" ca="1" si="24"/>
        <v>52</v>
      </c>
      <c r="AJ23" s="35">
        <f t="shared" ca="1" si="25"/>
        <v>48</v>
      </c>
      <c r="AK23" s="36">
        <f t="shared" ca="1" si="26"/>
        <v>54</v>
      </c>
      <c r="AL23" s="36">
        <f t="shared" ca="1" si="27"/>
        <v>19</v>
      </c>
      <c r="AM23" s="37">
        <f t="shared" ca="1" si="28"/>
        <v>9</v>
      </c>
    </row>
    <row r="24" spans="1:39">
      <c r="A24" s="21" t="s">
        <v>429</v>
      </c>
      <c r="B24" s="13" t="str">
        <f>VLOOKUP($A24,'desc_v2.0 (DR_rev)'!$E$2:$G$563,2,FALSE)</f>
        <v>활동성</v>
      </c>
      <c r="C24" s="14">
        <f>VLOOKUP($A24,'desc_v2.0 (DR_rev)'!$E$2:$G$563,3,FALSE)</f>
        <v>2</v>
      </c>
      <c r="D24" s="25">
        <f t="shared" ca="1" si="6"/>
        <v>2.39146326224924E-2</v>
      </c>
      <c r="E24" s="26">
        <f t="shared" ca="1" si="6"/>
        <v>0.16531390428440099</v>
      </c>
      <c r="F24" s="26">
        <f t="shared" ca="1" si="6"/>
        <v>0.11650460408499699</v>
      </c>
      <c r="G24" s="27">
        <f t="shared" ca="1" si="6"/>
        <v>8.3657518760784297E-2</v>
      </c>
      <c r="H24" s="26">
        <f t="shared" ca="1" si="6"/>
        <v>2.2690419983637002E-3</v>
      </c>
      <c r="I24" s="26">
        <f t="shared" ca="1" si="6"/>
        <v>2.3448025486515301E-2</v>
      </c>
      <c r="J24" s="26">
        <f t="shared" ca="1" si="6"/>
        <v>2.1947556617972201E-2</v>
      </c>
      <c r="K24" s="26">
        <f t="shared" ca="1" si="6"/>
        <v>0.41969617408680099</v>
      </c>
      <c r="L24" s="25">
        <f t="shared" ca="1" si="6"/>
        <v>-4.4786127938449003E-3</v>
      </c>
      <c r="M24" s="26">
        <f t="shared" ca="1" si="6"/>
        <v>6.1555022663051802E-2</v>
      </c>
      <c r="N24" s="26">
        <f t="shared" ca="1" si="6"/>
        <v>0.110385744156625</v>
      </c>
      <c r="O24" s="27">
        <f t="shared" ca="1" si="6"/>
        <v>7.7850441152877E-3</v>
      </c>
      <c r="P24" s="26">
        <f t="shared" ca="1" si="4"/>
        <v>2.39146326224924E-2</v>
      </c>
      <c r="Q24" s="26">
        <f t="shared" ca="1" si="7"/>
        <v>0.16531390428440099</v>
      </c>
      <c r="R24" s="26">
        <f t="shared" ca="1" si="8"/>
        <v>0.11650460408499699</v>
      </c>
      <c r="S24" s="26">
        <f t="shared" ca="1" si="9"/>
        <v>8.3657518760784297E-2</v>
      </c>
      <c r="T24" s="26">
        <f t="shared" ca="1" si="10"/>
        <v>2.2690419983637002E-3</v>
      </c>
      <c r="U24" s="26">
        <f t="shared" ca="1" si="11"/>
        <v>2.3448025486515301E-2</v>
      </c>
      <c r="V24" s="26">
        <f t="shared" ca="1" si="12"/>
        <v>2.1947556617972201E-2</v>
      </c>
      <c r="W24" s="26">
        <f t="shared" ca="1" si="13"/>
        <v>0.41969617408680099</v>
      </c>
      <c r="X24" s="26">
        <f t="shared" ca="1" si="14"/>
        <v>4.4786127938449003E-3</v>
      </c>
      <c r="Y24" s="26">
        <f t="shared" ca="1" si="15"/>
        <v>6.1555022663051802E-2</v>
      </c>
      <c r="Z24" s="26">
        <f t="shared" ca="1" si="16"/>
        <v>0.110385744156625</v>
      </c>
      <c r="AA24" s="26">
        <f t="shared" ca="1" si="17"/>
        <v>7.7850441152877E-3</v>
      </c>
      <c r="AB24" s="35">
        <f t="shared" ca="1" si="5"/>
        <v>39</v>
      </c>
      <c r="AC24" s="36">
        <f t="shared" ca="1" si="18"/>
        <v>6</v>
      </c>
      <c r="AD24" s="36">
        <f t="shared" ca="1" si="19"/>
        <v>38</v>
      </c>
      <c r="AE24" s="37">
        <f t="shared" ca="1" si="20"/>
        <v>31</v>
      </c>
      <c r="AF24" s="36">
        <f t="shared" ca="1" si="21"/>
        <v>43</v>
      </c>
      <c r="AG24" s="36">
        <f t="shared" ca="1" si="22"/>
        <v>8</v>
      </c>
      <c r="AH24" s="36">
        <f t="shared" ca="1" si="23"/>
        <v>8</v>
      </c>
      <c r="AI24" s="36">
        <f t="shared" ca="1" si="24"/>
        <v>7</v>
      </c>
      <c r="AJ24" s="35">
        <f t="shared" ca="1" si="25"/>
        <v>46</v>
      </c>
      <c r="AK24" s="36">
        <f t="shared" ca="1" si="26"/>
        <v>30</v>
      </c>
      <c r="AL24" s="36">
        <f t="shared" ca="1" si="27"/>
        <v>13</v>
      </c>
      <c r="AM24" s="37">
        <f t="shared" ca="1" si="28"/>
        <v>42</v>
      </c>
    </row>
    <row r="25" spans="1:39">
      <c r="A25" s="21" t="s">
        <v>394</v>
      </c>
      <c r="B25" s="13" t="str">
        <f>VLOOKUP($A25,'desc_v2.0 (DR_rev)'!$E$2:$G$563,2,FALSE)</f>
        <v>성장성</v>
      </c>
      <c r="C25" s="14">
        <f>VLOOKUP($A25,'desc_v2.0 (DR_rev)'!$E$2:$G$563,3,FALSE)</f>
        <v>0</v>
      </c>
      <c r="D25" s="25">
        <f t="shared" ca="1" si="6"/>
        <v>0.50016065221967498</v>
      </c>
      <c r="E25" s="26">
        <f t="shared" ca="1" si="6"/>
        <v>1.6772324046272099E-2</v>
      </c>
      <c r="F25" s="26">
        <f t="shared" ca="1" si="6"/>
        <v>0.18386952677958199</v>
      </c>
      <c r="G25" s="27">
        <f t="shared" ca="1" si="6"/>
        <v>0.28946360837378998</v>
      </c>
      <c r="H25" s="26">
        <f t="shared" ca="1" si="6"/>
        <v>7.9804735671101003E-3</v>
      </c>
      <c r="I25" s="26">
        <f t="shared" ca="1" si="6"/>
        <v>0</v>
      </c>
      <c r="J25" s="26">
        <f t="shared" ca="1" si="6"/>
        <v>0</v>
      </c>
      <c r="K25" s="26">
        <f t="shared" ca="1" si="6"/>
        <v>0.149796841792941</v>
      </c>
      <c r="L25" s="25">
        <f t="shared" ca="1" si="6"/>
        <v>6.7372598621679297E-2</v>
      </c>
      <c r="M25" s="26">
        <f t="shared" ca="1" si="6"/>
        <v>9.1832778417584998E-3</v>
      </c>
      <c r="N25" s="26">
        <f t="shared" ca="1" si="6"/>
        <v>1.42983090664271E-2</v>
      </c>
      <c r="O25" s="27">
        <f t="shared" ca="1" si="6"/>
        <v>4.7646755634355997E-2</v>
      </c>
      <c r="P25" s="26">
        <f t="shared" ca="1" si="4"/>
        <v>0.50016065221967498</v>
      </c>
      <c r="Q25" s="26">
        <f t="shared" ca="1" si="7"/>
        <v>1.6772324046272099E-2</v>
      </c>
      <c r="R25" s="26">
        <f t="shared" ca="1" si="8"/>
        <v>0.18386952677958199</v>
      </c>
      <c r="S25" s="26">
        <f t="shared" ca="1" si="9"/>
        <v>0.28946360837378998</v>
      </c>
      <c r="T25" s="26">
        <f t="shared" ca="1" si="10"/>
        <v>7.9804735671101003E-3</v>
      </c>
      <c r="U25" s="26">
        <f t="shared" ca="1" si="11"/>
        <v>0</v>
      </c>
      <c r="V25" s="26">
        <f t="shared" ca="1" si="12"/>
        <v>0</v>
      </c>
      <c r="W25" s="26">
        <f t="shared" ca="1" si="13"/>
        <v>0.149796841792941</v>
      </c>
      <c r="X25" s="26">
        <f t="shared" ca="1" si="14"/>
        <v>6.7372598621679297E-2</v>
      </c>
      <c r="Y25" s="26">
        <f t="shared" ca="1" si="15"/>
        <v>9.1832778417584998E-3</v>
      </c>
      <c r="Z25" s="26">
        <f t="shared" ca="1" si="16"/>
        <v>1.42983090664271E-2</v>
      </c>
      <c r="AA25" s="26">
        <f t="shared" ca="1" si="17"/>
        <v>4.7646755634355997E-2</v>
      </c>
      <c r="AB25" s="35">
        <f t="shared" ca="1" si="5"/>
        <v>6</v>
      </c>
      <c r="AC25" s="36">
        <f t="shared" ca="1" si="18"/>
        <v>30</v>
      </c>
      <c r="AD25" s="36">
        <f t="shared" ca="1" si="19"/>
        <v>29</v>
      </c>
      <c r="AE25" s="37">
        <f t="shared" ca="1" si="20"/>
        <v>12</v>
      </c>
      <c r="AF25" s="36">
        <f t="shared" ca="1" si="21"/>
        <v>31</v>
      </c>
      <c r="AG25" s="36">
        <f t="shared" ca="1" si="22"/>
        <v>21</v>
      </c>
      <c r="AH25" s="36">
        <f t="shared" ca="1" si="23"/>
        <v>11</v>
      </c>
      <c r="AI25" s="36">
        <f t="shared" ca="1" si="24"/>
        <v>22</v>
      </c>
      <c r="AJ25" s="35">
        <f t="shared" ca="1" si="25"/>
        <v>22</v>
      </c>
      <c r="AK25" s="36">
        <f t="shared" ca="1" si="26"/>
        <v>45</v>
      </c>
      <c r="AL25" s="36">
        <f t="shared" ca="1" si="27"/>
        <v>31</v>
      </c>
      <c r="AM25" s="37">
        <f t="shared" ca="1" si="28"/>
        <v>29</v>
      </c>
    </row>
    <row r="26" spans="1:39">
      <c r="A26" s="21" t="s">
        <v>422</v>
      </c>
      <c r="B26" s="13" t="str">
        <f>VLOOKUP($A26,'desc_v2.0 (DR_rev)'!$E$2:$G$563,2,FALSE)</f>
        <v>수익성</v>
      </c>
      <c r="C26" s="14">
        <f>VLOOKUP($A26,'desc_v2.0 (DR_rev)'!$E$2:$G$563,3,FALSE)</f>
        <v>0</v>
      </c>
      <c r="D26" s="25">
        <f t="shared" ca="1" si="6"/>
        <v>0.41973222720002601</v>
      </c>
      <c r="E26" s="26">
        <f t="shared" ca="1" si="6"/>
        <v>4.469580166725E-3</v>
      </c>
      <c r="F26" s="26">
        <f t="shared" ca="1" si="6"/>
        <v>1</v>
      </c>
      <c r="G26" s="27">
        <f t="shared" ca="1" si="6"/>
        <v>9.6437898072903899E-2</v>
      </c>
      <c r="H26" s="26">
        <f t="shared" ca="1" si="6"/>
        <v>0.15653375006722201</v>
      </c>
      <c r="I26" s="26">
        <f t="shared" ca="1" si="6"/>
        <v>2.52544476284602E-2</v>
      </c>
      <c r="J26" s="26">
        <f t="shared" ca="1" si="6"/>
        <v>4.7413925294227999E-2</v>
      </c>
      <c r="K26" s="26">
        <f t="shared" ca="1" si="6"/>
        <v>0.415274389537099</v>
      </c>
      <c r="L26" s="25">
        <f t="shared" ca="1" si="6"/>
        <v>3.9459506868204298E-2</v>
      </c>
      <c r="M26" s="26">
        <f t="shared" ca="1" si="6"/>
        <v>3.5297417893663897E-2</v>
      </c>
      <c r="N26" s="26">
        <f t="shared" ca="1" si="6"/>
        <v>2.52340642497145E-2</v>
      </c>
      <c r="O26" s="27">
        <f t="shared" ca="1" si="6"/>
        <v>0.467582775235446</v>
      </c>
      <c r="P26" s="26">
        <f t="shared" ca="1" si="4"/>
        <v>0.41973222720002601</v>
      </c>
      <c r="Q26" s="26">
        <f t="shared" ca="1" si="7"/>
        <v>4.469580166725E-3</v>
      </c>
      <c r="R26" s="26">
        <f t="shared" ca="1" si="8"/>
        <v>1</v>
      </c>
      <c r="S26" s="26">
        <f t="shared" ca="1" si="9"/>
        <v>9.6437898072903899E-2</v>
      </c>
      <c r="T26" s="26">
        <f t="shared" ca="1" si="10"/>
        <v>0.15653375006722201</v>
      </c>
      <c r="U26" s="26">
        <f t="shared" ca="1" si="11"/>
        <v>2.52544476284602E-2</v>
      </c>
      <c r="V26" s="26">
        <f t="shared" ca="1" si="12"/>
        <v>4.7413925294227999E-2</v>
      </c>
      <c r="W26" s="26">
        <f t="shared" ca="1" si="13"/>
        <v>0.415274389537099</v>
      </c>
      <c r="X26" s="26">
        <f t="shared" ca="1" si="14"/>
        <v>3.9459506868204298E-2</v>
      </c>
      <c r="Y26" s="26">
        <f t="shared" ca="1" si="15"/>
        <v>3.5297417893663897E-2</v>
      </c>
      <c r="Z26" s="26">
        <f t="shared" ca="1" si="16"/>
        <v>2.52340642497145E-2</v>
      </c>
      <c r="AA26" s="26">
        <f t="shared" ca="1" si="17"/>
        <v>0.467582775235446</v>
      </c>
      <c r="AB26" s="35">
        <f t="shared" ca="1" si="5"/>
        <v>7</v>
      </c>
      <c r="AC26" s="36">
        <f t="shared" ca="1" si="18"/>
        <v>43</v>
      </c>
      <c r="AD26" s="36">
        <f t="shared" ca="1" si="19"/>
        <v>1</v>
      </c>
      <c r="AE26" s="37">
        <f t="shared" ca="1" si="20"/>
        <v>29</v>
      </c>
      <c r="AF26" s="36">
        <f t="shared" ca="1" si="21"/>
        <v>6</v>
      </c>
      <c r="AG26" s="36">
        <f t="shared" ca="1" si="22"/>
        <v>7</v>
      </c>
      <c r="AH26" s="36">
        <f t="shared" ca="1" si="23"/>
        <v>6</v>
      </c>
      <c r="AI26" s="36">
        <f t="shared" ca="1" si="24"/>
        <v>8</v>
      </c>
      <c r="AJ26" s="35">
        <f t="shared" ca="1" si="25"/>
        <v>29</v>
      </c>
      <c r="AK26" s="36">
        <f t="shared" ca="1" si="26"/>
        <v>39</v>
      </c>
      <c r="AL26" s="36">
        <f t="shared" ca="1" si="27"/>
        <v>23</v>
      </c>
      <c r="AM26" s="37">
        <f t="shared" ca="1" si="28"/>
        <v>4</v>
      </c>
    </row>
    <row r="27" spans="1:39">
      <c r="A27" s="21" t="s">
        <v>423</v>
      </c>
      <c r="B27" s="13" t="str">
        <f>VLOOKUP($A27,'desc_v2.0 (DR_rev)'!$E$2:$G$563,2,FALSE)</f>
        <v>성장성</v>
      </c>
      <c r="C27" s="14">
        <f>VLOOKUP($A27,'desc_v2.0 (DR_rev)'!$E$2:$G$563,3,FALSE)</f>
        <v>0</v>
      </c>
      <c r="D27" s="25">
        <f t="shared" ca="1" si="6"/>
        <v>0.14790992993835</v>
      </c>
      <c r="E27" s="26">
        <f t="shared" ca="1" si="6"/>
        <v>4.4737930728366501E-2</v>
      </c>
      <c r="F27" s="26">
        <f t="shared" ca="1" si="6"/>
        <v>5.5593349219238197E-2</v>
      </c>
      <c r="G27" s="27">
        <f t="shared" ca="1" si="6"/>
        <v>4.6978517671864797E-2</v>
      </c>
      <c r="H27" s="26">
        <f t="shared" ca="1" si="6"/>
        <v>2.6869621489019999E-3</v>
      </c>
      <c r="I27" s="26">
        <f t="shared" ca="1" si="6"/>
        <v>6.8350889355260997E-3</v>
      </c>
      <c r="J27" s="26">
        <f t="shared" ca="1" si="6"/>
        <v>0</v>
      </c>
      <c r="K27" s="26">
        <f t="shared" ca="1" si="6"/>
        <v>-0.14953435158034001</v>
      </c>
      <c r="L27" s="25">
        <f t="shared" ca="1" si="6"/>
        <v>1.0270042222608E-3</v>
      </c>
      <c r="M27" s="26">
        <f t="shared" ca="1" si="6"/>
        <v>2.6781584037732599E-2</v>
      </c>
      <c r="N27" s="26">
        <f t="shared" ca="1" si="6"/>
        <v>7.5969595746304505E-2</v>
      </c>
      <c r="O27" s="27">
        <f t="shared" ca="1" si="6"/>
        <v>5.8466121818625698E-2</v>
      </c>
      <c r="P27" s="26">
        <f t="shared" ca="1" si="4"/>
        <v>0.14790992993835</v>
      </c>
      <c r="Q27" s="26">
        <f t="shared" ca="1" si="7"/>
        <v>4.4737930728366501E-2</v>
      </c>
      <c r="R27" s="26">
        <f t="shared" ca="1" si="8"/>
        <v>5.5593349219238197E-2</v>
      </c>
      <c r="S27" s="26">
        <f t="shared" ca="1" si="9"/>
        <v>4.6978517671864797E-2</v>
      </c>
      <c r="T27" s="26">
        <f t="shared" ca="1" si="10"/>
        <v>2.6869621489019999E-3</v>
      </c>
      <c r="U27" s="26">
        <f t="shared" ca="1" si="11"/>
        <v>6.8350889355260997E-3</v>
      </c>
      <c r="V27" s="26">
        <f t="shared" ca="1" si="12"/>
        <v>0</v>
      </c>
      <c r="W27" s="26">
        <f t="shared" ca="1" si="13"/>
        <v>0.14953435158034001</v>
      </c>
      <c r="X27" s="26">
        <f t="shared" ca="1" si="14"/>
        <v>1.0270042222608E-3</v>
      </c>
      <c r="Y27" s="26">
        <f t="shared" ca="1" si="15"/>
        <v>2.6781584037732599E-2</v>
      </c>
      <c r="Z27" s="26">
        <f t="shared" ca="1" si="16"/>
        <v>7.5969595746304505E-2</v>
      </c>
      <c r="AA27" s="26">
        <f t="shared" ca="1" si="17"/>
        <v>5.8466121818625698E-2</v>
      </c>
      <c r="AB27" s="35">
        <f t="shared" ca="1" si="5"/>
        <v>20</v>
      </c>
      <c r="AC27" s="36">
        <f t="shared" ca="1" si="18"/>
        <v>14</v>
      </c>
      <c r="AD27" s="36">
        <f t="shared" ca="1" si="19"/>
        <v>51</v>
      </c>
      <c r="AE27" s="37">
        <f t="shared" ca="1" si="20"/>
        <v>41</v>
      </c>
      <c r="AF27" s="36">
        <f t="shared" ca="1" si="21"/>
        <v>42</v>
      </c>
      <c r="AG27" s="36">
        <f t="shared" ca="1" si="22"/>
        <v>11</v>
      </c>
      <c r="AH27" s="36">
        <f t="shared" ca="1" si="23"/>
        <v>11</v>
      </c>
      <c r="AI27" s="36">
        <f t="shared" ca="1" si="24"/>
        <v>23</v>
      </c>
      <c r="AJ27" s="35">
        <f t="shared" ca="1" si="25"/>
        <v>51</v>
      </c>
      <c r="AK27" s="36">
        <f t="shared" ca="1" si="26"/>
        <v>42</v>
      </c>
      <c r="AL27" s="36">
        <f t="shared" ca="1" si="27"/>
        <v>14</v>
      </c>
      <c r="AM27" s="37">
        <f t="shared" ca="1" si="28"/>
        <v>28</v>
      </c>
    </row>
    <row r="28" spans="1:39">
      <c r="A28" s="21" t="s">
        <v>396</v>
      </c>
      <c r="B28" s="13" t="str">
        <f>VLOOKUP($A28,'desc_v2.0 (DR_rev)'!$E$2:$G$563,2,FALSE)</f>
        <v>성장성</v>
      </c>
      <c r="C28" s="14">
        <f>VLOOKUP($A28,'desc_v2.0 (DR_rev)'!$E$2:$G$563,3,FALSE)</f>
        <v>2</v>
      </c>
      <c r="D28" s="25">
        <f t="shared" ca="1" si="6"/>
        <v>0.35753231684570502</v>
      </c>
      <c r="E28" s="26">
        <f t="shared" ca="1" si="6"/>
        <v>1.5207657920999399E-2</v>
      </c>
      <c r="F28" s="26">
        <f t="shared" ca="1" si="6"/>
        <v>0.61736404611448703</v>
      </c>
      <c r="G28" s="27">
        <f t="shared" ca="1" si="6"/>
        <v>1</v>
      </c>
      <c r="H28" s="26">
        <f t="shared" ca="1" si="6"/>
        <v>1.1303490048379E-2</v>
      </c>
      <c r="I28" s="26">
        <f t="shared" ca="1" si="6"/>
        <v>0</v>
      </c>
      <c r="J28" s="26">
        <f t="shared" ca="1" si="6"/>
        <v>0</v>
      </c>
      <c r="K28" s="26">
        <f t="shared" ca="1" si="6"/>
        <v>0.113920001663496</v>
      </c>
      <c r="L28" s="25">
        <f t="shared" ca="1" si="6"/>
        <v>0.183405065052856</v>
      </c>
      <c r="M28" s="26">
        <f t="shared" ca="1" si="6"/>
        <v>1</v>
      </c>
      <c r="N28" s="26">
        <f t="shared" ca="1" si="6"/>
        <v>2.305509270579E-3</v>
      </c>
      <c r="O28" s="27">
        <f t="shared" ca="1" si="6"/>
        <v>2.7489975649258999E-3</v>
      </c>
      <c r="P28" s="26">
        <f t="shared" ca="1" si="4"/>
        <v>0.35753231684570502</v>
      </c>
      <c r="Q28" s="26">
        <f t="shared" ca="1" si="7"/>
        <v>1.5207657920999399E-2</v>
      </c>
      <c r="R28" s="26">
        <f t="shared" ca="1" si="8"/>
        <v>0.61736404611448703</v>
      </c>
      <c r="S28" s="26">
        <f t="shared" ca="1" si="9"/>
        <v>1</v>
      </c>
      <c r="T28" s="26">
        <f t="shared" ca="1" si="10"/>
        <v>1.1303490048379E-2</v>
      </c>
      <c r="U28" s="26">
        <f t="shared" ca="1" si="11"/>
        <v>0</v>
      </c>
      <c r="V28" s="26">
        <f t="shared" ca="1" si="12"/>
        <v>0</v>
      </c>
      <c r="W28" s="26">
        <f t="shared" ca="1" si="13"/>
        <v>0.113920001663496</v>
      </c>
      <c r="X28" s="26">
        <f t="shared" ca="1" si="14"/>
        <v>0.183405065052856</v>
      </c>
      <c r="Y28" s="26">
        <f t="shared" ca="1" si="15"/>
        <v>1</v>
      </c>
      <c r="Z28" s="26">
        <f t="shared" ca="1" si="16"/>
        <v>2.305509270579E-3</v>
      </c>
      <c r="AA28" s="26">
        <f t="shared" ca="1" si="17"/>
        <v>2.7489975649258999E-3</v>
      </c>
      <c r="AB28" s="35">
        <f t="shared" ca="1" si="5"/>
        <v>10</v>
      </c>
      <c r="AC28" s="36">
        <f t="shared" ca="1" si="18"/>
        <v>32</v>
      </c>
      <c r="AD28" s="36">
        <f t="shared" ca="1" si="19"/>
        <v>3</v>
      </c>
      <c r="AE28" s="37">
        <f t="shared" ca="1" si="20"/>
        <v>1</v>
      </c>
      <c r="AF28" s="36">
        <f t="shared" ca="1" si="21"/>
        <v>25</v>
      </c>
      <c r="AG28" s="36">
        <f t="shared" ca="1" si="22"/>
        <v>21</v>
      </c>
      <c r="AH28" s="36">
        <f t="shared" ca="1" si="23"/>
        <v>11</v>
      </c>
      <c r="AI28" s="36">
        <f t="shared" ca="1" si="24"/>
        <v>31</v>
      </c>
      <c r="AJ28" s="35">
        <f t="shared" ca="1" si="25"/>
        <v>8</v>
      </c>
      <c r="AK28" s="36">
        <f t="shared" ca="1" si="26"/>
        <v>1</v>
      </c>
      <c r="AL28" s="36">
        <f t="shared" ca="1" si="27"/>
        <v>49</v>
      </c>
      <c r="AM28" s="37">
        <f t="shared" ca="1" si="28"/>
        <v>47</v>
      </c>
    </row>
    <row r="29" spans="1:39">
      <c r="A29" s="21" t="s">
        <v>430</v>
      </c>
      <c r="B29" s="13" t="str">
        <f>VLOOKUP($A29,'desc_v2.0 (DR_rev)'!$E$2:$G$563,2,FALSE)</f>
        <v>활동성</v>
      </c>
      <c r="C29" s="14">
        <f>VLOOKUP($A29,'desc_v2.0 (DR_rev)'!$E$2:$G$563,3,FALSE)</f>
        <v>2</v>
      </c>
      <c r="D29" s="25">
        <f t="shared" ca="1" si="6"/>
        <v>4.2024319058515801E-2</v>
      </c>
      <c r="E29" s="26">
        <f t="shared" ca="1" si="6"/>
        <v>0.20174460876206601</v>
      </c>
      <c r="F29" s="26">
        <f t="shared" ca="1" si="6"/>
        <v>0.28279797093320302</v>
      </c>
      <c r="G29" s="27">
        <f t="shared" ca="1" si="6"/>
        <v>0.130803250071476</v>
      </c>
      <c r="H29" s="26">
        <f t="shared" ca="1" si="6"/>
        <v>1.6615531104437001E-3</v>
      </c>
      <c r="I29" s="26">
        <f t="shared" ca="1" si="6"/>
        <v>1.0250106665724E-3</v>
      </c>
      <c r="J29" s="26">
        <f t="shared" ca="1" si="6"/>
        <v>0</v>
      </c>
      <c r="K29" s="26">
        <f t="shared" ca="1" si="6"/>
        <v>0.60470895563467297</v>
      </c>
      <c r="L29" s="25">
        <f t="shared" ca="1" si="6"/>
        <v>-1.2624280366313001E-3</v>
      </c>
      <c r="M29" s="26">
        <f t="shared" ca="1" si="6"/>
        <v>5.66132790970406E-2</v>
      </c>
      <c r="N29" s="26">
        <f t="shared" ca="1" si="6"/>
        <v>1.9453678596064301E-2</v>
      </c>
      <c r="O29" s="27">
        <f t="shared" ca="1" si="6"/>
        <v>2.3125140347052701E-2</v>
      </c>
      <c r="P29" s="26">
        <f t="shared" ca="1" si="4"/>
        <v>4.2024319058515801E-2</v>
      </c>
      <c r="Q29" s="26">
        <f t="shared" ca="1" si="7"/>
        <v>0.20174460876206601</v>
      </c>
      <c r="R29" s="26">
        <f t="shared" ca="1" si="8"/>
        <v>0.28279797093320302</v>
      </c>
      <c r="S29" s="26">
        <f t="shared" ca="1" si="9"/>
        <v>0.130803250071476</v>
      </c>
      <c r="T29" s="26">
        <f t="shared" ca="1" si="10"/>
        <v>1.6615531104437001E-3</v>
      </c>
      <c r="U29" s="26">
        <f t="shared" ca="1" si="11"/>
        <v>1.0250106665724E-3</v>
      </c>
      <c r="V29" s="26">
        <f t="shared" ca="1" si="12"/>
        <v>0</v>
      </c>
      <c r="W29" s="26">
        <f t="shared" ca="1" si="13"/>
        <v>0.60470895563467297</v>
      </c>
      <c r="X29" s="26">
        <f t="shared" ca="1" si="14"/>
        <v>1.2624280366313001E-3</v>
      </c>
      <c r="Y29" s="26">
        <f t="shared" ca="1" si="15"/>
        <v>5.66132790970406E-2</v>
      </c>
      <c r="Z29" s="26">
        <f t="shared" ca="1" si="16"/>
        <v>1.9453678596064301E-2</v>
      </c>
      <c r="AA29" s="26">
        <f t="shared" ca="1" si="17"/>
        <v>2.3125140347052701E-2</v>
      </c>
      <c r="AB29" s="35">
        <f t="shared" ca="1" si="5"/>
        <v>31</v>
      </c>
      <c r="AC29" s="36">
        <f t="shared" ca="1" si="18"/>
        <v>5</v>
      </c>
      <c r="AD29" s="36">
        <f t="shared" ca="1" si="19"/>
        <v>17</v>
      </c>
      <c r="AE29" s="37">
        <f t="shared" ca="1" si="20"/>
        <v>26</v>
      </c>
      <c r="AF29" s="36">
        <f t="shared" ca="1" si="21"/>
        <v>44</v>
      </c>
      <c r="AG29" s="36">
        <f t="shared" ca="1" si="22"/>
        <v>19</v>
      </c>
      <c r="AH29" s="36">
        <f t="shared" ca="1" si="23"/>
        <v>11</v>
      </c>
      <c r="AI29" s="36">
        <f t="shared" ca="1" si="24"/>
        <v>3</v>
      </c>
      <c r="AJ29" s="35">
        <f t="shared" ca="1" si="25"/>
        <v>50</v>
      </c>
      <c r="AK29" s="36">
        <f t="shared" ca="1" si="26"/>
        <v>31</v>
      </c>
      <c r="AL29" s="36">
        <f t="shared" ca="1" si="27"/>
        <v>28</v>
      </c>
      <c r="AM29" s="37">
        <f t="shared" ca="1" si="28"/>
        <v>34</v>
      </c>
    </row>
    <row r="30" spans="1:39">
      <c r="A30" s="21" t="s">
        <v>397</v>
      </c>
      <c r="B30" s="13" t="str">
        <f>VLOOKUP($A30,'desc_v2.0 (DR_rev)'!$E$2:$G$563,2,FALSE)</f>
        <v>수익성</v>
      </c>
      <c r="C30" s="14">
        <f>VLOOKUP($A30,'desc_v2.0 (DR_rev)'!$E$2:$G$563,3,FALSE)</f>
        <v>0</v>
      </c>
      <c r="D30" s="25">
        <f t="shared" ca="1" si="6"/>
        <v>0.37971029168668502</v>
      </c>
      <c r="E30" s="26">
        <f t="shared" ca="1" si="6"/>
        <v>1.2255042830918401E-2</v>
      </c>
      <c r="F30" s="26">
        <f t="shared" ca="1" si="6"/>
        <v>0.20571956669073899</v>
      </c>
      <c r="G30" s="27">
        <f t="shared" ca="1" si="6"/>
        <v>0.174615936407266</v>
      </c>
      <c r="H30" s="26">
        <f t="shared" ca="1" si="6"/>
        <v>1.9050623645173199E-2</v>
      </c>
      <c r="I30" s="26">
        <f t="shared" ca="1" si="6"/>
        <v>2.5867242346189001E-3</v>
      </c>
      <c r="J30" s="26">
        <f t="shared" ca="1" si="6"/>
        <v>0</v>
      </c>
      <c r="K30" s="26">
        <f t="shared" ca="1" si="6"/>
        <v>6.6798675126897897E-2</v>
      </c>
      <c r="L30" s="25">
        <f t="shared" ca="1" si="6"/>
        <v>6.6347283347740996E-2</v>
      </c>
      <c r="M30" s="26">
        <f t="shared" ca="1" si="6"/>
        <v>1.13414174537186E-2</v>
      </c>
      <c r="N30" s="26">
        <f t="shared" ca="1" si="6"/>
        <v>8.2083610307358001E-3</v>
      </c>
      <c r="O30" s="27">
        <f t="shared" ca="1" si="6"/>
        <v>0.37808771997280199</v>
      </c>
      <c r="P30" s="26">
        <f t="shared" ca="1" si="4"/>
        <v>0.37971029168668502</v>
      </c>
      <c r="Q30" s="26">
        <f t="shared" ca="1" si="7"/>
        <v>1.2255042830918401E-2</v>
      </c>
      <c r="R30" s="26">
        <f t="shared" ca="1" si="8"/>
        <v>0.20571956669073899</v>
      </c>
      <c r="S30" s="26">
        <f t="shared" ca="1" si="9"/>
        <v>0.174615936407266</v>
      </c>
      <c r="T30" s="26">
        <f t="shared" ca="1" si="10"/>
        <v>1.9050623645173199E-2</v>
      </c>
      <c r="U30" s="26">
        <f t="shared" ca="1" si="11"/>
        <v>2.5867242346189001E-3</v>
      </c>
      <c r="V30" s="26">
        <f t="shared" ca="1" si="12"/>
        <v>0</v>
      </c>
      <c r="W30" s="26">
        <f t="shared" ca="1" si="13"/>
        <v>6.6798675126897897E-2</v>
      </c>
      <c r="X30" s="26">
        <f t="shared" ca="1" si="14"/>
        <v>6.6347283347740996E-2</v>
      </c>
      <c r="Y30" s="26">
        <f t="shared" ca="1" si="15"/>
        <v>1.13414174537186E-2</v>
      </c>
      <c r="Z30" s="26">
        <f t="shared" ca="1" si="16"/>
        <v>8.2083610307358001E-3</v>
      </c>
      <c r="AA30" s="26">
        <f t="shared" ca="1" si="17"/>
        <v>0.37808771997280199</v>
      </c>
      <c r="AB30" s="35">
        <f t="shared" ca="1" si="5"/>
        <v>8</v>
      </c>
      <c r="AC30" s="36">
        <f t="shared" ca="1" si="18"/>
        <v>37</v>
      </c>
      <c r="AD30" s="36">
        <f t="shared" ca="1" si="19"/>
        <v>27</v>
      </c>
      <c r="AE30" s="37">
        <f t="shared" ca="1" si="20"/>
        <v>19</v>
      </c>
      <c r="AF30" s="36">
        <f t="shared" ca="1" si="21"/>
        <v>21</v>
      </c>
      <c r="AG30" s="36">
        <f t="shared" ca="1" si="22"/>
        <v>15</v>
      </c>
      <c r="AH30" s="36">
        <f t="shared" ca="1" si="23"/>
        <v>11</v>
      </c>
      <c r="AI30" s="36">
        <f t="shared" ca="1" si="24"/>
        <v>37</v>
      </c>
      <c r="AJ30" s="35">
        <f t="shared" ca="1" si="25"/>
        <v>23</v>
      </c>
      <c r="AK30" s="36">
        <f t="shared" ca="1" si="26"/>
        <v>44</v>
      </c>
      <c r="AL30" s="36">
        <f t="shared" ca="1" si="27"/>
        <v>36</v>
      </c>
      <c r="AM30" s="37">
        <f t="shared" ca="1" si="28"/>
        <v>6</v>
      </c>
    </row>
    <row r="31" spans="1:39">
      <c r="A31" s="21" t="s">
        <v>438</v>
      </c>
      <c r="B31" s="13" t="str">
        <f>VLOOKUP($A31,'desc_v2.0 (DR_rev)'!$E$2:$G$563,2,FALSE)</f>
        <v>안정성</v>
      </c>
      <c r="C31" s="14">
        <f>VLOOKUP($A31,'desc_v2.0 (DR_rev)'!$E$2:$G$563,3,FALSE)</f>
        <v>2</v>
      </c>
      <c r="D31" s="25">
        <f t="shared" ca="1" si="6"/>
        <v>0.14965601518910099</v>
      </c>
      <c r="E31" s="26">
        <f t="shared" ca="1" si="6"/>
        <v>0</v>
      </c>
      <c r="F31" s="26">
        <f t="shared" ca="1" si="6"/>
        <v>7.0948554953569997E-4</v>
      </c>
      <c r="G31" s="27">
        <f t="shared" ca="1" si="6"/>
        <v>3.6821008158425497E-2</v>
      </c>
      <c r="H31" s="26">
        <f t="shared" ca="1" si="6"/>
        <v>2.46281279863277E-2</v>
      </c>
      <c r="I31" s="26" t="str">
        <f t="shared" ca="1" si="6"/>
        <v/>
      </c>
      <c r="J31" s="26">
        <f t="shared" ca="1" si="6"/>
        <v>0</v>
      </c>
      <c r="K31" s="26">
        <f t="shared" ca="1" si="6"/>
        <v>0.27751367556319401</v>
      </c>
      <c r="L31" s="25">
        <f t="shared" ca="1" si="6"/>
        <v>6.4105343292722106E-2</v>
      </c>
      <c r="M31" s="26">
        <f t="shared" ca="1" si="6"/>
        <v>0.12905330346583199</v>
      </c>
      <c r="N31" s="26">
        <f t="shared" ca="1" si="6"/>
        <v>1.1671567504337101E-2</v>
      </c>
      <c r="O31" s="27" t="str">
        <f t="shared" ca="1" si="6"/>
        <v/>
      </c>
      <c r="P31" s="26">
        <f t="shared" ca="1" si="4"/>
        <v>0.14965601518910099</v>
      </c>
      <c r="Q31" s="26">
        <f t="shared" ca="1" si="7"/>
        <v>0</v>
      </c>
      <c r="R31" s="26">
        <f t="shared" ca="1" si="8"/>
        <v>7.0948554953569997E-4</v>
      </c>
      <c r="S31" s="26">
        <f t="shared" ca="1" si="9"/>
        <v>3.6821008158425497E-2</v>
      </c>
      <c r="T31" s="26">
        <f t="shared" ca="1" si="10"/>
        <v>2.46281279863277E-2</v>
      </c>
      <c r="U31" s="26"/>
      <c r="V31" s="26">
        <f t="shared" ca="1" si="12"/>
        <v>0</v>
      </c>
      <c r="W31" s="26">
        <f t="shared" ca="1" si="13"/>
        <v>0.27751367556319401</v>
      </c>
      <c r="X31" s="26">
        <f t="shared" ca="1" si="14"/>
        <v>6.4105343292722106E-2</v>
      </c>
      <c r="Y31" s="26">
        <f t="shared" ca="1" si="15"/>
        <v>0.12905330346583199</v>
      </c>
      <c r="Z31" s="26">
        <f t="shared" ca="1" si="16"/>
        <v>1.1671567504337101E-2</v>
      </c>
      <c r="AA31" s="26"/>
      <c r="AB31" s="35">
        <f t="shared" ca="1" si="5"/>
        <v>19</v>
      </c>
      <c r="AC31" s="36">
        <f t="shared" ca="1" si="18"/>
        <v>52</v>
      </c>
      <c r="AD31" s="36">
        <f t="shared" ca="1" si="19"/>
        <v>56</v>
      </c>
      <c r="AE31" s="37">
        <f t="shared" ca="1" si="20"/>
        <v>45</v>
      </c>
      <c r="AF31" s="36">
        <f t="shared" ca="1" si="21"/>
        <v>17</v>
      </c>
      <c r="AG31" s="36" t="str">
        <f t="shared" si="22"/>
        <v/>
      </c>
      <c r="AH31" s="36">
        <f t="shared" ca="1" si="23"/>
        <v>11</v>
      </c>
      <c r="AI31" s="36">
        <f t="shared" ca="1" si="24"/>
        <v>12</v>
      </c>
      <c r="AJ31" s="35">
        <f t="shared" ca="1" si="25"/>
        <v>24</v>
      </c>
      <c r="AK31" s="36">
        <f t="shared" ca="1" si="26"/>
        <v>15</v>
      </c>
      <c r="AL31" s="36">
        <f t="shared" ca="1" si="27"/>
        <v>33</v>
      </c>
      <c r="AM31" s="37" t="str">
        <f t="shared" si="28"/>
        <v/>
      </c>
    </row>
    <row r="32" spans="1:39">
      <c r="A32" s="21" t="s">
        <v>445</v>
      </c>
      <c r="B32" s="13" t="str">
        <f>VLOOKUP($A32,'desc_v2.0 (DR_rev)'!$E$2:$G$563,2,FALSE)</f>
        <v>안정성</v>
      </c>
      <c r="C32" s="14">
        <f>VLOOKUP($A32,'desc_v2.0 (DR_rev)'!$E$2:$G$563,3,FALSE)</f>
        <v>1</v>
      </c>
      <c r="D32" s="25">
        <f t="shared" ca="1" si="6"/>
        <v>0.169086867986117</v>
      </c>
      <c r="E32" s="26">
        <f t="shared" ca="1" si="6"/>
        <v>3.6893565628741002E-3</v>
      </c>
      <c r="F32" s="26">
        <f t="shared" ca="1" si="6"/>
        <v>0.25434914986942597</v>
      </c>
      <c r="G32" s="27">
        <f t="shared" ca="1" si="6"/>
        <v>0</v>
      </c>
      <c r="H32" s="26">
        <f t="shared" ca="1" si="6"/>
        <v>9.7495545944598305E-2</v>
      </c>
      <c r="I32" s="26">
        <f t="shared" ca="1" si="6"/>
        <v>0</v>
      </c>
      <c r="J32" s="26">
        <f t="shared" ca="1" si="6"/>
        <v>0</v>
      </c>
      <c r="K32" s="26">
        <f t="shared" ca="1" si="6"/>
        <v>-4.6812327585926503E-2</v>
      </c>
      <c r="L32" s="25">
        <f t="shared" ca="1" si="6"/>
        <v>1.49619865794172E-2</v>
      </c>
      <c r="M32" s="26">
        <f t="shared" ca="1" si="6"/>
        <v>0.31071214471353997</v>
      </c>
      <c r="N32" s="26">
        <f t="shared" ca="1" si="6"/>
        <v>0.338659606764948</v>
      </c>
      <c r="O32" s="27">
        <f t="shared" ca="1" si="6"/>
        <v>1</v>
      </c>
      <c r="P32" s="26">
        <f t="shared" ca="1" si="4"/>
        <v>0.169086867986117</v>
      </c>
      <c r="Q32" s="26">
        <f t="shared" ca="1" si="7"/>
        <v>3.6893565628741002E-3</v>
      </c>
      <c r="R32" s="26">
        <f t="shared" ca="1" si="8"/>
        <v>0.25434914986942597</v>
      </c>
      <c r="S32" s="26">
        <f t="shared" ca="1" si="9"/>
        <v>0</v>
      </c>
      <c r="T32" s="26">
        <f t="shared" ca="1" si="10"/>
        <v>9.7495545944598305E-2</v>
      </c>
      <c r="U32" s="26">
        <f t="shared" ca="1" si="11"/>
        <v>0</v>
      </c>
      <c r="V32" s="26">
        <f t="shared" ca="1" si="12"/>
        <v>0</v>
      </c>
      <c r="W32" s="26">
        <f t="shared" ca="1" si="13"/>
        <v>4.6812327585926503E-2</v>
      </c>
      <c r="X32" s="26">
        <f t="shared" ca="1" si="14"/>
        <v>1.49619865794172E-2</v>
      </c>
      <c r="Y32" s="26">
        <f t="shared" ca="1" si="15"/>
        <v>0.31071214471353997</v>
      </c>
      <c r="Z32" s="26">
        <f t="shared" ca="1" si="16"/>
        <v>0.338659606764948</v>
      </c>
      <c r="AA32" s="26">
        <f t="shared" ca="1" si="17"/>
        <v>1</v>
      </c>
      <c r="AB32" s="35">
        <f t="shared" ca="1" si="5"/>
        <v>18</v>
      </c>
      <c r="AC32" s="36">
        <f t="shared" ca="1" si="18"/>
        <v>45</v>
      </c>
      <c r="AD32" s="36">
        <f t="shared" ca="1" si="19"/>
        <v>22</v>
      </c>
      <c r="AE32" s="37">
        <f t="shared" ca="1" si="20"/>
        <v>54</v>
      </c>
      <c r="AF32" s="36">
        <f t="shared" ca="1" si="21"/>
        <v>7</v>
      </c>
      <c r="AG32" s="36">
        <f t="shared" ca="1" si="22"/>
        <v>21</v>
      </c>
      <c r="AH32" s="36">
        <f t="shared" ca="1" si="23"/>
        <v>11</v>
      </c>
      <c r="AI32" s="36">
        <f t="shared" ca="1" si="24"/>
        <v>40</v>
      </c>
      <c r="AJ32" s="35">
        <f t="shared" ca="1" si="25"/>
        <v>37</v>
      </c>
      <c r="AK32" s="36">
        <f t="shared" ca="1" si="26"/>
        <v>9</v>
      </c>
      <c r="AL32" s="36">
        <f t="shared" ca="1" si="27"/>
        <v>4</v>
      </c>
      <c r="AM32" s="37">
        <f t="shared" ca="1" si="28"/>
        <v>1</v>
      </c>
    </row>
    <row r="33" spans="1:39">
      <c r="A33" s="21" t="s">
        <v>439</v>
      </c>
      <c r="B33" s="13" t="str">
        <f>VLOOKUP($A33,'desc_v2.0 (DR_rev)'!$E$2:$G$563,2,FALSE)</f>
        <v>활동성</v>
      </c>
      <c r="C33" s="14">
        <f>VLOOKUP($A33,'desc_v2.0 (DR_rev)'!$E$2:$G$563,3,FALSE)</f>
        <v>0</v>
      </c>
      <c r="D33" s="25">
        <f t="shared" ca="1" si="6"/>
        <v>0.27272217135624299</v>
      </c>
      <c r="E33" s="26">
        <f t="shared" ca="1" si="6"/>
        <v>9.0107803756803995E-3</v>
      </c>
      <c r="F33" s="26">
        <f t="shared" ca="1" si="6"/>
        <v>0.228185990711498</v>
      </c>
      <c r="G33" s="27">
        <f t="shared" ca="1" si="6"/>
        <v>0.73974073102237203</v>
      </c>
      <c r="H33" s="26">
        <f t="shared" ca="1" si="6"/>
        <v>1.7573981192400199E-2</v>
      </c>
      <c r="I33" s="26">
        <f t="shared" ca="1" si="6"/>
        <v>0.16686365967837499</v>
      </c>
      <c r="J33" s="26">
        <f t="shared" ca="1" si="6"/>
        <v>0</v>
      </c>
      <c r="K33" s="26">
        <f t="shared" ca="1" si="6"/>
        <v>0.12586661531448901</v>
      </c>
      <c r="L33" s="25">
        <f t="shared" ca="1" si="6"/>
        <v>2.3273002464797601E-2</v>
      </c>
      <c r="M33" s="26">
        <f t="shared" ca="1" si="6"/>
        <v>0.112335131102434</v>
      </c>
      <c r="N33" s="26">
        <f t="shared" ca="1" si="6"/>
        <v>3.5433273413559998E-4</v>
      </c>
      <c r="O33" s="27">
        <f t="shared" ca="1" si="6"/>
        <v>7.36427820102529E-2</v>
      </c>
      <c r="P33" s="26">
        <f t="shared" ca="1" si="4"/>
        <v>0.27272217135624299</v>
      </c>
      <c r="Q33" s="26">
        <f t="shared" ca="1" si="7"/>
        <v>9.0107803756803995E-3</v>
      </c>
      <c r="R33" s="26">
        <f t="shared" ca="1" si="8"/>
        <v>0.228185990711498</v>
      </c>
      <c r="S33" s="26">
        <f t="shared" ca="1" si="9"/>
        <v>0.73974073102237203</v>
      </c>
      <c r="T33" s="26">
        <f t="shared" ca="1" si="10"/>
        <v>1.7573981192400199E-2</v>
      </c>
      <c r="U33" s="26">
        <f t="shared" ca="1" si="11"/>
        <v>0.16686365967837499</v>
      </c>
      <c r="V33" s="26">
        <f t="shared" ca="1" si="12"/>
        <v>0</v>
      </c>
      <c r="W33" s="26">
        <f t="shared" ca="1" si="13"/>
        <v>0.12586661531448901</v>
      </c>
      <c r="X33" s="26">
        <f t="shared" ca="1" si="14"/>
        <v>2.3273002464797601E-2</v>
      </c>
      <c r="Y33" s="26">
        <f t="shared" ca="1" si="15"/>
        <v>0.112335131102434</v>
      </c>
      <c r="Z33" s="26">
        <f t="shared" ca="1" si="16"/>
        <v>3.5433273413559998E-4</v>
      </c>
      <c r="AA33" s="26">
        <f t="shared" ca="1" si="17"/>
        <v>7.36427820102529E-2</v>
      </c>
      <c r="AB33" s="35">
        <f t="shared" ca="1" si="5"/>
        <v>16</v>
      </c>
      <c r="AC33" s="36">
        <f t="shared" ca="1" si="18"/>
        <v>39</v>
      </c>
      <c r="AD33" s="36">
        <f t="shared" ca="1" si="19"/>
        <v>24</v>
      </c>
      <c r="AE33" s="37">
        <f t="shared" ca="1" si="20"/>
        <v>4</v>
      </c>
      <c r="AF33" s="36">
        <f t="shared" ca="1" si="21"/>
        <v>22</v>
      </c>
      <c r="AG33" s="36">
        <f t="shared" ca="1" si="22"/>
        <v>3</v>
      </c>
      <c r="AH33" s="36">
        <f t="shared" ca="1" si="23"/>
        <v>11</v>
      </c>
      <c r="AI33" s="36">
        <f t="shared" ca="1" si="24"/>
        <v>28</v>
      </c>
      <c r="AJ33" s="35">
        <f t="shared" ca="1" si="25"/>
        <v>31</v>
      </c>
      <c r="AK33" s="36">
        <f t="shared" ca="1" si="26"/>
        <v>18</v>
      </c>
      <c r="AL33" s="36">
        <f t="shared" ca="1" si="27"/>
        <v>54</v>
      </c>
      <c r="AM33" s="37">
        <f t="shared" ca="1" si="28"/>
        <v>24</v>
      </c>
    </row>
    <row r="34" spans="1:39">
      <c r="A34" s="21" t="s">
        <v>406</v>
      </c>
      <c r="B34" s="13" t="str">
        <f>VLOOKUP($A34,'desc_v2.0 (DR_rev)'!$E$2:$G$563,2,FALSE)</f>
        <v>안정성</v>
      </c>
      <c r="C34" s="14">
        <f>VLOOKUP($A34,'desc_v2.0 (DR_rev)'!$E$2:$G$563,3,FALSE)</f>
        <v>0</v>
      </c>
      <c r="D34" s="25">
        <f t="shared" ca="1" si="6"/>
        <v>0.70730937179709996</v>
      </c>
      <c r="E34" s="26">
        <f t="shared" ca="1" si="6"/>
        <v>2.3463510250939301E-2</v>
      </c>
      <c r="F34" s="26">
        <f t="shared" ca="1" si="6"/>
        <v>0.29957194111544</v>
      </c>
      <c r="G34" s="27">
        <f t="shared" ca="1" si="6"/>
        <v>7.2793634087160705E-2</v>
      </c>
      <c r="H34" s="26">
        <f t="shared" ca="1" si="6"/>
        <v>2.9614990137871201E-2</v>
      </c>
      <c r="I34" s="26">
        <f t="shared" ca="1" si="6"/>
        <v>0</v>
      </c>
      <c r="J34" s="26">
        <f t="shared" ca="1" si="6"/>
        <v>0</v>
      </c>
      <c r="K34" s="26">
        <f t="shared" ca="1" si="6"/>
        <v>-1.47070133991936E-2</v>
      </c>
      <c r="L34" s="25">
        <f t="shared" ca="1" si="6"/>
        <v>2.1157979952156E-2</v>
      </c>
      <c r="M34" s="26">
        <f t="shared" ca="1" si="6"/>
        <v>0.113599618228634</v>
      </c>
      <c r="N34" s="26">
        <f t="shared" ca="1" si="6"/>
        <v>0.265689739033453</v>
      </c>
      <c r="O34" s="27">
        <f t="shared" ca="1" si="6"/>
        <v>7.9035739904400001E-5</v>
      </c>
      <c r="P34" s="26">
        <f t="shared" ca="1" si="4"/>
        <v>0.70730937179709996</v>
      </c>
      <c r="Q34" s="26">
        <f t="shared" ca="1" si="7"/>
        <v>2.3463510250939301E-2</v>
      </c>
      <c r="R34" s="26">
        <f t="shared" ca="1" si="8"/>
        <v>0.29957194111544</v>
      </c>
      <c r="S34" s="26">
        <f t="shared" ca="1" si="9"/>
        <v>7.2793634087160705E-2</v>
      </c>
      <c r="T34" s="26">
        <f t="shared" ca="1" si="10"/>
        <v>2.9614990137871201E-2</v>
      </c>
      <c r="U34" s="26">
        <f t="shared" ca="1" si="11"/>
        <v>0</v>
      </c>
      <c r="V34" s="26">
        <f t="shared" ca="1" si="12"/>
        <v>0</v>
      </c>
      <c r="W34" s="26">
        <f t="shared" ca="1" si="13"/>
        <v>1.47070133991936E-2</v>
      </c>
      <c r="X34" s="26">
        <f t="shared" ca="1" si="14"/>
        <v>2.1157979952156E-2</v>
      </c>
      <c r="Y34" s="26">
        <f t="shared" ca="1" si="15"/>
        <v>0.113599618228634</v>
      </c>
      <c r="Z34" s="26">
        <f t="shared" ca="1" si="16"/>
        <v>0.265689739033453</v>
      </c>
      <c r="AA34" s="26">
        <f t="shared" ca="1" si="17"/>
        <v>7.9035739904400001E-5</v>
      </c>
      <c r="AB34" s="35">
        <f t="shared" ca="1" si="5"/>
        <v>3</v>
      </c>
      <c r="AC34" s="36">
        <f t="shared" ca="1" si="18"/>
        <v>24</v>
      </c>
      <c r="AD34" s="36">
        <f t="shared" ca="1" si="19"/>
        <v>15</v>
      </c>
      <c r="AE34" s="37">
        <f t="shared" ca="1" si="20"/>
        <v>34</v>
      </c>
      <c r="AF34" s="36">
        <f t="shared" ca="1" si="21"/>
        <v>16</v>
      </c>
      <c r="AG34" s="36">
        <f t="shared" ca="1" si="22"/>
        <v>21</v>
      </c>
      <c r="AH34" s="36">
        <f t="shared" ca="1" si="23"/>
        <v>11</v>
      </c>
      <c r="AI34" s="36">
        <f t="shared" ca="1" si="24"/>
        <v>50</v>
      </c>
      <c r="AJ34" s="35">
        <f t="shared" ca="1" si="25"/>
        <v>32</v>
      </c>
      <c r="AK34" s="36">
        <f t="shared" ca="1" si="26"/>
        <v>17</v>
      </c>
      <c r="AL34" s="36">
        <f t="shared" ca="1" si="27"/>
        <v>6</v>
      </c>
      <c r="AM34" s="37">
        <f t="shared" ca="1" si="28"/>
        <v>53</v>
      </c>
    </row>
    <row r="35" spans="1:39">
      <c r="A35" s="21" t="s">
        <v>407</v>
      </c>
      <c r="B35" s="13" t="str">
        <f>VLOOKUP($A35,'desc_v2.0 (DR_rev)'!$E$2:$G$563,2,FALSE)</f>
        <v>안정성</v>
      </c>
      <c r="C35" s="14">
        <f>VLOOKUP($A35,'desc_v2.0 (DR_rev)'!$E$2:$G$563,3,FALSE)</f>
        <v>2</v>
      </c>
      <c r="D35" s="25">
        <f t="shared" ca="1" si="6"/>
        <v>3.6988233134201499E-2</v>
      </c>
      <c r="E35" s="26">
        <f t="shared" ca="1" si="6"/>
        <v>4.107473845192E-4</v>
      </c>
      <c r="F35" s="26">
        <f t="shared" ca="1" si="6"/>
        <v>0.31740993857497501</v>
      </c>
      <c r="G35" s="27">
        <f t="shared" ca="1" si="6"/>
        <v>7.2409864245773998E-3</v>
      </c>
      <c r="H35" s="26">
        <f t="shared" ca="1" si="6"/>
        <v>1.3596528322364E-2</v>
      </c>
      <c r="I35" s="26">
        <f t="shared" ca="1" si="6"/>
        <v>0</v>
      </c>
      <c r="J35" s="26">
        <f t="shared" ca="1" si="6"/>
        <v>0</v>
      </c>
      <c r="K35" s="26">
        <f t="shared" ca="1" si="6"/>
        <v>0.93754002438447204</v>
      </c>
      <c r="L35" s="25">
        <f t="shared" ca="1" si="6"/>
        <v>0.13128772089814</v>
      </c>
      <c r="M35" s="26">
        <f t="shared" ca="1" si="6"/>
        <v>9.8641397681899404E-2</v>
      </c>
      <c r="N35" s="26">
        <f t="shared" ca="1" si="6"/>
        <v>4.2507724122826003E-3</v>
      </c>
      <c r="O35" s="27">
        <f t="shared" ca="1" si="6"/>
        <v>0.22993006528787099</v>
      </c>
      <c r="P35" s="26">
        <f t="shared" ca="1" si="4"/>
        <v>3.6988233134201499E-2</v>
      </c>
      <c r="Q35" s="26">
        <f t="shared" ca="1" si="7"/>
        <v>4.107473845192E-4</v>
      </c>
      <c r="R35" s="26">
        <f t="shared" ca="1" si="8"/>
        <v>0.31740993857497501</v>
      </c>
      <c r="S35" s="26">
        <f t="shared" ca="1" si="9"/>
        <v>7.2409864245773998E-3</v>
      </c>
      <c r="T35" s="26">
        <f t="shared" ca="1" si="10"/>
        <v>1.3596528322364E-2</v>
      </c>
      <c r="U35" s="26">
        <f t="shared" ca="1" si="11"/>
        <v>0</v>
      </c>
      <c r="V35" s="26">
        <f t="shared" ca="1" si="12"/>
        <v>0</v>
      </c>
      <c r="W35" s="26">
        <f t="shared" ca="1" si="13"/>
        <v>0.93754002438447204</v>
      </c>
      <c r="X35" s="26">
        <f t="shared" ca="1" si="14"/>
        <v>0.13128772089814</v>
      </c>
      <c r="Y35" s="26">
        <f t="shared" ca="1" si="15"/>
        <v>9.8641397681899404E-2</v>
      </c>
      <c r="Z35" s="26">
        <f t="shared" ca="1" si="16"/>
        <v>4.2507724122826003E-3</v>
      </c>
      <c r="AA35" s="26">
        <f t="shared" ca="1" si="17"/>
        <v>0.22993006528787099</v>
      </c>
      <c r="AB35" s="35">
        <f t="shared" ca="1" si="5"/>
        <v>34</v>
      </c>
      <c r="AC35" s="36">
        <f t="shared" ca="1" si="18"/>
        <v>47</v>
      </c>
      <c r="AD35" s="36">
        <f t="shared" ca="1" si="19"/>
        <v>12</v>
      </c>
      <c r="AE35" s="37">
        <f t="shared" ca="1" si="20"/>
        <v>50</v>
      </c>
      <c r="AF35" s="36">
        <f t="shared" ca="1" si="21"/>
        <v>24</v>
      </c>
      <c r="AG35" s="36">
        <f t="shared" ca="1" si="22"/>
        <v>21</v>
      </c>
      <c r="AH35" s="36">
        <f t="shared" ca="1" si="23"/>
        <v>11</v>
      </c>
      <c r="AI35" s="36">
        <f t="shared" ca="1" si="24"/>
        <v>2</v>
      </c>
      <c r="AJ35" s="35">
        <f t="shared" ca="1" si="25"/>
        <v>15</v>
      </c>
      <c r="AK35" s="36">
        <f t="shared" ca="1" si="26"/>
        <v>22</v>
      </c>
      <c r="AL35" s="36">
        <f t="shared" ca="1" si="27"/>
        <v>43</v>
      </c>
      <c r="AM35" s="37">
        <f t="shared" ca="1" si="28"/>
        <v>12</v>
      </c>
    </row>
    <row r="36" spans="1:39">
      <c r="A36" s="21" t="s">
        <v>413</v>
      </c>
      <c r="B36" s="13" t="str">
        <f>VLOOKUP($A36,'desc_v2.0 (DR_rev)'!$E$2:$G$563,2,FALSE)</f>
        <v>안정성</v>
      </c>
      <c r="C36" s="14">
        <f>VLOOKUP($A36,'desc_v2.0 (DR_rev)'!$E$2:$G$563,3,FALSE)</f>
        <v>2</v>
      </c>
      <c r="D36" s="25">
        <f t="shared" ca="1" si="6"/>
        <v>1.7232961265029399E-2</v>
      </c>
      <c r="E36" s="26">
        <f t="shared" ca="1" si="6"/>
        <v>0.24757071634285899</v>
      </c>
      <c r="F36" s="26">
        <f t="shared" ca="1" si="6"/>
        <v>5.4414142486251899E-2</v>
      </c>
      <c r="G36" s="27">
        <f t="shared" ca="1" si="6"/>
        <v>1.9747759452691002E-3</v>
      </c>
      <c r="H36" s="26">
        <f t="shared" ca="1" si="6"/>
        <v>0.29740016766174898</v>
      </c>
      <c r="I36" s="26">
        <f t="shared" ca="1" si="6"/>
        <v>4.381634043179E-4</v>
      </c>
      <c r="J36" s="26">
        <f t="shared" ca="1" si="6"/>
        <v>0</v>
      </c>
      <c r="K36" s="26">
        <f t="shared" ca="1" si="6"/>
        <v>-8.6227112845735296E-2</v>
      </c>
      <c r="L36" s="25">
        <f t="shared" ca="1" si="6"/>
        <v>5.7800906759386999E-3</v>
      </c>
      <c r="M36" s="26">
        <f t="shared" ca="1" si="6"/>
        <v>8.5015308577899998E-4</v>
      </c>
      <c r="N36" s="26">
        <f t="shared" ca="1" si="6"/>
        <v>0.76677908168036402</v>
      </c>
      <c r="O36" s="27">
        <f t="shared" ca="1" si="6"/>
        <v>2.8251105787338401E-2</v>
      </c>
      <c r="P36" s="26">
        <f t="shared" ca="1" si="4"/>
        <v>1.7232961265029399E-2</v>
      </c>
      <c r="Q36" s="26">
        <f t="shared" ca="1" si="7"/>
        <v>0.24757071634285899</v>
      </c>
      <c r="R36" s="26">
        <f t="shared" ca="1" si="8"/>
        <v>5.4414142486251899E-2</v>
      </c>
      <c r="S36" s="26">
        <f t="shared" ca="1" si="9"/>
        <v>1.9747759452691002E-3</v>
      </c>
      <c r="T36" s="26">
        <f t="shared" ca="1" si="10"/>
        <v>0.29740016766174898</v>
      </c>
      <c r="U36" s="26">
        <f t="shared" ca="1" si="11"/>
        <v>4.381634043179E-4</v>
      </c>
      <c r="V36" s="26">
        <f t="shared" ca="1" si="12"/>
        <v>0</v>
      </c>
      <c r="W36" s="26">
        <f t="shared" ca="1" si="13"/>
        <v>8.6227112845735296E-2</v>
      </c>
      <c r="X36" s="26">
        <f t="shared" ca="1" si="14"/>
        <v>5.7800906759386999E-3</v>
      </c>
      <c r="Y36" s="26">
        <f t="shared" ca="1" si="15"/>
        <v>8.5015308577899998E-4</v>
      </c>
      <c r="Z36" s="26">
        <f t="shared" ca="1" si="16"/>
        <v>0.76677908168036402</v>
      </c>
      <c r="AA36" s="26">
        <f t="shared" ca="1" si="17"/>
        <v>2.8251105787338401E-2</v>
      </c>
      <c r="AB36" s="35">
        <f t="shared" ca="1" si="5"/>
        <v>43</v>
      </c>
      <c r="AC36" s="36">
        <f t="shared" ca="1" si="18"/>
        <v>4</v>
      </c>
      <c r="AD36" s="36">
        <f t="shared" ca="1" si="19"/>
        <v>52</v>
      </c>
      <c r="AE36" s="37">
        <f t="shared" ca="1" si="20"/>
        <v>53</v>
      </c>
      <c r="AF36" s="36">
        <f t="shared" ca="1" si="21"/>
        <v>4</v>
      </c>
      <c r="AG36" s="36">
        <f t="shared" ca="1" si="22"/>
        <v>20</v>
      </c>
      <c r="AH36" s="36">
        <f t="shared" ca="1" si="23"/>
        <v>11</v>
      </c>
      <c r="AI36" s="36">
        <f t="shared" ca="1" si="24"/>
        <v>34</v>
      </c>
      <c r="AJ36" s="35">
        <f t="shared" ca="1" si="25"/>
        <v>43</v>
      </c>
      <c r="AK36" s="36">
        <f t="shared" ca="1" si="26"/>
        <v>52</v>
      </c>
      <c r="AL36" s="36">
        <f t="shared" ca="1" si="27"/>
        <v>3</v>
      </c>
      <c r="AM36" s="37">
        <f t="shared" ca="1" si="28"/>
        <v>31</v>
      </c>
    </row>
    <row r="37" spans="1:39">
      <c r="A37" s="21" t="s">
        <v>414</v>
      </c>
      <c r="B37" s="13" t="str">
        <f>VLOOKUP($A37,'desc_v2.0 (DR_rev)'!$E$2:$G$563,2,FALSE)</f>
        <v>안정성</v>
      </c>
      <c r="C37" s="14">
        <f>VLOOKUP($A37,'desc_v2.0 (DR_rev)'!$E$2:$G$563,3,FALSE)</f>
        <v>2</v>
      </c>
      <c r="D37" s="25">
        <f t="shared" ca="1" si="6"/>
        <v>0.97843873206685295</v>
      </c>
      <c r="E37" s="26">
        <f t="shared" ca="1" si="6"/>
        <v>2.0972012492366601E-2</v>
      </c>
      <c r="F37" s="26">
        <f t="shared" ca="1" si="6"/>
        <v>0.19563194012304999</v>
      </c>
      <c r="G37" s="27">
        <f t="shared" ca="1" si="6"/>
        <v>0.145740134630129</v>
      </c>
      <c r="H37" s="26">
        <f t="shared" ca="1" si="6"/>
        <v>6.9282739123228999E-3</v>
      </c>
      <c r="I37" s="26">
        <f t="shared" ca="1" si="6"/>
        <v>6.1398501936364799E-2</v>
      </c>
      <c r="J37" s="26">
        <f t="shared" ca="1" si="6"/>
        <v>0</v>
      </c>
      <c r="K37" s="26">
        <f t="shared" ca="1" si="6"/>
        <v>0.139382151857074</v>
      </c>
      <c r="L37" s="25">
        <f t="shared" ca="1" si="6"/>
        <v>8.4311849970243505E-2</v>
      </c>
      <c r="M37" s="26">
        <f t="shared" ca="1" si="6"/>
        <v>0.321985644648702</v>
      </c>
      <c r="N37" s="26">
        <f t="shared" ca="1" si="6"/>
        <v>0.172056178888219</v>
      </c>
      <c r="O37" s="27">
        <f t="shared" ca="1" si="6"/>
        <v>0.35889091730751099</v>
      </c>
      <c r="P37" s="26">
        <f t="shared" ca="1" si="4"/>
        <v>0.97843873206685295</v>
      </c>
      <c r="Q37" s="26">
        <f t="shared" ca="1" si="7"/>
        <v>2.0972012492366601E-2</v>
      </c>
      <c r="R37" s="26">
        <f t="shared" ca="1" si="8"/>
        <v>0.19563194012304999</v>
      </c>
      <c r="S37" s="26">
        <f t="shared" ca="1" si="9"/>
        <v>0.145740134630129</v>
      </c>
      <c r="T37" s="26">
        <f t="shared" ca="1" si="10"/>
        <v>6.9282739123228999E-3</v>
      </c>
      <c r="U37" s="26">
        <f t="shared" ca="1" si="11"/>
        <v>6.1398501936364799E-2</v>
      </c>
      <c r="V37" s="26">
        <f t="shared" ca="1" si="12"/>
        <v>0</v>
      </c>
      <c r="W37" s="26">
        <f t="shared" ca="1" si="13"/>
        <v>0.139382151857074</v>
      </c>
      <c r="X37" s="26">
        <f t="shared" ca="1" si="14"/>
        <v>8.4311849970243505E-2</v>
      </c>
      <c r="Y37" s="26">
        <f t="shared" ca="1" si="15"/>
        <v>0.321985644648702</v>
      </c>
      <c r="Z37" s="26">
        <f t="shared" ca="1" si="16"/>
        <v>0.172056178888219</v>
      </c>
      <c r="AA37" s="26">
        <f t="shared" ca="1" si="17"/>
        <v>0.35889091730751099</v>
      </c>
      <c r="AB37" s="35">
        <f t="shared" ca="1" si="5"/>
        <v>2</v>
      </c>
      <c r="AC37" s="36">
        <f t="shared" ca="1" si="18"/>
        <v>29</v>
      </c>
      <c r="AD37" s="36">
        <f t="shared" ca="1" si="19"/>
        <v>28</v>
      </c>
      <c r="AE37" s="37">
        <f t="shared" ca="1" si="20"/>
        <v>25</v>
      </c>
      <c r="AF37" s="36">
        <f t="shared" ca="1" si="21"/>
        <v>33</v>
      </c>
      <c r="AG37" s="36">
        <f t="shared" ca="1" si="22"/>
        <v>5</v>
      </c>
      <c r="AH37" s="36">
        <f t="shared" ca="1" si="23"/>
        <v>11</v>
      </c>
      <c r="AI37" s="36">
        <f t="shared" ca="1" si="24"/>
        <v>25</v>
      </c>
      <c r="AJ37" s="35">
        <f t="shared" ca="1" si="25"/>
        <v>19</v>
      </c>
      <c r="AK37" s="36">
        <f t="shared" ca="1" si="26"/>
        <v>8</v>
      </c>
      <c r="AL37" s="36">
        <f t="shared" ca="1" si="27"/>
        <v>9</v>
      </c>
      <c r="AM37" s="37">
        <f t="shared" ca="1" si="28"/>
        <v>7</v>
      </c>
    </row>
    <row r="38" spans="1:39">
      <c r="A38" s="21" t="s">
        <v>401</v>
      </c>
      <c r="B38" s="13" t="str">
        <f>VLOOKUP($A38,'desc_v2.0 (DR_rev)'!$E$2:$G$563,2,FALSE)</f>
        <v>안정성</v>
      </c>
      <c r="C38" s="14">
        <f>VLOOKUP($A38,'desc_v2.0 (DR_rev)'!$E$2:$G$563,3,FALSE)</f>
        <v>2</v>
      </c>
      <c r="D38" s="25">
        <f t="shared" ref="D38:O53" ca="1" si="29">_xlfn.IFNA(VLOOKUP($A38, INDIRECT(D$5&amp;"!$A$2:$B$60"), 2, FALSE),"")</f>
        <v>1.5011209823769399E-2</v>
      </c>
      <c r="E38" s="26">
        <f t="shared" ca="1" si="29"/>
        <v>3.1206275645519799E-2</v>
      </c>
      <c r="F38" s="26">
        <f t="shared" ca="1" si="29"/>
        <v>1.7618329393005699E-2</v>
      </c>
      <c r="G38" s="27">
        <f t="shared" ca="1" si="29"/>
        <v>0.235640085303125</v>
      </c>
      <c r="H38" s="26">
        <f t="shared" ca="1" si="29"/>
        <v>2.1589972027187199E-2</v>
      </c>
      <c r="I38" s="26">
        <f t="shared" ca="1" si="29"/>
        <v>1</v>
      </c>
      <c r="J38" s="26">
        <f t="shared" ca="1" si="29"/>
        <v>0</v>
      </c>
      <c r="K38" s="26">
        <f t="shared" ca="1" si="29"/>
        <v>0.56282014683491599</v>
      </c>
      <c r="L38" s="25">
        <f t="shared" ca="1" si="29"/>
        <v>0.45477059224774002</v>
      </c>
      <c r="M38" s="26">
        <f t="shared" ca="1" si="29"/>
        <v>5.2463330161785601E-2</v>
      </c>
      <c r="N38" s="26">
        <f t="shared" ca="1" si="29"/>
        <v>2.18053935821352E-2</v>
      </c>
      <c r="O38" s="27">
        <f t="shared" ca="1" si="29"/>
        <v>0.13943946812635699</v>
      </c>
      <c r="P38" s="26">
        <f t="shared" ca="1" si="4"/>
        <v>1.5011209823769399E-2</v>
      </c>
      <c r="Q38" s="26">
        <f t="shared" ca="1" si="7"/>
        <v>3.1206275645519799E-2</v>
      </c>
      <c r="R38" s="26">
        <f t="shared" ca="1" si="8"/>
        <v>1.7618329393005699E-2</v>
      </c>
      <c r="S38" s="26">
        <f t="shared" ca="1" si="9"/>
        <v>0.235640085303125</v>
      </c>
      <c r="T38" s="26">
        <f t="shared" ca="1" si="10"/>
        <v>2.1589972027187199E-2</v>
      </c>
      <c r="U38" s="26">
        <f t="shared" ca="1" si="11"/>
        <v>1</v>
      </c>
      <c r="V38" s="26">
        <f t="shared" ca="1" si="12"/>
        <v>0</v>
      </c>
      <c r="W38" s="26">
        <f t="shared" ca="1" si="13"/>
        <v>0.56282014683491599</v>
      </c>
      <c r="X38" s="26">
        <f t="shared" ca="1" si="14"/>
        <v>0.45477059224774002</v>
      </c>
      <c r="Y38" s="26">
        <f t="shared" ca="1" si="15"/>
        <v>5.2463330161785601E-2</v>
      </c>
      <c r="Z38" s="26">
        <f t="shared" ca="1" si="16"/>
        <v>2.18053935821352E-2</v>
      </c>
      <c r="AA38" s="26">
        <f t="shared" ca="1" si="17"/>
        <v>0.13943946812635699</v>
      </c>
      <c r="AB38" s="35">
        <f t="shared" ca="1" si="5"/>
        <v>44</v>
      </c>
      <c r="AC38" s="36">
        <f t="shared" ca="1" si="18"/>
        <v>18</v>
      </c>
      <c r="AD38" s="36">
        <f t="shared" ca="1" si="19"/>
        <v>55</v>
      </c>
      <c r="AE38" s="37">
        <f t="shared" ca="1" si="20"/>
        <v>17</v>
      </c>
      <c r="AF38" s="36">
        <f t="shared" ca="1" si="21"/>
        <v>20</v>
      </c>
      <c r="AG38" s="36">
        <f t="shared" ca="1" si="22"/>
        <v>1</v>
      </c>
      <c r="AH38" s="36">
        <f t="shared" ca="1" si="23"/>
        <v>11</v>
      </c>
      <c r="AI38" s="36">
        <f t="shared" ca="1" si="24"/>
        <v>4</v>
      </c>
      <c r="AJ38" s="35">
        <f t="shared" ca="1" si="25"/>
        <v>2</v>
      </c>
      <c r="AK38" s="36">
        <f t="shared" ca="1" si="26"/>
        <v>33</v>
      </c>
      <c r="AL38" s="36">
        <f t="shared" ca="1" si="27"/>
        <v>26</v>
      </c>
      <c r="AM38" s="37">
        <f t="shared" ca="1" si="28"/>
        <v>18</v>
      </c>
    </row>
    <row r="39" spans="1:39">
      <c r="A39" s="21" t="s">
        <v>420</v>
      </c>
      <c r="B39" s="13" t="str">
        <f>VLOOKUP($A39,'desc_v2.0 (DR_rev)'!$E$2:$G$563,2,FALSE)</f>
        <v>수익성</v>
      </c>
      <c r="C39" s="14">
        <f>VLOOKUP($A39,'desc_v2.0 (DR_rev)'!$E$2:$G$563,3,FALSE)</f>
        <v>2</v>
      </c>
      <c r="D39" s="25">
        <f t="shared" ca="1" si="29"/>
        <v>1.7783886365756899E-2</v>
      </c>
      <c r="E39" s="26">
        <f t="shared" ca="1" si="29"/>
        <v>2.8462000793741601E-2</v>
      </c>
      <c r="F39" s="26">
        <f t="shared" ca="1" si="29"/>
        <v>8.8200626260114004E-2</v>
      </c>
      <c r="G39" s="27">
        <f t="shared" ca="1" si="29"/>
        <v>0.166439922346516</v>
      </c>
      <c r="H39" s="26">
        <f t="shared" ca="1" si="29"/>
        <v>2.8102977690254E-3</v>
      </c>
      <c r="I39" s="26">
        <f t="shared" ca="1" si="29"/>
        <v>0</v>
      </c>
      <c r="J39" s="26">
        <f t="shared" ca="1" si="29"/>
        <v>0</v>
      </c>
      <c r="K39" s="26">
        <f t="shared" ca="1" si="29"/>
        <v>0.20215448883852499</v>
      </c>
      <c r="L39" s="25">
        <f t="shared" ca="1" si="29"/>
        <v>5.11362281684773E-2</v>
      </c>
      <c r="M39" s="26">
        <f t="shared" ca="1" si="29"/>
        <v>0.100412855952345</v>
      </c>
      <c r="N39" s="26">
        <f t="shared" ca="1" si="29"/>
        <v>6.3587241974002395E-2</v>
      </c>
      <c r="O39" s="27">
        <f t="shared" ca="1" si="29"/>
        <v>1.7719152140308399E-2</v>
      </c>
      <c r="P39" s="26">
        <f t="shared" ca="1" si="4"/>
        <v>1.7783886365756899E-2</v>
      </c>
      <c r="Q39" s="26">
        <f t="shared" ca="1" si="7"/>
        <v>2.8462000793741601E-2</v>
      </c>
      <c r="R39" s="26">
        <f t="shared" ca="1" si="8"/>
        <v>8.8200626260114004E-2</v>
      </c>
      <c r="S39" s="26">
        <f t="shared" ca="1" si="9"/>
        <v>0.166439922346516</v>
      </c>
      <c r="T39" s="26">
        <f t="shared" ca="1" si="10"/>
        <v>2.8102977690254E-3</v>
      </c>
      <c r="U39" s="26">
        <f t="shared" ca="1" si="11"/>
        <v>0</v>
      </c>
      <c r="V39" s="26">
        <f t="shared" ca="1" si="12"/>
        <v>0</v>
      </c>
      <c r="W39" s="26">
        <f t="shared" ca="1" si="13"/>
        <v>0.20215448883852499</v>
      </c>
      <c r="X39" s="26">
        <f t="shared" ca="1" si="14"/>
        <v>5.11362281684773E-2</v>
      </c>
      <c r="Y39" s="26">
        <f t="shared" ca="1" si="15"/>
        <v>0.100412855952345</v>
      </c>
      <c r="Z39" s="26">
        <f t="shared" ca="1" si="16"/>
        <v>6.3587241974002395E-2</v>
      </c>
      <c r="AA39" s="26">
        <f t="shared" ca="1" si="17"/>
        <v>1.7719152140308399E-2</v>
      </c>
      <c r="AB39" s="35">
        <f t="shared" ca="1" si="5"/>
        <v>41</v>
      </c>
      <c r="AC39" s="36">
        <f t="shared" ca="1" si="18"/>
        <v>20</v>
      </c>
      <c r="AD39" s="36">
        <f t="shared" ca="1" si="19"/>
        <v>41</v>
      </c>
      <c r="AE39" s="37">
        <f t="shared" ca="1" si="20"/>
        <v>20</v>
      </c>
      <c r="AF39" s="36">
        <f t="shared" ca="1" si="21"/>
        <v>40</v>
      </c>
      <c r="AG39" s="36">
        <f t="shared" ca="1" si="22"/>
        <v>21</v>
      </c>
      <c r="AH39" s="36">
        <f t="shared" ca="1" si="23"/>
        <v>11</v>
      </c>
      <c r="AI39" s="36">
        <f t="shared" ca="1" si="24"/>
        <v>16</v>
      </c>
      <c r="AJ39" s="35">
        <f t="shared" ca="1" si="25"/>
        <v>27</v>
      </c>
      <c r="AK39" s="36">
        <f t="shared" ca="1" si="26"/>
        <v>21</v>
      </c>
      <c r="AL39" s="36">
        <f t="shared" ca="1" si="27"/>
        <v>15</v>
      </c>
      <c r="AM39" s="37">
        <f t="shared" ca="1" si="28"/>
        <v>36</v>
      </c>
    </row>
    <row r="40" spans="1:39">
      <c r="A40" s="21" t="s">
        <v>421</v>
      </c>
      <c r="B40" s="13" t="str">
        <f>VLOOKUP($A40,'desc_v2.0 (DR_rev)'!$E$2:$G$563,2,FALSE)</f>
        <v>성장성</v>
      </c>
      <c r="C40" s="14">
        <f>VLOOKUP($A40,'desc_v2.0 (DR_rev)'!$E$2:$G$563,3,FALSE)</f>
        <v>1</v>
      </c>
      <c r="D40" s="25">
        <f t="shared" ca="1" si="29"/>
        <v>4.2161224855040997E-3</v>
      </c>
      <c r="E40" s="26">
        <f t="shared" ca="1" si="29"/>
        <v>1.45869433940768E-2</v>
      </c>
      <c r="F40" s="26">
        <f t="shared" ca="1" si="29"/>
        <v>0.11727728890603201</v>
      </c>
      <c r="G40" s="27">
        <f t="shared" ca="1" si="29"/>
        <v>0.11886158444858499</v>
      </c>
      <c r="H40" s="26">
        <f t="shared" ca="1" si="29"/>
        <v>1.913905525933E-4</v>
      </c>
      <c r="I40" s="26">
        <f t="shared" ca="1" si="29"/>
        <v>2.6952715932660998E-3</v>
      </c>
      <c r="J40" s="26">
        <f t="shared" ca="1" si="29"/>
        <v>0</v>
      </c>
      <c r="K40" s="26">
        <f t="shared" ca="1" si="29"/>
        <v>6.7354049644127003E-3</v>
      </c>
      <c r="L40" s="25">
        <f t="shared" ca="1" si="29"/>
        <v>-7.6004820543839995E-4</v>
      </c>
      <c r="M40" s="26">
        <f t="shared" ca="1" si="29"/>
        <v>7.6933675619081003E-3</v>
      </c>
      <c r="N40" s="26">
        <f t="shared" ca="1" si="29"/>
        <v>-7.4801485373960004E-4</v>
      </c>
      <c r="O40" s="27">
        <f t="shared" ca="1" si="29"/>
        <v>0.12502702540260299</v>
      </c>
      <c r="P40" s="26">
        <f t="shared" ca="1" si="4"/>
        <v>4.2161224855040997E-3</v>
      </c>
      <c r="Q40" s="26">
        <f t="shared" ca="1" si="7"/>
        <v>1.45869433940768E-2</v>
      </c>
      <c r="R40" s="26">
        <f t="shared" ca="1" si="8"/>
        <v>0.11727728890603201</v>
      </c>
      <c r="S40" s="26">
        <f t="shared" ca="1" si="9"/>
        <v>0.11886158444858499</v>
      </c>
      <c r="T40" s="26">
        <f t="shared" ca="1" si="10"/>
        <v>1.913905525933E-4</v>
      </c>
      <c r="U40" s="26">
        <f t="shared" ca="1" si="11"/>
        <v>2.6952715932660998E-3</v>
      </c>
      <c r="V40" s="26">
        <f t="shared" ca="1" si="12"/>
        <v>0</v>
      </c>
      <c r="W40" s="26">
        <f t="shared" ca="1" si="13"/>
        <v>6.7354049644127003E-3</v>
      </c>
      <c r="X40" s="26">
        <f t="shared" ca="1" si="14"/>
        <v>7.6004820543839995E-4</v>
      </c>
      <c r="Y40" s="26">
        <f t="shared" ca="1" si="15"/>
        <v>7.6933675619081003E-3</v>
      </c>
      <c r="Z40" s="26">
        <f t="shared" ca="1" si="16"/>
        <v>7.4801485373960004E-4</v>
      </c>
      <c r="AA40" s="26">
        <f t="shared" ca="1" si="17"/>
        <v>0.12502702540260299</v>
      </c>
      <c r="AB40" s="35">
        <f t="shared" ca="1" si="5"/>
        <v>49</v>
      </c>
      <c r="AC40" s="36">
        <f t="shared" ca="1" si="18"/>
        <v>34</v>
      </c>
      <c r="AD40" s="36">
        <f t="shared" ca="1" si="19"/>
        <v>37</v>
      </c>
      <c r="AE40" s="37">
        <f t="shared" ca="1" si="20"/>
        <v>27</v>
      </c>
      <c r="AF40" s="36">
        <f t="shared" ca="1" si="21"/>
        <v>49</v>
      </c>
      <c r="AG40" s="36">
        <f t="shared" ca="1" si="22"/>
        <v>14</v>
      </c>
      <c r="AH40" s="36">
        <f t="shared" ca="1" si="23"/>
        <v>11</v>
      </c>
      <c r="AI40" s="36">
        <f t="shared" ca="1" si="24"/>
        <v>51</v>
      </c>
      <c r="AJ40" s="35">
        <f t="shared" ca="1" si="25"/>
        <v>52</v>
      </c>
      <c r="AK40" s="36">
        <f t="shared" ca="1" si="26"/>
        <v>47</v>
      </c>
      <c r="AL40" s="36">
        <f t="shared" ca="1" si="27"/>
        <v>53</v>
      </c>
      <c r="AM40" s="37">
        <f t="shared" ca="1" si="28"/>
        <v>19</v>
      </c>
    </row>
    <row r="41" spans="1:39">
      <c r="A41" s="21" t="s">
        <v>398</v>
      </c>
      <c r="B41" s="13" t="str">
        <f>VLOOKUP($A41,'desc_v2.0 (DR_rev)'!$E$2:$G$563,2,FALSE)</f>
        <v>수익성</v>
      </c>
      <c r="C41" s="14">
        <f>VLOOKUP($A41,'desc_v2.0 (DR_rev)'!$E$2:$G$563,3,FALSE)</f>
        <v>1</v>
      </c>
      <c r="D41" s="25">
        <f t="shared" ca="1" si="29"/>
        <v>8.7932905340923795E-2</v>
      </c>
      <c r="E41" s="26">
        <f t="shared" ca="1" si="29"/>
        <v>3.8085249743389999E-3</v>
      </c>
      <c r="F41" s="26">
        <f t="shared" ca="1" si="29"/>
        <v>0.27288062884807401</v>
      </c>
      <c r="G41" s="27">
        <f t="shared" ca="1" si="29"/>
        <v>0.25233113836019599</v>
      </c>
      <c r="H41" s="26">
        <f t="shared" ca="1" si="29"/>
        <v>-6.7108401079043001E-3</v>
      </c>
      <c r="I41" s="26">
        <f t="shared" ca="1" si="29"/>
        <v>0</v>
      </c>
      <c r="J41" s="26">
        <f t="shared" ca="1" si="29"/>
        <v>1</v>
      </c>
      <c r="K41" s="26">
        <f t="shared" ca="1" si="29"/>
        <v>0.153208968485293</v>
      </c>
      <c r="L41" s="25">
        <f t="shared" ca="1" si="29"/>
        <v>5.3768384150610004E-3</v>
      </c>
      <c r="M41" s="26">
        <f t="shared" ca="1" si="29"/>
        <v>7.7031146662210996E-3</v>
      </c>
      <c r="N41" s="26">
        <f t="shared" ca="1" si="29"/>
        <v>6.1879773021293598E-2</v>
      </c>
      <c r="O41" s="27">
        <f t="shared" ca="1" si="29"/>
        <v>-1.0076524517319101E-2</v>
      </c>
      <c r="P41" s="26">
        <f t="shared" ca="1" si="4"/>
        <v>8.7932905340923795E-2</v>
      </c>
      <c r="Q41" s="26">
        <f t="shared" ca="1" si="7"/>
        <v>3.8085249743389999E-3</v>
      </c>
      <c r="R41" s="26">
        <f t="shared" ca="1" si="8"/>
        <v>0.27288062884807401</v>
      </c>
      <c r="S41" s="26">
        <f t="shared" ca="1" si="9"/>
        <v>0.25233113836019599</v>
      </c>
      <c r="T41" s="26">
        <f t="shared" ca="1" si="10"/>
        <v>6.7108401079043001E-3</v>
      </c>
      <c r="U41" s="26">
        <f t="shared" ca="1" si="11"/>
        <v>0</v>
      </c>
      <c r="V41" s="26">
        <f t="shared" ca="1" si="12"/>
        <v>1</v>
      </c>
      <c r="W41" s="26">
        <f t="shared" ca="1" si="13"/>
        <v>0.153208968485293</v>
      </c>
      <c r="X41" s="26">
        <f t="shared" ca="1" si="14"/>
        <v>5.3768384150610004E-3</v>
      </c>
      <c r="Y41" s="26">
        <f t="shared" ca="1" si="15"/>
        <v>7.7031146662210996E-3</v>
      </c>
      <c r="Z41" s="26">
        <f t="shared" ca="1" si="16"/>
        <v>6.1879773021293598E-2</v>
      </c>
      <c r="AA41" s="26">
        <f t="shared" ca="1" si="17"/>
        <v>1.0076524517319101E-2</v>
      </c>
      <c r="AB41" s="35">
        <f t="shared" ca="1" si="5"/>
        <v>25</v>
      </c>
      <c r="AC41" s="36">
        <f t="shared" ca="1" si="18"/>
        <v>44</v>
      </c>
      <c r="AD41" s="36">
        <f t="shared" ca="1" si="19"/>
        <v>18</v>
      </c>
      <c r="AE41" s="37">
        <f t="shared" ca="1" si="20"/>
        <v>15</v>
      </c>
      <c r="AF41" s="36">
        <f t="shared" ca="1" si="21"/>
        <v>34</v>
      </c>
      <c r="AG41" s="36">
        <f t="shared" ca="1" si="22"/>
        <v>21</v>
      </c>
      <c r="AH41" s="36">
        <f t="shared" ca="1" si="23"/>
        <v>1</v>
      </c>
      <c r="AI41" s="36">
        <f t="shared" ca="1" si="24"/>
        <v>21</v>
      </c>
      <c r="AJ41" s="35">
        <f t="shared" ca="1" si="25"/>
        <v>44</v>
      </c>
      <c r="AK41" s="36">
        <f t="shared" ca="1" si="26"/>
        <v>46</v>
      </c>
      <c r="AL41" s="36">
        <f t="shared" ca="1" si="27"/>
        <v>16</v>
      </c>
      <c r="AM41" s="37">
        <f t="shared" ca="1" si="28"/>
        <v>41</v>
      </c>
    </row>
    <row r="42" spans="1:39">
      <c r="A42" s="21" t="s">
        <v>424</v>
      </c>
      <c r="B42" s="13" t="str">
        <f>VLOOKUP($A42,'desc_v2.0 (DR_rev)'!$E$2:$G$563,2,FALSE)</f>
        <v>수익성</v>
      </c>
      <c r="C42" s="14">
        <f>VLOOKUP($A42,'desc_v2.0 (DR_rev)'!$E$2:$G$563,3,FALSE)</f>
        <v>2</v>
      </c>
      <c r="D42" s="25">
        <f t="shared" ca="1" si="29"/>
        <v>3.187452354725E-4</v>
      </c>
      <c r="E42" s="26">
        <f t="shared" ca="1" si="29"/>
        <v>3.5044180746349998E-4</v>
      </c>
      <c r="F42" s="26">
        <f t="shared" ca="1" si="29"/>
        <v>0.24678730391846701</v>
      </c>
      <c r="G42" s="27">
        <f t="shared" ca="1" si="29"/>
        <v>3.3189425828856402E-2</v>
      </c>
      <c r="H42" s="26">
        <f t="shared" ca="1" si="29"/>
        <v>-3.7384244524159699E-2</v>
      </c>
      <c r="I42" s="26">
        <f t="shared" ca="1" si="29"/>
        <v>3.8451218993608999E-3</v>
      </c>
      <c r="J42" s="26">
        <f t="shared" ca="1" si="29"/>
        <v>0</v>
      </c>
      <c r="K42" s="26">
        <f t="shared" ca="1" si="29"/>
        <v>2.5963130553040399E-2</v>
      </c>
      <c r="L42" s="25">
        <f t="shared" ca="1" si="29"/>
        <v>7.2372088691094998E-3</v>
      </c>
      <c r="M42" s="26">
        <f t="shared" ca="1" si="29"/>
        <v>4.0933822883474002E-3</v>
      </c>
      <c r="N42" s="26">
        <f t="shared" ca="1" si="29"/>
        <v>5.7273628037326002E-3</v>
      </c>
      <c r="O42" s="27">
        <f t="shared" ca="1" si="29"/>
        <v>8.8315452167538902E-2</v>
      </c>
      <c r="P42" s="26">
        <f t="shared" ca="1" si="4"/>
        <v>3.187452354725E-4</v>
      </c>
      <c r="Q42" s="26">
        <f t="shared" ca="1" si="7"/>
        <v>3.5044180746349998E-4</v>
      </c>
      <c r="R42" s="26">
        <f t="shared" ca="1" si="8"/>
        <v>0.24678730391846701</v>
      </c>
      <c r="S42" s="26">
        <f t="shared" ca="1" si="9"/>
        <v>3.3189425828856402E-2</v>
      </c>
      <c r="T42" s="26">
        <f t="shared" ca="1" si="10"/>
        <v>3.7384244524159699E-2</v>
      </c>
      <c r="U42" s="26">
        <f t="shared" ca="1" si="11"/>
        <v>3.8451218993608999E-3</v>
      </c>
      <c r="V42" s="26">
        <f t="shared" ca="1" si="12"/>
        <v>0</v>
      </c>
      <c r="W42" s="26">
        <f t="shared" ca="1" si="13"/>
        <v>2.5963130553040399E-2</v>
      </c>
      <c r="X42" s="26">
        <f t="shared" ca="1" si="14"/>
        <v>7.2372088691094998E-3</v>
      </c>
      <c r="Y42" s="26">
        <f t="shared" ca="1" si="15"/>
        <v>4.0933822883474002E-3</v>
      </c>
      <c r="Z42" s="26">
        <f t="shared" ca="1" si="16"/>
        <v>5.7273628037326002E-3</v>
      </c>
      <c r="AA42" s="26">
        <f t="shared" ca="1" si="17"/>
        <v>8.8315452167538902E-2</v>
      </c>
      <c r="AB42" s="35">
        <f t="shared" ca="1" si="5"/>
        <v>52</v>
      </c>
      <c r="AC42" s="36">
        <f t="shared" ca="1" si="18"/>
        <v>48</v>
      </c>
      <c r="AD42" s="36">
        <f t="shared" ca="1" si="19"/>
        <v>23</v>
      </c>
      <c r="AE42" s="37">
        <f t="shared" ca="1" si="20"/>
        <v>47</v>
      </c>
      <c r="AF42" s="36">
        <f t="shared" ca="1" si="21"/>
        <v>14</v>
      </c>
      <c r="AG42" s="36">
        <f t="shared" ca="1" si="22"/>
        <v>13</v>
      </c>
      <c r="AH42" s="36">
        <f t="shared" ca="1" si="23"/>
        <v>11</v>
      </c>
      <c r="AI42" s="36">
        <f t="shared" ca="1" si="24"/>
        <v>46</v>
      </c>
      <c r="AJ42" s="35">
        <f t="shared" ca="1" si="25"/>
        <v>42</v>
      </c>
      <c r="AK42" s="36">
        <f t="shared" ca="1" si="26"/>
        <v>49</v>
      </c>
      <c r="AL42" s="36">
        <f t="shared" ca="1" si="27"/>
        <v>39</v>
      </c>
      <c r="AM42" s="37">
        <f t="shared" ca="1" si="28"/>
        <v>22</v>
      </c>
    </row>
    <row r="43" spans="1:39">
      <c r="A43" s="21" t="s">
        <v>425</v>
      </c>
      <c r="B43" s="13" t="str">
        <f>VLOOKUP($A43,'desc_v2.0 (DR_rev)'!$E$2:$G$563,2,FALSE)</f>
        <v>성장성</v>
      </c>
      <c r="C43" s="14">
        <f>VLOOKUP($A43,'desc_v2.0 (DR_rev)'!$E$2:$G$563,3,FALSE)</f>
        <v>1</v>
      </c>
      <c r="D43" s="25">
        <f t="shared" ca="1" si="29"/>
        <v>5.2963664356476398E-2</v>
      </c>
      <c r="E43" s="26">
        <f t="shared" ca="1" si="29"/>
        <v>6.5992300788268003E-3</v>
      </c>
      <c r="F43" s="26">
        <f t="shared" ca="1" si="29"/>
        <v>0.17885377441226</v>
      </c>
      <c r="G43" s="27">
        <f t="shared" ca="1" si="29"/>
        <v>6.9816891054532801E-2</v>
      </c>
      <c r="H43" s="26">
        <f t="shared" ca="1" si="29"/>
        <v>1.1473443554192399E-7</v>
      </c>
      <c r="I43" s="26">
        <f t="shared" ca="1" si="29"/>
        <v>0</v>
      </c>
      <c r="J43" s="26">
        <f t="shared" ca="1" si="29"/>
        <v>0</v>
      </c>
      <c r="K43" s="26">
        <f t="shared" ca="1" si="29"/>
        <v>-0.10311218348489</v>
      </c>
      <c r="L43" s="25">
        <f t="shared" ca="1" si="29"/>
        <v>1.8293351653395701E-2</v>
      </c>
      <c r="M43" s="26">
        <f t="shared" ca="1" si="29"/>
        <v>7.4412817812163998E-3</v>
      </c>
      <c r="N43" s="26">
        <f t="shared" ca="1" si="29"/>
        <v>0.15210771563787601</v>
      </c>
      <c r="O43" s="27">
        <f t="shared" ca="1" si="29"/>
        <v>5.9796631135831203E-2</v>
      </c>
      <c r="P43" s="26">
        <f t="shared" ca="1" si="4"/>
        <v>5.2963664356476398E-2</v>
      </c>
      <c r="Q43" s="26">
        <f t="shared" ca="1" si="7"/>
        <v>6.5992300788268003E-3</v>
      </c>
      <c r="R43" s="26">
        <f t="shared" ca="1" si="8"/>
        <v>0.17885377441226</v>
      </c>
      <c r="S43" s="26">
        <f t="shared" ca="1" si="9"/>
        <v>6.9816891054532801E-2</v>
      </c>
      <c r="T43" s="26">
        <f t="shared" ca="1" si="10"/>
        <v>1.1473443554192399E-7</v>
      </c>
      <c r="U43" s="26">
        <f t="shared" ca="1" si="11"/>
        <v>0</v>
      </c>
      <c r="V43" s="26">
        <f t="shared" ca="1" si="12"/>
        <v>0</v>
      </c>
      <c r="W43" s="26">
        <f t="shared" ca="1" si="13"/>
        <v>0.10311218348489</v>
      </c>
      <c r="X43" s="26">
        <f t="shared" ca="1" si="14"/>
        <v>1.8293351653395701E-2</v>
      </c>
      <c r="Y43" s="26">
        <f t="shared" ca="1" si="15"/>
        <v>7.4412817812163998E-3</v>
      </c>
      <c r="Z43" s="26">
        <f t="shared" ca="1" si="16"/>
        <v>0.15210771563787601</v>
      </c>
      <c r="AA43" s="26">
        <f t="shared" ca="1" si="17"/>
        <v>5.9796631135831203E-2</v>
      </c>
      <c r="AB43" s="35">
        <f t="shared" ca="1" si="5"/>
        <v>30</v>
      </c>
      <c r="AC43" s="36">
        <f t="shared" ca="1" si="18"/>
        <v>41</v>
      </c>
      <c r="AD43" s="36">
        <f t="shared" ca="1" si="19"/>
        <v>31</v>
      </c>
      <c r="AE43" s="37">
        <f t="shared" ca="1" si="20"/>
        <v>36</v>
      </c>
      <c r="AF43" s="36">
        <f t="shared" ca="1" si="21"/>
        <v>54</v>
      </c>
      <c r="AG43" s="36">
        <f t="shared" ca="1" si="22"/>
        <v>21</v>
      </c>
      <c r="AH43" s="36">
        <f t="shared" ca="1" si="23"/>
        <v>11</v>
      </c>
      <c r="AI43" s="36">
        <f t="shared" ca="1" si="24"/>
        <v>32</v>
      </c>
      <c r="AJ43" s="35">
        <f t="shared" ca="1" si="25"/>
        <v>35</v>
      </c>
      <c r="AK43" s="36">
        <f t="shared" ca="1" si="26"/>
        <v>48</v>
      </c>
      <c r="AL43" s="36">
        <f t="shared" ca="1" si="27"/>
        <v>11</v>
      </c>
      <c r="AM43" s="37">
        <f t="shared" ca="1" si="28"/>
        <v>27</v>
      </c>
    </row>
    <row r="44" spans="1:39">
      <c r="A44" s="21" t="s">
        <v>399</v>
      </c>
      <c r="B44" s="13" t="str">
        <f>VLOOKUP($A44,'desc_v2.0 (DR_rev)'!$E$2:$G$563,2,FALSE)</f>
        <v>안정성</v>
      </c>
      <c r="C44" s="14">
        <f>VLOOKUP($A44,'desc_v2.0 (DR_rev)'!$E$2:$G$563,3,FALSE)</f>
        <v>2</v>
      </c>
      <c r="D44" s="25">
        <f t="shared" ca="1" si="29"/>
        <v>9.7578339488010202E-2</v>
      </c>
      <c r="E44" s="26">
        <f t="shared" ca="1" si="29"/>
        <v>2.1675318701634499E-2</v>
      </c>
      <c r="F44" s="26">
        <f t="shared" ca="1" si="29"/>
        <v>9.9173570639554495E-2</v>
      </c>
      <c r="G44" s="27">
        <f t="shared" ca="1" si="29"/>
        <v>3.3314623106405002E-3</v>
      </c>
      <c r="H44" s="26">
        <f t="shared" ca="1" si="29"/>
        <v>4.0654886795327997E-3</v>
      </c>
      <c r="I44" s="26">
        <f t="shared" ca="1" si="29"/>
        <v>0</v>
      </c>
      <c r="J44" s="26">
        <f t="shared" ca="1" si="29"/>
        <v>0</v>
      </c>
      <c r="K44" s="26">
        <f t="shared" ca="1" si="29"/>
        <v>0.12084519570713501</v>
      </c>
      <c r="L44" s="25">
        <f t="shared" ca="1" si="29"/>
        <v>2.0338058933999901E-2</v>
      </c>
      <c r="M44" s="26">
        <f t="shared" ca="1" si="29"/>
        <v>0.122486563694433</v>
      </c>
      <c r="N44" s="26">
        <f t="shared" ca="1" si="29"/>
        <v>0.30939158398498601</v>
      </c>
      <c r="O44" s="27">
        <f t="shared" ca="1" si="29"/>
        <v>1.6214009761386199E-2</v>
      </c>
      <c r="P44" s="26">
        <f t="shared" ca="1" si="4"/>
        <v>9.7578339488010202E-2</v>
      </c>
      <c r="Q44" s="26">
        <f t="shared" ca="1" si="7"/>
        <v>2.1675318701634499E-2</v>
      </c>
      <c r="R44" s="26">
        <f t="shared" ca="1" si="8"/>
        <v>9.9173570639554495E-2</v>
      </c>
      <c r="S44" s="26">
        <f t="shared" ca="1" si="9"/>
        <v>3.3314623106405002E-3</v>
      </c>
      <c r="T44" s="26">
        <f t="shared" ca="1" si="10"/>
        <v>4.0654886795327997E-3</v>
      </c>
      <c r="U44" s="26">
        <f t="shared" ca="1" si="11"/>
        <v>0</v>
      </c>
      <c r="V44" s="26">
        <f t="shared" ca="1" si="12"/>
        <v>0</v>
      </c>
      <c r="W44" s="26">
        <f t="shared" ca="1" si="13"/>
        <v>0.12084519570713501</v>
      </c>
      <c r="X44" s="26">
        <f t="shared" ca="1" si="14"/>
        <v>2.0338058933999901E-2</v>
      </c>
      <c r="Y44" s="26">
        <f t="shared" ca="1" si="15"/>
        <v>0.122486563694433</v>
      </c>
      <c r="Z44" s="26">
        <f t="shared" ca="1" si="16"/>
        <v>0.30939158398498601</v>
      </c>
      <c r="AA44" s="26">
        <f t="shared" ca="1" si="17"/>
        <v>1.6214009761386199E-2</v>
      </c>
      <c r="AB44" s="35">
        <f t="shared" ca="1" si="5"/>
        <v>24</v>
      </c>
      <c r="AC44" s="36">
        <f t="shared" ca="1" si="18"/>
        <v>28</v>
      </c>
      <c r="AD44" s="36">
        <f t="shared" ca="1" si="19"/>
        <v>39</v>
      </c>
      <c r="AE44" s="37">
        <f t="shared" ca="1" si="20"/>
        <v>52</v>
      </c>
      <c r="AF44" s="36">
        <f t="shared" ca="1" si="21"/>
        <v>37</v>
      </c>
      <c r="AG44" s="36">
        <f t="shared" ca="1" si="22"/>
        <v>21</v>
      </c>
      <c r="AH44" s="36">
        <f t="shared" ca="1" si="23"/>
        <v>11</v>
      </c>
      <c r="AI44" s="36">
        <f t="shared" ca="1" si="24"/>
        <v>30</v>
      </c>
      <c r="AJ44" s="35">
        <f t="shared" ca="1" si="25"/>
        <v>33</v>
      </c>
      <c r="AK44" s="36">
        <f t="shared" ca="1" si="26"/>
        <v>16</v>
      </c>
      <c r="AL44" s="36">
        <f t="shared" ca="1" si="27"/>
        <v>5</v>
      </c>
      <c r="AM44" s="37">
        <f t="shared" ca="1" si="28"/>
        <v>37</v>
      </c>
    </row>
    <row r="45" spans="1:39">
      <c r="A45" s="21" t="s">
        <v>434</v>
      </c>
      <c r="B45" s="13" t="str">
        <f>VLOOKUP($A45,'desc_v2.0 (DR_rev)'!$E$2:$G$563,2,FALSE)</f>
        <v>안정성</v>
      </c>
      <c r="C45" s="14">
        <f>VLOOKUP($A45,'desc_v2.0 (DR_rev)'!$E$2:$G$563,3,FALSE)</f>
        <v>2</v>
      </c>
      <c r="D45" s="25">
        <f t="shared" ca="1" si="29"/>
        <v>0.14443320005340801</v>
      </c>
      <c r="E45" s="26">
        <f t="shared" ca="1" si="29"/>
        <v>9.9968106225586204E-2</v>
      </c>
      <c r="F45" s="26">
        <f t="shared" ca="1" si="29"/>
        <v>0.15077170530918099</v>
      </c>
      <c r="G45" s="27">
        <f t="shared" ca="1" si="29"/>
        <v>8.3194374510700497E-2</v>
      </c>
      <c r="H45" s="26">
        <f t="shared" ca="1" si="29"/>
        <v>7.5055572919885294E-2</v>
      </c>
      <c r="I45" s="26">
        <f t="shared" ca="1" si="29"/>
        <v>2.27272082798541E-2</v>
      </c>
      <c r="J45" s="26">
        <f t="shared" ca="1" si="29"/>
        <v>0</v>
      </c>
      <c r="K45" s="26">
        <f t="shared" ca="1" si="29"/>
        <v>0.44768137494946902</v>
      </c>
      <c r="L45" s="25">
        <f t="shared" ca="1" si="29"/>
        <v>0.14574238601328801</v>
      </c>
      <c r="M45" s="26">
        <f t="shared" ca="1" si="29"/>
        <v>9.0799340560570804E-2</v>
      </c>
      <c r="N45" s="26">
        <f t="shared" ca="1" si="29"/>
        <v>2.72620340790687E-2</v>
      </c>
      <c r="O45" s="27">
        <f t="shared" ca="1" si="29"/>
        <v>4.7004356041613999E-3</v>
      </c>
      <c r="P45" s="26">
        <f t="shared" ca="1" si="4"/>
        <v>0.14443320005340801</v>
      </c>
      <c r="Q45" s="26">
        <f t="shared" ca="1" si="7"/>
        <v>9.9968106225586204E-2</v>
      </c>
      <c r="R45" s="26">
        <f t="shared" ca="1" si="8"/>
        <v>0.15077170530918099</v>
      </c>
      <c r="S45" s="26">
        <f t="shared" ca="1" si="9"/>
        <v>8.3194374510700497E-2</v>
      </c>
      <c r="T45" s="26">
        <f t="shared" ca="1" si="10"/>
        <v>7.5055572919885294E-2</v>
      </c>
      <c r="U45" s="26">
        <f t="shared" ca="1" si="11"/>
        <v>2.27272082798541E-2</v>
      </c>
      <c r="V45" s="26">
        <f t="shared" ca="1" si="12"/>
        <v>0</v>
      </c>
      <c r="W45" s="26">
        <f t="shared" ca="1" si="13"/>
        <v>0.44768137494946902</v>
      </c>
      <c r="X45" s="26">
        <f t="shared" ca="1" si="14"/>
        <v>0.14574238601328801</v>
      </c>
      <c r="Y45" s="26">
        <f t="shared" ca="1" si="15"/>
        <v>9.0799340560570804E-2</v>
      </c>
      <c r="Z45" s="26">
        <f t="shared" ca="1" si="16"/>
        <v>2.72620340790687E-2</v>
      </c>
      <c r="AA45" s="26">
        <f t="shared" ca="1" si="17"/>
        <v>4.7004356041613999E-3</v>
      </c>
      <c r="AB45" s="35">
        <f t="shared" ca="1" si="5"/>
        <v>21</v>
      </c>
      <c r="AC45" s="36">
        <f t="shared" ca="1" si="18"/>
        <v>8</v>
      </c>
      <c r="AD45" s="36">
        <f t="shared" ca="1" si="19"/>
        <v>33</v>
      </c>
      <c r="AE45" s="37">
        <f t="shared" ca="1" si="20"/>
        <v>32</v>
      </c>
      <c r="AF45" s="36">
        <f t="shared" ca="1" si="21"/>
        <v>10</v>
      </c>
      <c r="AG45" s="36">
        <f t="shared" ca="1" si="22"/>
        <v>9</v>
      </c>
      <c r="AH45" s="36">
        <f t="shared" ca="1" si="23"/>
        <v>11</v>
      </c>
      <c r="AI45" s="36">
        <f t="shared" ca="1" si="24"/>
        <v>5</v>
      </c>
      <c r="AJ45" s="35">
        <f t="shared" ca="1" si="25"/>
        <v>11</v>
      </c>
      <c r="AK45" s="36">
        <f t="shared" ca="1" si="26"/>
        <v>24</v>
      </c>
      <c r="AL45" s="36">
        <f t="shared" ca="1" si="27"/>
        <v>22</v>
      </c>
      <c r="AM45" s="37">
        <f t="shared" ca="1" si="28"/>
        <v>45</v>
      </c>
    </row>
    <row r="46" spans="1:39">
      <c r="A46" s="21" t="s">
        <v>408</v>
      </c>
      <c r="B46" s="13" t="str">
        <f>VLOOKUP($A46,'desc_v2.0 (DR_rev)'!$E$2:$G$563,2,FALSE)</f>
        <v>안정성</v>
      </c>
      <c r="C46" s="14">
        <f>VLOOKUP($A46,'desc_v2.0 (DR_rev)'!$E$2:$G$563,3,FALSE)</f>
        <v>2</v>
      </c>
      <c r="D46" s="25">
        <f t="shared" ca="1" si="29"/>
        <v>3.1821321806825002E-2</v>
      </c>
      <c r="E46" s="26">
        <f t="shared" ca="1" si="29"/>
        <v>1.40499381519971E-2</v>
      </c>
      <c r="F46" s="26">
        <f t="shared" ca="1" si="29"/>
        <v>0.28452835466543103</v>
      </c>
      <c r="G46" s="27">
        <f t="shared" ca="1" si="29"/>
        <v>3.93837742780173E-2</v>
      </c>
      <c r="H46" s="26">
        <f t="shared" ca="1" si="29"/>
        <v>7.7803307172465003E-3</v>
      </c>
      <c r="I46" s="26">
        <f t="shared" ca="1" si="29"/>
        <v>1.6674469222181E-3</v>
      </c>
      <c r="J46" s="26">
        <f t="shared" ca="1" si="29"/>
        <v>0</v>
      </c>
      <c r="K46" s="26">
        <f t="shared" ca="1" si="29"/>
        <v>-2.8427584649391401E-2</v>
      </c>
      <c r="L46" s="25">
        <f t="shared" ca="1" si="29"/>
        <v>1.87081672996522E-2</v>
      </c>
      <c r="M46" s="26">
        <f t="shared" ca="1" si="29"/>
        <v>7.8426100300994797E-2</v>
      </c>
      <c r="N46" s="26">
        <f t="shared" ca="1" si="29"/>
        <v>4.1374483198277998E-3</v>
      </c>
      <c r="O46" s="27">
        <f t="shared" ca="1" si="29"/>
        <v>0.10480446071432301</v>
      </c>
      <c r="P46" s="26">
        <f t="shared" ca="1" si="4"/>
        <v>3.1821321806825002E-2</v>
      </c>
      <c r="Q46" s="26">
        <f t="shared" ca="1" si="7"/>
        <v>1.40499381519971E-2</v>
      </c>
      <c r="R46" s="26">
        <f t="shared" ca="1" si="8"/>
        <v>0.28452835466543103</v>
      </c>
      <c r="S46" s="26">
        <f t="shared" ca="1" si="9"/>
        <v>3.93837742780173E-2</v>
      </c>
      <c r="T46" s="26">
        <f t="shared" ca="1" si="10"/>
        <v>7.7803307172465003E-3</v>
      </c>
      <c r="U46" s="26">
        <f t="shared" ca="1" si="11"/>
        <v>1.6674469222181E-3</v>
      </c>
      <c r="V46" s="26">
        <f t="shared" ca="1" si="12"/>
        <v>0</v>
      </c>
      <c r="W46" s="26">
        <f t="shared" ca="1" si="13"/>
        <v>2.8427584649391401E-2</v>
      </c>
      <c r="X46" s="26">
        <f t="shared" ca="1" si="14"/>
        <v>1.87081672996522E-2</v>
      </c>
      <c r="Y46" s="26">
        <f t="shared" ca="1" si="15"/>
        <v>7.8426100300994797E-2</v>
      </c>
      <c r="Z46" s="26">
        <f t="shared" ca="1" si="16"/>
        <v>4.1374483198277998E-3</v>
      </c>
      <c r="AA46" s="26">
        <f t="shared" ca="1" si="17"/>
        <v>0.10480446071432301</v>
      </c>
      <c r="AB46" s="35">
        <f t="shared" ca="1" si="5"/>
        <v>36</v>
      </c>
      <c r="AC46" s="36">
        <f t="shared" ca="1" si="18"/>
        <v>35</v>
      </c>
      <c r="AD46" s="36">
        <f t="shared" ca="1" si="19"/>
        <v>16</v>
      </c>
      <c r="AE46" s="37">
        <f t="shared" ca="1" si="20"/>
        <v>44</v>
      </c>
      <c r="AF46" s="36">
        <f t="shared" ca="1" si="21"/>
        <v>32</v>
      </c>
      <c r="AG46" s="36">
        <f t="shared" ca="1" si="22"/>
        <v>16</v>
      </c>
      <c r="AH46" s="36">
        <f t="shared" ca="1" si="23"/>
        <v>11</v>
      </c>
      <c r="AI46" s="36">
        <f t="shared" ca="1" si="24"/>
        <v>44</v>
      </c>
      <c r="AJ46" s="35">
        <f t="shared" ca="1" si="25"/>
        <v>34</v>
      </c>
      <c r="AK46" s="36">
        <f t="shared" ca="1" si="26"/>
        <v>27</v>
      </c>
      <c r="AL46" s="36">
        <f t="shared" ca="1" si="27"/>
        <v>44</v>
      </c>
      <c r="AM46" s="37">
        <f t="shared" ca="1" si="28"/>
        <v>21</v>
      </c>
    </row>
    <row r="47" spans="1:39">
      <c r="A47" s="21" t="s">
        <v>446</v>
      </c>
      <c r="B47" s="13" t="str">
        <f>VLOOKUP($A47,'desc_v2.0 (DR_rev)'!$E$2:$G$563,2,FALSE)</f>
        <v>안정성</v>
      </c>
      <c r="C47" s="14">
        <f>VLOOKUP($A47,'desc_v2.0 (DR_rev)'!$E$2:$G$563,3,FALSE)</f>
        <v>1</v>
      </c>
      <c r="D47" s="25">
        <f t="shared" ca="1" si="29"/>
        <v>0.36655407190384398</v>
      </c>
      <c r="E47" s="26">
        <f t="shared" ca="1" si="29"/>
        <v>2.23473185959399E-2</v>
      </c>
      <c r="F47" s="26">
        <f t="shared" ca="1" si="29"/>
        <v>9.0437654574875195E-2</v>
      </c>
      <c r="G47" s="27">
        <f t="shared" ca="1" si="29"/>
        <v>4.1766399175240901E-2</v>
      </c>
      <c r="H47" s="26">
        <f t="shared" ca="1" si="29"/>
        <v>7.9786126780906505E-2</v>
      </c>
      <c r="I47" s="26">
        <f t="shared" ca="1" si="29"/>
        <v>0</v>
      </c>
      <c r="J47" s="26">
        <f t="shared" ca="1" si="29"/>
        <v>0</v>
      </c>
      <c r="K47" s="26" t="str">
        <f t="shared" ca="1" si="29"/>
        <v/>
      </c>
      <c r="L47" s="25">
        <f t="shared" ca="1" si="29"/>
        <v>2.5719902650439999E-3</v>
      </c>
      <c r="M47" s="26">
        <f t="shared" ca="1" si="29"/>
        <v>0.76682569402434397</v>
      </c>
      <c r="N47" s="26">
        <f t="shared" ca="1" si="29"/>
        <v>0.26251034320575101</v>
      </c>
      <c r="O47" s="27">
        <f t="shared" ca="1" si="29"/>
        <v>0.15046736799083299</v>
      </c>
      <c r="P47" s="26">
        <f t="shared" ca="1" si="4"/>
        <v>0.36655407190384398</v>
      </c>
      <c r="Q47" s="26">
        <f t="shared" ca="1" si="7"/>
        <v>2.23473185959399E-2</v>
      </c>
      <c r="R47" s="26">
        <f t="shared" ca="1" si="8"/>
        <v>9.0437654574875195E-2</v>
      </c>
      <c r="S47" s="26">
        <f t="shared" ca="1" si="9"/>
        <v>4.1766399175240901E-2</v>
      </c>
      <c r="T47" s="26">
        <f t="shared" ca="1" si="10"/>
        <v>7.9786126780906505E-2</v>
      </c>
      <c r="U47" s="26">
        <f t="shared" ca="1" si="11"/>
        <v>0</v>
      </c>
      <c r="V47" s="26">
        <f t="shared" ca="1" si="12"/>
        <v>0</v>
      </c>
      <c r="W47" s="26"/>
      <c r="X47" s="26">
        <f t="shared" ca="1" si="14"/>
        <v>2.5719902650439999E-3</v>
      </c>
      <c r="Y47" s="26">
        <f t="shared" ca="1" si="15"/>
        <v>0.76682569402434397</v>
      </c>
      <c r="Z47" s="26">
        <f t="shared" ca="1" si="16"/>
        <v>0.26251034320575101</v>
      </c>
      <c r="AA47" s="26">
        <f t="shared" ca="1" si="17"/>
        <v>0.15046736799083299</v>
      </c>
      <c r="AB47" s="35">
        <f t="shared" ca="1" si="5"/>
        <v>9</v>
      </c>
      <c r="AC47" s="36">
        <f t="shared" ca="1" si="18"/>
        <v>26</v>
      </c>
      <c r="AD47" s="36">
        <f t="shared" ca="1" si="19"/>
        <v>40</v>
      </c>
      <c r="AE47" s="37">
        <f t="shared" ca="1" si="20"/>
        <v>43</v>
      </c>
      <c r="AF47" s="36">
        <f t="shared" ca="1" si="21"/>
        <v>8</v>
      </c>
      <c r="AG47" s="36">
        <f t="shared" ca="1" si="22"/>
        <v>21</v>
      </c>
      <c r="AH47" s="36">
        <f t="shared" ca="1" si="23"/>
        <v>11</v>
      </c>
      <c r="AI47" s="36" t="str">
        <f t="shared" si="24"/>
        <v/>
      </c>
      <c r="AJ47" s="35">
        <f t="shared" ca="1" si="25"/>
        <v>47</v>
      </c>
      <c r="AK47" s="36">
        <f t="shared" ca="1" si="26"/>
        <v>2</v>
      </c>
      <c r="AL47" s="36">
        <f t="shared" ca="1" si="27"/>
        <v>7</v>
      </c>
      <c r="AM47" s="37">
        <f t="shared" ca="1" si="28"/>
        <v>17</v>
      </c>
    </row>
    <row r="48" spans="1:39">
      <c r="A48" s="21" t="s">
        <v>409</v>
      </c>
      <c r="B48" s="13" t="str">
        <f>VLOOKUP($A48,'desc_v2.0 (DR_rev)'!$E$2:$G$563,2,FALSE)</f>
        <v>수익성</v>
      </c>
      <c r="C48" s="14">
        <f>VLOOKUP($A48,'desc_v2.0 (DR_rev)'!$E$2:$G$563,3,FALSE)</f>
        <v>2</v>
      </c>
      <c r="D48" s="25">
        <f t="shared" ca="1" si="29"/>
        <v>3.3685193387720899E-2</v>
      </c>
      <c r="E48" s="26">
        <f t="shared" ca="1" si="29"/>
        <v>7.2792504983649998E-4</v>
      </c>
      <c r="F48" s="26">
        <f t="shared" ca="1" si="29"/>
        <v>7.7806442667230705E-2</v>
      </c>
      <c r="G48" s="27">
        <f t="shared" ca="1" si="29"/>
        <v>0.16098193912157999</v>
      </c>
      <c r="H48" s="26">
        <f t="shared" ca="1" si="29"/>
        <v>4.8991946241112999E-2</v>
      </c>
      <c r="I48" s="26">
        <f t="shared" ca="1" si="29"/>
        <v>0</v>
      </c>
      <c r="J48" s="26">
        <f t="shared" ca="1" si="29"/>
        <v>0</v>
      </c>
      <c r="K48" s="26">
        <f t="shared" ca="1" si="29"/>
        <v>0.33342936553090802</v>
      </c>
      <c r="L48" s="25">
        <f t="shared" ca="1" si="29"/>
        <v>0.14114447112645501</v>
      </c>
      <c r="M48" s="26">
        <f t="shared" ca="1" si="29"/>
        <v>0.701914860137965</v>
      </c>
      <c r="N48" s="26">
        <f t="shared" ca="1" si="29"/>
        <v>3.6835765721098999E-3</v>
      </c>
      <c r="O48" s="27">
        <f t="shared" ca="1" si="29"/>
        <v>0.60025044984119102</v>
      </c>
      <c r="P48" s="26">
        <f t="shared" ca="1" si="4"/>
        <v>3.3685193387720899E-2</v>
      </c>
      <c r="Q48" s="26">
        <f t="shared" ca="1" si="7"/>
        <v>7.2792504983649998E-4</v>
      </c>
      <c r="R48" s="26">
        <f t="shared" ca="1" si="8"/>
        <v>7.7806442667230705E-2</v>
      </c>
      <c r="S48" s="26">
        <f t="shared" ca="1" si="9"/>
        <v>0.16098193912157999</v>
      </c>
      <c r="T48" s="26">
        <f t="shared" ca="1" si="10"/>
        <v>4.8991946241112999E-2</v>
      </c>
      <c r="U48" s="26">
        <f t="shared" ca="1" si="11"/>
        <v>0</v>
      </c>
      <c r="V48" s="26">
        <f t="shared" ca="1" si="12"/>
        <v>0</v>
      </c>
      <c r="W48" s="26">
        <f t="shared" ca="1" si="13"/>
        <v>0.33342936553090802</v>
      </c>
      <c r="X48" s="26">
        <f t="shared" ca="1" si="14"/>
        <v>0.14114447112645501</v>
      </c>
      <c r="Y48" s="26">
        <f t="shared" ca="1" si="15"/>
        <v>0.701914860137965</v>
      </c>
      <c r="Z48" s="26">
        <f t="shared" ca="1" si="16"/>
        <v>3.6835765721098999E-3</v>
      </c>
      <c r="AA48" s="26">
        <f t="shared" ca="1" si="17"/>
        <v>0.60025044984119102</v>
      </c>
      <c r="AB48" s="35">
        <f t="shared" ca="1" si="5"/>
        <v>35</v>
      </c>
      <c r="AC48" s="36">
        <f t="shared" ca="1" si="18"/>
        <v>46</v>
      </c>
      <c r="AD48" s="36">
        <f t="shared" ca="1" si="19"/>
        <v>45</v>
      </c>
      <c r="AE48" s="37">
        <f t="shared" ca="1" si="20"/>
        <v>21</v>
      </c>
      <c r="AF48" s="36">
        <f t="shared" ca="1" si="21"/>
        <v>13</v>
      </c>
      <c r="AG48" s="36">
        <f t="shared" ca="1" si="22"/>
        <v>21</v>
      </c>
      <c r="AH48" s="36">
        <f t="shared" ca="1" si="23"/>
        <v>11</v>
      </c>
      <c r="AI48" s="36">
        <f t="shared" ca="1" si="24"/>
        <v>11</v>
      </c>
      <c r="AJ48" s="35">
        <f t="shared" ca="1" si="25"/>
        <v>13</v>
      </c>
      <c r="AK48" s="36">
        <f t="shared" ca="1" si="26"/>
        <v>4</v>
      </c>
      <c r="AL48" s="36">
        <f t="shared" ca="1" si="27"/>
        <v>45</v>
      </c>
      <c r="AM48" s="37">
        <f t="shared" ca="1" si="28"/>
        <v>2</v>
      </c>
    </row>
    <row r="49" spans="1:39">
      <c r="A49" s="21" t="s">
        <v>402</v>
      </c>
      <c r="B49" s="13" t="str">
        <f>VLOOKUP($A49,'desc_v2.0 (DR_rev)'!$E$2:$G$563,2,FALSE)</f>
        <v>안정성</v>
      </c>
      <c r="C49" s="14">
        <f>VLOOKUP($A49,'desc_v2.0 (DR_rev)'!$E$2:$G$563,3,FALSE)</f>
        <v>2</v>
      </c>
      <c r="D49" s="25">
        <f t="shared" ca="1" si="29"/>
        <v>2.2724634588598002E-3</v>
      </c>
      <c r="E49" s="26" t="str">
        <f t="shared" ca="1" si="29"/>
        <v/>
      </c>
      <c r="F49" s="26">
        <f t="shared" ca="1" si="29"/>
        <v>7.1034149086056306E-2</v>
      </c>
      <c r="G49" s="27" t="str">
        <f t="shared" ca="1" si="29"/>
        <v/>
      </c>
      <c r="H49" s="26">
        <f t="shared" ca="1" si="29"/>
        <v>0</v>
      </c>
      <c r="I49" s="26" t="str">
        <f t="shared" ca="1" si="29"/>
        <v/>
      </c>
      <c r="J49" s="26" t="str">
        <f t="shared" ca="1" si="29"/>
        <v/>
      </c>
      <c r="K49" s="26">
        <f t="shared" ca="1" si="29"/>
        <v>-0.13911389784019801</v>
      </c>
      <c r="L49" s="25" t="str">
        <f t="shared" ca="1" si="29"/>
        <v/>
      </c>
      <c r="M49" s="26" t="str">
        <f t="shared" ca="1" si="29"/>
        <v/>
      </c>
      <c r="N49" s="26" t="str">
        <f t="shared" ca="1" si="29"/>
        <v/>
      </c>
      <c r="O49" s="27" t="str">
        <f t="shared" ca="1" si="29"/>
        <v/>
      </c>
      <c r="P49" s="26">
        <f t="shared" ca="1" si="4"/>
        <v>2.2724634588598002E-3</v>
      </c>
      <c r="Q49" s="26"/>
      <c r="R49" s="26">
        <f t="shared" ca="1" si="8"/>
        <v>7.1034149086056306E-2</v>
      </c>
      <c r="S49" s="26"/>
      <c r="T49" s="26">
        <f t="shared" ca="1" si="10"/>
        <v>0</v>
      </c>
      <c r="U49" s="26"/>
      <c r="V49" s="26"/>
      <c r="W49" s="26">
        <f t="shared" ca="1" si="13"/>
        <v>0.13911389784019801</v>
      </c>
      <c r="X49" s="26"/>
      <c r="Y49" s="26"/>
      <c r="Z49" s="26"/>
      <c r="AA49" s="26"/>
      <c r="AB49" s="35">
        <f t="shared" ca="1" si="5"/>
        <v>50</v>
      </c>
      <c r="AC49" s="36" t="str">
        <f t="shared" si="18"/>
        <v/>
      </c>
      <c r="AD49" s="36">
        <f t="shared" ca="1" si="19"/>
        <v>47</v>
      </c>
      <c r="AE49" s="37" t="str">
        <f t="shared" si="20"/>
        <v/>
      </c>
      <c r="AF49" s="36">
        <f t="shared" ca="1" si="21"/>
        <v>55</v>
      </c>
      <c r="AG49" s="36" t="str">
        <f t="shared" si="22"/>
        <v/>
      </c>
      <c r="AH49" s="36" t="str">
        <f t="shared" si="23"/>
        <v/>
      </c>
      <c r="AI49" s="36">
        <f t="shared" ca="1" si="24"/>
        <v>26</v>
      </c>
      <c r="AJ49" s="35" t="str">
        <f t="shared" si="25"/>
        <v/>
      </c>
      <c r="AK49" s="36" t="str">
        <f t="shared" si="26"/>
        <v/>
      </c>
      <c r="AL49" s="36" t="str">
        <f t="shared" si="27"/>
        <v/>
      </c>
      <c r="AM49" s="37" t="str">
        <f t="shared" si="28"/>
        <v/>
      </c>
    </row>
    <row r="50" spans="1:39">
      <c r="A50" s="21" t="s">
        <v>431</v>
      </c>
      <c r="B50" s="13" t="str">
        <f>VLOOKUP($A50,'desc_v2.0 (DR_rev)'!$E$2:$G$563,2,FALSE)</f>
        <v>안정성</v>
      </c>
      <c r="C50" s="14">
        <f>VLOOKUP($A50,'desc_v2.0 (DR_rev)'!$E$2:$G$563,3,FALSE)</f>
        <v>2</v>
      </c>
      <c r="D50" s="25">
        <f t="shared" ca="1" si="29"/>
        <v>1.7582386575527E-2</v>
      </c>
      <c r="E50" s="26">
        <f t="shared" ca="1" si="29"/>
        <v>8.5801258912533901E-2</v>
      </c>
      <c r="F50" s="26">
        <f t="shared" ca="1" si="29"/>
        <v>0.49422201465548599</v>
      </c>
      <c r="G50" s="27">
        <f t="shared" ca="1" si="29"/>
        <v>1.8036704111898699E-2</v>
      </c>
      <c r="H50" s="26">
        <f t="shared" ca="1" si="29"/>
        <v>-4.4490493985350002E-4</v>
      </c>
      <c r="I50" s="26">
        <f t="shared" ca="1" si="29"/>
        <v>0</v>
      </c>
      <c r="J50" s="26">
        <f t="shared" ca="1" si="29"/>
        <v>0</v>
      </c>
      <c r="K50" s="26">
        <f t="shared" ca="1" si="29"/>
        <v>0.210818277721598</v>
      </c>
      <c r="L50" s="25">
        <f t="shared" ca="1" si="29"/>
        <v>1.2258347652971201E-2</v>
      </c>
      <c r="M50" s="26">
        <f t="shared" ca="1" si="29"/>
        <v>3.5612451381071303E-2</v>
      </c>
      <c r="N50" s="26">
        <f t="shared" ca="1" si="29"/>
        <v>4.3737071814646004E-3</v>
      </c>
      <c r="O50" s="27">
        <f t="shared" ca="1" si="29"/>
        <v>-2.1888624175424101E-2</v>
      </c>
      <c r="P50" s="26">
        <f t="shared" ca="1" si="4"/>
        <v>1.7582386575527E-2</v>
      </c>
      <c r="Q50" s="26">
        <f t="shared" ca="1" si="7"/>
        <v>8.5801258912533901E-2</v>
      </c>
      <c r="R50" s="26">
        <f t="shared" ca="1" si="8"/>
        <v>0.49422201465548599</v>
      </c>
      <c r="S50" s="26">
        <f t="shared" ca="1" si="9"/>
        <v>1.8036704111898699E-2</v>
      </c>
      <c r="T50" s="26">
        <f t="shared" ca="1" si="10"/>
        <v>4.4490493985350002E-4</v>
      </c>
      <c r="U50" s="26">
        <f t="shared" ca="1" si="11"/>
        <v>0</v>
      </c>
      <c r="V50" s="26">
        <f t="shared" ca="1" si="12"/>
        <v>0</v>
      </c>
      <c r="W50" s="26">
        <f t="shared" ca="1" si="13"/>
        <v>0.210818277721598</v>
      </c>
      <c r="X50" s="26">
        <f t="shared" ca="1" si="14"/>
        <v>1.2258347652971201E-2</v>
      </c>
      <c r="Y50" s="26">
        <f t="shared" ca="1" si="15"/>
        <v>3.5612451381071303E-2</v>
      </c>
      <c r="Z50" s="26">
        <f t="shared" ca="1" si="16"/>
        <v>4.3737071814646004E-3</v>
      </c>
      <c r="AA50" s="26">
        <f t="shared" ca="1" si="17"/>
        <v>2.1888624175424101E-2</v>
      </c>
      <c r="AB50" s="35">
        <f t="shared" ca="1" si="5"/>
        <v>42</v>
      </c>
      <c r="AC50" s="36">
        <f t="shared" ca="1" si="18"/>
        <v>11</v>
      </c>
      <c r="AD50" s="36">
        <f t="shared" ca="1" si="19"/>
        <v>5</v>
      </c>
      <c r="AE50" s="37">
        <f t="shared" ca="1" si="20"/>
        <v>49</v>
      </c>
      <c r="AF50" s="36">
        <f t="shared" ca="1" si="21"/>
        <v>48</v>
      </c>
      <c r="AG50" s="36">
        <f t="shared" ca="1" si="22"/>
        <v>21</v>
      </c>
      <c r="AH50" s="36">
        <f t="shared" ca="1" si="23"/>
        <v>11</v>
      </c>
      <c r="AI50" s="36">
        <f t="shared" ca="1" si="24"/>
        <v>15</v>
      </c>
      <c r="AJ50" s="35">
        <f t="shared" ca="1" si="25"/>
        <v>40</v>
      </c>
      <c r="AK50" s="36">
        <f t="shared" ca="1" si="26"/>
        <v>38</v>
      </c>
      <c r="AL50" s="36">
        <f t="shared" ca="1" si="27"/>
        <v>42</v>
      </c>
      <c r="AM50" s="37">
        <f t="shared" ca="1" si="28"/>
        <v>35</v>
      </c>
    </row>
    <row r="51" spans="1:39">
      <c r="A51" s="21" t="s">
        <v>437</v>
      </c>
      <c r="B51" s="13" t="str">
        <f>VLOOKUP($A51,'desc_v2.0 (DR_rev)'!$E$2:$G$563,2,FALSE)</f>
        <v>성장성</v>
      </c>
      <c r="C51" s="14">
        <f>VLOOKUP($A51,'desc_v2.0 (DR_rev)'!$E$2:$G$563,3,FALSE)</f>
        <v>0</v>
      </c>
      <c r="D51" s="25">
        <f t="shared" ca="1" si="29"/>
        <v>8.184566080229E-4</v>
      </c>
      <c r="E51" s="26">
        <f t="shared" ca="1" si="29"/>
        <v>3.50191585702746E-2</v>
      </c>
      <c r="F51" s="26">
        <f t="shared" ca="1" si="29"/>
        <v>0.133685710463531</v>
      </c>
      <c r="G51" s="27">
        <f t="shared" ca="1" si="29"/>
        <v>4.4285681388469403E-2</v>
      </c>
      <c r="H51" s="26">
        <f t="shared" ca="1" si="29"/>
        <v>7.6047089419054803E-2</v>
      </c>
      <c r="I51" s="26">
        <f t="shared" ca="1" si="29"/>
        <v>0</v>
      </c>
      <c r="J51" s="26">
        <f t="shared" ca="1" si="29"/>
        <v>4.2250181007072E-3</v>
      </c>
      <c r="K51" s="26">
        <f t="shared" ca="1" si="29"/>
        <v>-4.1423012787554003E-2</v>
      </c>
      <c r="L51" s="25">
        <f t="shared" ca="1" si="29"/>
        <v>0.19060997515150199</v>
      </c>
      <c r="M51" s="26">
        <f t="shared" ca="1" si="29"/>
        <v>9.8652853135959995E-4</v>
      </c>
      <c r="N51" s="26">
        <f t="shared" ca="1" si="29"/>
        <v>-2.4456209725339999E-3</v>
      </c>
      <c r="O51" s="27">
        <f t="shared" ca="1" si="29"/>
        <v>6.4603764545385998E-3</v>
      </c>
      <c r="P51" s="26">
        <f t="shared" ca="1" si="4"/>
        <v>8.184566080229E-4</v>
      </c>
      <c r="Q51" s="26">
        <f t="shared" ca="1" si="7"/>
        <v>3.50191585702746E-2</v>
      </c>
      <c r="R51" s="26">
        <f t="shared" ca="1" si="8"/>
        <v>0.133685710463531</v>
      </c>
      <c r="S51" s="26">
        <f t="shared" ca="1" si="9"/>
        <v>4.4285681388469403E-2</v>
      </c>
      <c r="T51" s="26">
        <f t="shared" ca="1" si="10"/>
        <v>7.6047089419054803E-2</v>
      </c>
      <c r="U51" s="26">
        <f t="shared" ca="1" si="11"/>
        <v>0</v>
      </c>
      <c r="V51" s="26">
        <f t="shared" ca="1" si="12"/>
        <v>4.2250181007072E-3</v>
      </c>
      <c r="W51" s="26">
        <f t="shared" ca="1" si="13"/>
        <v>4.1423012787554003E-2</v>
      </c>
      <c r="X51" s="26">
        <f t="shared" ca="1" si="14"/>
        <v>0.19060997515150199</v>
      </c>
      <c r="Y51" s="26">
        <f t="shared" ca="1" si="15"/>
        <v>9.8652853135959995E-4</v>
      </c>
      <c r="Z51" s="26">
        <f t="shared" ca="1" si="16"/>
        <v>2.4456209725339999E-3</v>
      </c>
      <c r="AA51" s="26">
        <f t="shared" ca="1" si="17"/>
        <v>6.4603764545385998E-3</v>
      </c>
      <c r="AB51" s="35">
        <f t="shared" ca="1" si="5"/>
        <v>51</v>
      </c>
      <c r="AC51" s="36">
        <f t="shared" ca="1" si="18"/>
        <v>15</v>
      </c>
      <c r="AD51" s="36">
        <f t="shared" ca="1" si="19"/>
        <v>36</v>
      </c>
      <c r="AE51" s="37">
        <f t="shared" ca="1" si="20"/>
        <v>42</v>
      </c>
      <c r="AF51" s="36">
        <f t="shared" ca="1" si="21"/>
        <v>9</v>
      </c>
      <c r="AG51" s="36">
        <f t="shared" ca="1" si="22"/>
        <v>21</v>
      </c>
      <c r="AH51" s="36">
        <f t="shared" ca="1" si="23"/>
        <v>10</v>
      </c>
      <c r="AI51" s="36">
        <f t="shared" ca="1" si="24"/>
        <v>42</v>
      </c>
      <c r="AJ51" s="35">
        <f t="shared" ca="1" si="25"/>
        <v>7</v>
      </c>
      <c r="AK51" s="36">
        <f t="shared" ca="1" si="26"/>
        <v>51</v>
      </c>
      <c r="AL51" s="36">
        <f t="shared" ca="1" si="27"/>
        <v>48</v>
      </c>
      <c r="AM51" s="37">
        <f t="shared" ca="1" si="28"/>
        <v>44</v>
      </c>
    </row>
    <row r="52" spans="1:39">
      <c r="A52" s="21" t="s">
        <v>441</v>
      </c>
      <c r="B52" s="13" t="str">
        <f>VLOOKUP($A52,'desc_v2.0 (DR_rev)'!$E$2:$G$563,2,FALSE)</f>
        <v>수익성</v>
      </c>
      <c r="C52" s="14">
        <f>VLOOKUP($A52,'desc_v2.0 (DR_rev)'!$E$2:$G$563,3,FALSE)</f>
        <v>2</v>
      </c>
      <c r="D52" s="25">
        <f t="shared" ca="1" si="29"/>
        <v>6.8584693707066796E-2</v>
      </c>
      <c r="E52" s="26">
        <f t="shared" ca="1" si="29"/>
        <v>7.0558364999543004E-3</v>
      </c>
      <c r="F52" s="26">
        <f t="shared" ca="1" si="29"/>
        <v>0.94964997580778698</v>
      </c>
      <c r="G52" s="27">
        <f t="shared" ca="1" si="29"/>
        <v>0.14859848087775801</v>
      </c>
      <c r="H52" s="26">
        <f t="shared" ca="1" si="29"/>
        <v>2.9458795965793001E-3</v>
      </c>
      <c r="I52" s="26">
        <f t="shared" ca="1" si="29"/>
        <v>0</v>
      </c>
      <c r="J52" s="26">
        <f t="shared" ca="1" si="29"/>
        <v>5.9071460916445898E-2</v>
      </c>
      <c r="K52" s="26">
        <f t="shared" ca="1" si="29"/>
        <v>-2.7826968054551999E-2</v>
      </c>
      <c r="L52" s="25">
        <f t="shared" ca="1" si="29"/>
        <v>6.1773873701603699E-2</v>
      </c>
      <c r="M52" s="26">
        <f t="shared" ca="1" si="29"/>
        <v>3.5386830808079999E-4</v>
      </c>
      <c r="N52" s="26">
        <f t="shared" ca="1" si="29"/>
        <v>7.7873395924984001E-3</v>
      </c>
      <c r="O52" s="27">
        <f t="shared" ca="1" si="29"/>
        <v>1.0615506215336201E-2</v>
      </c>
      <c r="P52" s="26">
        <f t="shared" ca="1" si="4"/>
        <v>6.8584693707066796E-2</v>
      </c>
      <c r="Q52" s="26">
        <f t="shared" ca="1" si="7"/>
        <v>7.0558364999543004E-3</v>
      </c>
      <c r="R52" s="26">
        <f t="shared" ca="1" si="8"/>
        <v>0.94964997580778698</v>
      </c>
      <c r="S52" s="26">
        <f t="shared" ca="1" si="9"/>
        <v>0.14859848087775801</v>
      </c>
      <c r="T52" s="26">
        <f t="shared" ca="1" si="10"/>
        <v>2.9458795965793001E-3</v>
      </c>
      <c r="U52" s="26">
        <f t="shared" ca="1" si="11"/>
        <v>0</v>
      </c>
      <c r="V52" s="26">
        <f t="shared" ca="1" si="12"/>
        <v>5.9071460916445898E-2</v>
      </c>
      <c r="W52" s="26">
        <f t="shared" ca="1" si="13"/>
        <v>2.7826968054551999E-2</v>
      </c>
      <c r="X52" s="26">
        <f t="shared" ca="1" si="14"/>
        <v>6.1773873701603699E-2</v>
      </c>
      <c r="Y52" s="26">
        <f t="shared" ca="1" si="15"/>
        <v>3.5386830808079999E-4</v>
      </c>
      <c r="Z52" s="26">
        <f t="shared" ca="1" si="16"/>
        <v>7.7873395924984001E-3</v>
      </c>
      <c r="AA52" s="26">
        <f t="shared" ca="1" si="17"/>
        <v>1.0615506215336201E-2</v>
      </c>
      <c r="AB52" s="35">
        <f t="shared" ca="1" si="5"/>
        <v>29</v>
      </c>
      <c r="AC52" s="36">
        <f t="shared" ca="1" si="18"/>
        <v>40</v>
      </c>
      <c r="AD52" s="36">
        <f t="shared" ca="1" si="19"/>
        <v>2</v>
      </c>
      <c r="AE52" s="37">
        <f t="shared" ca="1" si="20"/>
        <v>23</v>
      </c>
      <c r="AF52" s="36">
        <f t="shared" ca="1" si="21"/>
        <v>39</v>
      </c>
      <c r="AG52" s="36">
        <f t="shared" ca="1" si="22"/>
        <v>21</v>
      </c>
      <c r="AH52" s="36">
        <f t="shared" ca="1" si="23"/>
        <v>5</v>
      </c>
      <c r="AI52" s="36">
        <f t="shared" ca="1" si="24"/>
        <v>45</v>
      </c>
      <c r="AJ52" s="35">
        <f t="shared" ca="1" si="25"/>
        <v>25</v>
      </c>
      <c r="AK52" s="36">
        <f t="shared" ca="1" si="26"/>
        <v>53</v>
      </c>
      <c r="AL52" s="36">
        <f t="shared" ca="1" si="27"/>
        <v>37</v>
      </c>
      <c r="AM52" s="37">
        <f t="shared" ca="1" si="28"/>
        <v>40</v>
      </c>
    </row>
    <row r="53" spans="1:39">
      <c r="A53" s="21" t="s">
        <v>440</v>
      </c>
      <c r="B53" s="13" t="str">
        <f>VLOOKUP($A53,'desc_v2.0 (DR_rev)'!$E$2:$G$563,2,FALSE)</f>
        <v>수익성</v>
      </c>
      <c r="C53" s="14">
        <f>VLOOKUP($A53,'desc_v2.0 (DR_rev)'!$E$2:$G$563,3,FALSE)</f>
        <v>1</v>
      </c>
      <c r="D53" s="25">
        <f t="shared" ca="1" si="29"/>
        <v>2.1974596087303601E-2</v>
      </c>
      <c r="E53" s="26">
        <f t="shared" ca="1" si="29"/>
        <v>2.99099936003926E-2</v>
      </c>
      <c r="F53" s="26">
        <f t="shared" ca="1" si="29"/>
        <v>2.1223311406893E-2</v>
      </c>
      <c r="G53" s="27">
        <f t="shared" ca="1" si="29"/>
        <v>9.2487442252055893E-2</v>
      </c>
      <c r="H53" s="26">
        <f t="shared" ca="1" si="29"/>
        <v>1.3378845593597999E-3</v>
      </c>
      <c r="I53" s="26">
        <f t="shared" ca="1" si="29"/>
        <v>0</v>
      </c>
      <c r="J53" s="26">
        <f t="shared" ca="1" si="29"/>
        <v>6.2227550520455997E-2</v>
      </c>
      <c r="K53" s="26">
        <f t="shared" ca="1" si="29"/>
        <v>6.2225382837574797E-2</v>
      </c>
      <c r="L53" s="25">
        <f t="shared" ca="1" si="29"/>
        <v>8.8472218797222807E-2</v>
      </c>
      <c r="M53" s="26">
        <f t="shared" ca="1" si="29"/>
        <v>9.5024961070643996E-2</v>
      </c>
      <c r="N53" s="26">
        <f t="shared" ca="1" si="29"/>
        <v>-6.0593706822815998E-3</v>
      </c>
      <c r="O53" s="27">
        <f t="shared" ca="1" si="29"/>
        <v>-2.40240015710598E-2</v>
      </c>
      <c r="P53" s="26">
        <f t="shared" ca="1" si="4"/>
        <v>2.1974596087303601E-2</v>
      </c>
      <c r="Q53" s="26">
        <f t="shared" ca="1" si="7"/>
        <v>2.99099936003926E-2</v>
      </c>
      <c r="R53" s="26">
        <f t="shared" ca="1" si="8"/>
        <v>2.1223311406893E-2</v>
      </c>
      <c r="S53" s="26">
        <f t="shared" ca="1" si="9"/>
        <v>9.2487442252055893E-2</v>
      </c>
      <c r="T53" s="26">
        <f t="shared" ca="1" si="10"/>
        <v>1.3378845593597999E-3</v>
      </c>
      <c r="U53" s="26">
        <f t="shared" ca="1" si="11"/>
        <v>0</v>
      </c>
      <c r="V53" s="26">
        <f t="shared" ca="1" si="12"/>
        <v>6.2227550520455997E-2</v>
      </c>
      <c r="W53" s="26">
        <f t="shared" ca="1" si="13"/>
        <v>6.2225382837574797E-2</v>
      </c>
      <c r="X53" s="26">
        <f t="shared" ca="1" si="14"/>
        <v>8.8472218797222807E-2</v>
      </c>
      <c r="Y53" s="26">
        <f t="shared" ca="1" si="15"/>
        <v>9.5024961070643996E-2</v>
      </c>
      <c r="Z53" s="26">
        <f t="shared" ca="1" si="16"/>
        <v>6.0593706822815998E-3</v>
      </c>
      <c r="AA53" s="26">
        <f t="shared" ca="1" si="17"/>
        <v>2.40240015710598E-2</v>
      </c>
      <c r="AB53" s="35">
        <f t="shared" ca="1" si="5"/>
        <v>40</v>
      </c>
      <c r="AC53" s="36">
        <f t="shared" ca="1" si="18"/>
        <v>19</v>
      </c>
      <c r="AD53" s="36">
        <f t="shared" ca="1" si="19"/>
        <v>54</v>
      </c>
      <c r="AE53" s="37">
        <f t="shared" ca="1" si="20"/>
        <v>30</v>
      </c>
      <c r="AF53" s="36">
        <f t="shared" ca="1" si="21"/>
        <v>45</v>
      </c>
      <c r="AG53" s="36">
        <f t="shared" ca="1" si="22"/>
        <v>21</v>
      </c>
      <c r="AH53" s="36">
        <f t="shared" ca="1" si="23"/>
        <v>4</v>
      </c>
      <c r="AI53" s="36">
        <f t="shared" ca="1" si="24"/>
        <v>38</v>
      </c>
      <c r="AJ53" s="35">
        <f t="shared" ca="1" si="25"/>
        <v>17</v>
      </c>
      <c r="AK53" s="36">
        <f t="shared" ca="1" si="26"/>
        <v>23</v>
      </c>
      <c r="AL53" s="36">
        <f t="shared" ca="1" si="27"/>
        <v>38</v>
      </c>
      <c r="AM53" s="37">
        <f t="shared" ca="1" si="28"/>
        <v>32</v>
      </c>
    </row>
    <row r="54" spans="1:39">
      <c r="A54" s="21" t="s">
        <v>432</v>
      </c>
      <c r="B54" s="13" t="str">
        <f>VLOOKUP($A54,'desc_v2.0 (DR_rev)'!$E$2:$G$563,2,FALSE)</f>
        <v>안정성</v>
      </c>
      <c r="C54" s="14">
        <f>VLOOKUP($A54,'desc_v2.0 (DR_rev)'!$E$2:$G$563,3,FALSE)</f>
        <v>2</v>
      </c>
      <c r="D54" s="25">
        <f t="shared" ref="D54:O63" ca="1" si="30">_xlfn.IFNA(VLOOKUP($A54, INDIRECT(D$5&amp;"!$A$2:$B$60"), 2, FALSE),"")</f>
        <v>1</v>
      </c>
      <c r="E54" s="26">
        <f t="shared" ca="1" si="30"/>
        <v>1.2452225187295499E-2</v>
      </c>
      <c r="F54" s="26">
        <f t="shared" ca="1" si="30"/>
        <v>0.27251145237503999</v>
      </c>
      <c r="G54" s="27">
        <f t="shared" ca="1" si="30"/>
        <v>0.26705921971778801</v>
      </c>
      <c r="H54" s="26">
        <f t="shared" ca="1" si="30"/>
        <v>2.2124133356123999E-2</v>
      </c>
      <c r="I54" s="26">
        <f t="shared" ca="1" si="30"/>
        <v>5.6644929455460999E-3</v>
      </c>
      <c r="J54" s="26">
        <f t="shared" ca="1" si="30"/>
        <v>0</v>
      </c>
      <c r="K54" s="26">
        <f t="shared" ca="1" si="30"/>
        <v>-4.0086578231227001E-2</v>
      </c>
      <c r="L54" s="25">
        <f t="shared" ca="1" si="30"/>
        <v>-7.3050453414920001E-4</v>
      </c>
      <c r="M54" s="26">
        <f t="shared" ca="1" si="30"/>
        <v>0.17248030901140499</v>
      </c>
      <c r="N54" s="26">
        <f t="shared" ca="1" si="30"/>
        <v>2.2414996376784499E-2</v>
      </c>
      <c r="O54" s="27">
        <f t="shared" ca="1" si="30"/>
        <v>-1.5638801295168E-3</v>
      </c>
      <c r="P54" s="26">
        <f t="shared" ca="1" si="4"/>
        <v>1</v>
      </c>
      <c r="Q54" s="26">
        <f t="shared" ca="1" si="7"/>
        <v>1.2452225187295499E-2</v>
      </c>
      <c r="R54" s="26">
        <f t="shared" ca="1" si="8"/>
        <v>0.27251145237503999</v>
      </c>
      <c r="S54" s="26">
        <f t="shared" ca="1" si="9"/>
        <v>0.26705921971778801</v>
      </c>
      <c r="T54" s="26">
        <f t="shared" ca="1" si="10"/>
        <v>2.2124133356123999E-2</v>
      </c>
      <c r="U54" s="26">
        <f t="shared" ca="1" si="11"/>
        <v>5.6644929455460999E-3</v>
      </c>
      <c r="V54" s="26">
        <f t="shared" ca="1" si="12"/>
        <v>0</v>
      </c>
      <c r="W54" s="26">
        <f t="shared" ca="1" si="13"/>
        <v>4.0086578231227001E-2</v>
      </c>
      <c r="X54" s="26">
        <f t="shared" ca="1" si="14"/>
        <v>7.3050453414920001E-4</v>
      </c>
      <c r="Y54" s="26">
        <f t="shared" ca="1" si="15"/>
        <v>0.17248030901140499</v>
      </c>
      <c r="Z54" s="26">
        <f t="shared" ca="1" si="16"/>
        <v>2.2414996376784499E-2</v>
      </c>
      <c r="AA54" s="26">
        <f t="shared" ca="1" si="17"/>
        <v>1.5638801295168E-3</v>
      </c>
      <c r="AB54" s="35">
        <f t="shared" ca="1" si="5"/>
        <v>1</v>
      </c>
      <c r="AC54" s="36">
        <f t="shared" ca="1" si="18"/>
        <v>36</v>
      </c>
      <c r="AD54" s="36">
        <f t="shared" ca="1" si="19"/>
        <v>19</v>
      </c>
      <c r="AE54" s="37">
        <f t="shared" ca="1" si="20"/>
        <v>13</v>
      </c>
      <c r="AF54" s="36">
        <f t="shared" ca="1" si="21"/>
        <v>19</v>
      </c>
      <c r="AG54" s="36">
        <f t="shared" ca="1" si="22"/>
        <v>12</v>
      </c>
      <c r="AH54" s="36">
        <f t="shared" ca="1" si="23"/>
        <v>11</v>
      </c>
      <c r="AI54" s="36">
        <f t="shared" ca="1" si="24"/>
        <v>43</v>
      </c>
      <c r="AJ54" s="35">
        <f t="shared" ca="1" si="25"/>
        <v>53</v>
      </c>
      <c r="AK54" s="36">
        <f t="shared" ca="1" si="26"/>
        <v>11</v>
      </c>
      <c r="AL54" s="36">
        <f t="shared" ca="1" si="27"/>
        <v>25</v>
      </c>
      <c r="AM54" s="37">
        <f t="shared" ca="1" si="28"/>
        <v>51</v>
      </c>
    </row>
    <row r="55" spans="1:39">
      <c r="A55" s="21" t="s">
        <v>410</v>
      </c>
      <c r="B55" s="13" t="str">
        <f>VLOOKUP($A55,'desc_v2.0 (DR_rev)'!$E$2:$G$563,2,FALSE)</f>
        <v>안정성</v>
      </c>
      <c r="C55" s="14">
        <f>VLOOKUP($A55,'desc_v2.0 (DR_rev)'!$E$2:$G$563,3,FALSE)</f>
        <v>2</v>
      </c>
      <c r="D55" s="25" t="str">
        <f t="shared" ca="1" si="30"/>
        <v/>
      </c>
      <c r="E55" s="26">
        <f t="shared" ca="1" si="30"/>
        <v>2.32167047737614E-2</v>
      </c>
      <c r="F55" s="26">
        <f t="shared" ca="1" si="30"/>
        <v>0.224283976893109</v>
      </c>
      <c r="G55" s="27">
        <f t="shared" ca="1" si="30"/>
        <v>0.10605970728979899</v>
      </c>
      <c r="H55" s="26">
        <f t="shared" ca="1" si="30"/>
        <v>5.6163123750570005E-4</v>
      </c>
      <c r="I55" s="26" t="str">
        <f t="shared" ca="1" si="30"/>
        <v/>
      </c>
      <c r="J55" s="26">
        <f t="shared" ca="1" si="30"/>
        <v>0</v>
      </c>
      <c r="K55" s="26" t="str">
        <f t="shared" ca="1" si="30"/>
        <v/>
      </c>
      <c r="L55" s="25">
        <f t="shared" ca="1" si="30"/>
        <v>1.3947661848299601E-2</v>
      </c>
      <c r="M55" s="26">
        <f t="shared" ca="1" si="30"/>
        <v>4.28348355622101E-2</v>
      </c>
      <c r="N55" s="26">
        <f t="shared" ca="1" si="30"/>
        <v>-1.3114103856275E-3</v>
      </c>
      <c r="O55" s="27">
        <f t="shared" ca="1" si="30"/>
        <v>2.35628663562121E-2</v>
      </c>
      <c r="P55" s="26"/>
      <c r="Q55" s="26">
        <f t="shared" ca="1" si="7"/>
        <v>2.32167047737614E-2</v>
      </c>
      <c r="R55" s="26">
        <f t="shared" ca="1" si="8"/>
        <v>0.224283976893109</v>
      </c>
      <c r="S55" s="26">
        <f t="shared" ca="1" si="9"/>
        <v>0.10605970728979899</v>
      </c>
      <c r="T55" s="26">
        <f t="shared" ca="1" si="10"/>
        <v>5.6163123750570005E-4</v>
      </c>
      <c r="U55" s="26"/>
      <c r="V55" s="26">
        <f t="shared" ca="1" si="12"/>
        <v>0</v>
      </c>
      <c r="W55" s="26"/>
      <c r="X55" s="26">
        <f t="shared" ca="1" si="14"/>
        <v>1.3947661848299601E-2</v>
      </c>
      <c r="Y55" s="26">
        <f t="shared" ca="1" si="15"/>
        <v>4.28348355622101E-2</v>
      </c>
      <c r="Z55" s="26">
        <f t="shared" ca="1" si="16"/>
        <v>1.3114103856275E-3</v>
      </c>
      <c r="AA55" s="26">
        <f t="shared" ca="1" si="17"/>
        <v>2.35628663562121E-2</v>
      </c>
      <c r="AB55" s="35" t="str">
        <f t="shared" si="5"/>
        <v/>
      </c>
      <c r="AC55" s="36">
        <f t="shared" ca="1" si="18"/>
        <v>25</v>
      </c>
      <c r="AD55" s="36">
        <f t="shared" ca="1" si="19"/>
        <v>26</v>
      </c>
      <c r="AE55" s="37">
        <f t="shared" ca="1" si="20"/>
        <v>28</v>
      </c>
      <c r="AF55" s="36">
        <f t="shared" ca="1" si="21"/>
        <v>46</v>
      </c>
      <c r="AG55" s="36" t="str">
        <f t="shared" si="22"/>
        <v/>
      </c>
      <c r="AH55" s="36">
        <f t="shared" ca="1" si="23"/>
        <v>11</v>
      </c>
      <c r="AI55" s="36" t="str">
        <f t="shared" si="24"/>
        <v/>
      </c>
      <c r="AJ55" s="35">
        <f t="shared" ca="1" si="25"/>
        <v>38</v>
      </c>
      <c r="AK55" s="36">
        <f t="shared" ca="1" si="26"/>
        <v>35</v>
      </c>
      <c r="AL55" s="36">
        <f t="shared" ca="1" si="27"/>
        <v>51</v>
      </c>
      <c r="AM55" s="37">
        <f t="shared" ca="1" si="28"/>
        <v>33</v>
      </c>
    </row>
    <row r="56" spans="1:39">
      <c r="A56" s="21" t="s">
        <v>411</v>
      </c>
      <c r="B56" s="13" t="str">
        <f>VLOOKUP($A56,'desc_v2.0 (DR_rev)'!$E$2:$G$563,2,FALSE)</f>
        <v>안정성</v>
      </c>
      <c r="C56" s="14">
        <f>VLOOKUP($A56,'desc_v2.0 (DR_rev)'!$E$2:$G$563,3,FALSE)</f>
        <v>2</v>
      </c>
      <c r="D56" s="25">
        <f t="shared" ca="1" si="30"/>
        <v>2.9002445918588301E-2</v>
      </c>
      <c r="E56" s="26">
        <f t="shared" ca="1" si="30"/>
        <v>1.4797230588269999E-4</v>
      </c>
      <c r="F56" s="26">
        <f t="shared" ca="1" si="30"/>
        <v>0.270421058015682</v>
      </c>
      <c r="G56" s="27">
        <f t="shared" ca="1" si="30"/>
        <v>0.46077517301063597</v>
      </c>
      <c r="H56" s="26">
        <f t="shared" ca="1" si="30"/>
        <v>2.43048426685398E-2</v>
      </c>
      <c r="I56" s="26">
        <f t="shared" ca="1" si="30"/>
        <v>0</v>
      </c>
      <c r="J56" s="26">
        <f t="shared" ca="1" si="30"/>
        <v>0</v>
      </c>
      <c r="K56" s="26">
        <f t="shared" ca="1" si="30"/>
        <v>1.8331517749566699E-2</v>
      </c>
      <c r="L56" s="25">
        <f t="shared" ca="1" si="30"/>
        <v>8.5448629683500907E-2</v>
      </c>
      <c r="M56" s="26">
        <f t="shared" ca="1" si="30"/>
        <v>0.72506231822703904</v>
      </c>
      <c r="N56" s="26">
        <f t="shared" ca="1" si="30"/>
        <v>5.4602740718824004E-3</v>
      </c>
      <c r="O56" s="27">
        <f t="shared" ca="1" si="30"/>
        <v>0.174982951958634</v>
      </c>
      <c r="P56" s="26">
        <f t="shared" ca="1" si="4"/>
        <v>2.9002445918588301E-2</v>
      </c>
      <c r="Q56" s="26">
        <f t="shared" ca="1" si="7"/>
        <v>1.4797230588269999E-4</v>
      </c>
      <c r="R56" s="26">
        <f t="shared" ca="1" si="8"/>
        <v>0.270421058015682</v>
      </c>
      <c r="S56" s="26">
        <f t="shared" ca="1" si="9"/>
        <v>0.46077517301063597</v>
      </c>
      <c r="T56" s="26">
        <f t="shared" ca="1" si="10"/>
        <v>2.43048426685398E-2</v>
      </c>
      <c r="U56" s="26">
        <f t="shared" ca="1" si="11"/>
        <v>0</v>
      </c>
      <c r="V56" s="26">
        <f t="shared" ca="1" si="12"/>
        <v>0</v>
      </c>
      <c r="W56" s="26">
        <f t="shared" ca="1" si="13"/>
        <v>1.8331517749566699E-2</v>
      </c>
      <c r="X56" s="26">
        <f t="shared" ca="1" si="14"/>
        <v>8.5448629683500907E-2</v>
      </c>
      <c r="Y56" s="26">
        <f t="shared" ca="1" si="15"/>
        <v>0.72506231822703904</v>
      </c>
      <c r="Z56" s="26">
        <f t="shared" ca="1" si="16"/>
        <v>5.4602740718824004E-3</v>
      </c>
      <c r="AA56" s="26">
        <f t="shared" ca="1" si="17"/>
        <v>0.174982951958634</v>
      </c>
      <c r="AB56" s="35">
        <f t="shared" ca="1" si="5"/>
        <v>38</v>
      </c>
      <c r="AC56" s="36">
        <f t="shared" ca="1" si="18"/>
        <v>51</v>
      </c>
      <c r="AD56" s="36">
        <f t="shared" ca="1" si="19"/>
        <v>20</v>
      </c>
      <c r="AE56" s="37">
        <f t="shared" ca="1" si="20"/>
        <v>6</v>
      </c>
      <c r="AF56" s="36">
        <f t="shared" ca="1" si="21"/>
        <v>18</v>
      </c>
      <c r="AG56" s="36">
        <f t="shared" ca="1" si="22"/>
        <v>21</v>
      </c>
      <c r="AH56" s="36">
        <f t="shared" ca="1" si="23"/>
        <v>11</v>
      </c>
      <c r="AI56" s="36">
        <f t="shared" ca="1" si="24"/>
        <v>49</v>
      </c>
      <c r="AJ56" s="35">
        <f t="shared" ca="1" si="25"/>
        <v>18</v>
      </c>
      <c r="AK56" s="36">
        <f t="shared" ca="1" si="26"/>
        <v>3</v>
      </c>
      <c r="AL56" s="36">
        <f t="shared" ca="1" si="27"/>
        <v>41</v>
      </c>
      <c r="AM56" s="37">
        <f t="shared" ca="1" si="28"/>
        <v>15</v>
      </c>
    </row>
    <row r="57" spans="1:39">
      <c r="A57" s="21" t="s">
        <v>390</v>
      </c>
      <c r="B57" s="13" t="str">
        <f>VLOOKUP($A57,'desc_v2.0 (DR_rev)'!$E$2:$G$563,2,FALSE)</f>
        <v>활동성</v>
      </c>
      <c r="C57" s="14">
        <f>VLOOKUP($A57,'desc_v2.0 (DR_rev)'!$E$2:$G$563,3,FALSE)</f>
        <v>2</v>
      </c>
      <c r="D57" s="25">
        <f t="shared" ca="1" si="30"/>
        <v>5.8718775238671998E-3</v>
      </c>
      <c r="E57" s="26">
        <f t="shared" ca="1" si="30"/>
        <v>0.306586341191116</v>
      </c>
      <c r="F57" s="26">
        <f t="shared" ca="1" si="30"/>
        <v>0.26287342188110102</v>
      </c>
      <c r="G57" s="27">
        <f t="shared" ca="1" si="30"/>
        <v>0.262267224653422</v>
      </c>
      <c r="H57" s="26">
        <f t="shared" ca="1" si="30"/>
        <v>4.4789179356606998E-3</v>
      </c>
      <c r="I57" s="26">
        <f t="shared" ca="1" si="30"/>
        <v>0</v>
      </c>
      <c r="J57" s="26">
        <f t="shared" ca="1" si="30"/>
        <v>0</v>
      </c>
      <c r="K57" s="26">
        <f t="shared" ca="1" si="30"/>
        <v>3.6584371057244002E-3</v>
      </c>
      <c r="L57" s="25">
        <f t="shared" ca="1" si="30"/>
        <v>1.9501844452853999E-3</v>
      </c>
      <c r="M57" s="26">
        <f t="shared" ca="1" si="30"/>
        <v>3.9161566777821802E-2</v>
      </c>
      <c r="N57" s="26">
        <f t="shared" ca="1" si="30"/>
        <v>0.15722235808080001</v>
      </c>
      <c r="O57" s="27">
        <f t="shared" ca="1" si="30"/>
        <v>1.3971039861296001E-3</v>
      </c>
      <c r="P57" s="26">
        <f t="shared" ca="1" si="4"/>
        <v>5.8718775238671998E-3</v>
      </c>
      <c r="Q57" s="26">
        <f t="shared" ca="1" si="7"/>
        <v>0.306586341191116</v>
      </c>
      <c r="R57" s="26">
        <f t="shared" ca="1" si="8"/>
        <v>0.26287342188110102</v>
      </c>
      <c r="S57" s="26">
        <f t="shared" ca="1" si="9"/>
        <v>0.262267224653422</v>
      </c>
      <c r="T57" s="26">
        <f t="shared" ca="1" si="10"/>
        <v>4.4789179356606998E-3</v>
      </c>
      <c r="U57" s="26">
        <f t="shared" ca="1" si="11"/>
        <v>0</v>
      </c>
      <c r="V57" s="26">
        <f t="shared" ca="1" si="12"/>
        <v>0</v>
      </c>
      <c r="W57" s="26">
        <f t="shared" ca="1" si="13"/>
        <v>3.6584371057244002E-3</v>
      </c>
      <c r="X57" s="26">
        <f t="shared" ca="1" si="14"/>
        <v>1.9501844452853999E-3</v>
      </c>
      <c r="Y57" s="26">
        <f t="shared" ca="1" si="15"/>
        <v>3.9161566777821802E-2</v>
      </c>
      <c r="Z57" s="26">
        <f t="shared" ca="1" si="16"/>
        <v>0.15722235808080001</v>
      </c>
      <c r="AA57" s="26">
        <f t="shared" ca="1" si="17"/>
        <v>1.3971039861296001E-3</v>
      </c>
      <c r="AB57" s="35">
        <f t="shared" ca="1" si="5"/>
        <v>47</v>
      </c>
      <c r="AC57" s="36">
        <f t="shared" ca="1" si="18"/>
        <v>3</v>
      </c>
      <c r="AD57" s="36">
        <f t="shared" ca="1" si="19"/>
        <v>21</v>
      </c>
      <c r="AE57" s="37">
        <f t="shared" ca="1" si="20"/>
        <v>14</v>
      </c>
      <c r="AF57" s="36">
        <f t="shared" ca="1" si="21"/>
        <v>36</v>
      </c>
      <c r="AG57" s="36">
        <f t="shared" ca="1" si="22"/>
        <v>21</v>
      </c>
      <c r="AH57" s="36">
        <f t="shared" ca="1" si="23"/>
        <v>11</v>
      </c>
      <c r="AI57" s="36">
        <f t="shared" ca="1" si="24"/>
        <v>53</v>
      </c>
      <c r="AJ57" s="35">
        <f t="shared" ca="1" si="25"/>
        <v>49</v>
      </c>
      <c r="AK57" s="36">
        <f t="shared" ca="1" si="26"/>
        <v>37</v>
      </c>
      <c r="AL57" s="36">
        <f t="shared" ca="1" si="27"/>
        <v>10</v>
      </c>
      <c r="AM57" s="37">
        <f t="shared" ca="1" si="28"/>
        <v>52</v>
      </c>
    </row>
    <row r="58" spans="1:39">
      <c r="A58" s="21" t="s">
        <v>444</v>
      </c>
      <c r="B58" s="13" t="str">
        <f>VLOOKUP($A58,'desc_v2.0 (DR_rev)'!$E$2:$G$563,2,FALSE)</f>
        <v>안정성</v>
      </c>
      <c r="C58" s="14">
        <f>VLOOKUP($A58,'desc_v2.0 (DR_rev)'!$E$2:$G$563,3,FALSE)</f>
        <v>1</v>
      </c>
      <c r="D58" s="25">
        <f t="shared" ca="1" si="30"/>
        <v>0.58989428851063697</v>
      </c>
      <c r="E58" s="26">
        <f t="shared" ca="1" si="30"/>
        <v>0</v>
      </c>
      <c r="F58" s="26">
        <f t="shared" ca="1" si="30"/>
        <v>6.2267949289077099E-2</v>
      </c>
      <c r="G58" s="27">
        <f t="shared" ca="1" si="30"/>
        <v>4.8484211311277999E-3</v>
      </c>
      <c r="H58" s="26">
        <f t="shared" ca="1" si="30"/>
        <v>1.49143040352669E-2</v>
      </c>
      <c r="I58" s="26">
        <f t="shared" ca="1" si="30"/>
        <v>0</v>
      </c>
      <c r="J58" s="26">
        <f t="shared" ca="1" si="30"/>
        <v>0</v>
      </c>
      <c r="K58" s="26">
        <f t="shared" ca="1" si="30"/>
        <v>-2.47129534827864E-2</v>
      </c>
      <c r="L58" s="25">
        <f t="shared" ca="1" si="30"/>
        <v>0.30292976555164602</v>
      </c>
      <c r="M58" s="26">
        <f t="shared" ca="1" si="30"/>
        <v>6.9608026436867795E-2</v>
      </c>
      <c r="N58" s="26">
        <f t="shared" ca="1" si="30"/>
        <v>2.3650792922790001E-2</v>
      </c>
      <c r="O58" s="27">
        <f t="shared" ca="1" si="30"/>
        <v>-1.41986028594989E-2</v>
      </c>
      <c r="P58" s="26">
        <f t="shared" ca="1" si="4"/>
        <v>0.58989428851063697</v>
      </c>
      <c r="Q58" s="26">
        <f t="shared" ca="1" si="7"/>
        <v>0</v>
      </c>
      <c r="R58" s="26">
        <f t="shared" ca="1" si="8"/>
        <v>6.2267949289077099E-2</v>
      </c>
      <c r="S58" s="26">
        <f t="shared" ca="1" si="9"/>
        <v>4.8484211311277999E-3</v>
      </c>
      <c r="T58" s="26">
        <f t="shared" ca="1" si="10"/>
        <v>1.49143040352669E-2</v>
      </c>
      <c r="U58" s="26">
        <f t="shared" ca="1" si="11"/>
        <v>0</v>
      </c>
      <c r="V58" s="26">
        <f t="shared" ca="1" si="12"/>
        <v>0</v>
      </c>
      <c r="W58" s="26">
        <f t="shared" ca="1" si="13"/>
        <v>2.47129534827864E-2</v>
      </c>
      <c r="X58" s="26">
        <f t="shared" ca="1" si="14"/>
        <v>0.30292976555164602</v>
      </c>
      <c r="Y58" s="26">
        <f t="shared" ca="1" si="15"/>
        <v>6.9608026436867795E-2</v>
      </c>
      <c r="Z58" s="26">
        <f t="shared" ca="1" si="16"/>
        <v>2.3650792922790001E-2</v>
      </c>
      <c r="AA58" s="26">
        <f t="shared" ca="1" si="17"/>
        <v>1.41986028594989E-2</v>
      </c>
      <c r="AB58" s="35">
        <f t="shared" ca="1" si="5"/>
        <v>4</v>
      </c>
      <c r="AC58" s="36">
        <f t="shared" ca="1" si="18"/>
        <v>52</v>
      </c>
      <c r="AD58" s="36">
        <f t="shared" ca="1" si="19"/>
        <v>49</v>
      </c>
      <c r="AE58" s="37">
        <f t="shared" ca="1" si="20"/>
        <v>51</v>
      </c>
      <c r="AF58" s="36">
        <f t="shared" ca="1" si="21"/>
        <v>23</v>
      </c>
      <c r="AG58" s="36">
        <f t="shared" ca="1" si="22"/>
        <v>21</v>
      </c>
      <c r="AH58" s="36">
        <f t="shared" ca="1" si="23"/>
        <v>11</v>
      </c>
      <c r="AI58" s="36">
        <f t="shared" ca="1" si="24"/>
        <v>47</v>
      </c>
      <c r="AJ58" s="35">
        <f t="shared" ca="1" si="25"/>
        <v>5</v>
      </c>
      <c r="AK58" s="36">
        <f t="shared" ca="1" si="26"/>
        <v>28</v>
      </c>
      <c r="AL58" s="36">
        <f t="shared" ca="1" si="27"/>
        <v>24</v>
      </c>
      <c r="AM58" s="37">
        <f t="shared" ca="1" si="28"/>
        <v>39</v>
      </c>
    </row>
    <row r="59" spans="1:39">
      <c r="A59" s="21" t="s">
        <v>435</v>
      </c>
      <c r="B59" s="13" t="str">
        <f>VLOOKUP($A59,'desc_v2.0 (DR_rev)'!$E$2:$G$563,2,FALSE)</f>
        <v>활동성</v>
      </c>
      <c r="C59" s="14">
        <f>VLOOKUP($A59,'desc_v2.0 (DR_rev)'!$E$2:$G$563,3,FALSE)</f>
        <v>0</v>
      </c>
      <c r="D59" s="25">
        <f t="shared" ca="1" si="30"/>
        <v>0.32554803006042898</v>
      </c>
      <c r="E59" s="26">
        <f t="shared" ca="1" si="30"/>
        <v>9.1427436921285105E-2</v>
      </c>
      <c r="F59" s="26">
        <f t="shared" ca="1" si="30"/>
        <v>0.18049063028553999</v>
      </c>
      <c r="G59" s="27">
        <f t="shared" ca="1" si="30"/>
        <v>6.6116421982177195E-2</v>
      </c>
      <c r="H59" s="26">
        <f t="shared" ca="1" si="30"/>
        <v>9.4136160818254992E-3</v>
      </c>
      <c r="I59" s="26">
        <f t="shared" ca="1" si="30"/>
        <v>0</v>
      </c>
      <c r="J59" s="26">
        <f t="shared" ca="1" si="30"/>
        <v>0</v>
      </c>
      <c r="K59" s="26">
        <f t="shared" ca="1" si="30"/>
        <v>-8.6827825524435104E-2</v>
      </c>
      <c r="L59" s="25">
        <f t="shared" ca="1" si="30"/>
        <v>0.17997529994175099</v>
      </c>
      <c r="M59" s="26">
        <f t="shared" ca="1" si="30"/>
        <v>0.10865409735386999</v>
      </c>
      <c r="N59" s="26">
        <f t="shared" ca="1" si="30"/>
        <v>2.8555840363076001E-3</v>
      </c>
      <c r="O59" s="27">
        <f t="shared" ca="1" si="30"/>
        <v>-1.6041565387246999E-2</v>
      </c>
      <c r="P59" s="26">
        <f t="shared" ca="1" si="4"/>
        <v>0.32554803006042898</v>
      </c>
      <c r="Q59" s="26">
        <f t="shared" ca="1" si="7"/>
        <v>9.1427436921285105E-2</v>
      </c>
      <c r="R59" s="26">
        <f t="shared" ca="1" si="8"/>
        <v>0.18049063028553999</v>
      </c>
      <c r="S59" s="26">
        <f t="shared" ca="1" si="9"/>
        <v>6.6116421982177195E-2</v>
      </c>
      <c r="T59" s="26">
        <f t="shared" ca="1" si="10"/>
        <v>9.4136160818254992E-3</v>
      </c>
      <c r="U59" s="26">
        <f t="shared" ca="1" si="11"/>
        <v>0</v>
      </c>
      <c r="V59" s="26">
        <f t="shared" ca="1" si="12"/>
        <v>0</v>
      </c>
      <c r="W59" s="26">
        <f t="shared" ca="1" si="13"/>
        <v>8.6827825524435104E-2</v>
      </c>
      <c r="X59" s="26">
        <f t="shared" ca="1" si="14"/>
        <v>0.17997529994175099</v>
      </c>
      <c r="Y59" s="26">
        <f t="shared" ca="1" si="15"/>
        <v>0.10865409735386999</v>
      </c>
      <c r="Z59" s="26">
        <f t="shared" ca="1" si="16"/>
        <v>2.8555840363076001E-3</v>
      </c>
      <c r="AA59" s="26">
        <f t="shared" ca="1" si="17"/>
        <v>1.6041565387246999E-2</v>
      </c>
      <c r="AB59" s="35">
        <f t="shared" ca="1" si="5"/>
        <v>13</v>
      </c>
      <c r="AC59" s="36">
        <f t="shared" ca="1" si="18"/>
        <v>10</v>
      </c>
      <c r="AD59" s="36">
        <f t="shared" ca="1" si="19"/>
        <v>30</v>
      </c>
      <c r="AE59" s="37">
        <f t="shared" ca="1" si="20"/>
        <v>37</v>
      </c>
      <c r="AF59" s="36">
        <f t="shared" ca="1" si="21"/>
        <v>28</v>
      </c>
      <c r="AG59" s="36">
        <f t="shared" ca="1" si="22"/>
        <v>21</v>
      </c>
      <c r="AH59" s="36">
        <f t="shared" ca="1" si="23"/>
        <v>11</v>
      </c>
      <c r="AI59" s="36">
        <f t="shared" ca="1" si="24"/>
        <v>33</v>
      </c>
      <c r="AJ59" s="35">
        <f t="shared" ca="1" si="25"/>
        <v>9</v>
      </c>
      <c r="AK59" s="36">
        <f t="shared" ca="1" si="26"/>
        <v>19</v>
      </c>
      <c r="AL59" s="36">
        <f t="shared" ca="1" si="27"/>
        <v>47</v>
      </c>
      <c r="AM59" s="37">
        <f t="shared" ca="1" si="28"/>
        <v>38</v>
      </c>
    </row>
    <row r="60" spans="1:39">
      <c r="A60" s="21" t="s">
        <v>450</v>
      </c>
      <c r="B60" s="13" t="str">
        <f>VLOOKUP($A60,'desc_v2.0 (DR_rev)'!$E$2:$G$563,2,FALSE)</f>
        <v>성장성</v>
      </c>
      <c r="C60" s="14">
        <f>VLOOKUP($A60,'desc_v2.0 (DR_rev)'!$E$2:$G$563,3,FALSE)</f>
        <v>0</v>
      </c>
      <c r="D60" s="25">
        <f t="shared" ca="1" si="30"/>
        <v>0.32174639976427899</v>
      </c>
      <c r="E60" s="26">
        <f t="shared" ca="1" si="30"/>
        <v>4.7694031795324603E-2</v>
      </c>
      <c r="F60" s="26">
        <f t="shared" ca="1" si="30"/>
        <v>0.37069697520859601</v>
      </c>
      <c r="G60" s="27">
        <f t="shared" ca="1" si="30"/>
        <v>3.4667198490091998E-2</v>
      </c>
      <c r="H60" s="26">
        <f t="shared" ca="1" si="30"/>
        <v>7.0909224855699999E-5</v>
      </c>
      <c r="I60" s="26">
        <f t="shared" ca="1" si="30"/>
        <v>0</v>
      </c>
      <c r="J60" s="26">
        <f t="shared" ca="1" si="30"/>
        <v>0</v>
      </c>
      <c r="K60" s="26">
        <f t="shared" ca="1" si="30"/>
        <v>1</v>
      </c>
      <c r="L60" s="25">
        <f t="shared" ca="1" si="30"/>
        <v>1.32005819710658E-2</v>
      </c>
      <c r="M60" s="26">
        <f t="shared" ca="1" si="30"/>
        <v>8.9720069515155404E-2</v>
      </c>
      <c r="N60" s="26">
        <f t="shared" ca="1" si="30"/>
        <v>-9.5158595273727008E-3</v>
      </c>
      <c r="O60" s="27">
        <f t="shared" ca="1" si="30"/>
        <v>0.283486366011515</v>
      </c>
      <c r="P60" s="26">
        <f t="shared" ca="1" si="4"/>
        <v>0.32174639976427899</v>
      </c>
      <c r="Q60" s="26">
        <f t="shared" ca="1" si="7"/>
        <v>4.7694031795324603E-2</v>
      </c>
      <c r="R60" s="26">
        <f t="shared" ca="1" si="8"/>
        <v>0.37069697520859601</v>
      </c>
      <c r="S60" s="26">
        <f t="shared" ca="1" si="9"/>
        <v>3.4667198490091998E-2</v>
      </c>
      <c r="T60" s="26">
        <f t="shared" ca="1" si="10"/>
        <v>7.0909224855699999E-5</v>
      </c>
      <c r="U60" s="26">
        <f t="shared" ca="1" si="11"/>
        <v>0</v>
      </c>
      <c r="V60" s="26">
        <f t="shared" ca="1" si="12"/>
        <v>0</v>
      </c>
      <c r="W60" s="26">
        <f t="shared" ca="1" si="13"/>
        <v>1</v>
      </c>
      <c r="X60" s="26">
        <f t="shared" ca="1" si="14"/>
        <v>1.32005819710658E-2</v>
      </c>
      <c r="Y60" s="26">
        <f t="shared" ca="1" si="15"/>
        <v>8.9720069515155404E-2</v>
      </c>
      <c r="Z60" s="26">
        <f t="shared" ca="1" si="16"/>
        <v>9.5158595273727008E-3</v>
      </c>
      <c r="AA60" s="26">
        <f t="shared" ca="1" si="17"/>
        <v>0.283486366011515</v>
      </c>
      <c r="AB60" s="35">
        <f t="shared" ca="1" si="5"/>
        <v>14</v>
      </c>
      <c r="AC60" s="36">
        <f t="shared" ca="1" si="18"/>
        <v>13</v>
      </c>
      <c r="AD60" s="36">
        <f t="shared" ca="1" si="19"/>
        <v>7</v>
      </c>
      <c r="AE60" s="37">
        <f t="shared" ca="1" si="20"/>
        <v>46</v>
      </c>
      <c r="AF60" s="36">
        <f t="shared" ca="1" si="21"/>
        <v>51</v>
      </c>
      <c r="AG60" s="36">
        <f t="shared" ca="1" si="22"/>
        <v>21</v>
      </c>
      <c r="AH60" s="36">
        <f t="shared" ca="1" si="23"/>
        <v>11</v>
      </c>
      <c r="AI60" s="36">
        <f t="shared" ca="1" si="24"/>
        <v>1</v>
      </c>
      <c r="AJ60" s="35">
        <f t="shared" ca="1" si="25"/>
        <v>39</v>
      </c>
      <c r="AK60" s="36">
        <f t="shared" ca="1" si="26"/>
        <v>25</v>
      </c>
      <c r="AL60" s="36">
        <f t="shared" ca="1" si="27"/>
        <v>34</v>
      </c>
      <c r="AM60" s="37">
        <f t="shared" ca="1" si="28"/>
        <v>10</v>
      </c>
    </row>
    <row r="61" spans="1:39" ht="19" thickBot="1">
      <c r="A61" s="22" t="s">
        <v>412</v>
      </c>
      <c r="B61" s="16" t="str">
        <f>VLOOKUP($A61,'desc_v2.0 (DR_rev)'!$E$2:$G$563,2,FALSE)</f>
        <v>수익성</v>
      </c>
      <c r="C61" s="17">
        <f>VLOOKUP($A61,'desc_v2.0 (DR_rev)'!$E$2:$G$563,3,FALSE)</f>
        <v>1</v>
      </c>
      <c r="D61" s="28">
        <f t="shared" ca="1" si="30"/>
        <v>0</v>
      </c>
      <c r="E61" s="29">
        <f t="shared" ca="1" si="30"/>
        <v>0</v>
      </c>
      <c r="F61" s="29">
        <f t="shared" ca="1" si="30"/>
        <v>8.1056599712573896E-2</v>
      </c>
      <c r="G61" s="30">
        <f t="shared" ca="1" si="30"/>
        <v>0</v>
      </c>
      <c r="H61" s="29" t="str">
        <f t="shared" ca="1" si="30"/>
        <v/>
      </c>
      <c r="I61" s="29" t="str">
        <f t="shared" ca="1" si="30"/>
        <v/>
      </c>
      <c r="J61" s="29" t="str">
        <f t="shared" ca="1" si="30"/>
        <v/>
      </c>
      <c r="K61" s="29" t="str">
        <f t="shared" ca="1" si="30"/>
        <v/>
      </c>
      <c r="L61" s="28" t="str">
        <f t="shared" ca="1" si="30"/>
        <v/>
      </c>
      <c r="M61" s="29">
        <f t="shared" ca="1" si="30"/>
        <v>3.9956581402457503E-2</v>
      </c>
      <c r="N61" s="29" t="str">
        <f t="shared" ca="1" si="30"/>
        <v/>
      </c>
      <c r="O61" s="30" t="str">
        <f t="shared" ca="1" si="30"/>
        <v/>
      </c>
      <c r="P61" s="26">
        <f t="shared" ca="1" si="4"/>
        <v>0</v>
      </c>
      <c r="Q61" s="26">
        <f t="shared" ca="1" si="7"/>
        <v>0</v>
      </c>
      <c r="R61" s="26">
        <f t="shared" ca="1" si="8"/>
        <v>8.1056599712573896E-2</v>
      </c>
      <c r="S61" s="26">
        <f t="shared" ca="1" si="9"/>
        <v>0</v>
      </c>
      <c r="T61" s="26"/>
      <c r="U61" s="26"/>
      <c r="V61" s="26"/>
      <c r="W61" s="26"/>
      <c r="X61" s="26"/>
      <c r="Y61" s="26">
        <f t="shared" ca="1" si="15"/>
        <v>3.9956581402457503E-2</v>
      </c>
      <c r="Z61" s="26"/>
      <c r="AA61" s="26"/>
      <c r="AB61" s="38">
        <f t="shared" ca="1" si="5"/>
        <v>53</v>
      </c>
      <c r="AC61" s="39">
        <f t="shared" ca="1" si="18"/>
        <v>52</v>
      </c>
      <c r="AD61" s="39">
        <f t="shared" ca="1" si="19"/>
        <v>43</v>
      </c>
      <c r="AE61" s="40">
        <f t="shared" ca="1" si="20"/>
        <v>54</v>
      </c>
      <c r="AF61" s="39" t="str">
        <f t="shared" si="21"/>
        <v/>
      </c>
      <c r="AG61" s="39" t="str">
        <f t="shared" si="22"/>
        <v/>
      </c>
      <c r="AH61" s="39" t="str">
        <f t="shared" si="23"/>
        <v/>
      </c>
      <c r="AI61" s="39" t="str">
        <f t="shared" si="24"/>
        <v/>
      </c>
      <c r="AJ61" s="38" t="str">
        <f t="shared" si="25"/>
        <v/>
      </c>
      <c r="AK61" s="39">
        <f t="shared" ca="1" si="26"/>
        <v>36</v>
      </c>
      <c r="AL61" s="39" t="str">
        <f t="shared" si="27"/>
        <v/>
      </c>
      <c r="AM61" s="40" t="str">
        <f t="shared" si="28"/>
        <v/>
      </c>
    </row>
    <row r="62" spans="1:39"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</row>
  </sheetData>
  <mergeCells count="8">
    <mergeCell ref="D1:O1"/>
    <mergeCell ref="AB1:AM1"/>
    <mergeCell ref="D2:G2"/>
    <mergeCell ref="H2:K2"/>
    <mergeCell ref="L2:O2"/>
    <mergeCell ref="AB2:AE2"/>
    <mergeCell ref="AF2:AI2"/>
    <mergeCell ref="AJ2:AM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70ECE-0FA3-2640-ABBF-1CAFFF9C2450}">
  <dimension ref="B1:H564"/>
  <sheetViews>
    <sheetView zoomScale="70" zoomScaleNormal="70" workbookViewId="0">
      <selection activeCell="E2" sqref="E2:E563"/>
    </sheetView>
  </sheetViews>
  <sheetFormatPr baseColWidth="10" defaultColWidth="7.5703125" defaultRowHeight="17"/>
  <cols>
    <col min="1" max="1" width="3.5703125" style="3" customWidth="1"/>
    <col min="2" max="2" width="87.5703125" style="3" bestFit="1" customWidth="1"/>
    <col min="3" max="3" width="6.140625" style="3" bestFit="1" customWidth="1"/>
    <col min="4" max="4" width="83.5703125" style="3" bestFit="1" customWidth="1"/>
    <col min="5" max="5" width="83.5703125" style="3" customWidth="1"/>
    <col min="6" max="6" width="8.5703125" style="3" bestFit="1" customWidth="1"/>
    <col min="7" max="7" width="12" style="3" bestFit="1" customWidth="1"/>
    <col min="8" max="8" width="11.140625" style="3" bestFit="1" customWidth="1"/>
    <col min="9" max="16384" width="7.5703125" style="3"/>
  </cols>
  <sheetData>
    <row r="1" spans="2:8">
      <c r="B1" s="2" t="s">
        <v>14</v>
      </c>
      <c r="C1" s="2" t="s">
        <v>15</v>
      </c>
      <c r="D1" s="2" t="s">
        <v>16</v>
      </c>
      <c r="E1" s="2" t="s">
        <v>668</v>
      </c>
      <c r="F1" s="2" t="s">
        <v>17</v>
      </c>
      <c r="G1" s="2" t="s">
        <v>18</v>
      </c>
      <c r="H1" s="2" t="s">
        <v>19</v>
      </c>
    </row>
    <row r="2" spans="2:8">
      <c r="B2" s="4" t="s">
        <v>20</v>
      </c>
      <c r="C2" s="2">
        <v>1</v>
      </c>
      <c r="D2" s="2" t="s">
        <v>20</v>
      </c>
      <c r="E2" s="9" t="str">
        <f>SUBSTITUTE(SUBSTITUTE(D2,"-","_"),".","_")</f>
        <v>Date_x</v>
      </c>
      <c r="F2" s="2" t="s">
        <v>21</v>
      </c>
      <c r="G2" s="2">
        <v>9</v>
      </c>
      <c r="H2" s="2"/>
    </row>
    <row r="3" spans="2:8">
      <c r="B3" s="4" t="s">
        <v>22</v>
      </c>
      <c r="C3" s="2">
        <v>2</v>
      </c>
      <c r="D3" s="2" t="s">
        <v>22</v>
      </c>
      <c r="E3" s="9" t="str">
        <f t="shared" ref="E3:E66" si="0">SUBSTITUTE(SUBSTITUTE(D3,"-","_"),".","_")</f>
        <v>BS_Earnings Quality Score</v>
      </c>
      <c r="F3" s="2" t="s">
        <v>23</v>
      </c>
      <c r="G3" s="2">
        <v>5</v>
      </c>
      <c r="H3" s="2"/>
    </row>
    <row r="4" spans="2:8">
      <c r="B4" s="4" t="s">
        <v>24</v>
      </c>
      <c r="C4" s="2">
        <v>3</v>
      </c>
      <c r="D4" s="2" t="s">
        <v>24</v>
      </c>
      <c r="E4" s="9" t="str">
        <f t="shared" si="0"/>
        <v>BS_Cash and Short Term Investments</v>
      </c>
      <c r="F4" s="2" t="s">
        <v>23</v>
      </c>
      <c r="G4" s="2">
        <v>5</v>
      </c>
      <c r="H4" s="2"/>
    </row>
    <row r="5" spans="2:8">
      <c r="B5" s="4" t="s">
        <v>25</v>
      </c>
      <c r="C5" s="2">
        <v>4</v>
      </c>
      <c r="D5" s="2" t="s">
        <v>25</v>
      </c>
      <c r="E5" s="9" t="str">
        <f t="shared" si="0"/>
        <v>BS_Cash &amp; Equivalents</v>
      </c>
      <c r="F5" s="2" t="s">
        <v>23</v>
      </c>
      <c r="G5" s="2">
        <v>5</v>
      </c>
      <c r="H5" s="2"/>
    </row>
    <row r="6" spans="2:8">
      <c r="B6" s="4" t="s">
        <v>26</v>
      </c>
      <c r="C6" s="2">
        <v>5</v>
      </c>
      <c r="D6" s="2" t="s">
        <v>26</v>
      </c>
      <c r="E6" s="9" t="str">
        <f t="shared" si="0"/>
        <v>BS_Short Term Investments</v>
      </c>
      <c r="F6" s="2" t="s">
        <v>23</v>
      </c>
      <c r="G6" s="2">
        <v>5</v>
      </c>
      <c r="H6" s="2"/>
    </row>
    <row r="7" spans="2:8">
      <c r="B7" s="4" t="s">
        <v>27</v>
      </c>
      <c r="C7" s="2">
        <v>6</v>
      </c>
      <c r="D7" s="2" t="s">
        <v>27</v>
      </c>
      <c r="E7" s="9" t="str">
        <f t="shared" si="0"/>
        <v>BS_Accounts Receivable _ Trade, Net</v>
      </c>
      <c r="F7" s="2" t="s">
        <v>23</v>
      </c>
      <c r="G7" s="2">
        <v>5</v>
      </c>
      <c r="H7" s="2"/>
    </row>
    <row r="8" spans="2:8">
      <c r="B8" s="4" t="s">
        <v>28</v>
      </c>
      <c r="C8" s="2">
        <v>7</v>
      </c>
      <c r="D8" s="2" t="s">
        <v>28</v>
      </c>
      <c r="E8" s="9" t="str">
        <f t="shared" si="0"/>
        <v>BS_Accounts Receivable _ Trade, Gross</v>
      </c>
      <c r="F8" s="2" t="s">
        <v>23</v>
      </c>
      <c r="G8" s="2">
        <v>5</v>
      </c>
      <c r="H8" s="2"/>
    </row>
    <row r="9" spans="2:8">
      <c r="B9" s="4" t="s">
        <v>29</v>
      </c>
      <c r="C9" s="2">
        <v>8</v>
      </c>
      <c r="D9" s="2" t="s">
        <v>29</v>
      </c>
      <c r="E9" s="9" t="str">
        <f t="shared" si="0"/>
        <v>BS_Provision for Doubtful Accounts</v>
      </c>
      <c r="F9" s="2" t="s">
        <v>30</v>
      </c>
      <c r="G9" s="2">
        <v>9</v>
      </c>
      <c r="H9" s="2"/>
    </row>
    <row r="10" spans="2:8">
      <c r="B10" s="4" t="s">
        <v>31</v>
      </c>
      <c r="C10" s="2">
        <v>9</v>
      </c>
      <c r="D10" s="2" t="s">
        <v>31</v>
      </c>
      <c r="E10" s="9" t="str">
        <f t="shared" si="0"/>
        <v>BS_Total Receivables, Net</v>
      </c>
      <c r="F10" s="2" t="s">
        <v>23</v>
      </c>
      <c r="G10" s="2">
        <v>5</v>
      </c>
      <c r="H10" s="2"/>
    </row>
    <row r="11" spans="2:8">
      <c r="B11" s="4" t="s">
        <v>32</v>
      </c>
      <c r="C11" s="2">
        <v>10</v>
      </c>
      <c r="D11" s="2" t="s">
        <v>32</v>
      </c>
      <c r="E11" s="9" t="str">
        <f t="shared" si="0"/>
        <v>BS_Total Inventory</v>
      </c>
      <c r="F11" s="2" t="s">
        <v>23</v>
      </c>
      <c r="G11" s="2">
        <v>5</v>
      </c>
      <c r="H11" s="2"/>
    </row>
    <row r="12" spans="2:8">
      <c r="B12" s="4" t="s">
        <v>33</v>
      </c>
      <c r="C12" s="2">
        <v>11</v>
      </c>
      <c r="D12" s="2" t="s">
        <v>33</v>
      </c>
      <c r="E12" s="9" t="str">
        <f t="shared" si="0"/>
        <v>BS_Inventories _ Finished Goods</v>
      </c>
      <c r="F12" s="2" t="s">
        <v>23</v>
      </c>
      <c r="G12" s="2">
        <v>5</v>
      </c>
      <c r="H12" s="2"/>
    </row>
    <row r="13" spans="2:8">
      <c r="B13" s="4" t="s">
        <v>34</v>
      </c>
      <c r="C13" s="2">
        <v>12</v>
      </c>
      <c r="D13" s="2" t="s">
        <v>34</v>
      </c>
      <c r="E13" s="9" t="str">
        <f t="shared" si="0"/>
        <v>BS_Other Current Assets, Total</v>
      </c>
      <c r="F13" s="2" t="s">
        <v>23</v>
      </c>
      <c r="G13" s="2">
        <v>5</v>
      </c>
      <c r="H13" s="2"/>
    </row>
    <row r="14" spans="2:8">
      <c r="B14" s="4" t="s">
        <v>35</v>
      </c>
      <c r="C14" s="2">
        <v>13</v>
      </c>
      <c r="D14" s="2" t="s">
        <v>35</v>
      </c>
      <c r="E14" s="9" t="str">
        <f t="shared" si="0"/>
        <v>BS_Restricted Cash _ Current</v>
      </c>
      <c r="F14" s="2" t="s">
        <v>23</v>
      </c>
      <c r="G14" s="2">
        <v>5</v>
      </c>
      <c r="H14" s="2"/>
    </row>
    <row r="15" spans="2:8">
      <c r="B15" s="4" t="s">
        <v>36</v>
      </c>
      <c r="C15" s="2">
        <v>14</v>
      </c>
      <c r="D15" s="2" t="s">
        <v>36</v>
      </c>
      <c r="E15" s="9" t="str">
        <f t="shared" si="0"/>
        <v>BS_Deferred Income Tax _ Current Asset</v>
      </c>
      <c r="F15" s="2" t="s">
        <v>23</v>
      </c>
      <c r="G15" s="2">
        <v>5</v>
      </c>
      <c r="H15" s="2"/>
    </row>
    <row r="16" spans="2:8">
      <c r="B16" s="4" t="s">
        <v>37</v>
      </c>
      <c r="C16" s="2">
        <v>15</v>
      </c>
      <c r="D16" s="2" t="s">
        <v>37</v>
      </c>
      <c r="E16" s="9" t="str">
        <f t="shared" si="0"/>
        <v>BS_Other Current Assets</v>
      </c>
      <c r="F16" s="2" t="s">
        <v>23</v>
      </c>
      <c r="G16" s="2">
        <v>5</v>
      </c>
      <c r="H16" s="2"/>
    </row>
    <row r="17" spans="2:8">
      <c r="B17" s="4" t="s">
        <v>38</v>
      </c>
      <c r="C17" s="2">
        <v>16</v>
      </c>
      <c r="D17" s="2" t="s">
        <v>38</v>
      </c>
      <c r="E17" s="9" t="str">
        <f t="shared" si="0"/>
        <v>BS_Total Current Assets</v>
      </c>
      <c r="F17" s="2" t="s">
        <v>23</v>
      </c>
      <c r="G17" s="2">
        <v>5</v>
      </c>
      <c r="H17" s="2" t="s">
        <v>39</v>
      </c>
    </row>
    <row r="18" spans="2:8">
      <c r="B18" s="4" t="s">
        <v>40</v>
      </c>
      <c r="C18" s="2">
        <v>17</v>
      </c>
      <c r="D18" s="2" t="s">
        <v>40</v>
      </c>
      <c r="E18" s="9" t="str">
        <f t="shared" si="0"/>
        <v>BS_Property/Plant/Equipment, Total _ Gross</v>
      </c>
      <c r="F18" s="2" t="s">
        <v>23</v>
      </c>
      <c r="G18" s="2">
        <v>5</v>
      </c>
      <c r="H18" s="2"/>
    </row>
    <row r="19" spans="2:8">
      <c r="B19" s="4" t="s">
        <v>41</v>
      </c>
      <c r="C19" s="2">
        <v>18</v>
      </c>
      <c r="D19" s="2" t="s">
        <v>41</v>
      </c>
      <c r="E19" s="9" t="str">
        <f t="shared" si="0"/>
        <v>BS_Buildings _ Gross</v>
      </c>
      <c r="F19" s="2" t="s">
        <v>23</v>
      </c>
      <c r="G19" s="2">
        <v>5</v>
      </c>
      <c r="H19" s="2"/>
    </row>
    <row r="20" spans="2:8">
      <c r="B20" s="4" t="s">
        <v>42</v>
      </c>
      <c r="C20" s="2">
        <v>19</v>
      </c>
      <c r="D20" s="2" t="s">
        <v>42</v>
      </c>
      <c r="E20" s="9" t="str">
        <f t="shared" si="0"/>
        <v>BS_Land/Improvements _ Gross</v>
      </c>
      <c r="F20" s="2" t="s">
        <v>23</v>
      </c>
      <c r="G20" s="2">
        <v>5</v>
      </c>
      <c r="H20" s="2"/>
    </row>
    <row r="21" spans="2:8">
      <c r="B21" s="4" t="s">
        <v>43</v>
      </c>
      <c r="C21" s="2">
        <v>20</v>
      </c>
      <c r="D21" s="2" t="s">
        <v>43</v>
      </c>
      <c r="E21" s="9" t="str">
        <f t="shared" si="0"/>
        <v>BS_Machinery/Equipment _ Gross</v>
      </c>
      <c r="F21" s="2" t="s">
        <v>23</v>
      </c>
      <c r="G21" s="2">
        <v>5</v>
      </c>
      <c r="H21" s="2"/>
    </row>
    <row r="22" spans="2:8">
      <c r="B22" s="4" t="s">
        <v>44</v>
      </c>
      <c r="C22" s="2">
        <v>21</v>
      </c>
      <c r="D22" s="2" t="s">
        <v>44</v>
      </c>
      <c r="E22" s="9" t="str">
        <f t="shared" si="0"/>
        <v>BS_Construction in Progress _ Gross</v>
      </c>
      <c r="F22" s="2" t="s">
        <v>23</v>
      </c>
      <c r="G22" s="2">
        <v>5</v>
      </c>
      <c r="H22" s="2"/>
    </row>
    <row r="23" spans="2:8">
      <c r="B23" s="4" t="s">
        <v>45</v>
      </c>
      <c r="C23" s="2">
        <v>22</v>
      </c>
      <c r="D23" s="2" t="s">
        <v>45</v>
      </c>
      <c r="E23" s="9" t="str">
        <f t="shared" si="0"/>
        <v>BS_Other Property/Plant/Equipment _ Gross</v>
      </c>
      <c r="F23" s="2" t="s">
        <v>23</v>
      </c>
      <c r="G23" s="2">
        <v>5</v>
      </c>
      <c r="H23" s="2"/>
    </row>
    <row r="24" spans="2:8">
      <c r="B24" s="4" t="s">
        <v>46</v>
      </c>
      <c r="C24" s="2">
        <v>23</v>
      </c>
      <c r="D24" s="2" t="s">
        <v>46</v>
      </c>
      <c r="E24" s="9" t="str">
        <f t="shared" si="0"/>
        <v>BS_Property/Plant/Equipment, Total _ Net</v>
      </c>
      <c r="F24" s="2" t="s">
        <v>23</v>
      </c>
      <c r="G24" s="2">
        <v>5</v>
      </c>
      <c r="H24" s="2"/>
    </row>
    <row r="25" spans="2:8">
      <c r="B25" s="4" t="s">
        <v>47</v>
      </c>
      <c r="C25" s="2">
        <v>24</v>
      </c>
      <c r="D25" s="2" t="s">
        <v>47</v>
      </c>
      <c r="E25" s="9" t="str">
        <f t="shared" si="0"/>
        <v>BS_Accumulated Depreciation, Total</v>
      </c>
      <c r="F25" s="2" t="s">
        <v>23</v>
      </c>
      <c r="G25" s="2">
        <v>5</v>
      </c>
      <c r="H25" s="2"/>
    </row>
    <row r="26" spans="2:8">
      <c r="B26" s="4" t="s">
        <v>48</v>
      </c>
      <c r="C26" s="2">
        <v>25</v>
      </c>
      <c r="D26" s="2" t="s">
        <v>48</v>
      </c>
      <c r="E26" s="9" t="str">
        <f t="shared" si="0"/>
        <v>BS_Goodwill, Net</v>
      </c>
      <c r="F26" s="2" t="s">
        <v>23</v>
      </c>
      <c r="G26" s="2">
        <v>5</v>
      </c>
      <c r="H26" s="2"/>
    </row>
    <row r="27" spans="2:8">
      <c r="B27" s="4" t="s">
        <v>49</v>
      </c>
      <c r="C27" s="2">
        <v>26</v>
      </c>
      <c r="D27" s="2" t="s">
        <v>49</v>
      </c>
      <c r="E27" s="9" t="str">
        <f t="shared" si="0"/>
        <v>BS_Intangibles, Net</v>
      </c>
      <c r="F27" s="2" t="s">
        <v>23</v>
      </c>
      <c r="G27" s="2">
        <v>5</v>
      </c>
      <c r="H27" s="2"/>
    </row>
    <row r="28" spans="2:8">
      <c r="B28" s="4" t="s">
        <v>50</v>
      </c>
      <c r="C28" s="2">
        <v>27</v>
      </c>
      <c r="D28" s="2" t="s">
        <v>50</v>
      </c>
      <c r="E28" s="9" t="str">
        <f t="shared" si="0"/>
        <v>BS_Intangibles _ Gross</v>
      </c>
      <c r="F28" s="2" t="s">
        <v>23</v>
      </c>
      <c r="G28" s="2">
        <v>5</v>
      </c>
      <c r="H28" s="2"/>
    </row>
    <row r="29" spans="2:8">
      <c r="B29" s="4" t="s">
        <v>51</v>
      </c>
      <c r="C29" s="2">
        <v>28</v>
      </c>
      <c r="D29" s="2" t="s">
        <v>51</v>
      </c>
      <c r="E29" s="9" t="str">
        <f t="shared" si="0"/>
        <v>BS_Accumulated Intangible Amortization</v>
      </c>
      <c r="F29" s="2" t="s">
        <v>23</v>
      </c>
      <c r="G29" s="2">
        <v>5</v>
      </c>
      <c r="H29" s="2"/>
    </row>
    <row r="30" spans="2:8">
      <c r="B30" s="4" t="s">
        <v>52</v>
      </c>
      <c r="C30" s="2">
        <v>29</v>
      </c>
      <c r="D30" s="2" t="s">
        <v>52</v>
      </c>
      <c r="E30" s="9" t="str">
        <f t="shared" si="0"/>
        <v>BS_Long Term Investments</v>
      </c>
      <c r="F30" s="2" t="s">
        <v>23</v>
      </c>
      <c r="G30" s="2">
        <v>5</v>
      </c>
      <c r="H30" s="2"/>
    </row>
    <row r="31" spans="2:8">
      <c r="B31" s="4" t="s">
        <v>53</v>
      </c>
      <c r="C31" s="2">
        <v>30</v>
      </c>
      <c r="D31" s="2" t="s">
        <v>53</v>
      </c>
      <c r="E31" s="9" t="str">
        <f t="shared" si="0"/>
        <v>BS_LT Investment _ Affiliate Companies</v>
      </c>
      <c r="F31" s="2" t="s">
        <v>23</v>
      </c>
      <c r="G31" s="2">
        <v>5</v>
      </c>
      <c r="H31" s="2"/>
    </row>
    <row r="32" spans="2:8">
      <c r="B32" s="4" t="s">
        <v>54</v>
      </c>
      <c r="C32" s="2">
        <v>31</v>
      </c>
      <c r="D32" s="2" t="s">
        <v>54</v>
      </c>
      <c r="E32" s="9" t="str">
        <f t="shared" si="0"/>
        <v>BS_LT Investments _ Other</v>
      </c>
      <c r="F32" s="2" t="s">
        <v>23</v>
      </c>
      <c r="G32" s="2">
        <v>5</v>
      </c>
      <c r="H32" s="2"/>
    </row>
    <row r="33" spans="2:8">
      <c r="B33" s="4" t="s">
        <v>55</v>
      </c>
      <c r="C33" s="2">
        <v>32</v>
      </c>
      <c r="D33" s="2" t="s">
        <v>55</v>
      </c>
      <c r="E33" s="9" t="str">
        <f t="shared" si="0"/>
        <v>BS_Other Long Term Assets, Total</v>
      </c>
      <c r="F33" s="2" t="s">
        <v>23</v>
      </c>
      <c r="G33" s="2">
        <v>5</v>
      </c>
      <c r="H33" s="2"/>
    </row>
    <row r="34" spans="2:8">
      <c r="B34" s="4" t="s">
        <v>56</v>
      </c>
      <c r="C34" s="2">
        <v>33</v>
      </c>
      <c r="D34" s="2" t="s">
        <v>56</v>
      </c>
      <c r="E34" s="9" t="str">
        <f t="shared" si="0"/>
        <v>BS_Defered Income Tax _ Long Term Asset</v>
      </c>
      <c r="F34" s="2" t="s">
        <v>23</v>
      </c>
      <c r="G34" s="2">
        <v>5</v>
      </c>
      <c r="H34" s="2"/>
    </row>
    <row r="35" spans="2:8">
      <c r="B35" s="4" t="s">
        <v>57</v>
      </c>
      <c r="C35" s="2">
        <v>34</v>
      </c>
      <c r="D35" s="2" t="s">
        <v>57</v>
      </c>
      <c r="E35" s="9" t="str">
        <f t="shared" si="0"/>
        <v>BS_Other Long Term Assets</v>
      </c>
      <c r="F35" s="2" t="s">
        <v>23</v>
      </c>
      <c r="G35" s="2">
        <v>5</v>
      </c>
      <c r="H35" s="2"/>
    </row>
    <row r="36" spans="2:8">
      <c r="B36" s="4" t="s">
        <v>58</v>
      </c>
      <c r="C36" s="2">
        <v>35</v>
      </c>
      <c r="D36" s="2" t="s">
        <v>58</v>
      </c>
      <c r="E36" s="9" t="str">
        <f t="shared" si="0"/>
        <v>BS_Total Assets</v>
      </c>
      <c r="F36" s="2" t="s">
        <v>23</v>
      </c>
      <c r="G36" s="2">
        <v>5</v>
      </c>
      <c r="H36" s="2"/>
    </row>
    <row r="37" spans="2:8">
      <c r="B37" s="4" t="s">
        <v>59</v>
      </c>
      <c r="C37" s="2">
        <v>36</v>
      </c>
      <c r="D37" s="2" t="s">
        <v>59</v>
      </c>
      <c r="E37" s="9" t="str">
        <f t="shared" si="0"/>
        <v>BS_Accounts Payable</v>
      </c>
      <c r="F37" s="2" t="s">
        <v>23</v>
      </c>
      <c r="G37" s="2">
        <v>5</v>
      </c>
      <c r="H37" s="2"/>
    </row>
    <row r="38" spans="2:8">
      <c r="B38" s="4" t="s">
        <v>60</v>
      </c>
      <c r="C38" s="2">
        <v>37</v>
      </c>
      <c r="D38" s="2" t="s">
        <v>60</v>
      </c>
      <c r="E38" s="9" t="str">
        <f t="shared" si="0"/>
        <v>BS_Accrued Expenses</v>
      </c>
      <c r="F38" s="2" t="s">
        <v>23</v>
      </c>
      <c r="G38" s="2">
        <v>5</v>
      </c>
      <c r="H38" s="2"/>
    </row>
    <row r="39" spans="2:8">
      <c r="B39" s="4" t="s">
        <v>61</v>
      </c>
      <c r="C39" s="2">
        <v>38</v>
      </c>
      <c r="D39" s="2" t="s">
        <v>61</v>
      </c>
      <c r="E39" s="9" t="str">
        <f t="shared" si="0"/>
        <v>BS_Notes Payable/Short Term Debt</v>
      </c>
      <c r="F39" s="2" t="s">
        <v>23</v>
      </c>
      <c r="G39" s="2">
        <v>5</v>
      </c>
      <c r="H39" s="2"/>
    </row>
    <row r="40" spans="2:8">
      <c r="B40" s="4" t="s">
        <v>62</v>
      </c>
      <c r="C40" s="2">
        <v>39</v>
      </c>
      <c r="D40" s="2" t="s">
        <v>62</v>
      </c>
      <c r="E40" s="9" t="str">
        <f t="shared" si="0"/>
        <v>BS_Current Port_ of LT Debt/Capital Leases</v>
      </c>
      <c r="F40" s="2" t="s">
        <v>23</v>
      </c>
      <c r="G40" s="2">
        <v>5</v>
      </c>
      <c r="H40" s="2"/>
    </row>
    <row r="41" spans="2:8">
      <c r="B41" s="4" t="s">
        <v>63</v>
      </c>
      <c r="C41" s="2">
        <v>40</v>
      </c>
      <c r="D41" s="2" t="s">
        <v>63</v>
      </c>
      <c r="E41" s="9" t="str">
        <f t="shared" si="0"/>
        <v>BS_Other Current liabilities, Total</v>
      </c>
      <c r="F41" s="2" t="s">
        <v>23</v>
      </c>
      <c r="G41" s="2">
        <v>5</v>
      </c>
      <c r="H41" s="2"/>
    </row>
    <row r="42" spans="2:8">
      <c r="B42" s="4" t="s">
        <v>64</v>
      </c>
      <c r="C42" s="2">
        <v>41</v>
      </c>
      <c r="D42" s="2" t="s">
        <v>64</v>
      </c>
      <c r="E42" s="9" t="str">
        <f t="shared" si="0"/>
        <v>BS_Customer Advances</v>
      </c>
      <c r="F42" s="2" t="s">
        <v>23</v>
      </c>
      <c r="G42" s="2">
        <v>5</v>
      </c>
      <c r="H42" s="2"/>
    </row>
    <row r="43" spans="2:8">
      <c r="B43" s="4" t="s">
        <v>65</v>
      </c>
      <c r="C43" s="2">
        <v>42</v>
      </c>
      <c r="D43" s="2" t="s">
        <v>65</v>
      </c>
      <c r="E43" s="9" t="str">
        <f t="shared" si="0"/>
        <v>BS_Income Taxes Payable</v>
      </c>
      <c r="F43" s="2" t="s">
        <v>23</v>
      </c>
      <c r="G43" s="2">
        <v>5</v>
      </c>
      <c r="H43" s="2"/>
    </row>
    <row r="44" spans="2:8">
      <c r="B44" s="4" t="s">
        <v>66</v>
      </c>
      <c r="C44" s="2">
        <v>43</v>
      </c>
      <c r="D44" s="2" t="s">
        <v>66</v>
      </c>
      <c r="E44" s="9" t="str">
        <f t="shared" si="0"/>
        <v>BS_Deferred Income Tax _ Current Liability</v>
      </c>
      <c r="F44" s="2" t="s">
        <v>23</v>
      </c>
      <c r="G44" s="2">
        <v>5</v>
      </c>
      <c r="H44" s="2"/>
    </row>
    <row r="45" spans="2:8">
      <c r="B45" s="4" t="s">
        <v>67</v>
      </c>
      <c r="C45" s="2">
        <v>44</v>
      </c>
      <c r="D45" s="2" t="s">
        <v>67</v>
      </c>
      <c r="E45" s="9" t="str">
        <f t="shared" si="0"/>
        <v>BS_Other Current Liabilities</v>
      </c>
      <c r="F45" s="2" t="s">
        <v>23</v>
      </c>
      <c r="G45" s="2">
        <v>5</v>
      </c>
      <c r="H45" s="2"/>
    </row>
    <row r="46" spans="2:8">
      <c r="B46" s="4" t="s">
        <v>68</v>
      </c>
      <c r="C46" s="2">
        <v>45</v>
      </c>
      <c r="D46" s="2" t="s">
        <v>68</v>
      </c>
      <c r="E46" s="9" t="str">
        <f t="shared" si="0"/>
        <v>BS_Total Current Liabilities</v>
      </c>
      <c r="F46" s="2" t="s">
        <v>23</v>
      </c>
      <c r="G46" s="2">
        <v>5</v>
      </c>
      <c r="H46" s="2"/>
    </row>
    <row r="47" spans="2:8">
      <c r="B47" s="4" t="s">
        <v>69</v>
      </c>
      <c r="C47" s="2">
        <v>46</v>
      </c>
      <c r="D47" s="2" t="s">
        <v>69</v>
      </c>
      <c r="E47" s="9" t="str">
        <f t="shared" si="0"/>
        <v>BS_Total Long Term Debt</v>
      </c>
      <c r="F47" s="2" t="s">
        <v>23</v>
      </c>
      <c r="G47" s="2">
        <v>5</v>
      </c>
      <c r="H47" s="2"/>
    </row>
    <row r="48" spans="2:8">
      <c r="B48" s="4" t="s">
        <v>70</v>
      </c>
      <c r="C48" s="2">
        <v>47</v>
      </c>
      <c r="D48" s="2" t="s">
        <v>70</v>
      </c>
      <c r="E48" s="9" t="str">
        <f t="shared" si="0"/>
        <v>BS_Long Term Debt</v>
      </c>
      <c r="F48" s="2" t="s">
        <v>23</v>
      </c>
      <c r="G48" s="2">
        <v>5</v>
      </c>
      <c r="H48" s="2"/>
    </row>
    <row r="49" spans="2:8">
      <c r="B49" s="4" t="s">
        <v>71</v>
      </c>
      <c r="C49" s="2">
        <v>48</v>
      </c>
      <c r="D49" s="2" t="s">
        <v>71</v>
      </c>
      <c r="E49" s="9" t="str">
        <f t="shared" si="0"/>
        <v>BS_Capital Lease Obligations</v>
      </c>
      <c r="F49" s="2" t="s">
        <v>23</v>
      </c>
      <c r="G49" s="2">
        <v>5</v>
      </c>
      <c r="H49" s="2"/>
    </row>
    <row r="50" spans="2:8">
      <c r="B50" s="4" t="s">
        <v>72</v>
      </c>
      <c r="C50" s="2">
        <v>49</v>
      </c>
      <c r="D50" s="2" t="s">
        <v>72</v>
      </c>
      <c r="E50" s="9" t="str">
        <f t="shared" si="0"/>
        <v>BS_Total Debt</v>
      </c>
      <c r="F50" s="2" t="s">
        <v>23</v>
      </c>
      <c r="G50" s="2">
        <v>5</v>
      </c>
      <c r="H50" s="2"/>
    </row>
    <row r="51" spans="2:8">
      <c r="B51" s="4" t="s">
        <v>73</v>
      </c>
      <c r="C51" s="2">
        <v>50</v>
      </c>
      <c r="D51" s="2" t="s">
        <v>73</v>
      </c>
      <c r="E51" s="9" t="str">
        <f t="shared" si="0"/>
        <v>BS_Deferred Income Tax</v>
      </c>
      <c r="F51" s="2" t="s">
        <v>23</v>
      </c>
      <c r="G51" s="2">
        <v>5</v>
      </c>
      <c r="H51" s="2"/>
    </row>
    <row r="52" spans="2:8">
      <c r="B52" s="4" t="s">
        <v>74</v>
      </c>
      <c r="C52" s="2">
        <v>51</v>
      </c>
      <c r="D52" s="2" t="s">
        <v>74</v>
      </c>
      <c r="E52" s="9" t="str">
        <f t="shared" si="0"/>
        <v>BS_Deferred Income Tax _ LT Liability</v>
      </c>
      <c r="F52" s="2" t="s">
        <v>23</v>
      </c>
      <c r="G52" s="2">
        <v>5</v>
      </c>
      <c r="H52" s="2"/>
    </row>
    <row r="53" spans="2:8">
      <c r="B53" s="4" t="s">
        <v>75</v>
      </c>
      <c r="C53" s="2">
        <v>52</v>
      </c>
      <c r="D53" s="2" t="s">
        <v>75</v>
      </c>
      <c r="E53" s="9" t="str">
        <f t="shared" si="0"/>
        <v>BS_Other Liabilities, Total</v>
      </c>
      <c r="F53" s="2" t="s">
        <v>23</v>
      </c>
      <c r="G53" s="2">
        <v>5</v>
      </c>
      <c r="H53" s="2"/>
    </row>
    <row r="54" spans="2:8">
      <c r="B54" s="4" t="s">
        <v>76</v>
      </c>
      <c r="C54" s="2">
        <v>53</v>
      </c>
      <c r="D54" s="2" t="s">
        <v>76</v>
      </c>
      <c r="E54" s="9" t="str">
        <f t="shared" si="0"/>
        <v>BS_Other Long Term Liabilities</v>
      </c>
      <c r="F54" s="2" t="s">
        <v>23</v>
      </c>
      <c r="G54" s="2">
        <v>5</v>
      </c>
      <c r="H54" s="2"/>
    </row>
    <row r="55" spans="2:8">
      <c r="B55" s="4" t="s">
        <v>77</v>
      </c>
      <c r="C55" s="2">
        <v>54</v>
      </c>
      <c r="D55" s="2" t="s">
        <v>77</v>
      </c>
      <c r="E55" s="9" t="str">
        <f t="shared" si="0"/>
        <v>BS_Total Liabilities</v>
      </c>
      <c r="F55" s="2" t="s">
        <v>23</v>
      </c>
      <c r="G55" s="2">
        <v>5</v>
      </c>
      <c r="H55" s="2"/>
    </row>
    <row r="56" spans="2:8">
      <c r="B56" s="4" t="s">
        <v>78</v>
      </c>
      <c r="C56" s="2">
        <v>55</v>
      </c>
      <c r="D56" s="2" t="s">
        <v>78</v>
      </c>
      <c r="E56" s="9" t="str">
        <f t="shared" si="0"/>
        <v>BS_Preferred Stock _ Non Redeemable, Net</v>
      </c>
      <c r="F56" s="2" t="s">
        <v>23</v>
      </c>
      <c r="G56" s="2">
        <v>5</v>
      </c>
      <c r="H56" s="2"/>
    </row>
    <row r="57" spans="2:8">
      <c r="B57" s="4" t="s">
        <v>79</v>
      </c>
      <c r="C57" s="2">
        <v>56</v>
      </c>
      <c r="D57" s="2" t="s">
        <v>79</v>
      </c>
      <c r="E57" s="9" t="str">
        <f t="shared" si="0"/>
        <v>BS_Convertible Preferred Stock _ Non Rdmbl</v>
      </c>
      <c r="F57" s="2" t="s">
        <v>23</v>
      </c>
      <c r="G57" s="2">
        <v>5</v>
      </c>
      <c r="H57" s="2"/>
    </row>
    <row r="58" spans="2:8">
      <c r="B58" s="4" t="s">
        <v>80</v>
      </c>
      <c r="C58" s="2">
        <v>57</v>
      </c>
      <c r="D58" s="2" t="s">
        <v>80</v>
      </c>
      <c r="E58" s="9" t="str">
        <f t="shared" si="0"/>
        <v>BS_Common Stock, Total</v>
      </c>
      <c r="F58" s="2" t="s">
        <v>23</v>
      </c>
      <c r="G58" s="2">
        <v>5</v>
      </c>
      <c r="H58" s="2"/>
    </row>
    <row r="59" spans="2:8">
      <c r="B59" s="4" t="s">
        <v>81</v>
      </c>
      <c r="C59" s="2">
        <v>58</v>
      </c>
      <c r="D59" s="2" t="s">
        <v>81</v>
      </c>
      <c r="E59" s="9" t="str">
        <f t="shared" si="0"/>
        <v>BS_Common Stock</v>
      </c>
      <c r="F59" s="2" t="s">
        <v>23</v>
      </c>
      <c r="G59" s="2">
        <v>5</v>
      </c>
      <c r="H59" s="2"/>
    </row>
    <row r="60" spans="2:8">
      <c r="B60" s="4" t="s">
        <v>82</v>
      </c>
      <c r="C60" s="2">
        <v>59</v>
      </c>
      <c r="D60" s="2" t="s">
        <v>82</v>
      </c>
      <c r="E60" s="9" t="str">
        <f t="shared" si="0"/>
        <v>BS_Additional Paid_In Capital</v>
      </c>
      <c r="F60" s="2" t="s">
        <v>23</v>
      </c>
      <c r="G60" s="2">
        <v>5</v>
      </c>
      <c r="H60" s="2"/>
    </row>
    <row r="61" spans="2:8">
      <c r="B61" s="4" t="s">
        <v>83</v>
      </c>
      <c r="C61" s="2">
        <v>60</v>
      </c>
      <c r="D61" s="2" t="s">
        <v>83</v>
      </c>
      <c r="E61" s="9" t="str">
        <f t="shared" si="0"/>
        <v>BS_Retained Earnings (Accumulated Deficit)</v>
      </c>
      <c r="F61" s="2" t="s">
        <v>23</v>
      </c>
      <c r="G61" s="2">
        <v>5</v>
      </c>
      <c r="H61" s="2" t="s">
        <v>84</v>
      </c>
    </row>
    <row r="62" spans="2:8">
      <c r="B62" s="4" t="s">
        <v>85</v>
      </c>
      <c r="C62" s="2">
        <v>61</v>
      </c>
      <c r="D62" s="2" t="s">
        <v>85</v>
      </c>
      <c r="E62" s="9" t="str">
        <f t="shared" si="0"/>
        <v>BS_Unrealized Gain (Loss)</v>
      </c>
      <c r="F62" s="2" t="s">
        <v>30</v>
      </c>
      <c r="G62" s="2">
        <v>9</v>
      </c>
      <c r="H62" s="2"/>
    </row>
    <row r="63" spans="2:8">
      <c r="B63" s="4" t="s">
        <v>86</v>
      </c>
      <c r="C63" s="2">
        <v>62</v>
      </c>
      <c r="D63" s="2" t="s">
        <v>86</v>
      </c>
      <c r="E63" s="9" t="str">
        <f t="shared" si="0"/>
        <v>BS_Other Equity, Total</v>
      </c>
      <c r="F63" s="2" t="s">
        <v>23</v>
      </c>
      <c r="G63" s="2">
        <v>5</v>
      </c>
      <c r="H63" s="2"/>
    </row>
    <row r="64" spans="2:8">
      <c r="B64" s="4" t="s">
        <v>87</v>
      </c>
      <c r="C64" s="2">
        <v>63</v>
      </c>
      <c r="D64" s="2" t="s">
        <v>87</v>
      </c>
      <c r="E64" s="9" t="str">
        <f t="shared" si="0"/>
        <v>BS_Translation Adjustment</v>
      </c>
      <c r="F64" s="2" t="s">
        <v>23</v>
      </c>
      <c r="G64" s="2">
        <v>5</v>
      </c>
      <c r="H64" s="2"/>
    </row>
    <row r="65" spans="2:8">
      <c r="B65" s="4" t="s">
        <v>88</v>
      </c>
      <c r="C65" s="2">
        <v>64</v>
      </c>
      <c r="D65" s="2" t="s">
        <v>88</v>
      </c>
      <c r="E65" s="9" t="str">
        <f t="shared" si="0"/>
        <v>BS_Other Comprehensive Income</v>
      </c>
      <c r="F65" s="2" t="s">
        <v>23</v>
      </c>
      <c r="G65" s="2">
        <v>5</v>
      </c>
      <c r="H65" s="2"/>
    </row>
    <row r="66" spans="2:8">
      <c r="B66" s="4" t="s">
        <v>89</v>
      </c>
      <c r="C66" s="2">
        <v>65</v>
      </c>
      <c r="D66" s="2" t="s">
        <v>89</v>
      </c>
      <c r="E66" s="9" t="str">
        <f t="shared" si="0"/>
        <v>BS_Total Equity</v>
      </c>
      <c r="F66" s="2" t="s">
        <v>23</v>
      </c>
      <c r="G66" s="2">
        <v>5</v>
      </c>
      <c r="H66" s="2"/>
    </row>
    <row r="67" spans="2:8">
      <c r="B67" s="4" t="s">
        <v>90</v>
      </c>
      <c r="C67" s="2">
        <v>66</v>
      </c>
      <c r="D67" s="2" t="s">
        <v>90</v>
      </c>
      <c r="E67" s="9" t="str">
        <f t="shared" ref="E67:E130" si="1">SUBSTITUTE(SUBSTITUTE(D67,"-","_"),".","_")</f>
        <v>BS_Total Liabilities &amp; Shareholders' Equity</v>
      </c>
      <c r="F67" s="2" t="s">
        <v>23</v>
      </c>
      <c r="G67" s="2">
        <v>5</v>
      </c>
      <c r="H67" s="2"/>
    </row>
    <row r="68" spans="2:8">
      <c r="B68" s="4" t="s">
        <v>91</v>
      </c>
      <c r="C68" s="2">
        <v>67</v>
      </c>
      <c r="D68" s="2" t="s">
        <v>91</v>
      </c>
      <c r="E68" s="9" t="str">
        <f t="shared" si="1"/>
        <v>BS_Shares Outstanding _ Common Issue 2</v>
      </c>
      <c r="F68" s="2" t="s">
        <v>23</v>
      </c>
      <c r="G68" s="2">
        <v>5</v>
      </c>
      <c r="H68" s="2"/>
    </row>
    <row r="69" spans="2:8">
      <c r="B69" s="4" t="s">
        <v>92</v>
      </c>
      <c r="C69" s="2">
        <v>68</v>
      </c>
      <c r="D69" s="2" t="s">
        <v>92</v>
      </c>
      <c r="E69" s="9" t="str">
        <f t="shared" si="1"/>
        <v>BS_Total Common Shares Outstanding</v>
      </c>
      <c r="F69" s="2" t="s">
        <v>23</v>
      </c>
      <c r="G69" s="2">
        <v>5</v>
      </c>
      <c r="H69" s="2"/>
    </row>
    <row r="70" spans="2:8">
      <c r="B70" s="4" t="s">
        <v>93</v>
      </c>
      <c r="C70" s="2">
        <v>69</v>
      </c>
      <c r="D70" s="2" t="s">
        <v>93</v>
      </c>
      <c r="E70" s="9" t="str">
        <f t="shared" si="1"/>
        <v>BS_Shares Outs _ Common Stock Primary Issue</v>
      </c>
      <c r="F70" s="2" t="s">
        <v>23</v>
      </c>
      <c r="G70" s="2">
        <v>5</v>
      </c>
      <c r="H70" s="2"/>
    </row>
    <row r="71" spans="2:8">
      <c r="B71" s="4" t="s">
        <v>94</v>
      </c>
      <c r="C71" s="2">
        <v>70</v>
      </c>
      <c r="D71" s="2" t="s">
        <v>94</v>
      </c>
      <c r="E71" s="9" t="str">
        <f t="shared" si="1"/>
        <v>BS_Treas Shares _ Common Stock Prmry Issue</v>
      </c>
      <c r="F71" s="2" t="s">
        <v>23</v>
      </c>
      <c r="G71" s="2">
        <v>5</v>
      </c>
      <c r="H71" s="2"/>
    </row>
    <row r="72" spans="2:8">
      <c r="B72" s="4" t="s">
        <v>95</v>
      </c>
      <c r="C72" s="2">
        <v>71</v>
      </c>
      <c r="D72" s="2" t="s">
        <v>95</v>
      </c>
      <c r="E72" s="9" t="str">
        <f t="shared" si="1"/>
        <v>BS_Treasury Shares _ Common Issue 2</v>
      </c>
      <c r="F72" s="2" t="s">
        <v>23</v>
      </c>
      <c r="G72" s="2">
        <v>5</v>
      </c>
      <c r="H72" s="2"/>
    </row>
    <row r="73" spans="2:8">
      <c r="B73" s="4" t="s">
        <v>96</v>
      </c>
      <c r="C73" s="2">
        <v>72</v>
      </c>
      <c r="D73" s="2" t="s">
        <v>96</v>
      </c>
      <c r="E73" s="9" t="str">
        <f t="shared" si="1"/>
        <v>BS_Total Equity &amp; Minority Interest</v>
      </c>
      <c r="F73" s="2" t="s">
        <v>23</v>
      </c>
      <c r="G73" s="2">
        <v>5</v>
      </c>
      <c r="H73" s="2"/>
    </row>
    <row r="74" spans="2:8">
      <c r="B74" s="4" t="s">
        <v>97</v>
      </c>
      <c r="C74" s="2">
        <v>73</v>
      </c>
      <c r="D74" s="2" t="s">
        <v>97</v>
      </c>
      <c r="E74" s="9" t="str">
        <f t="shared" si="1"/>
        <v>BS_Full_Time Employees</v>
      </c>
      <c r="F74" s="2" t="s">
        <v>23</v>
      </c>
      <c r="G74" s="2">
        <v>5</v>
      </c>
      <c r="H74" s="2"/>
    </row>
    <row r="75" spans="2:8">
      <c r="B75" s="4" t="s">
        <v>98</v>
      </c>
      <c r="C75" s="2">
        <v>74</v>
      </c>
      <c r="D75" s="2" t="s">
        <v>98</v>
      </c>
      <c r="E75" s="9" t="str">
        <f t="shared" si="1"/>
        <v>BS_Other Property/Plant/Equipment _ Net</v>
      </c>
      <c r="F75" s="2" t="s">
        <v>23</v>
      </c>
      <c r="G75" s="2">
        <v>5</v>
      </c>
      <c r="H75" s="2"/>
    </row>
    <row r="76" spans="2:8">
      <c r="B76" s="4" t="s">
        <v>99</v>
      </c>
      <c r="C76" s="2">
        <v>75</v>
      </c>
      <c r="D76" s="2" t="s">
        <v>99</v>
      </c>
      <c r="E76" s="9" t="str">
        <f t="shared" si="1"/>
        <v>BS_Intangibles _ Net</v>
      </c>
      <c r="F76" s="2" t="s">
        <v>23</v>
      </c>
      <c r="G76" s="2">
        <v>5</v>
      </c>
      <c r="H76" s="2"/>
    </row>
    <row r="77" spans="2:8">
      <c r="B77" s="4" t="s">
        <v>100</v>
      </c>
      <c r="C77" s="2">
        <v>76</v>
      </c>
      <c r="D77" s="2" t="s">
        <v>100</v>
      </c>
      <c r="E77" s="9" t="str">
        <f t="shared" si="1"/>
        <v>BS_Goodwill _ Net</v>
      </c>
      <c r="F77" s="2" t="s">
        <v>23</v>
      </c>
      <c r="G77" s="2">
        <v>5</v>
      </c>
      <c r="H77" s="2"/>
    </row>
    <row r="78" spans="2:8">
      <c r="B78" s="4" t="s">
        <v>101</v>
      </c>
      <c r="C78" s="2">
        <v>77</v>
      </c>
      <c r="D78" s="2" t="s">
        <v>101</v>
      </c>
      <c r="E78" s="9" t="str">
        <f t="shared" si="1"/>
        <v>BS_Accumulated Intangible Amort, Suppl_</v>
      </c>
      <c r="F78" s="2" t="s">
        <v>23</v>
      </c>
      <c r="G78" s="2">
        <v>5</v>
      </c>
      <c r="H78" s="2"/>
    </row>
    <row r="79" spans="2:8">
      <c r="B79" s="4" t="s">
        <v>102</v>
      </c>
      <c r="C79" s="2">
        <v>78</v>
      </c>
      <c r="D79" s="2" t="s">
        <v>102</v>
      </c>
      <c r="E79" s="9" t="str">
        <f t="shared" si="1"/>
        <v>BS_Right_of_Use Assets_Cap_Lease,Net_Suppl_</v>
      </c>
      <c r="F79" s="2" t="s">
        <v>23</v>
      </c>
      <c r="G79" s="2">
        <v>5</v>
      </c>
      <c r="H79" s="2"/>
    </row>
    <row r="80" spans="2:8">
      <c r="B80" s="4" t="s">
        <v>103</v>
      </c>
      <c r="C80" s="2">
        <v>79</v>
      </c>
      <c r="D80" s="2" t="s">
        <v>103</v>
      </c>
      <c r="E80" s="9" t="str">
        <f t="shared" si="1"/>
        <v>BS_Right_of_Use Assets_Op_Lease, Net_Suppl_</v>
      </c>
      <c r="F80" s="2" t="s">
        <v>23</v>
      </c>
      <c r="G80" s="2">
        <v>5</v>
      </c>
      <c r="H80" s="2"/>
    </row>
    <row r="81" spans="2:8">
      <c r="B81" s="4" t="s">
        <v>104</v>
      </c>
      <c r="C81" s="2">
        <v>80</v>
      </c>
      <c r="D81" s="2" t="s">
        <v>104</v>
      </c>
      <c r="E81" s="9" t="str">
        <f t="shared" si="1"/>
        <v>BS_Contract Assets _ Short Term</v>
      </c>
      <c r="F81" s="2" t="s">
        <v>23</v>
      </c>
      <c r="G81" s="2">
        <v>5</v>
      </c>
      <c r="H81" s="2"/>
    </row>
    <row r="82" spans="2:8">
      <c r="B82" s="4" t="s">
        <v>105</v>
      </c>
      <c r="C82" s="2">
        <v>81</v>
      </c>
      <c r="D82" s="2" t="s">
        <v>105</v>
      </c>
      <c r="E82" s="9" t="str">
        <f t="shared" si="1"/>
        <v>BS_Contract Liability _ Long Term</v>
      </c>
      <c r="F82" s="2" t="s">
        <v>23</v>
      </c>
      <c r="G82" s="2">
        <v>5</v>
      </c>
      <c r="H82" s="2"/>
    </row>
    <row r="83" spans="2:8">
      <c r="B83" s="4" t="s">
        <v>106</v>
      </c>
      <c r="C83" s="2">
        <v>82</v>
      </c>
      <c r="D83" s="2" t="s">
        <v>106</v>
      </c>
      <c r="E83" s="9" t="str">
        <f t="shared" si="1"/>
        <v>BS_Contract Liability _ Short Term</v>
      </c>
      <c r="F83" s="2" t="s">
        <v>23</v>
      </c>
      <c r="G83" s="2">
        <v>5</v>
      </c>
      <c r="H83" s="2"/>
    </row>
    <row r="84" spans="2:8">
      <c r="B84" s="4" t="s">
        <v>107</v>
      </c>
      <c r="C84" s="2">
        <v>83</v>
      </c>
      <c r="D84" s="2" t="s">
        <v>107</v>
      </c>
      <c r="E84" s="9" t="str">
        <f t="shared" si="1"/>
        <v>BS_Deferred Revenue _ Current</v>
      </c>
      <c r="F84" s="2" t="s">
        <v>23</v>
      </c>
      <c r="G84" s="2">
        <v>5</v>
      </c>
      <c r="H84" s="2"/>
    </row>
    <row r="85" spans="2:8">
      <c r="B85" s="4" t="s">
        <v>108</v>
      </c>
      <c r="C85" s="2">
        <v>84</v>
      </c>
      <c r="D85" s="2" t="s">
        <v>108</v>
      </c>
      <c r="E85" s="9" t="str">
        <f t="shared" si="1"/>
        <v>BS_Deferred Revenue _ Long Term</v>
      </c>
      <c r="F85" s="2" t="s">
        <v>23</v>
      </c>
      <c r="G85" s="2">
        <v>5</v>
      </c>
      <c r="H85" s="2"/>
    </row>
    <row r="86" spans="2:8">
      <c r="B86" s="4" t="s">
        <v>109</v>
      </c>
      <c r="C86" s="2">
        <v>85</v>
      </c>
      <c r="D86" s="2" t="s">
        <v>109</v>
      </c>
      <c r="E86" s="9" t="str">
        <f t="shared" si="1"/>
        <v>BS_Curr_ Port_ of LT Capital Leases, Suppl_</v>
      </c>
      <c r="F86" s="2" t="s">
        <v>23</v>
      </c>
      <c r="G86" s="2">
        <v>5</v>
      </c>
      <c r="H86" s="2"/>
    </row>
    <row r="87" spans="2:8">
      <c r="B87" s="4" t="s">
        <v>110</v>
      </c>
      <c r="C87" s="2">
        <v>86</v>
      </c>
      <c r="D87" s="2" t="s">
        <v>110</v>
      </c>
      <c r="E87" s="9" t="str">
        <f t="shared" si="1"/>
        <v>BS_Curr Port of LT Operating Leases, Suppl_</v>
      </c>
      <c r="F87" s="2" t="s">
        <v>23</v>
      </c>
      <c r="G87" s="2">
        <v>5</v>
      </c>
      <c r="H87" s="2"/>
    </row>
    <row r="88" spans="2:8">
      <c r="B88" s="4" t="s">
        <v>111</v>
      </c>
      <c r="C88" s="2">
        <v>87</v>
      </c>
      <c r="D88" s="2" t="s">
        <v>111</v>
      </c>
      <c r="E88" s="9" t="str">
        <f t="shared" si="1"/>
        <v>BS_Long_Term Operating Lease Liabs_, Suppl_</v>
      </c>
      <c r="F88" s="2" t="s">
        <v>23</v>
      </c>
      <c r="G88" s="2">
        <v>5</v>
      </c>
      <c r="H88" s="2"/>
    </row>
    <row r="89" spans="2:8">
      <c r="B89" s="4" t="s">
        <v>112</v>
      </c>
      <c r="C89" s="2">
        <v>88</v>
      </c>
      <c r="D89" s="2" t="s">
        <v>112</v>
      </c>
      <c r="E89" s="9" t="str">
        <f t="shared" si="1"/>
        <v>BS_Curr Derivative Liab_ Hedging, Suppl_</v>
      </c>
      <c r="F89" s="2" t="s">
        <v>23</v>
      </c>
      <c r="G89" s="2">
        <v>5</v>
      </c>
      <c r="H89" s="2"/>
    </row>
    <row r="90" spans="2:8">
      <c r="B90" s="4" t="s">
        <v>113</v>
      </c>
      <c r="C90" s="2">
        <v>89</v>
      </c>
      <c r="D90" s="2" t="s">
        <v>113</v>
      </c>
      <c r="E90" s="9" t="str">
        <f t="shared" si="1"/>
        <v>BS_Non_Curr Derivative Liab_ Hedging, Suppl</v>
      </c>
      <c r="F90" s="2" t="s">
        <v>23</v>
      </c>
      <c r="G90" s="2">
        <v>5</v>
      </c>
      <c r="H90" s="2"/>
    </row>
    <row r="91" spans="2:8">
      <c r="B91" s="4" t="s">
        <v>114</v>
      </c>
      <c r="C91" s="2">
        <v>90</v>
      </c>
      <c r="D91" s="2" t="s">
        <v>114</v>
      </c>
      <c r="E91" s="9" t="str">
        <f t="shared" si="1"/>
        <v>BS_Total Current Assets less Inventory</v>
      </c>
      <c r="F91" s="2" t="s">
        <v>23</v>
      </c>
      <c r="G91" s="2">
        <v>5</v>
      </c>
      <c r="H91" s="2"/>
    </row>
    <row r="92" spans="2:8">
      <c r="B92" s="4" t="s">
        <v>115</v>
      </c>
      <c r="C92" s="2">
        <v>91</v>
      </c>
      <c r="D92" s="2" t="s">
        <v>115</v>
      </c>
      <c r="E92" s="9" t="str">
        <f t="shared" si="1"/>
        <v>BS_Revolving Line of Credit _ Outstanding</v>
      </c>
      <c r="F92" s="2" t="s">
        <v>23</v>
      </c>
      <c r="G92" s="2">
        <v>5</v>
      </c>
      <c r="H92" s="2"/>
    </row>
    <row r="93" spans="2:8">
      <c r="B93" s="4" t="s">
        <v>116</v>
      </c>
      <c r="C93" s="2">
        <v>92</v>
      </c>
      <c r="D93" s="2" t="s">
        <v>116</v>
      </c>
      <c r="E93" s="9" t="str">
        <f t="shared" si="1"/>
        <v>BS_Rvlvng Line of Credit _ Principal Amount</v>
      </c>
      <c r="F93" s="2" t="s">
        <v>23</v>
      </c>
      <c r="G93" s="2">
        <v>5</v>
      </c>
      <c r="H93" s="2"/>
    </row>
    <row r="94" spans="2:8">
      <c r="B94" s="4" t="s">
        <v>117</v>
      </c>
      <c r="C94" s="2">
        <v>93</v>
      </c>
      <c r="D94" s="2" t="s">
        <v>117</v>
      </c>
      <c r="E94" s="9" t="str">
        <f t="shared" si="1"/>
        <v>BS_Rvlvng Line of Credit _ Unused Amount</v>
      </c>
      <c r="F94" s="2" t="s">
        <v>23</v>
      </c>
      <c r="G94" s="2">
        <v>5</v>
      </c>
      <c r="H94" s="2"/>
    </row>
    <row r="95" spans="2:8">
      <c r="B95" s="4" t="s">
        <v>118</v>
      </c>
      <c r="C95" s="2">
        <v>94</v>
      </c>
      <c r="D95" s="2" t="s">
        <v>118</v>
      </c>
      <c r="E95" s="9" t="str">
        <f t="shared" si="1"/>
        <v>BS_Net Debt Incl_ Pref_Stock &amp; Min_Interest</v>
      </c>
      <c r="F95" s="2" t="s">
        <v>23</v>
      </c>
      <c r="G95" s="2">
        <v>5</v>
      </c>
      <c r="H95" s="2"/>
    </row>
    <row r="96" spans="2:8">
      <c r="B96" s="4" t="s">
        <v>119</v>
      </c>
      <c r="C96" s="2">
        <v>95</v>
      </c>
      <c r="D96" s="2" t="s">
        <v>119</v>
      </c>
      <c r="E96" s="9" t="str">
        <f t="shared" si="1"/>
        <v>BS_Tangible Book Value, Common Equity</v>
      </c>
      <c r="F96" s="2" t="s">
        <v>23</v>
      </c>
      <c r="G96" s="2">
        <v>5</v>
      </c>
      <c r="H96" s="2"/>
    </row>
    <row r="97" spans="2:8">
      <c r="B97" s="4" t="s">
        <v>120</v>
      </c>
      <c r="C97" s="2">
        <v>96</v>
      </c>
      <c r="D97" s="2" t="s">
        <v>120</v>
      </c>
      <c r="E97" s="9" t="str">
        <f t="shared" si="1"/>
        <v>BS_Total Operating Leases, Supplemental</v>
      </c>
      <c r="F97" s="2" t="s">
        <v>23</v>
      </c>
      <c r="G97" s="2">
        <v>5</v>
      </c>
      <c r="H97" s="2"/>
    </row>
    <row r="98" spans="2:8">
      <c r="B98" s="4" t="s">
        <v>121</v>
      </c>
      <c r="C98" s="2">
        <v>97</v>
      </c>
      <c r="D98" s="2" t="s">
        <v>121</v>
      </c>
      <c r="E98" s="9" t="str">
        <f t="shared" si="1"/>
        <v>BS_Operating Lease Payments Due in Year 1</v>
      </c>
      <c r="F98" s="2" t="s">
        <v>30</v>
      </c>
      <c r="G98" s="2">
        <v>9</v>
      </c>
      <c r="H98" s="2"/>
    </row>
    <row r="99" spans="2:8">
      <c r="B99" s="4" t="s">
        <v>122</v>
      </c>
      <c r="C99" s="2">
        <v>98</v>
      </c>
      <c r="D99" s="2" t="s">
        <v>122</v>
      </c>
      <c r="E99" s="9" t="str">
        <f t="shared" si="1"/>
        <v>BS_Operating Lease Payments Due in Year 2</v>
      </c>
      <c r="F99" s="2" t="s">
        <v>23</v>
      </c>
      <c r="G99" s="2">
        <v>5</v>
      </c>
      <c r="H99" s="2"/>
    </row>
    <row r="100" spans="2:8">
      <c r="B100" s="4" t="s">
        <v>123</v>
      </c>
      <c r="C100" s="2">
        <v>99</v>
      </c>
      <c r="D100" s="2" t="s">
        <v>123</v>
      </c>
      <c r="E100" s="9" t="str">
        <f t="shared" si="1"/>
        <v>BS_Operating Lease Payments Due in Year 3</v>
      </c>
      <c r="F100" s="2" t="s">
        <v>23</v>
      </c>
      <c r="G100" s="2">
        <v>5</v>
      </c>
      <c r="H100" s="2"/>
    </row>
    <row r="101" spans="2:8">
      <c r="B101" s="4" t="s">
        <v>124</v>
      </c>
      <c r="C101" s="2">
        <v>100</v>
      </c>
      <c r="D101" s="2" t="s">
        <v>124</v>
      </c>
      <c r="E101" s="9" t="str">
        <f t="shared" si="1"/>
        <v>BS_Operating Lease Payments Due in Year 4</v>
      </c>
      <c r="F101" s="2" t="s">
        <v>23</v>
      </c>
      <c r="G101" s="2">
        <v>5</v>
      </c>
      <c r="H101" s="2"/>
    </row>
    <row r="102" spans="2:8">
      <c r="B102" s="4" t="s">
        <v>125</v>
      </c>
      <c r="C102" s="2">
        <v>101</v>
      </c>
      <c r="D102" s="2" t="s">
        <v>125</v>
      </c>
      <c r="E102" s="9" t="str">
        <f t="shared" si="1"/>
        <v>BS_Operating Lease Payments Due in Year 5</v>
      </c>
      <c r="F102" s="2" t="s">
        <v>23</v>
      </c>
      <c r="G102" s="2">
        <v>5</v>
      </c>
      <c r="H102" s="2"/>
    </row>
    <row r="103" spans="2:8">
      <c r="B103" s="4" t="s">
        <v>126</v>
      </c>
      <c r="C103" s="2">
        <v>102</v>
      </c>
      <c r="D103" s="2" t="s">
        <v>126</v>
      </c>
      <c r="E103" s="9" t="str">
        <f t="shared" si="1"/>
        <v>BS_Operating Lease Payments Due in Year 6</v>
      </c>
      <c r="F103" s="2" t="s">
        <v>23</v>
      </c>
      <c r="G103" s="2">
        <v>5</v>
      </c>
      <c r="H103" s="2"/>
    </row>
    <row r="104" spans="2:8">
      <c r="B104" s="4" t="s">
        <v>127</v>
      </c>
      <c r="C104" s="2">
        <v>103</v>
      </c>
      <c r="D104" s="2" t="s">
        <v>127</v>
      </c>
      <c r="E104" s="9" t="str">
        <f t="shared" si="1"/>
        <v>BS_Operating Lease Pymts_ Due in 2_3 Years</v>
      </c>
      <c r="F104" s="2" t="s">
        <v>23</v>
      </c>
      <c r="G104" s="2">
        <v>5</v>
      </c>
      <c r="H104" s="2"/>
    </row>
    <row r="105" spans="2:8">
      <c r="B105" s="4" t="s">
        <v>128</v>
      </c>
      <c r="C105" s="2">
        <v>104</v>
      </c>
      <c r="D105" s="2" t="s">
        <v>128</v>
      </c>
      <c r="E105" s="9" t="str">
        <f t="shared" si="1"/>
        <v>BS_Operating Lease Pymts_ Due in 4_5 Years</v>
      </c>
      <c r="F105" s="2" t="s">
        <v>23</v>
      </c>
      <c r="G105" s="2">
        <v>5</v>
      </c>
      <c r="H105" s="2"/>
    </row>
    <row r="106" spans="2:8">
      <c r="B106" s="4" t="s">
        <v>129</v>
      </c>
      <c r="C106" s="2">
        <v>105</v>
      </c>
      <c r="D106" s="2" t="s">
        <v>129</v>
      </c>
      <c r="E106" s="9" t="str">
        <f t="shared" si="1"/>
        <v>BS_Oper_ Lse_ Pymts_ Due in Year 6 &amp; Beyond</v>
      </c>
      <c r="F106" s="2" t="s">
        <v>30</v>
      </c>
      <c r="G106" s="2">
        <v>9</v>
      </c>
      <c r="H106" s="2"/>
    </row>
    <row r="107" spans="2:8">
      <c r="B107" s="4" t="s">
        <v>130</v>
      </c>
      <c r="C107" s="2">
        <v>106</v>
      </c>
      <c r="D107" s="2" t="s">
        <v>130</v>
      </c>
      <c r="E107" s="9" t="str">
        <f t="shared" si="1"/>
        <v>BS_Operating Leases _ Interest Cost</v>
      </c>
      <c r="F107" s="2" t="s">
        <v>23</v>
      </c>
      <c r="G107" s="2">
        <v>5</v>
      </c>
      <c r="H107" s="2"/>
    </row>
    <row r="108" spans="2:8">
      <c r="B108" s="4" t="s">
        <v>131</v>
      </c>
      <c r="C108" s="2">
        <v>107</v>
      </c>
      <c r="D108" s="2" t="s">
        <v>131</v>
      </c>
      <c r="E108" s="9" t="str">
        <f t="shared" si="1"/>
        <v>CF_Earnings Quality Score</v>
      </c>
      <c r="F108" s="2" t="s">
        <v>132</v>
      </c>
      <c r="G108" s="2">
        <v>5</v>
      </c>
      <c r="H108" s="2"/>
    </row>
    <row r="109" spans="2:8">
      <c r="B109" s="4" t="s">
        <v>133</v>
      </c>
      <c r="C109" s="2">
        <v>108</v>
      </c>
      <c r="D109" s="2" t="s">
        <v>133</v>
      </c>
      <c r="E109" s="9" t="str">
        <f t="shared" si="1"/>
        <v>CF_Net Income/Starting Line</v>
      </c>
      <c r="F109" s="2" t="s">
        <v>132</v>
      </c>
      <c r="G109" s="2">
        <v>5</v>
      </c>
      <c r="H109" s="2"/>
    </row>
    <row r="110" spans="2:8">
      <c r="B110" s="4" t="s">
        <v>134</v>
      </c>
      <c r="C110" s="2">
        <v>109</v>
      </c>
      <c r="D110" s="2" t="s">
        <v>134</v>
      </c>
      <c r="E110" s="9" t="str">
        <f t="shared" si="1"/>
        <v>CF_Depreciation/Depletion</v>
      </c>
      <c r="F110" s="2" t="s">
        <v>132</v>
      </c>
      <c r="G110" s="2">
        <v>5</v>
      </c>
      <c r="H110" s="2"/>
    </row>
    <row r="111" spans="2:8">
      <c r="B111" s="4" t="s">
        <v>135</v>
      </c>
      <c r="C111" s="2">
        <v>110</v>
      </c>
      <c r="D111" s="2" t="s">
        <v>135</v>
      </c>
      <c r="E111" s="9" t="str">
        <f t="shared" si="1"/>
        <v>CF_Depreciation</v>
      </c>
      <c r="F111" s="2" t="s">
        <v>132</v>
      </c>
      <c r="G111" s="2">
        <v>5</v>
      </c>
      <c r="H111" s="2"/>
    </row>
    <row r="112" spans="2:8">
      <c r="B112" s="4" t="s">
        <v>136</v>
      </c>
      <c r="C112" s="2">
        <v>111</v>
      </c>
      <c r="D112" s="2" t="s">
        <v>136</v>
      </c>
      <c r="E112" s="9" t="str">
        <f t="shared" si="1"/>
        <v>CF_Deferred Taxes</v>
      </c>
      <c r="F112" s="2" t="s">
        <v>132</v>
      </c>
      <c r="G112" s="2">
        <v>5</v>
      </c>
      <c r="H112" s="2"/>
    </row>
    <row r="113" spans="2:8">
      <c r="B113" s="4" t="s">
        <v>137</v>
      </c>
      <c r="C113" s="2">
        <v>112</v>
      </c>
      <c r="D113" s="2" t="s">
        <v>137</v>
      </c>
      <c r="E113" s="9" t="str">
        <f t="shared" si="1"/>
        <v>CF_Non_Cash Items</v>
      </c>
      <c r="F113" s="2" t="s">
        <v>132</v>
      </c>
      <c r="G113" s="2">
        <v>5</v>
      </c>
      <c r="H113" s="2"/>
    </row>
    <row r="114" spans="2:8">
      <c r="B114" s="4" t="s">
        <v>138</v>
      </c>
      <c r="C114" s="2">
        <v>113</v>
      </c>
      <c r="D114" s="2" t="s">
        <v>138</v>
      </c>
      <c r="E114" s="9" t="str">
        <f t="shared" si="1"/>
        <v>CF_Unusual Items</v>
      </c>
      <c r="F114" s="2" t="s">
        <v>132</v>
      </c>
      <c r="G114" s="2">
        <v>5</v>
      </c>
      <c r="H114" s="2"/>
    </row>
    <row r="115" spans="2:8">
      <c r="B115" s="4" t="s">
        <v>139</v>
      </c>
      <c r="C115" s="2">
        <v>114</v>
      </c>
      <c r="D115" s="2" t="s">
        <v>139</v>
      </c>
      <c r="E115" s="9" t="str">
        <f t="shared" si="1"/>
        <v>CF_Other Non_Cash Items</v>
      </c>
      <c r="F115" s="2" t="s">
        <v>132</v>
      </c>
      <c r="G115" s="2">
        <v>5</v>
      </c>
      <c r="H115" s="2"/>
    </row>
    <row r="116" spans="2:8">
      <c r="B116" s="4" t="s">
        <v>140</v>
      </c>
      <c r="C116" s="2">
        <v>115</v>
      </c>
      <c r="D116" s="2" t="s">
        <v>140</v>
      </c>
      <c r="E116" s="9" t="str">
        <f t="shared" si="1"/>
        <v>CF_Changes in Working Capital</v>
      </c>
      <c r="F116" s="2" t="s">
        <v>132</v>
      </c>
      <c r="G116" s="2">
        <v>5</v>
      </c>
      <c r="H116" s="2"/>
    </row>
    <row r="117" spans="2:8">
      <c r="B117" s="4" t="s">
        <v>141</v>
      </c>
      <c r="C117" s="2">
        <v>116</v>
      </c>
      <c r="D117" s="2" t="s">
        <v>141</v>
      </c>
      <c r="E117" s="9" t="str">
        <f t="shared" si="1"/>
        <v>CF_Accounts Receivable</v>
      </c>
      <c r="F117" s="2" t="s">
        <v>132</v>
      </c>
      <c r="G117" s="2">
        <v>5</v>
      </c>
      <c r="H117" s="2"/>
    </row>
    <row r="118" spans="2:8">
      <c r="B118" s="4" t="s">
        <v>142</v>
      </c>
      <c r="C118" s="2">
        <v>117</v>
      </c>
      <c r="D118" s="2" t="s">
        <v>142</v>
      </c>
      <c r="E118" s="9" t="str">
        <f t="shared" si="1"/>
        <v>CF_Other Assets</v>
      </c>
      <c r="F118" s="2" t="s">
        <v>132</v>
      </c>
      <c r="G118" s="2">
        <v>5</v>
      </c>
      <c r="H118" s="2"/>
    </row>
    <row r="119" spans="2:8">
      <c r="B119" s="4" t="s">
        <v>143</v>
      </c>
      <c r="C119" s="2">
        <v>118</v>
      </c>
      <c r="D119" s="2" t="s">
        <v>143</v>
      </c>
      <c r="E119" s="9" t="str">
        <f t="shared" si="1"/>
        <v>CF_Accounts Payable</v>
      </c>
      <c r="F119" s="2" t="s">
        <v>132</v>
      </c>
      <c r="G119" s="2">
        <v>5</v>
      </c>
      <c r="H119" s="2"/>
    </row>
    <row r="120" spans="2:8">
      <c r="B120" s="4" t="s">
        <v>144</v>
      </c>
      <c r="C120" s="2">
        <v>119</v>
      </c>
      <c r="D120" s="2" t="s">
        <v>144</v>
      </c>
      <c r="E120" s="9" t="str">
        <f t="shared" si="1"/>
        <v>CF_Other Liabilities</v>
      </c>
      <c r="F120" s="2" t="s">
        <v>132</v>
      </c>
      <c r="G120" s="2">
        <v>5</v>
      </c>
      <c r="H120" s="2"/>
    </row>
    <row r="121" spans="2:8">
      <c r="B121" s="4" t="s">
        <v>145</v>
      </c>
      <c r="C121" s="2">
        <v>120</v>
      </c>
      <c r="D121" s="2" t="s">
        <v>145</v>
      </c>
      <c r="E121" s="9" t="str">
        <f t="shared" si="1"/>
        <v>CF_Other Assets &amp; Liabilities, Net</v>
      </c>
      <c r="F121" s="2" t="s">
        <v>132</v>
      </c>
      <c r="G121" s="2">
        <v>5</v>
      </c>
      <c r="H121" s="2"/>
    </row>
    <row r="122" spans="2:8">
      <c r="B122" s="4" t="s">
        <v>146</v>
      </c>
      <c r="C122" s="2">
        <v>121</v>
      </c>
      <c r="D122" s="2" t="s">
        <v>146</v>
      </c>
      <c r="E122" s="9" t="str">
        <f t="shared" si="1"/>
        <v>CF_Cash from Operating Activities</v>
      </c>
      <c r="F122" s="2" t="s">
        <v>132</v>
      </c>
      <c r="G122" s="2">
        <v>5</v>
      </c>
      <c r="H122" s="2"/>
    </row>
    <row r="123" spans="2:8">
      <c r="B123" s="4" t="s">
        <v>147</v>
      </c>
      <c r="C123" s="2">
        <v>122</v>
      </c>
      <c r="D123" s="2" t="s">
        <v>147</v>
      </c>
      <c r="E123" s="9" t="str">
        <f t="shared" si="1"/>
        <v>CF_Capital Expenditures</v>
      </c>
      <c r="F123" s="2" t="s">
        <v>132</v>
      </c>
      <c r="G123" s="2">
        <v>5</v>
      </c>
      <c r="H123" s="2"/>
    </row>
    <row r="124" spans="2:8">
      <c r="B124" s="4" t="s">
        <v>148</v>
      </c>
      <c r="C124" s="2">
        <v>123</v>
      </c>
      <c r="D124" s="2" t="s">
        <v>148</v>
      </c>
      <c r="E124" s="9" t="str">
        <f t="shared" si="1"/>
        <v>CF_Purchase of Fixed Assets</v>
      </c>
      <c r="F124" s="2" t="s">
        <v>132</v>
      </c>
      <c r="G124" s="2">
        <v>5</v>
      </c>
      <c r="H124" s="2"/>
    </row>
    <row r="125" spans="2:8">
      <c r="B125" s="4" t="s">
        <v>149</v>
      </c>
      <c r="C125" s="2">
        <v>124</v>
      </c>
      <c r="D125" s="2" t="s">
        <v>149</v>
      </c>
      <c r="E125" s="9" t="str">
        <f t="shared" si="1"/>
        <v>CF_Purchase/Acquisition of Intangibles</v>
      </c>
      <c r="F125" s="2" t="s">
        <v>132</v>
      </c>
      <c r="G125" s="2">
        <v>5</v>
      </c>
      <c r="H125" s="2"/>
    </row>
    <row r="126" spans="2:8">
      <c r="B126" s="4" t="s">
        <v>150</v>
      </c>
      <c r="C126" s="2">
        <v>125</v>
      </c>
      <c r="D126" s="2" t="s">
        <v>150</v>
      </c>
      <c r="E126" s="9" t="str">
        <f t="shared" si="1"/>
        <v>CF_Other Investing Cash Flow Items, Total</v>
      </c>
      <c r="F126" s="2" t="s">
        <v>132</v>
      </c>
      <c r="G126" s="2">
        <v>5</v>
      </c>
      <c r="H126" s="2"/>
    </row>
    <row r="127" spans="2:8">
      <c r="B127" s="4" t="s">
        <v>151</v>
      </c>
      <c r="C127" s="2">
        <v>126</v>
      </c>
      <c r="D127" s="2" t="s">
        <v>151</v>
      </c>
      <c r="E127" s="9" t="str">
        <f t="shared" si="1"/>
        <v>CF_Acquisition of Business</v>
      </c>
      <c r="F127" s="2" t="s">
        <v>132</v>
      </c>
      <c r="G127" s="2">
        <v>5</v>
      </c>
      <c r="H127" s="2"/>
    </row>
    <row r="128" spans="2:8">
      <c r="B128" s="4" t="s">
        <v>152</v>
      </c>
      <c r="C128" s="2">
        <v>127</v>
      </c>
      <c r="D128" s="2" t="s">
        <v>152</v>
      </c>
      <c r="E128" s="9" t="str">
        <f t="shared" si="1"/>
        <v>CF_Sale of Business</v>
      </c>
      <c r="F128" s="2" t="s">
        <v>132</v>
      </c>
      <c r="G128" s="2">
        <v>5</v>
      </c>
      <c r="H128" s="2"/>
    </row>
    <row r="129" spans="2:8">
      <c r="B129" s="4" t="s">
        <v>153</v>
      </c>
      <c r="C129" s="2">
        <v>128</v>
      </c>
      <c r="D129" s="2" t="s">
        <v>153</v>
      </c>
      <c r="E129" s="9" t="str">
        <f t="shared" si="1"/>
        <v>CF_Sale/Maturity of Investment</v>
      </c>
      <c r="F129" s="2" t="s">
        <v>132</v>
      </c>
      <c r="G129" s="2">
        <v>5</v>
      </c>
      <c r="H129" s="2"/>
    </row>
    <row r="130" spans="2:8">
      <c r="B130" s="4" t="s">
        <v>154</v>
      </c>
      <c r="C130" s="2">
        <v>129</v>
      </c>
      <c r="D130" s="2" t="s">
        <v>154</v>
      </c>
      <c r="E130" s="9" t="str">
        <f t="shared" si="1"/>
        <v>CF_Purchase of Investments</v>
      </c>
      <c r="F130" s="2" t="s">
        <v>132</v>
      </c>
      <c r="G130" s="2">
        <v>5</v>
      </c>
      <c r="H130" s="2"/>
    </row>
    <row r="131" spans="2:8">
      <c r="B131" s="4" t="s">
        <v>155</v>
      </c>
      <c r="C131" s="2">
        <v>130</v>
      </c>
      <c r="D131" s="2" t="s">
        <v>155</v>
      </c>
      <c r="E131" s="9" t="str">
        <f t="shared" ref="E131:E194" si="2">SUBSTITUTE(SUBSTITUTE(D131,"-","_"),".","_")</f>
        <v>CF_Cash from Investing Activities</v>
      </c>
      <c r="F131" s="2" t="s">
        <v>132</v>
      </c>
      <c r="G131" s="2">
        <v>5</v>
      </c>
      <c r="H131" s="2"/>
    </row>
    <row r="132" spans="2:8">
      <c r="B132" s="4" t="s">
        <v>156</v>
      </c>
      <c r="C132" s="2">
        <v>131</v>
      </c>
      <c r="D132" s="2" t="s">
        <v>156</v>
      </c>
      <c r="E132" s="9" t="str">
        <f t="shared" si="2"/>
        <v>CF_Financing Cash Flow Items</v>
      </c>
      <c r="F132" s="2" t="s">
        <v>132</v>
      </c>
      <c r="G132" s="2">
        <v>5</v>
      </c>
      <c r="H132" s="2"/>
    </row>
    <row r="133" spans="2:8">
      <c r="B133" s="4" t="s">
        <v>157</v>
      </c>
      <c r="C133" s="2">
        <v>132</v>
      </c>
      <c r="D133" s="2" t="s">
        <v>157</v>
      </c>
      <c r="E133" s="9" t="str">
        <f t="shared" si="2"/>
        <v>CF_Other Financing Cash Flow</v>
      </c>
      <c r="F133" s="2" t="s">
        <v>132</v>
      </c>
      <c r="G133" s="2">
        <v>5</v>
      </c>
      <c r="H133" s="2"/>
    </row>
    <row r="134" spans="2:8">
      <c r="B134" s="4" t="s">
        <v>158</v>
      </c>
      <c r="C134" s="2">
        <v>133</v>
      </c>
      <c r="D134" s="2" t="s">
        <v>158</v>
      </c>
      <c r="E134" s="9" t="str">
        <f t="shared" si="2"/>
        <v>CF_Total Cash Dividends Paid</v>
      </c>
      <c r="F134" s="2" t="s">
        <v>132</v>
      </c>
      <c r="G134" s="2">
        <v>5</v>
      </c>
      <c r="H134" s="2"/>
    </row>
    <row r="135" spans="2:8">
      <c r="B135" s="4" t="s">
        <v>159</v>
      </c>
      <c r="C135" s="2">
        <v>134</v>
      </c>
      <c r="D135" s="2" t="s">
        <v>159</v>
      </c>
      <c r="E135" s="9" t="str">
        <f t="shared" si="2"/>
        <v>CF_Cash Dividends Paid _ Common</v>
      </c>
      <c r="F135" s="2" t="s">
        <v>132</v>
      </c>
      <c r="G135" s="2">
        <v>5</v>
      </c>
      <c r="H135" s="2"/>
    </row>
    <row r="136" spans="2:8">
      <c r="B136" s="4" t="s">
        <v>160</v>
      </c>
      <c r="C136" s="2">
        <v>135</v>
      </c>
      <c r="D136" s="2" t="s">
        <v>160</v>
      </c>
      <c r="E136" s="9" t="str">
        <f t="shared" si="2"/>
        <v>CF_Issuance (Retirement) of Stock, Net</v>
      </c>
      <c r="F136" s="2" t="s">
        <v>132</v>
      </c>
      <c r="G136" s="2">
        <v>5</v>
      </c>
      <c r="H136" s="2"/>
    </row>
    <row r="137" spans="2:8">
      <c r="B137" s="4" t="s">
        <v>161</v>
      </c>
      <c r="C137" s="2">
        <v>136</v>
      </c>
      <c r="D137" s="2" t="s">
        <v>161</v>
      </c>
      <c r="E137" s="9" t="str">
        <f t="shared" si="2"/>
        <v>CF_Repurchase/Retirement of Common</v>
      </c>
      <c r="F137" s="2" t="s">
        <v>132</v>
      </c>
      <c r="G137" s="2">
        <v>5</v>
      </c>
      <c r="H137" s="2"/>
    </row>
    <row r="138" spans="2:8">
      <c r="B138" s="4" t="s">
        <v>162</v>
      </c>
      <c r="C138" s="2">
        <v>137</v>
      </c>
      <c r="D138" s="2" t="s">
        <v>162</v>
      </c>
      <c r="E138" s="9" t="str">
        <f t="shared" si="2"/>
        <v>CF_Common Stock, Net</v>
      </c>
      <c r="F138" s="2" t="s">
        <v>132</v>
      </c>
      <c r="G138" s="2">
        <v>5</v>
      </c>
      <c r="H138" s="2"/>
    </row>
    <row r="139" spans="2:8">
      <c r="B139" s="4" t="s">
        <v>163</v>
      </c>
      <c r="C139" s="2">
        <v>138</v>
      </c>
      <c r="D139" s="2" t="s">
        <v>163</v>
      </c>
      <c r="E139" s="9" t="str">
        <f t="shared" si="2"/>
        <v>CF_Options Exercised</v>
      </c>
      <c r="F139" s="2" t="s">
        <v>132</v>
      </c>
      <c r="G139" s="2">
        <v>5</v>
      </c>
      <c r="H139" s="2"/>
    </row>
    <row r="140" spans="2:8">
      <c r="B140" s="4" t="s">
        <v>164</v>
      </c>
      <c r="C140" s="2">
        <v>139</v>
      </c>
      <c r="D140" s="2" t="s">
        <v>164</v>
      </c>
      <c r="E140" s="9" t="str">
        <f t="shared" si="2"/>
        <v>CF_Issuance (Retirement) of Debt, Net</v>
      </c>
      <c r="F140" s="2" t="s">
        <v>132</v>
      </c>
      <c r="G140" s="2">
        <v>5</v>
      </c>
      <c r="H140" s="2"/>
    </row>
    <row r="141" spans="2:8">
      <c r="B141" s="4" t="s">
        <v>165</v>
      </c>
      <c r="C141" s="2">
        <v>140</v>
      </c>
      <c r="D141" s="2" t="s">
        <v>165</v>
      </c>
      <c r="E141" s="9" t="str">
        <f t="shared" si="2"/>
        <v>CF_Short Term Debt Issued</v>
      </c>
      <c r="F141" s="2" t="s">
        <v>132</v>
      </c>
      <c r="G141" s="2">
        <v>5</v>
      </c>
      <c r="H141" s="2"/>
    </row>
    <row r="142" spans="2:8">
      <c r="B142" s="4" t="s">
        <v>166</v>
      </c>
      <c r="C142" s="2">
        <v>141</v>
      </c>
      <c r="D142" s="2" t="s">
        <v>166</v>
      </c>
      <c r="E142" s="9" t="str">
        <f t="shared" si="2"/>
        <v>CF_Short Term Debt, Net</v>
      </c>
      <c r="F142" s="2" t="s">
        <v>132</v>
      </c>
      <c r="G142" s="2">
        <v>5</v>
      </c>
      <c r="H142" s="2"/>
    </row>
    <row r="143" spans="2:8">
      <c r="B143" s="4" t="s">
        <v>167</v>
      </c>
      <c r="C143" s="2">
        <v>142</v>
      </c>
      <c r="D143" s="2" t="s">
        <v>167</v>
      </c>
      <c r="E143" s="9" t="str">
        <f t="shared" si="2"/>
        <v>CF_Long Term Debt Issued</v>
      </c>
      <c r="F143" s="2" t="s">
        <v>132</v>
      </c>
      <c r="G143" s="2">
        <v>5</v>
      </c>
      <c r="H143" s="2"/>
    </row>
    <row r="144" spans="2:8">
      <c r="B144" s="4" t="s">
        <v>168</v>
      </c>
      <c r="C144" s="2">
        <v>143</v>
      </c>
      <c r="D144" s="2" t="s">
        <v>168</v>
      </c>
      <c r="E144" s="9" t="str">
        <f t="shared" si="2"/>
        <v>CF_Long Term Debt Reduction</v>
      </c>
      <c r="F144" s="2" t="s">
        <v>132</v>
      </c>
      <c r="G144" s="2">
        <v>5</v>
      </c>
      <c r="H144" s="2"/>
    </row>
    <row r="145" spans="2:8">
      <c r="B145" s="4" t="s">
        <v>169</v>
      </c>
      <c r="C145" s="2">
        <v>144</v>
      </c>
      <c r="D145" s="2" t="s">
        <v>169</v>
      </c>
      <c r="E145" s="9" t="str">
        <f t="shared" si="2"/>
        <v>CF_Long Term Debt, Net</v>
      </c>
      <c r="F145" s="2" t="s">
        <v>132</v>
      </c>
      <c r="G145" s="2">
        <v>5</v>
      </c>
      <c r="H145" s="2"/>
    </row>
    <row r="146" spans="2:8">
      <c r="B146" s="4" t="s">
        <v>170</v>
      </c>
      <c r="C146" s="2">
        <v>145</v>
      </c>
      <c r="D146" s="2" t="s">
        <v>170</v>
      </c>
      <c r="E146" s="9" t="str">
        <f t="shared" si="2"/>
        <v>CF_Total Debt Reduction</v>
      </c>
      <c r="F146" s="2" t="s">
        <v>132</v>
      </c>
      <c r="G146" s="2">
        <v>5</v>
      </c>
      <c r="H146" s="2"/>
    </row>
    <row r="147" spans="2:8">
      <c r="B147" s="4" t="s">
        <v>171</v>
      </c>
      <c r="C147" s="2">
        <v>146</v>
      </c>
      <c r="D147" s="2" t="s">
        <v>171</v>
      </c>
      <c r="E147" s="9" t="str">
        <f t="shared" si="2"/>
        <v>CF_Cash from Financing Activities</v>
      </c>
      <c r="F147" s="2" t="s">
        <v>132</v>
      </c>
      <c r="G147" s="2">
        <v>5</v>
      </c>
      <c r="H147" s="2"/>
    </row>
    <row r="148" spans="2:8">
      <c r="B148" s="4" t="s">
        <v>172</v>
      </c>
      <c r="C148" s="2">
        <v>147</v>
      </c>
      <c r="D148" s="2" t="s">
        <v>172</v>
      </c>
      <c r="E148" s="9" t="str">
        <f t="shared" si="2"/>
        <v>CF_Foreign Exchange Effects</v>
      </c>
      <c r="F148" s="2" t="s">
        <v>132</v>
      </c>
      <c r="G148" s="2">
        <v>5</v>
      </c>
      <c r="H148" s="2"/>
    </row>
    <row r="149" spans="2:8">
      <c r="B149" s="4" t="s">
        <v>173</v>
      </c>
      <c r="C149" s="2">
        <v>148</v>
      </c>
      <c r="D149" s="2" t="s">
        <v>173</v>
      </c>
      <c r="E149" s="9" t="str">
        <f t="shared" si="2"/>
        <v>CF_Net Change in Cash</v>
      </c>
      <c r="F149" s="2" t="s">
        <v>30</v>
      </c>
      <c r="G149" s="2">
        <v>9</v>
      </c>
      <c r="H149" s="2"/>
    </row>
    <row r="150" spans="2:8">
      <c r="B150" s="4" t="s">
        <v>174</v>
      </c>
      <c r="C150" s="2">
        <v>149</v>
      </c>
      <c r="D150" s="2" t="s">
        <v>174</v>
      </c>
      <c r="E150" s="9" t="str">
        <f t="shared" si="2"/>
        <v>CF_Net Cash _ Beginning Balance</v>
      </c>
      <c r="F150" s="2" t="s">
        <v>132</v>
      </c>
      <c r="G150" s="2">
        <v>5</v>
      </c>
      <c r="H150" s="2"/>
    </row>
    <row r="151" spans="2:8">
      <c r="B151" s="4" t="s">
        <v>175</v>
      </c>
      <c r="C151" s="2">
        <v>150</v>
      </c>
      <c r="D151" s="2" t="s">
        <v>175</v>
      </c>
      <c r="E151" s="9" t="str">
        <f t="shared" si="2"/>
        <v>CF_Net Cash _ Ending Balance</v>
      </c>
      <c r="F151" s="2" t="s">
        <v>132</v>
      </c>
      <c r="G151" s="2">
        <v>5</v>
      </c>
      <c r="H151" s="2"/>
    </row>
    <row r="152" spans="2:8">
      <c r="B152" s="4" t="s">
        <v>176</v>
      </c>
      <c r="C152" s="2">
        <v>151</v>
      </c>
      <c r="D152" s="2" t="s">
        <v>176</v>
      </c>
      <c r="E152" s="9" t="str">
        <f t="shared" si="2"/>
        <v>CF_Cash Interest Paid</v>
      </c>
      <c r="F152" s="2" t="s">
        <v>132</v>
      </c>
      <c r="G152" s="2">
        <v>5</v>
      </c>
      <c r="H152" s="2"/>
    </row>
    <row r="153" spans="2:8">
      <c r="B153" s="4" t="s">
        <v>177</v>
      </c>
      <c r="C153" s="2">
        <v>152</v>
      </c>
      <c r="D153" s="2" t="s">
        <v>177</v>
      </c>
      <c r="E153" s="9" t="str">
        <f t="shared" si="2"/>
        <v>CF_Cash Taxes Paid</v>
      </c>
      <c r="F153" s="2" t="s">
        <v>132</v>
      </c>
      <c r="G153" s="2">
        <v>5</v>
      </c>
      <c r="H153" s="2"/>
    </row>
    <row r="154" spans="2:8">
      <c r="B154" s="4" t="s">
        <v>178</v>
      </c>
      <c r="C154" s="2">
        <v>153</v>
      </c>
      <c r="D154" s="2" t="s">
        <v>178</v>
      </c>
      <c r="E154" s="9" t="str">
        <f t="shared" si="2"/>
        <v>CF_Net Changes in Working Capital</v>
      </c>
      <c r="F154" s="2" t="s">
        <v>132</v>
      </c>
      <c r="G154" s="2">
        <v>5</v>
      </c>
      <c r="H154" s="2"/>
    </row>
    <row r="155" spans="2:8">
      <c r="B155" s="4" t="s">
        <v>179</v>
      </c>
      <c r="C155" s="2">
        <v>154</v>
      </c>
      <c r="D155" s="2" t="s">
        <v>179</v>
      </c>
      <c r="E155" s="9" t="str">
        <f t="shared" si="2"/>
        <v>CF_Free Cash Flow</v>
      </c>
      <c r="F155" s="2" t="s">
        <v>132</v>
      </c>
      <c r="G155" s="2">
        <v>5</v>
      </c>
      <c r="H155" s="2"/>
    </row>
    <row r="156" spans="2:8">
      <c r="B156" s="4" t="s">
        <v>180</v>
      </c>
      <c r="C156" s="2">
        <v>155</v>
      </c>
      <c r="D156" s="2" t="s">
        <v>180</v>
      </c>
      <c r="E156" s="9" t="str">
        <f t="shared" si="2"/>
        <v>IS_Earnings Quality Score</v>
      </c>
      <c r="F156" s="2" t="s">
        <v>181</v>
      </c>
      <c r="G156" s="2">
        <v>5</v>
      </c>
      <c r="H156" s="2"/>
    </row>
    <row r="157" spans="2:8">
      <c r="B157" s="4" t="s">
        <v>182</v>
      </c>
      <c r="C157" s="2">
        <v>156</v>
      </c>
      <c r="D157" s="2" t="s">
        <v>182</v>
      </c>
      <c r="E157" s="9" t="str">
        <f t="shared" si="2"/>
        <v>IS_Revenue</v>
      </c>
      <c r="F157" s="2" t="s">
        <v>181</v>
      </c>
      <c r="G157" s="2">
        <v>5</v>
      </c>
      <c r="H157" s="2"/>
    </row>
    <row r="158" spans="2:8">
      <c r="B158" s="4" t="s">
        <v>183</v>
      </c>
      <c r="C158" s="2">
        <v>157</v>
      </c>
      <c r="D158" s="2" t="s">
        <v>183</v>
      </c>
      <c r="E158" s="9" t="str">
        <f t="shared" si="2"/>
        <v>IS_Net Sales</v>
      </c>
      <c r="F158" s="2" t="s">
        <v>181</v>
      </c>
      <c r="G158" s="2">
        <v>5</v>
      </c>
      <c r="H158" s="2"/>
    </row>
    <row r="159" spans="2:8">
      <c r="B159" s="4" t="s">
        <v>184</v>
      </c>
      <c r="C159" s="2">
        <v>158</v>
      </c>
      <c r="D159" s="2" t="s">
        <v>184</v>
      </c>
      <c r="E159" s="9" t="str">
        <f t="shared" si="2"/>
        <v>IS_Total Revenue</v>
      </c>
      <c r="F159" s="2" t="s">
        <v>181</v>
      </c>
      <c r="G159" s="2">
        <v>5</v>
      </c>
      <c r="H159" s="2"/>
    </row>
    <row r="160" spans="2:8">
      <c r="B160" s="4" t="s">
        <v>185</v>
      </c>
      <c r="C160" s="2">
        <v>159</v>
      </c>
      <c r="D160" s="2" t="s">
        <v>185</v>
      </c>
      <c r="E160" s="9" t="str">
        <f t="shared" si="2"/>
        <v>IS_Cost of Revenue, Total</v>
      </c>
      <c r="F160" s="2" t="s">
        <v>181</v>
      </c>
      <c r="G160" s="2">
        <v>5</v>
      </c>
      <c r="H160" s="2"/>
    </row>
    <row r="161" spans="2:8">
      <c r="B161" s="4" t="s">
        <v>186</v>
      </c>
      <c r="C161" s="2">
        <v>160</v>
      </c>
      <c r="D161" s="2" t="s">
        <v>186</v>
      </c>
      <c r="E161" s="9" t="str">
        <f t="shared" si="2"/>
        <v>IS_Cost of Revenue</v>
      </c>
      <c r="F161" s="2" t="s">
        <v>181</v>
      </c>
      <c r="G161" s="2">
        <v>5</v>
      </c>
      <c r="H161" s="2"/>
    </row>
    <row r="162" spans="2:8">
      <c r="B162" s="4" t="s">
        <v>187</v>
      </c>
      <c r="C162" s="2">
        <v>161</v>
      </c>
      <c r="D162" s="2" t="s">
        <v>187</v>
      </c>
      <c r="E162" s="9" t="str">
        <f t="shared" si="2"/>
        <v>IS_Gross Profit</v>
      </c>
      <c r="F162" s="2" t="s">
        <v>181</v>
      </c>
      <c r="G162" s="2">
        <v>5</v>
      </c>
      <c r="H162" s="2"/>
    </row>
    <row r="163" spans="2:8">
      <c r="B163" s="4" t="s">
        <v>188</v>
      </c>
      <c r="C163" s="2">
        <v>162</v>
      </c>
      <c r="D163" s="2" t="s">
        <v>188</v>
      </c>
      <c r="E163" s="9" t="str">
        <f t="shared" si="2"/>
        <v>IS_Selling/General/Admin_ Expenses, Total</v>
      </c>
      <c r="F163" s="2" t="s">
        <v>181</v>
      </c>
      <c r="G163" s="2">
        <v>5</v>
      </c>
      <c r="H163" s="2"/>
    </row>
    <row r="164" spans="2:8">
      <c r="B164" s="4" t="s">
        <v>189</v>
      </c>
      <c r="C164" s="2">
        <v>163</v>
      </c>
      <c r="D164" s="2" t="s">
        <v>189</v>
      </c>
      <c r="E164" s="9" t="str">
        <f t="shared" si="2"/>
        <v>IS_Selling/General/Administrative Expense</v>
      </c>
      <c r="F164" s="2" t="s">
        <v>181</v>
      </c>
      <c r="G164" s="2">
        <v>5</v>
      </c>
      <c r="H164" s="2"/>
    </row>
    <row r="165" spans="2:8">
      <c r="B165" s="4" t="s">
        <v>190</v>
      </c>
      <c r="C165" s="2">
        <v>164</v>
      </c>
      <c r="D165" s="2" t="s">
        <v>190</v>
      </c>
      <c r="E165" s="9" t="str">
        <f t="shared" si="2"/>
        <v>IS_Labor &amp; Related Expense</v>
      </c>
      <c r="F165" s="2" t="s">
        <v>181</v>
      </c>
      <c r="G165" s="2">
        <v>5</v>
      </c>
      <c r="H165" s="2"/>
    </row>
    <row r="166" spans="2:8">
      <c r="B166" s="4" t="s">
        <v>191</v>
      </c>
      <c r="C166" s="2">
        <v>165</v>
      </c>
      <c r="D166" s="2" t="s">
        <v>191</v>
      </c>
      <c r="E166" s="9" t="str">
        <f t="shared" si="2"/>
        <v>IS_Depreciation/Amortization</v>
      </c>
      <c r="F166" s="2" t="s">
        <v>181</v>
      </c>
      <c r="G166" s="2">
        <v>5</v>
      </c>
      <c r="H166" s="2"/>
    </row>
    <row r="167" spans="2:8">
      <c r="B167" s="4" t="s">
        <v>192</v>
      </c>
      <c r="C167" s="2">
        <v>166</v>
      </c>
      <c r="D167" s="2" t="s">
        <v>192</v>
      </c>
      <c r="E167" s="9" t="str">
        <f t="shared" si="2"/>
        <v>IS_Depreciation</v>
      </c>
      <c r="F167" s="2" t="s">
        <v>181</v>
      </c>
      <c r="G167" s="2">
        <v>5</v>
      </c>
      <c r="H167" s="2"/>
    </row>
    <row r="168" spans="2:8">
      <c r="B168" s="4" t="s">
        <v>193</v>
      </c>
      <c r="C168" s="2">
        <v>167</v>
      </c>
      <c r="D168" s="2" t="s">
        <v>193</v>
      </c>
      <c r="E168" s="9" t="str">
        <f t="shared" si="2"/>
        <v>IS_Interest/Investment Income _ Operating</v>
      </c>
      <c r="F168" s="2" t="s">
        <v>181</v>
      </c>
      <c r="G168" s="2">
        <v>5</v>
      </c>
      <c r="H168" s="2"/>
    </row>
    <row r="169" spans="2:8">
      <c r="B169" s="4" t="s">
        <v>194</v>
      </c>
      <c r="C169" s="2">
        <v>168</v>
      </c>
      <c r="D169" s="2" t="s">
        <v>194</v>
      </c>
      <c r="E169" s="9" t="str">
        <f t="shared" si="2"/>
        <v>IS_Investment Income _ Operating</v>
      </c>
      <c r="F169" s="2" t="s">
        <v>181</v>
      </c>
      <c r="G169" s="2">
        <v>5</v>
      </c>
      <c r="H169" s="2"/>
    </row>
    <row r="170" spans="2:8">
      <c r="B170" s="4" t="s">
        <v>195</v>
      </c>
      <c r="C170" s="2">
        <v>169</v>
      </c>
      <c r="D170" s="2" t="s">
        <v>195</v>
      </c>
      <c r="E170" s="9" t="str">
        <f t="shared" si="2"/>
        <v>IS_Interest Exp_(Inc_),Net_Operating, Total</v>
      </c>
      <c r="F170" s="2" t="s">
        <v>181</v>
      </c>
      <c r="G170" s="2">
        <v>5</v>
      </c>
      <c r="H170" s="2"/>
    </row>
    <row r="171" spans="2:8">
      <c r="B171" s="4" t="s">
        <v>196</v>
      </c>
      <c r="C171" s="2">
        <v>170</v>
      </c>
      <c r="D171" s="2" t="s">
        <v>196</v>
      </c>
      <c r="E171" s="9" t="str">
        <f t="shared" si="2"/>
        <v>IS_Unusual Expense (Income)</v>
      </c>
      <c r="F171" s="2" t="s">
        <v>181</v>
      </c>
      <c r="G171" s="2">
        <v>5</v>
      </c>
      <c r="H171" s="2"/>
    </row>
    <row r="172" spans="2:8">
      <c r="B172" s="4" t="s">
        <v>197</v>
      </c>
      <c r="C172" s="2">
        <v>171</v>
      </c>
      <c r="D172" s="2" t="s">
        <v>197</v>
      </c>
      <c r="E172" s="9" t="str">
        <f t="shared" si="2"/>
        <v>IS_Restructuring Charge</v>
      </c>
      <c r="F172" s="2" t="s">
        <v>181</v>
      </c>
      <c r="G172" s="2">
        <v>5</v>
      </c>
      <c r="H172" s="2"/>
    </row>
    <row r="173" spans="2:8">
      <c r="B173" s="4" t="s">
        <v>198</v>
      </c>
      <c r="C173" s="2">
        <v>172</v>
      </c>
      <c r="D173" s="2" t="s">
        <v>198</v>
      </c>
      <c r="E173" s="9" t="str">
        <f t="shared" si="2"/>
        <v>IS_Litigation</v>
      </c>
      <c r="F173" s="2" t="s">
        <v>181</v>
      </c>
      <c r="G173" s="2">
        <v>5</v>
      </c>
      <c r="H173" s="2"/>
    </row>
    <row r="174" spans="2:8">
      <c r="B174" s="4" t="s">
        <v>199</v>
      </c>
      <c r="C174" s="2">
        <v>173</v>
      </c>
      <c r="D174" s="2" t="s">
        <v>199</v>
      </c>
      <c r="E174" s="9" t="str">
        <f t="shared" si="2"/>
        <v>IS_Impairment_Assets Held for Sale</v>
      </c>
      <c r="F174" s="2" t="s">
        <v>181</v>
      </c>
      <c r="G174" s="2">
        <v>5</v>
      </c>
      <c r="H174" s="2"/>
    </row>
    <row r="175" spans="2:8">
      <c r="B175" s="4" t="s">
        <v>200</v>
      </c>
      <c r="C175" s="2">
        <v>174</v>
      </c>
      <c r="D175" s="2" t="s">
        <v>200</v>
      </c>
      <c r="E175" s="9" t="str">
        <f t="shared" si="2"/>
        <v>IS_Other Unusual Expense (Income)</v>
      </c>
      <c r="F175" s="2" t="s">
        <v>181</v>
      </c>
      <c r="G175" s="2">
        <v>5</v>
      </c>
      <c r="H175" s="2"/>
    </row>
    <row r="176" spans="2:8">
      <c r="B176" s="4" t="s">
        <v>201</v>
      </c>
      <c r="C176" s="2">
        <v>175</v>
      </c>
      <c r="D176" s="2" t="s">
        <v>201</v>
      </c>
      <c r="E176" s="9" t="str">
        <f t="shared" si="2"/>
        <v>IS_Total Operating Expense</v>
      </c>
      <c r="F176" s="2" t="s">
        <v>181</v>
      </c>
      <c r="G176" s="2">
        <v>5</v>
      </c>
      <c r="H176" s="2"/>
    </row>
    <row r="177" spans="2:8">
      <c r="B177" s="4" t="s">
        <v>202</v>
      </c>
      <c r="C177" s="2">
        <v>176</v>
      </c>
      <c r="D177" s="2" t="s">
        <v>202</v>
      </c>
      <c r="E177" s="9" t="str">
        <f t="shared" si="2"/>
        <v>IS_Operating Income</v>
      </c>
      <c r="F177" s="2" t="s">
        <v>181</v>
      </c>
      <c r="G177" s="2">
        <v>5</v>
      </c>
      <c r="H177" s="2" t="s">
        <v>203</v>
      </c>
    </row>
    <row r="178" spans="2:8">
      <c r="B178" s="4" t="s">
        <v>204</v>
      </c>
      <c r="C178" s="2">
        <v>177</v>
      </c>
      <c r="D178" s="2" t="s">
        <v>204</v>
      </c>
      <c r="E178" s="9" t="str">
        <f t="shared" si="2"/>
        <v>IS_Interest Expense, Net Non_Operating</v>
      </c>
      <c r="F178" s="2" t="s">
        <v>181</v>
      </c>
      <c r="G178" s="2">
        <v>5</v>
      </c>
      <c r="H178" s="2"/>
    </row>
    <row r="179" spans="2:8">
      <c r="B179" s="4" t="s">
        <v>205</v>
      </c>
      <c r="C179" s="2">
        <v>178</v>
      </c>
      <c r="D179" s="2" t="s">
        <v>205</v>
      </c>
      <c r="E179" s="9" t="str">
        <f t="shared" si="2"/>
        <v>IS_Interest Expense _ Non_Operating</v>
      </c>
      <c r="F179" s="2" t="s">
        <v>181</v>
      </c>
      <c r="G179" s="2">
        <v>5</v>
      </c>
      <c r="H179" s="2"/>
    </row>
    <row r="180" spans="2:8">
      <c r="B180" s="4" t="s">
        <v>206</v>
      </c>
      <c r="C180" s="2">
        <v>179</v>
      </c>
      <c r="D180" s="2" t="s">
        <v>206</v>
      </c>
      <c r="E180" s="9" t="str">
        <f t="shared" si="2"/>
        <v>IS_Interest/Invest Income _ Non_Operating</v>
      </c>
      <c r="F180" s="2" t="s">
        <v>181</v>
      </c>
      <c r="G180" s="2">
        <v>5</v>
      </c>
      <c r="H180" s="2"/>
    </row>
    <row r="181" spans="2:8">
      <c r="B181" s="4" t="s">
        <v>207</v>
      </c>
      <c r="C181" s="2">
        <v>180</v>
      </c>
      <c r="D181" s="2" t="s">
        <v>207</v>
      </c>
      <c r="E181" s="9" t="str">
        <f t="shared" si="2"/>
        <v>IS_Interest Income _ Non_Operating</v>
      </c>
      <c r="F181" s="2" t="s">
        <v>181</v>
      </c>
      <c r="G181" s="2">
        <v>5</v>
      </c>
      <c r="H181" s="2"/>
    </row>
    <row r="182" spans="2:8">
      <c r="B182" s="4" t="s">
        <v>208</v>
      </c>
      <c r="C182" s="2">
        <v>181</v>
      </c>
      <c r="D182" s="2" t="s">
        <v>208</v>
      </c>
      <c r="E182" s="9" t="str">
        <f t="shared" si="2"/>
        <v>IS_Investment Income _ Non_Operating</v>
      </c>
      <c r="F182" s="2" t="s">
        <v>181</v>
      </c>
      <c r="G182" s="2">
        <v>5</v>
      </c>
      <c r="H182" s="2"/>
    </row>
    <row r="183" spans="2:8">
      <c r="B183" s="4" t="s">
        <v>209</v>
      </c>
      <c r="C183" s="2">
        <v>182</v>
      </c>
      <c r="D183" s="2" t="s">
        <v>209</v>
      </c>
      <c r="E183" s="9" t="str">
        <f t="shared" si="2"/>
        <v>IS_Interest Inc_(Exp_),Net_Non_Op_, Total</v>
      </c>
      <c r="F183" s="2" t="s">
        <v>181</v>
      </c>
      <c r="G183" s="2">
        <v>5</v>
      </c>
      <c r="H183" s="2"/>
    </row>
    <row r="184" spans="2:8">
      <c r="B184" s="4" t="s">
        <v>210</v>
      </c>
      <c r="C184" s="2">
        <v>183</v>
      </c>
      <c r="D184" s="2" t="s">
        <v>210</v>
      </c>
      <c r="E184" s="9" t="str">
        <f t="shared" si="2"/>
        <v>IS_Other, Net</v>
      </c>
      <c r="F184" s="2" t="s">
        <v>181</v>
      </c>
      <c r="G184" s="2">
        <v>5</v>
      </c>
      <c r="H184" s="2"/>
    </row>
    <row r="185" spans="2:8">
      <c r="B185" s="4" t="s">
        <v>211</v>
      </c>
      <c r="C185" s="2">
        <v>184</v>
      </c>
      <c r="D185" s="2" t="s">
        <v>211</v>
      </c>
      <c r="E185" s="9" t="str">
        <f t="shared" si="2"/>
        <v>IS_Other Non_Operating Income (Expense)</v>
      </c>
      <c r="F185" s="2" t="s">
        <v>181</v>
      </c>
      <c r="G185" s="2">
        <v>5</v>
      </c>
      <c r="H185" s="2"/>
    </row>
    <row r="186" spans="2:8">
      <c r="B186" s="4" t="s">
        <v>212</v>
      </c>
      <c r="C186" s="2">
        <v>185</v>
      </c>
      <c r="D186" s="2" t="s">
        <v>212</v>
      </c>
      <c r="E186" s="9" t="str">
        <f t="shared" si="2"/>
        <v>IS_Net Income Before Taxes</v>
      </c>
      <c r="F186" s="2" t="s">
        <v>181</v>
      </c>
      <c r="G186" s="2">
        <v>5</v>
      </c>
      <c r="H186" s="2"/>
    </row>
    <row r="187" spans="2:8">
      <c r="B187" s="4" t="s">
        <v>213</v>
      </c>
      <c r="C187" s="2">
        <v>186</v>
      </c>
      <c r="D187" s="2" t="s">
        <v>213</v>
      </c>
      <c r="E187" s="9" t="str">
        <f t="shared" si="2"/>
        <v>IS_Provision for Income Taxes</v>
      </c>
      <c r="F187" s="2" t="s">
        <v>181</v>
      </c>
      <c r="G187" s="2">
        <v>5</v>
      </c>
      <c r="H187" s="2"/>
    </row>
    <row r="188" spans="2:8">
      <c r="B188" s="4" t="s">
        <v>214</v>
      </c>
      <c r="C188" s="2">
        <v>187</v>
      </c>
      <c r="D188" s="2" t="s">
        <v>214</v>
      </c>
      <c r="E188" s="9" t="str">
        <f t="shared" si="2"/>
        <v>IS_Net Income After Taxes</v>
      </c>
      <c r="F188" s="2" t="s">
        <v>181</v>
      </c>
      <c r="G188" s="2">
        <v>5</v>
      </c>
      <c r="H188" s="2"/>
    </row>
    <row r="189" spans="2:8">
      <c r="B189" s="4" t="s">
        <v>215</v>
      </c>
      <c r="C189" s="2">
        <v>188</v>
      </c>
      <c r="D189" s="2" t="s">
        <v>215</v>
      </c>
      <c r="E189" s="9" t="str">
        <f t="shared" si="2"/>
        <v>IS_Minority Interest</v>
      </c>
      <c r="F189" s="2" t="s">
        <v>181</v>
      </c>
      <c r="G189" s="2">
        <v>5</v>
      </c>
      <c r="H189" s="2"/>
    </row>
    <row r="190" spans="2:8">
      <c r="B190" s="4" t="s">
        <v>216</v>
      </c>
      <c r="C190" s="2">
        <v>189</v>
      </c>
      <c r="D190" s="2" t="s">
        <v>216</v>
      </c>
      <c r="E190" s="9" t="str">
        <f t="shared" si="2"/>
        <v>IS_Equity In Affiliates</v>
      </c>
      <c r="F190" s="2" t="s">
        <v>181</v>
      </c>
      <c r="G190" s="2">
        <v>5</v>
      </c>
      <c r="H190" s="2"/>
    </row>
    <row r="191" spans="2:8">
      <c r="B191" s="4" t="s">
        <v>217</v>
      </c>
      <c r="C191" s="2">
        <v>190</v>
      </c>
      <c r="D191" s="2" t="s">
        <v>217</v>
      </c>
      <c r="E191" s="9" t="str">
        <f t="shared" si="2"/>
        <v>IS_Net Income Before Extra_ Items</v>
      </c>
      <c r="F191" s="2" t="s">
        <v>181</v>
      </c>
      <c r="G191" s="2">
        <v>5</v>
      </c>
      <c r="H191" s="2"/>
    </row>
    <row r="192" spans="2:8">
      <c r="B192" s="4" t="s">
        <v>218</v>
      </c>
      <c r="C192" s="2">
        <v>191</v>
      </c>
      <c r="D192" s="2" t="s">
        <v>218</v>
      </c>
      <c r="E192" s="9" t="str">
        <f t="shared" si="2"/>
        <v>IS_Extraordinary Item</v>
      </c>
      <c r="F192" s="2" t="s">
        <v>181</v>
      </c>
      <c r="G192" s="2">
        <v>5</v>
      </c>
      <c r="H192" s="2"/>
    </row>
    <row r="193" spans="2:8">
      <c r="B193" s="4" t="s">
        <v>219</v>
      </c>
      <c r="C193" s="2">
        <v>192</v>
      </c>
      <c r="D193" s="2" t="s">
        <v>219</v>
      </c>
      <c r="E193" s="9" t="str">
        <f t="shared" si="2"/>
        <v>IS_Total Extraordinary Items</v>
      </c>
      <c r="F193" s="2" t="s">
        <v>181</v>
      </c>
      <c r="G193" s="2">
        <v>5</v>
      </c>
      <c r="H193" s="2"/>
    </row>
    <row r="194" spans="2:8">
      <c r="B194" s="4" t="s">
        <v>220</v>
      </c>
      <c r="C194" s="2">
        <v>193</v>
      </c>
      <c r="D194" s="2" t="s">
        <v>220</v>
      </c>
      <c r="E194" s="9" t="str">
        <f t="shared" si="2"/>
        <v>IS_Net Income</v>
      </c>
      <c r="F194" s="2" t="s">
        <v>181</v>
      </c>
      <c r="G194" s="2">
        <v>5</v>
      </c>
      <c r="H194" s="2" t="s">
        <v>221</v>
      </c>
    </row>
    <row r="195" spans="2:8">
      <c r="B195" s="4" t="s">
        <v>222</v>
      </c>
      <c r="C195" s="2">
        <v>194</v>
      </c>
      <c r="D195" s="2" t="s">
        <v>222</v>
      </c>
      <c r="E195" s="9" t="str">
        <f t="shared" ref="E195:E258" si="3">SUBSTITUTE(SUBSTITUTE(D195,"-","_"),".","_")</f>
        <v>IS_Income Available to Com Excl ExtraOrd</v>
      </c>
      <c r="F195" s="2" t="s">
        <v>181</v>
      </c>
      <c r="G195" s="2">
        <v>5</v>
      </c>
      <c r="H195" s="2"/>
    </row>
    <row r="196" spans="2:8">
      <c r="B196" s="4" t="s">
        <v>223</v>
      </c>
      <c r="C196" s="2">
        <v>195</v>
      </c>
      <c r="D196" s="2" t="s">
        <v>223</v>
      </c>
      <c r="E196" s="9" t="str">
        <f t="shared" si="3"/>
        <v>IS_Income Available to Com Incl ExtraOrd</v>
      </c>
      <c r="F196" s="2" t="s">
        <v>181</v>
      </c>
      <c r="G196" s="2">
        <v>5</v>
      </c>
      <c r="H196" s="2"/>
    </row>
    <row r="197" spans="2:8">
      <c r="B197" s="4" t="s">
        <v>224</v>
      </c>
      <c r="C197" s="2">
        <v>196</v>
      </c>
      <c r="D197" s="2" t="s">
        <v>224</v>
      </c>
      <c r="E197" s="9" t="str">
        <f t="shared" si="3"/>
        <v>IS_Basic Weighted Average Shares</v>
      </c>
      <c r="F197" s="2" t="s">
        <v>181</v>
      </c>
      <c r="G197" s="2">
        <v>5</v>
      </c>
      <c r="H197" s="2"/>
    </row>
    <row r="198" spans="2:8">
      <c r="B198" s="4" t="s">
        <v>225</v>
      </c>
      <c r="C198" s="2">
        <v>197</v>
      </c>
      <c r="D198" s="2" t="s">
        <v>225</v>
      </c>
      <c r="E198" s="9" t="str">
        <f t="shared" si="3"/>
        <v>IS_Basic EPS Excluding Extraordinary Items</v>
      </c>
      <c r="F198" s="2" t="s">
        <v>181</v>
      </c>
      <c r="G198" s="2">
        <v>5</v>
      </c>
      <c r="H198" s="2"/>
    </row>
    <row r="199" spans="2:8">
      <c r="B199" s="4" t="s">
        <v>226</v>
      </c>
      <c r="C199" s="2">
        <v>198</v>
      </c>
      <c r="D199" s="2" t="s">
        <v>226</v>
      </c>
      <c r="E199" s="9" t="str">
        <f t="shared" si="3"/>
        <v>IS_Basic EPS Including Extraordinary Items</v>
      </c>
      <c r="F199" s="2" t="s">
        <v>181</v>
      </c>
      <c r="G199" s="2">
        <v>5</v>
      </c>
      <c r="H199" s="2"/>
    </row>
    <row r="200" spans="2:8">
      <c r="B200" s="4" t="s">
        <v>227</v>
      </c>
      <c r="C200" s="2">
        <v>199</v>
      </c>
      <c r="D200" s="2" t="s">
        <v>227</v>
      </c>
      <c r="E200" s="9" t="str">
        <f t="shared" si="3"/>
        <v>IS_Dilution Adjustment</v>
      </c>
      <c r="F200" s="2" t="s">
        <v>181</v>
      </c>
      <c r="G200" s="2">
        <v>5</v>
      </c>
      <c r="H200" s="2"/>
    </row>
    <row r="201" spans="2:8">
      <c r="B201" s="4" t="s">
        <v>228</v>
      </c>
      <c r="C201" s="2">
        <v>200</v>
      </c>
      <c r="D201" s="2" t="s">
        <v>228</v>
      </c>
      <c r="E201" s="9" t="str">
        <f t="shared" si="3"/>
        <v>IS_Diluted Net Income</v>
      </c>
      <c r="F201" s="2" t="s">
        <v>181</v>
      </c>
      <c r="G201" s="2">
        <v>5</v>
      </c>
      <c r="H201" s="2"/>
    </row>
    <row r="202" spans="2:8">
      <c r="B202" s="4" t="s">
        <v>229</v>
      </c>
      <c r="C202" s="2">
        <v>201</v>
      </c>
      <c r="D202" s="2" t="s">
        <v>229</v>
      </c>
      <c r="E202" s="9" t="str">
        <f t="shared" si="3"/>
        <v>IS_Diluted Weighted Average Shares</v>
      </c>
      <c r="F202" s="2" t="s">
        <v>181</v>
      </c>
      <c r="G202" s="2">
        <v>5</v>
      </c>
      <c r="H202" s="2"/>
    </row>
    <row r="203" spans="2:8">
      <c r="B203" s="4" t="s">
        <v>230</v>
      </c>
      <c r="C203" s="2">
        <v>202</v>
      </c>
      <c r="D203" s="2" t="s">
        <v>230</v>
      </c>
      <c r="E203" s="9" t="str">
        <f t="shared" si="3"/>
        <v>IS_Diluted EPS Excluding ExtraOrd Items</v>
      </c>
      <c r="F203" s="2" t="s">
        <v>181</v>
      </c>
      <c r="G203" s="2">
        <v>5</v>
      </c>
      <c r="H203" s="2"/>
    </row>
    <row r="204" spans="2:8">
      <c r="B204" s="4" t="s">
        <v>231</v>
      </c>
      <c r="C204" s="2">
        <v>203</v>
      </c>
      <c r="D204" s="2" t="s">
        <v>231</v>
      </c>
      <c r="E204" s="9" t="str">
        <f t="shared" si="3"/>
        <v>IS_Diluted EPS Including ExtraOrd Items</v>
      </c>
      <c r="F204" s="2" t="s">
        <v>181</v>
      </c>
      <c r="G204" s="2">
        <v>5</v>
      </c>
      <c r="H204" s="2"/>
    </row>
    <row r="205" spans="2:8">
      <c r="B205" s="4" t="s">
        <v>232</v>
      </c>
      <c r="C205" s="2">
        <v>204</v>
      </c>
      <c r="D205" s="2" t="s">
        <v>232</v>
      </c>
      <c r="E205" s="9" t="str">
        <f t="shared" si="3"/>
        <v>IS_DPS _ Common Stock Primary Issue</v>
      </c>
      <c r="F205" s="2" t="s">
        <v>181</v>
      </c>
      <c r="G205" s="2">
        <v>5</v>
      </c>
      <c r="H205" s="2"/>
    </row>
    <row r="206" spans="2:8">
      <c r="B206" s="4" t="s">
        <v>233</v>
      </c>
      <c r="C206" s="2">
        <v>205</v>
      </c>
      <c r="D206" s="2" t="s">
        <v>233</v>
      </c>
      <c r="E206" s="9" t="str">
        <f t="shared" si="3"/>
        <v>IS_Dividends per Share _ Com Stock Issue 2</v>
      </c>
      <c r="F206" s="2" t="s">
        <v>181</v>
      </c>
      <c r="G206" s="2">
        <v>5</v>
      </c>
      <c r="H206" s="2"/>
    </row>
    <row r="207" spans="2:8">
      <c r="B207" s="4" t="s">
        <v>234</v>
      </c>
      <c r="C207" s="2">
        <v>206</v>
      </c>
      <c r="D207" s="2" t="s">
        <v>234</v>
      </c>
      <c r="E207" s="9" t="str">
        <f t="shared" si="3"/>
        <v>IS_Gross Dividends _ Common Stock</v>
      </c>
      <c r="F207" s="2" t="s">
        <v>181</v>
      </c>
      <c r="G207" s="2">
        <v>5</v>
      </c>
      <c r="H207" s="2"/>
    </row>
    <row r="208" spans="2:8">
      <c r="B208" s="4" t="s">
        <v>235</v>
      </c>
      <c r="C208" s="2">
        <v>207</v>
      </c>
      <c r="D208" s="2" t="s">
        <v>235</v>
      </c>
      <c r="E208" s="9" t="str">
        <f t="shared" si="3"/>
        <v>IS_Pro Forma Stock Compensation Expense</v>
      </c>
      <c r="F208" s="2" t="s">
        <v>181</v>
      </c>
      <c r="G208" s="2">
        <v>5</v>
      </c>
      <c r="H208" s="2"/>
    </row>
    <row r="209" spans="2:8">
      <c r="B209" s="4" t="s">
        <v>236</v>
      </c>
      <c r="C209" s="2">
        <v>208</v>
      </c>
      <c r="D209" s="2" t="s">
        <v>236</v>
      </c>
      <c r="E209" s="9" t="str">
        <f t="shared" si="3"/>
        <v>IS_Net Income after Stock Based Comp_ Exp_</v>
      </c>
      <c r="F209" s="2" t="s">
        <v>181</v>
      </c>
      <c r="G209" s="2">
        <v>5</v>
      </c>
      <c r="H209" s="2"/>
    </row>
    <row r="210" spans="2:8">
      <c r="B210" s="4" t="s">
        <v>237</v>
      </c>
      <c r="C210" s="2">
        <v>209</v>
      </c>
      <c r="D210" s="2" t="s">
        <v>237</v>
      </c>
      <c r="E210" s="9" t="str">
        <f t="shared" si="3"/>
        <v>IS_Basic EPS after Stock Based Comp_ Exp_</v>
      </c>
      <c r="F210" s="2" t="s">
        <v>181</v>
      </c>
      <c r="G210" s="2">
        <v>5</v>
      </c>
      <c r="H210" s="2"/>
    </row>
    <row r="211" spans="2:8">
      <c r="B211" s="4" t="s">
        <v>238</v>
      </c>
      <c r="C211" s="2">
        <v>210</v>
      </c>
      <c r="D211" s="2" t="s">
        <v>238</v>
      </c>
      <c r="E211" s="9" t="str">
        <f t="shared" si="3"/>
        <v>IS_Diluted EPS after Stock Based Comp_ Exp_</v>
      </c>
      <c r="F211" s="2" t="s">
        <v>181</v>
      </c>
      <c r="G211" s="2">
        <v>5</v>
      </c>
      <c r="H211" s="2"/>
    </row>
    <row r="212" spans="2:8">
      <c r="B212" s="4" t="s">
        <v>239</v>
      </c>
      <c r="C212" s="2">
        <v>211</v>
      </c>
      <c r="D212" s="2" t="s">
        <v>239</v>
      </c>
      <c r="E212" s="9" t="str">
        <f t="shared" si="3"/>
        <v>IS_Other Unusual Expense(Income), Suppl_</v>
      </c>
      <c r="F212" s="2" t="s">
        <v>181</v>
      </c>
      <c r="G212" s="2">
        <v>5</v>
      </c>
      <c r="H212" s="2"/>
    </row>
    <row r="213" spans="2:8">
      <c r="B213" s="4" t="s">
        <v>240</v>
      </c>
      <c r="C213" s="2">
        <v>212</v>
      </c>
      <c r="D213" s="2" t="s">
        <v>240</v>
      </c>
      <c r="E213" s="9" t="str">
        <f t="shared" si="3"/>
        <v>IS_Non_Recurring Items, Supplemental, Total</v>
      </c>
      <c r="F213" s="2" t="s">
        <v>181</v>
      </c>
      <c r="G213" s="2">
        <v>5</v>
      </c>
      <c r="H213" s="2"/>
    </row>
    <row r="214" spans="2:8">
      <c r="B214" s="4" t="s">
        <v>241</v>
      </c>
      <c r="C214" s="2">
        <v>213</v>
      </c>
      <c r="D214" s="2" t="s">
        <v>241</v>
      </c>
      <c r="E214" s="9" t="str">
        <f t="shared" si="3"/>
        <v>IS_Total Special Items</v>
      </c>
      <c r="F214" s="2" t="s">
        <v>30</v>
      </c>
      <c r="G214" s="2">
        <v>9</v>
      </c>
      <c r="H214" s="2"/>
    </row>
    <row r="215" spans="2:8">
      <c r="B215" s="4" t="s">
        <v>242</v>
      </c>
      <c r="C215" s="2">
        <v>214</v>
      </c>
      <c r="D215" s="2" t="s">
        <v>242</v>
      </c>
      <c r="E215" s="9" t="str">
        <f t="shared" si="3"/>
        <v>IS_Normalized Income Before Taxes</v>
      </c>
      <c r="F215" s="2" t="s">
        <v>181</v>
      </c>
      <c r="G215" s="2">
        <v>5</v>
      </c>
      <c r="H215" s="2"/>
    </row>
    <row r="216" spans="2:8">
      <c r="B216" s="4" t="s">
        <v>243</v>
      </c>
      <c r="C216" s="2">
        <v>215</v>
      </c>
      <c r="D216" s="2" t="s">
        <v>243</v>
      </c>
      <c r="E216" s="9" t="str">
        <f t="shared" si="3"/>
        <v>IS_Effect of Special Items on Income Taxes</v>
      </c>
      <c r="F216" s="2" t="s">
        <v>181</v>
      </c>
      <c r="G216" s="2">
        <v>5</v>
      </c>
      <c r="H216" s="2"/>
    </row>
    <row r="217" spans="2:8">
      <c r="B217" s="4" t="s">
        <v>244</v>
      </c>
      <c r="C217" s="2">
        <v>216</v>
      </c>
      <c r="D217" s="2" t="s">
        <v>244</v>
      </c>
      <c r="E217" s="9" t="str">
        <f t="shared" si="3"/>
        <v>IS_Inc Tax Ex Impact of Sp Items</v>
      </c>
      <c r="F217" s="2" t="s">
        <v>30</v>
      </c>
      <c r="G217" s="2">
        <v>9</v>
      </c>
      <c r="H217" s="2"/>
    </row>
    <row r="218" spans="2:8">
      <c r="B218" s="4" t="s">
        <v>245</v>
      </c>
      <c r="C218" s="2">
        <v>217</v>
      </c>
      <c r="D218" s="2" t="s">
        <v>245</v>
      </c>
      <c r="E218" s="9" t="str">
        <f t="shared" si="3"/>
        <v>IS_Normalized Income After Taxes</v>
      </c>
      <c r="F218" s="2" t="s">
        <v>181</v>
      </c>
      <c r="G218" s="2">
        <v>5</v>
      </c>
      <c r="H218" s="2"/>
    </row>
    <row r="219" spans="2:8">
      <c r="B219" s="4" t="s">
        <v>246</v>
      </c>
      <c r="C219" s="2">
        <v>218</v>
      </c>
      <c r="D219" s="2" t="s">
        <v>246</v>
      </c>
      <c r="E219" s="9" t="str">
        <f t="shared" si="3"/>
        <v>IS_Normalized Inc_ Avail to Com_</v>
      </c>
      <c r="F219" s="2" t="s">
        <v>181</v>
      </c>
      <c r="G219" s="2">
        <v>5</v>
      </c>
      <c r="H219" s="2"/>
    </row>
    <row r="220" spans="2:8">
      <c r="B220" s="4" t="s">
        <v>247</v>
      </c>
      <c r="C220" s="2">
        <v>219</v>
      </c>
      <c r="D220" s="2" t="s">
        <v>247</v>
      </c>
      <c r="E220" s="9" t="str">
        <f t="shared" si="3"/>
        <v>IS_Basic Normalized EPS</v>
      </c>
      <c r="F220" s="2" t="s">
        <v>181</v>
      </c>
      <c r="G220" s="2">
        <v>5</v>
      </c>
      <c r="H220" s="2"/>
    </row>
    <row r="221" spans="2:8">
      <c r="B221" s="4" t="s">
        <v>248</v>
      </c>
      <c r="C221" s="2">
        <v>220</v>
      </c>
      <c r="D221" s="2" t="s">
        <v>248</v>
      </c>
      <c r="E221" s="9" t="str">
        <f t="shared" si="3"/>
        <v>IS_Diluted Normalized EPS</v>
      </c>
      <c r="F221" s="2" t="s">
        <v>181</v>
      </c>
      <c r="G221" s="2">
        <v>5</v>
      </c>
      <c r="H221" s="2"/>
    </row>
    <row r="222" spans="2:8">
      <c r="B222" s="4" t="s">
        <v>249</v>
      </c>
      <c r="C222" s="2">
        <v>221</v>
      </c>
      <c r="D222" s="2" t="s">
        <v>249</v>
      </c>
      <c r="E222" s="9" t="str">
        <f t="shared" si="3"/>
        <v>IS_Depreciation, Supplemental</v>
      </c>
      <c r="F222" s="2" t="s">
        <v>181</v>
      </c>
      <c r="G222" s="2">
        <v>5</v>
      </c>
      <c r="H222" s="2"/>
    </row>
    <row r="223" spans="2:8">
      <c r="B223" s="4" t="s">
        <v>250</v>
      </c>
      <c r="C223" s="2">
        <v>222</v>
      </c>
      <c r="D223" s="2" t="s">
        <v>250</v>
      </c>
      <c r="E223" s="9" t="str">
        <f t="shared" si="3"/>
        <v>IS_Interest Expense, Supplemental</v>
      </c>
      <c r="F223" s="2" t="s">
        <v>181</v>
      </c>
      <c r="G223" s="2">
        <v>5</v>
      </c>
      <c r="H223" s="2"/>
    </row>
    <row r="224" spans="2:8">
      <c r="B224" s="4" t="s">
        <v>251</v>
      </c>
      <c r="C224" s="2">
        <v>223</v>
      </c>
      <c r="D224" s="2" t="s">
        <v>251</v>
      </c>
      <c r="E224" s="9" t="str">
        <f t="shared" si="3"/>
        <v>IS_Rental Expense, Supplemental</v>
      </c>
      <c r="F224" s="2" t="s">
        <v>181</v>
      </c>
      <c r="G224" s="2">
        <v>5</v>
      </c>
      <c r="H224" s="2"/>
    </row>
    <row r="225" spans="2:8">
      <c r="B225" s="4" t="s">
        <v>252</v>
      </c>
      <c r="C225" s="2">
        <v>224</v>
      </c>
      <c r="D225" s="2" t="s">
        <v>252</v>
      </c>
      <c r="E225" s="9" t="str">
        <f t="shared" si="3"/>
        <v>IS_Stock_Based Compensation, Supplemental</v>
      </c>
      <c r="F225" s="2" t="s">
        <v>181</v>
      </c>
      <c r="G225" s="2">
        <v>5</v>
      </c>
      <c r="H225" s="2"/>
    </row>
    <row r="226" spans="2:8">
      <c r="B226" s="4" t="s">
        <v>253</v>
      </c>
      <c r="C226" s="2">
        <v>225</v>
      </c>
      <c r="D226" s="2" t="s">
        <v>253</v>
      </c>
      <c r="E226" s="9" t="str">
        <f t="shared" si="3"/>
        <v>IS_Equity in Affiliates, Supplemental</v>
      </c>
      <c r="F226" s="2" t="s">
        <v>181</v>
      </c>
      <c r="G226" s="2">
        <v>5</v>
      </c>
      <c r="H226" s="2"/>
    </row>
    <row r="227" spans="2:8">
      <c r="B227" s="4" t="s">
        <v>254</v>
      </c>
      <c r="C227" s="2">
        <v>226</v>
      </c>
      <c r="D227" s="2" t="s">
        <v>254</v>
      </c>
      <c r="E227" s="9" t="str">
        <f t="shared" si="3"/>
        <v>IS_Minority Interest, Supplemental</v>
      </c>
      <c r="F227" s="2" t="s">
        <v>181</v>
      </c>
      <c r="G227" s="2">
        <v>5</v>
      </c>
      <c r="H227" s="2"/>
    </row>
    <row r="228" spans="2:8">
      <c r="B228" s="4" t="s">
        <v>255</v>
      </c>
      <c r="C228" s="2">
        <v>227</v>
      </c>
      <c r="D228" s="2" t="s">
        <v>255</v>
      </c>
      <c r="E228" s="9" t="str">
        <f t="shared" si="3"/>
        <v>IS_Income Taxes _ Non_Recurring Tax Change</v>
      </c>
      <c r="F228" s="2" t="s">
        <v>181</v>
      </c>
      <c r="G228" s="2">
        <v>5</v>
      </c>
      <c r="H228" s="2"/>
    </row>
    <row r="229" spans="2:8">
      <c r="B229" s="4" t="s">
        <v>256</v>
      </c>
      <c r="C229" s="2">
        <v>228</v>
      </c>
      <c r="D229" s="2" t="s">
        <v>256</v>
      </c>
      <c r="E229" s="9" t="str">
        <f t="shared" si="3"/>
        <v>IS_COVID_19 Non_Recurring Inc/Exp _ Other</v>
      </c>
      <c r="F229" s="2" t="s">
        <v>181</v>
      </c>
      <c r="G229" s="2">
        <v>5</v>
      </c>
      <c r="H229" s="2"/>
    </row>
    <row r="230" spans="2:8">
      <c r="B230" s="4" t="s">
        <v>257</v>
      </c>
      <c r="C230" s="2">
        <v>229</v>
      </c>
      <c r="D230" s="2" t="s">
        <v>257</v>
      </c>
      <c r="E230" s="9" t="str">
        <f t="shared" si="3"/>
        <v>IS_Normalized EBIT</v>
      </c>
      <c r="F230" s="2" t="s">
        <v>181</v>
      </c>
      <c r="G230" s="2">
        <v>5</v>
      </c>
      <c r="H230" s="2"/>
    </row>
    <row r="231" spans="2:8">
      <c r="B231" s="4" t="s">
        <v>258</v>
      </c>
      <c r="C231" s="2">
        <v>230</v>
      </c>
      <c r="D231" s="2" t="s">
        <v>258</v>
      </c>
      <c r="E231" s="9" t="str">
        <f t="shared" si="3"/>
        <v>IS_Normalized EBITDA</v>
      </c>
      <c r="F231" s="2" t="s">
        <v>181</v>
      </c>
      <c r="G231" s="2">
        <v>5</v>
      </c>
      <c r="H231" s="2"/>
    </row>
    <row r="232" spans="2:8">
      <c r="B232" s="4" t="s">
        <v>259</v>
      </c>
      <c r="C232" s="2">
        <v>231</v>
      </c>
      <c r="D232" s="2" t="s">
        <v>259</v>
      </c>
      <c r="E232" s="9" t="str">
        <f t="shared" si="3"/>
        <v>IS_Share Split</v>
      </c>
      <c r="F232" s="2" t="s">
        <v>181</v>
      </c>
      <c r="G232" s="2">
        <v>5</v>
      </c>
      <c r="H232" s="2"/>
    </row>
    <row r="233" spans="2:8">
      <c r="B233" s="4" t="s">
        <v>260</v>
      </c>
      <c r="C233" s="2">
        <v>232</v>
      </c>
      <c r="D233" s="2" t="s">
        <v>260</v>
      </c>
      <c r="E233" s="9" t="str">
        <f t="shared" si="3"/>
        <v>Sum of 종가*거래량</v>
      </c>
      <c r="F233" s="2" t="s">
        <v>261</v>
      </c>
      <c r="G233" s="2">
        <v>9</v>
      </c>
      <c r="H233" s="2"/>
    </row>
    <row r="234" spans="2:8">
      <c r="B234" s="4" t="s">
        <v>262</v>
      </c>
      <c r="C234" s="2">
        <v>233</v>
      </c>
      <c r="D234" s="2" t="s">
        <v>262</v>
      </c>
      <c r="E234" s="9" t="str">
        <f t="shared" si="3"/>
        <v>Sum of Volume</v>
      </c>
      <c r="F234" s="2" t="s">
        <v>261</v>
      </c>
      <c r="G234" s="2">
        <v>9</v>
      </c>
      <c r="H234" s="2"/>
    </row>
    <row r="235" spans="2:8">
      <c r="B235" s="4" t="s">
        <v>263</v>
      </c>
      <c r="C235" s="2">
        <v>234</v>
      </c>
      <c r="D235" s="2" t="s">
        <v>264</v>
      </c>
      <c r="E235" s="9" t="str">
        <f t="shared" si="3"/>
        <v>FS_Revenue from Business Activities _ Total</v>
      </c>
      <c r="F235" s="2" t="s">
        <v>265</v>
      </c>
      <c r="G235" s="2">
        <v>5</v>
      </c>
      <c r="H235" s="2"/>
    </row>
    <row r="236" spans="2:8">
      <c r="B236" s="4" t="s">
        <v>266</v>
      </c>
      <c r="C236" s="2">
        <v>235</v>
      </c>
      <c r="D236" s="2" t="s">
        <v>267</v>
      </c>
      <c r="E236" s="9" t="str">
        <f t="shared" si="3"/>
        <v>FS_Gross Profit _ Industrials/Property _ Total</v>
      </c>
      <c r="F236" s="2" t="s">
        <v>265</v>
      </c>
      <c r="G236" s="2">
        <v>5</v>
      </c>
      <c r="H236" s="2"/>
    </row>
    <row r="237" spans="2:8">
      <c r="B237" s="4" t="s">
        <v>268</v>
      </c>
      <c r="C237" s="2">
        <v>236</v>
      </c>
      <c r="D237" s="2" t="s">
        <v>269</v>
      </c>
      <c r="E237" s="9" t="str">
        <f t="shared" si="3"/>
        <v>FS_Operating Profit before Non_Recurring Income/Expense</v>
      </c>
      <c r="F237" s="2" t="s">
        <v>265</v>
      </c>
      <c r="G237" s="2">
        <v>5</v>
      </c>
      <c r="H237" s="2"/>
    </row>
    <row r="238" spans="2:8">
      <c r="B238" s="4" t="s">
        <v>270</v>
      </c>
      <c r="C238" s="2">
        <v>237</v>
      </c>
      <c r="D238" s="2" t="s">
        <v>271</v>
      </c>
      <c r="E238" s="9" t="str">
        <f t="shared" si="3"/>
        <v>FS_Earnings before Interest, Taxes, Depreciation &amp; Amortization (EBITDA)</v>
      </c>
      <c r="F238" s="2" t="s">
        <v>265</v>
      </c>
      <c r="G238" s="2">
        <v>5</v>
      </c>
      <c r="H238" s="2"/>
    </row>
    <row r="239" spans="2:8">
      <c r="B239" s="4" t="s">
        <v>272</v>
      </c>
      <c r="C239" s="2">
        <v>238</v>
      </c>
      <c r="D239" s="2" t="s">
        <v>273</v>
      </c>
      <c r="E239" s="9" t="str">
        <f t="shared" si="3"/>
        <v>FS_Income before Discontinued Operations &amp; Extraordinary Items</v>
      </c>
      <c r="F239" s="2" t="s">
        <v>265</v>
      </c>
      <c r="G239" s="2">
        <v>5</v>
      </c>
      <c r="H239" s="2"/>
    </row>
    <row r="240" spans="2:8">
      <c r="B240" s="4" t="s">
        <v>274</v>
      </c>
      <c r="C240" s="2">
        <v>239</v>
      </c>
      <c r="D240" s="2" t="s">
        <v>275</v>
      </c>
      <c r="E240" s="9" t="str">
        <f t="shared" si="3"/>
        <v>FS_Cash &amp; Cash Equivalents</v>
      </c>
      <c r="F240" s="2" t="s">
        <v>265</v>
      </c>
      <c r="G240" s="2">
        <v>5</v>
      </c>
      <c r="H240" s="2"/>
    </row>
    <row r="241" spans="2:8">
      <c r="B241" s="4" t="s">
        <v>276</v>
      </c>
      <c r="C241" s="2">
        <v>240</v>
      </c>
      <c r="D241" s="2" t="s">
        <v>277</v>
      </c>
      <c r="E241" s="9" t="str">
        <f t="shared" si="3"/>
        <v>FS_Cash &amp; Short_Term Investments</v>
      </c>
      <c r="F241" s="2" t="s">
        <v>265</v>
      </c>
      <c r="G241" s="2">
        <v>5</v>
      </c>
      <c r="H241" s="2"/>
    </row>
    <row r="242" spans="2:8">
      <c r="B242" s="4" t="s">
        <v>278</v>
      </c>
      <c r="C242" s="2">
        <v>241</v>
      </c>
      <c r="D242" s="2" t="s">
        <v>279</v>
      </c>
      <c r="E242" s="9" t="str">
        <f t="shared" si="3"/>
        <v>FS_Total Assets</v>
      </c>
      <c r="F242" s="2" t="s">
        <v>265</v>
      </c>
      <c r="G242" s="2">
        <v>5</v>
      </c>
      <c r="H242" s="2"/>
    </row>
    <row r="243" spans="2:8">
      <c r="B243" s="4" t="s">
        <v>280</v>
      </c>
      <c r="C243" s="2">
        <v>242</v>
      </c>
      <c r="D243" s="2" t="s">
        <v>281</v>
      </c>
      <c r="E243" s="9" t="str">
        <f t="shared" si="3"/>
        <v>FS_Debt _ Total</v>
      </c>
      <c r="F243" s="2" t="s">
        <v>265</v>
      </c>
      <c r="G243" s="2">
        <v>5</v>
      </c>
      <c r="H243" s="2"/>
    </row>
    <row r="244" spans="2:8">
      <c r="B244" s="4" t="s">
        <v>282</v>
      </c>
      <c r="C244" s="2">
        <v>243</v>
      </c>
      <c r="D244" s="2" t="s">
        <v>283</v>
      </c>
      <c r="E244" s="9" t="str">
        <f t="shared" si="3"/>
        <v>FS_Common Equity _ Total</v>
      </c>
      <c r="F244" s="2" t="s">
        <v>265</v>
      </c>
      <c r="G244" s="2">
        <v>5</v>
      </c>
      <c r="H244" s="2"/>
    </row>
    <row r="245" spans="2:8">
      <c r="B245" s="4" t="s">
        <v>284</v>
      </c>
      <c r="C245" s="2">
        <v>244</v>
      </c>
      <c r="D245" s="2" t="s">
        <v>285</v>
      </c>
      <c r="E245" s="9" t="str">
        <f t="shared" si="3"/>
        <v>FS_Net Cash Flow from Operating Activities</v>
      </c>
      <c r="F245" s="2" t="s">
        <v>265</v>
      </c>
      <c r="G245" s="2">
        <v>5</v>
      </c>
      <c r="H245" s="2"/>
    </row>
    <row r="246" spans="2:8">
      <c r="B246" s="4" t="s">
        <v>286</v>
      </c>
      <c r="C246" s="2">
        <v>245</v>
      </c>
      <c r="D246" s="2" t="s">
        <v>287</v>
      </c>
      <c r="E246" s="9" t="str">
        <f t="shared" si="3"/>
        <v>FS_Depreciation, Depletion &amp; Amortization including Impairment _ Cash Flow _ to Reconcile</v>
      </c>
      <c r="F246" s="2" t="s">
        <v>265</v>
      </c>
      <c r="G246" s="2">
        <v>5</v>
      </c>
      <c r="H246" s="2"/>
    </row>
    <row r="247" spans="2:8">
      <c r="B247" s="4" t="s">
        <v>288</v>
      </c>
      <c r="C247" s="2">
        <v>246</v>
      </c>
      <c r="D247" s="2" t="s">
        <v>289</v>
      </c>
      <c r="E247" s="9" t="str">
        <f t="shared" si="3"/>
        <v>FS_CAPEX</v>
      </c>
      <c r="F247" s="2" t="s">
        <v>265</v>
      </c>
      <c r="G247" s="2">
        <v>5</v>
      </c>
      <c r="H247" s="2"/>
    </row>
    <row r="248" spans="2:8">
      <c r="B248" s="4" t="s">
        <v>290</v>
      </c>
      <c r="C248" s="2">
        <v>247</v>
      </c>
      <c r="D248" s="2" t="s">
        <v>291</v>
      </c>
      <c r="E248" s="9" t="str">
        <f t="shared" si="3"/>
        <v>FS_Net Change in Cash _ Total</v>
      </c>
      <c r="F248" s="2" t="s">
        <v>265</v>
      </c>
      <c r="G248" s="2">
        <v>5</v>
      </c>
      <c r="H248" s="2"/>
    </row>
    <row r="249" spans="2:8">
      <c r="B249" s="4" t="s">
        <v>292</v>
      </c>
      <c r="C249" s="2">
        <v>248</v>
      </c>
      <c r="D249" s="2" t="s">
        <v>293</v>
      </c>
      <c r="E249" s="9" t="str">
        <f t="shared" si="3"/>
        <v>FS_Free Cash Flow Net of Dividends</v>
      </c>
      <c r="F249" s="2" t="s">
        <v>265</v>
      </c>
      <c r="G249" s="2">
        <v>5</v>
      </c>
      <c r="H249" s="2"/>
    </row>
    <row r="250" spans="2:8">
      <c r="B250" s="4" t="s">
        <v>294</v>
      </c>
      <c r="C250" s="2">
        <v>249</v>
      </c>
      <c r="D250" s="2" t="s">
        <v>295</v>
      </c>
      <c r="E250" s="9" t="str">
        <f t="shared" si="3"/>
        <v>FS_Dividend Yield _ Common Stock _ Net _ Issue Specific _ %, TTM</v>
      </c>
      <c r="F250" s="2" t="s">
        <v>265</v>
      </c>
      <c r="G250" s="2">
        <v>5</v>
      </c>
      <c r="H250" s="2"/>
    </row>
    <row r="251" spans="2:8">
      <c r="B251" s="4" t="s">
        <v>296</v>
      </c>
      <c r="C251" s="2">
        <v>250</v>
      </c>
      <c r="D251" s="2" t="s">
        <v>297</v>
      </c>
      <c r="E251" s="9" t="str">
        <f t="shared" si="3"/>
        <v>FS_EPS _ Diluted _ excluding Extraordinary Items Applicable to Common _ Total</v>
      </c>
      <c r="F251" s="2" t="s">
        <v>265</v>
      </c>
      <c r="G251" s="2">
        <v>5</v>
      </c>
      <c r="H251" s="2" t="s">
        <v>298</v>
      </c>
    </row>
    <row r="252" spans="2:8">
      <c r="B252" s="4" t="s">
        <v>299</v>
      </c>
      <c r="C252" s="2">
        <v>251</v>
      </c>
      <c r="D252" s="2" t="s">
        <v>300</v>
      </c>
      <c r="E252" s="9" t="str">
        <f t="shared" si="3"/>
        <v>FS_Shares used to calculate Diluted EPS _ Total</v>
      </c>
      <c r="F252" s="2" t="s">
        <v>265</v>
      </c>
      <c r="G252" s="2">
        <v>5</v>
      </c>
      <c r="H252" s="2"/>
    </row>
    <row r="253" spans="2:8">
      <c r="B253" s="4" t="s">
        <v>301</v>
      </c>
      <c r="C253" s="2">
        <v>252</v>
      </c>
      <c r="D253" s="2" t="s">
        <v>302</v>
      </c>
      <c r="E253" s="9" t="str">
        <f t="shared" si="3"/>
        <v>FS_Non_GAAP Income from Operations _ Company Reported</v>
      </c>
      <c r="F253" s="2" t="s">
        <v>265</v>
      </c>
      <c r="G253" s="2">
        <v>5</v>
      </c>
      <c r="H253" s="2"/>
    </row>
    <row r="254" spans="2:8">
      <c r="B254" s="4" t="s">
        <v>303</v>
      </c>
      <c r="C254" s="2">
        <v>253</v>
      </c>
      <c r="D254" s="2" t="s">
        <v>304</v>
      </c>
      <c r="E254" s="9" t="str">
        <f t="shared" si="3"/>
        <v>FS_Non_GAAP EPS Diluted _ Company Reported</v>
      </c>
      <c r="F254" s="2" t="s">
        <v>265</v>
      </c>
      <c r="G254" s="2">
        <v>5</v>
      </c>
      <c r="H254" s="2"/>
    </row>
    <row r="255" spans="2:8">
      <c r="B255" s="4" t="s">
        <v>305</v>
      </c>
      <c r="C255" s="2">
        <v>254</v>
      </c>
      <c r="D255" s="2" t="s">
        <v>306</v>
      </c>
      <c r="E255" s="9" t="str">
        <f t="shared" si="3"/>
        <v>FS_Non_GAAP Operating Margin % _ Company Reported</v>
      </c>
      <c r="F255" s="2" t="s">
        <v>265</v>
      </c>
      <c r="G255" s="2">
        <v>5</v>
      </c>
      <c r="H255" s="2"/>
    </row>
    <row r="256" spans="2:8">
      <c r="B256" s="4" t="s">
        <v>307</v>
      </c>
      <c r="C256" s="2">
        <v>255</v>
      </c>
      <c r="D256" s="2" t="s">
        <v>308</v>
      </c>
      <c r="E256" s="9" t="str">
        <f t="shared" si="3"/>
        <v>FS_Gross Profit Margin _ %</v>
      </c>
      <c r="F256" s="2" t="s">
        <v>265</v>
      </c>
      <c r="G256" s="2">
        <v>5</v>
      </c>
      <c r="H256" s="2"/>
    </row>
    <row r="257" spans="2:8">
      <c r="B257" s="4" t="s">
        <v>309</v>
      </c>
      <c r="C257" s="2">
        <v>256</v>
      </c>
      <c r="D257" s="2" t="s">
        <v>310</v>
      </c>
      <c r="E257" s="9" t="str">
        <f t="shared" si="3"/>
        <v>FS_EBITDA Margin _ %</v>
      </c>
      <c r="F257" s="2" t="s">
        <v>265</v>
      </c>
      <c r="G257" s="2">
        <v>5</v>
      </c>
      <c r="H257" s="2"/>
    </row>
    <row r="258" spans="2:8">
      <c r="B258" s="4" t="s">
        <v>311</v>
      </c>
      <c r="C258" s="2">
        <v>257</v>
      </c>
      <c r="D258" s="2" t="s">
        <v>312</v>
      </c>
      <c r="E258" s="9" t="str">
        <f t="shared" si="3"/>
        <v>FS_Operating Margin _ %</v>
      </c>
      <c r="F258" s="2" t="s">
        <v>265</v>
      </c>
      <c r="G258" s="2">
        <v>5</v>
      </c>
      <c r="H258" s="2"/>
    </row>
    <row r="259" spans="2:8">
      <c r="B259" s="4" t="s">
        <v>313</v>
      </c>
      <c r="C259" s="2">
        <v>258</v>
      </c>
      <c r="D259" s="2" t="s">
        <v>314</v>
      </c>
      <c r="E259" s="9" t="str">
        <f t="shared" ref="E259:E322" si="4">SUBSTITUTE(SUBSTITUTE(D259,"-","_"),".","_")</f>
        <v>FS_Income before Tax Margin _ %</v>
      </c>
      <c r="F259" s="2" t="s">
        <v>265</v>
      </c>
      <c r="G259" s="2">
        <v>5</v>
      </c>
      <c r="H259" s="2"/>
    </row>
    <row r="260" spans="2:8">
      <c r="B260" s="4" t="s">
        <v>315</v>
      </c>
      <c r="C260" s="2">
        <v>259</v>
      </c>
      <c r="D260" s="2" t="s">
        <v>316</v>
      </c>
      <c r="E260" s="9" t="str">
        <f t="shared" si="4"/>
        <v>FS_Income Tax Rate _ %</v>
      </c>
      <c r="F260" s="2" t="s">
        <v>265</v>
      </c>
      <c r="G260" s="2">
        <v>5</v>
      </c>
      <c r="H260" s="2"/>
    </row>
    <row r="261" spans="2:8">
      <c r="B261" s="4" t="s">
        <v>317</v>
      </c>
      <c r="C261" s="2">
        <v>260</v>
      </c>
      <c r="D261" s="2" t="s">
        <v>318</v>
      </c>
      <c r="E261" s="9" t="str">
        <f t="shared" si="4"/>
        <v>FS_Net Margin _ %</v>
      </c>
      <c r="F261" s="2" t="s">
        <v>265</v>
      </c>
      <c r="G261" s="2">
        <v>5</v>
      </c>
      <c r="H261" s="2"/>
    </row>
    <row r="262" spans="2:8">
      <c r="B262" s="4" t="s">
        <v>319</v>
      </c>
      <c r="C262" s="2">
        <v>261</v>
      </c>
      <c r="D262" s="2" t="s">
        <v>320</v>
      </c>
      <c r="E262" s="9" t="str">
        <f t="shared" si="4"/>
        <v>FS_Free Cash Flow Yield _ %, TTM</v>
      </c>
      <c r="F262" s="2" t="s">
        <v>265</v>
      </c>
      <c r="G262" s="2">
        <v>5</v>
      </c>
      <c r="H262" s="2"/>
    </row>
    <row r="263" spans="2:8">
      <c r="B263" s="4" t="s">
        <v>321</v>
      </c>
      <c r="C263" s="2">
        <v>262</v>
      </c>
      <c r="D263" s="2" t="s">
        <v>322</v>
      </c>
      <c r="E263" s="9" t="str">
        <f t="shared" si="4"/>
        <v>FS_ROE</v>
      </c>
      <c r="F263" s="2" t="s">
        <v>265</v>
      </c>
      <c r="G263" s="2">
        <v>5</v>
      </c>
      <c r="H263" s="2"/>
    </row>
    <row r="264" spans="2:8">
      <c r="B264" s="4" t="s">
        <v>323</v>
      </c>
      <c r="C264" s="2">
        <v>263</v>
      </c>
      <c r="D264" s="2" t="s">
        <v>324</v>
      </c>
      <c r="E264" s="9" t="str">
        <f t="shared" si="4"/>
        <v>FS_ROA</v>
      </c>
      <c r="F264" s="2" t="s">
        <v>265</v>
      </c>
      <c r="G264" s="2">
        <v>5</v>
      </c>
      <c r="H264" s="2"/>
    </row>
    <row r="265" spans="2:8">
      <c r="B265" s="4" t="s">
        <v>325</v>
      </c>
      <c r="C265" s="2">
        <v>264</v>
      </c>
      <c r="D265" s="2" t="s">
        <v>326</v>
      </c>
      <c r="E265" s="9" t="str">
        <f t="shared" si="4"/>
        <v>FS_ROIC</v>
      </c>
      <c r="F265" s="2" t="s">
        <v>265</v>
      </c>
      <c r="G265" s="2">
        <v>5</v>
      </c>
      <c r="H265" s="2"/>
    </row>
    <row r="266" spans="2:8">
      <c r="B266" s="4" t="s">
        <v>327</v>
      </c>
      <c r="C266" s="2">
        <v>265</v>
      </c>
      <c r="D266" s="2" t="s">
        <v>328</v>
      </c>
      <c r="E266" s="9" t="str">
        <f t="shared" si="4"/>
        <v>FS_Common Shares _ Outstanding _ Total</v>
      </c>
      <c r="F266" s="2" t="s">
        <v>265</v>
      </c>
      <c r="G266" s="2">
        <v>5</v>
      </c>
      <c r="H266" s="2"/>
    </row>
    <row r="267" spans="2:8">
      <c r="B267" s="4" t="s">
        <v>329</v>
      </c>
      <c r="C267" s="2">
        <v>266</v>
      </c>
      <c r="D267" s="2" t="s">
        <v>330</v>
      </c>
      <c r="E267" s="9" t="str">
        <f t="shared" si="4"/>
        <v>FS_Total Debt Percentage of Total Assets</v>
      </c>
      <c r="F267" s="2" t="s">
        <v>265</v>
      </c>
      <c r="G267" s="2">
        <v>5</v>
      </c>
      <c r="H267" s="2" t="s">
        <v>331</v>
      </c>
    </row>
    <row r="268" spans="2:8">
      <c r="B268" s="4" t="s">
        <v>332</v>
      </c>
      <c r="C268" s="2">
        <v>267</v>
      </c>
      <c r="D268" s="2" t="s">
        <v>333</v>
      </c>
      <c r="E268" s="9" t="str">
        <f t="shared" si="4"/>
        <v>FS_Total Debt Percentage of Total Capital</v>
      </c>
      <c r="F268" s="2" t="s">
        <v>265</v>
      </c>
      <c r="G268" s="2">
        <v>5</v>
      </c>
      <c r="H268" s="2"/>
    </row>
    <row r="269" spans="2:8">
      <c r="B269" s="4" t="s">
        <v>334</v>
      </c>
      <c r="C269" s="2">
        <v>268</v>
      </c>
      <c r="D269" s="2" t="s">
        <v>335</v>
      </c>
      <c r="E269" s="9" t="str">
        <f t="shared" si="4"/>
        <v>FS_Total Debt Percentage of Total Equity</v>
      </c>
      <c r="F269" s="2" t="s">
        <v>265</v>
      </c>
      <c r="G269" s="2">
        <v>5</v>
      </c>
      <c r="H269" s="2"/>
    </row>
    <row r="270" spans="2:8">
      <c r="B270" s="4" t="s">
        <v>336</v>
      </c>
      <c r="C270" s="2">
        <v>269</v>
      </c>
      <c r="D270" s="2" t="s">
        <v>337</v>
      </c>
      <c r="E270" s="9" t="str">
        <f t="shared" si="4"/>
        <v>FS_Interest Coverage Ratio</v>
      </c>
      <c r="F270" s="2" t="s">
        <v>265</v>
      </c>
      <c r="G270" s="2">
        <v>5</v>
      </c>
      <c r="H270" s="2"/>
    </row>
    <row r="271" spans="2:8">
      <c r="B271" s="4" t="s">
        <v>338</v>
      </c>
      <c r="C271" s="2">
        <v>270</v>
      </c>
      <c r="D271" s="2" t="s">
        <v>339</v>
      </c>
      <c r="E271" s="9" t="str">
        <f t="shared" si="4"/>
        <v>FS_Dividend Coverage _ %</v>
      </c>
      <c r="F271" s="2" t="s">
        <v>265</v>
      </c>
      <c r="G271" s="2">
        <v>5</v>
      </c>
      <c r="H271" s="2"/>
    </row>
    <row r="272" spans="2:8">
      <c r="B272" s="4" t="s">
        <v>340</v>
      </c>
      <c r="C272" s="2">
        <v>271</v>
      </c>
      <c r="D272" s="2" t="s">
        <v>341</v>
      </c>
      <c r="E272" s="9" t="str">
        <f t="shared" si="4"/>
        <v>FS_Earnings Retention Rate</v>
      </c>
      <c r="F272" s="2" t="s">
        <v>265</v>
      </c>
      <c r="G272" s="2">
        <v>5</v>
      </c>
      <c r="H272" s="2"/>
    </row>
    <row r="273" spans="2:8">
      <c r="B273" s="4" t="s">
        <v>342</v>
      </c>
      <c r="C273" s="2">
        <v>272</v>
      </c>
      <c r="D273" s="2" t="s">
        <v>343</v>
      </c>
      <c r="E273" s="9" t="str">
        <f t="shared" si="4"/>
        <v>FS_Dividend Payout Ratio _ %</v>
      </c>
      <c r="F273" s="2" t="s">
        <v>265</v>
      </c>
      <c r="G273" s="2">
        <v>5</v>
      </c>
      <c r="H273" s="2"/>
    </row>
    <row r="274" spans="2:8">
      <c r="B274" s="4" t="s">
        <v>344</v>
      </c>
      <c r="C274" s="2">
        <v>273</v>
      </c>
      <c r="D274" s="2" t="s">
        <v>345</v>
      </c>
      <c r="E274" s="9" t="str">
        <f t="shared" si="4"/>
        <v>FS_Market Capitalization</v>
      </c>
      <c r="F274" s="2" t="s">
        <v>265</v>
      </c>
      <c r="G274" s="2">
        <v>5</v>
      </c>
      <c r="H274" s="2"/>
    </row>
    <row r="275" spans="2:8">
      <c r="B275" s="4" t="s">
        <v>346</v>
      </c>
      <c r="C275" s="2">
        <v>274</v>
      </c>
      <c r="D275" s="2" t="s">
        <v>347</v>
      </c>
      <c r="E275" s="9" t="str">
        <f t="shared" si="4"/>
        <v>FS_Preferred Shareholders Equity</v>
      </c>
      <c r="F275" s="2" t="s">
        <v>265</v>
      </c>
      <c r="G275" s="2">
        <v>5</v>
      </c>
      <c r="H275" s="2"/>
    </row>
    <row r="276" spans="2:8">
      <c r="B276" s="4" t="s">
        <v>348</v>
      </c>
      <c r="C276" s="2">
        <v>275</v>
      </c>
      <c r="D276" s="2" t="s">
        <v>349</v>
      </c>
      <c r="E276" s="9" t="str">
        <f t="shared" si="4"/>
        <v>FS_Enterprise Value</v>
      </c>
      <c r="F276" s="2" t="s">
        <v>30</v>
      </c>
      <c r="G276" s="2">
        <v>9</v>
      </c>
      <c r="H276" s="2"/>
    </row>
    <row r="277" spans="2:8">
      <c r="B277" s="4" t="s">
        <v>350</v>
      </c>
      <c r="C277" s="2">
        <v>276</v>
      </c>
      <c r="D277" s="2" t="s">
        <v>351</v>
      </c>
      <c r="E277" s="9" t="str">
        <f t="shared" si="4"/>
        <v>FS_Asset Turnover, TTM</v>
      </c>
      <c r="F277" s="2" t="s">
        <v>265</v>
      </c>
      <c r="G277" s="2">
        <v>5</v>
      </c>
      <c r="H277" s="2" t="s">
        <v>352</v>
      </c>
    </row>
    <row r="278" spans="2:8">
      <c r="B278" s="4" t="s">
        <v>353</v>
      </c>
      <c r="C278" s="2">
        <v>277</v>
      </c>
      <c r="D278" s="2" t="s">
        <v>354</v>
      </c>
      <c r="E278" s="9" t="str">
        <f t="shared" si="4"/>
        <v>FS_Income before Tax Margin _ %, TTM</v>
      </c>
      <c r="F278" s="2" t="s">
        <v>265</v>
      </c>
      <c r="G278" s="2">
        <v>5</v>
      </c>
      <c r="H278" s="2"/>
    </row>
    <row r="279" spans="2:8">
      <c r="B279" s="4" t="s">
        <v>355</v>
      </c>
      <c r="C279" s="2">
        <v>278</v>
      </c>
      <c r="D279" s="2" t="s">
        <v>356</v>
      </c>
      <c r="E279" s="9" t="str">
        <f t="shared" si="4"/>
        <v>FS_Pretax ROA _ %, TTM</v>
      </c>
      <c r="F279" s="2" t="s">
        <v>265</v>
      </c>
      <c r="G279" s="2">
        <v>5</v>
      </c>
      <c r="H279" s="2"/>
    </row>
    <row r="280" spans="2:8">
      <c r="B280" s="4" t="s">
        <v>357</v>
      </c>
      <c r="C280" s="2">
        <v>279</v>
      </c>
      <c r="D280" s="2" t="s">
        <v>358</v>
      </c>
      <c r="E280" s="9" t="str">
        <f t="shared" si="4"/>
        <v>FS_Total Assets to Total Shareholders Equity _ including Minority Interest &amp; Hybrid Debt, Average TTM</v>
      </c>
      <c r="F280" s="2" t="s">
        <v>265</v>
      </c>
      <c r="G280" s="2">
        <v>5</v>
      </c>
      <c r="H280" s="2"/>
    </row>
    <row r="281" spans="2:8">
      <c r="B281" s="4" t="s">
        <v>359</v>
      </c>
      <c r="C281" s="2">
        <v>280</v>
      </c>
      <c r="D281" s="2" t="s">
        <v>360</v>
      </c>
      <c r="E281" s="9" t="str">
        <f t="shared" si="4"/>
        <v>FS_Pretax ROE _ %, TTM</v>
      </c>
      <c r="F281" s="2" t="s">
        <v>30</v>
      </c>
      <c r="G281" s="2">
        <v>9</v>
      </c>
      <c r="H281" s="2"/>
    </row>
    <row r="282" spans="2:8">
      <c r="B282" s="4" t="s">
        <v>361</v>
      </c>
      <c r="C282" s="2">
        <v>281</v>
      </c>
      <c r="D282" s="2" t="s">
        <v>362</v>
      </c>
      <c r="E282" s="9" t="str">
        <f t="shared" si="4"/>
        <v>FS_Tax Complement, TTM</v>
      </c>
      <c r="F282" s="2" t="s">
        <v>265</v>
      </c>
      <c r="G282" s="2">
        <v>5</v>
      </c>
      <c r="H282" s="2"/>
    </row>
    <row r="283" spans="2:8">
      <c r="B283" s="4" t="s">
        <v>363</v>
      </c>
      <c r="C283" s="2">
        <v>282</v>
      </c>
      <c r="D283" s="2" t="s">
        <v>364</v>
      </c>
      <c r="E283" s="9" t="str">
        <f t="shared" si="4"/>
        <v>FS_Earnings Retention Rate, TTM</v>
      </c>
      <c r="F283" s="2" t="s">
        <v>265</v>
      </c>
      <c r="G283" s="2">
        <v>5</v>
      </c>
      <c r="H283" s="2"/>
    </row>
    <row r="284" spans="2:8">
      <c r="B284" s="4" t="s">
        <v>365</v>
      </c>
      <c r="C284" s="2">
        <v>283</v>
      </c>
      <c r="D284" s="2" t="s">
        <v>366</v>
      </c>
      <c r="E284" s="9" t="str">
        <f t="shared" si="4"/>
        <v>FS_Reinvestment Rate _ %, TTM</v>
      </c>
      <c r="F284" s="2" t="s">
        <v>265</v>
      </c>
      <c r="G284" s="2">
        <v>5</v>
      </c>
      <c r="H284" s="2"/>
    </row>
    <row r="285" spans="2:8">
      <c r="B285" s="4" t="s">
        <v>367</v>
      </c>
      <c r="C285" s="2">
        <v>284</v>
      </c>
      <c r="D285" s="2" t="s">
        <v>368</v>
      </c>
      <c r="E285" s="9" t="str">
        <f t="shared" si="4"/>
        <v>FS_Current Ratio</v>
      </c>
      <c r="F285" s="2" t="s">
        <v>265</v>
      </c>
      <c r="G285" s="2">
        <v>5</v>
      </c>
      <c r="H285" s="2" t="s">
        <v>369</v>
      </c>
    </row>
    <row r="286" spans="2:8">
      <c r="B286" s="4" t="s">
        <v>370</v>
      </c>
      <c r="C286" s="2">
        <v>285</v>
      </c>
      <c r="D286" s="2" t="s">
        <v>371</v>
      </c>
      <c r="E286" s="9" t="str">
        <f t="shared" si="4"/>
        <v>FS_Quick Ratio</v>
      </c>
      <c r="F286" s="2" t="s">
        <v>265</v>
      </c>
      <c r="G286" s="2">
        <v>5</v>
      </c>
      <c r="H286" s="2"/>
    </row>
    <row r="287" spans="2:8">
      <c r="B287" s="4" t="s">
        <v>372</v>
      </c>
      <c r="C287" s="2">
        <v>286</v>
      </c>
      <c r="D287" s="2" t="s">
        <v>373</v>
      </c>
      <c r="E287" s="9" t="str">
        <f t="shared" si="4"/>
        <v>FS_Working Capital to Total Assets</v>
      </c>
      <c r="F287" s="2" t="s">
        <v>265</v>
      </c>
      <c r="G287" s="2">
        <v>5</v>
      </c>
      <c r="H287" s="2"/>
    </row>
    <row r="288" spans="2:8">
      <c r="B288" s="4" t="s">
        <v>374</v>
      </c>
      <c r="C288" s="2">
        <v>287</v>
      </c>
      <c r="D288" s="2" t="s">
        <v>375</v>
      </c>
      <c r="E288" s="9" t="str">
        <f t="shared" si="4"/>
        <v>FS_Accounts Receivable Turnover, TTM</v>
      </c>
      <c r="F288" s="2" t="s">
        <v>265</v>
      </c>
      <c r="G288" s="2">
        <v>5</v>
      </c>
      <c r="H288" s="2"/>
    </row>
    <row r="289" spans="2:8">
      <c r="B289" s="4" t="s">
        <v>376</v>
      </c>
      <c r="C289" s="2">
        <v>288</v>
      </c>
      <c r="D289" s="2" t="s">
        <v>377</v>
      </c>
      <c r="E289" s="9" t="str">
        <f t="shared" si="4"/>
        <v>FS_Average Receivables Collection Days, TTM</v>
      </c>
      <c r="F289" s="2" t="s">
        <v>265</v>
      </c>
      <c r="G289" s="2">
        <v>5</v>
      </c>
      <c r="H289" s="2"/>
    </row>
    <row r="290" spans="2:8">
      <c r="B290" s="4" t="s">
        <v>378</v>
      </c>
      <c r="C290" s="2">
        <v>289</v>
      </c>
      <c r="D290" s="2" t="s">
        <v>379</v>
      </c>
      <c r="E290" s="9" t="str">
        <f t="shared" si="4"/>
        <v>FS_Payables Turnover, TTM</v>
      </c>
      <c r="F290" s="2" t="s">
        <v>265</v>
      </c>
      <c r="G290" s="2">
        <v>5</v>
      </c>
      <c r="H290" s="2"/>
    </row>
    <row r="291" spans="2:8">
      <c r="B291" s="4" t="s">
        <v>380</v>
      </c>
      <c r="C291" s="2">
        <v>290</v>
      </c>
      <c r="D291" s="2" t="s">
        <v>381</v>
      </c>
      <c r="E291" s="9" t="str">
        <f t="shared" si="4"/>
        <v>FS_Average Payables Payment Days, TTM</v>
      </c>
      <c r="F291" s="2" t="s">
        <v>30</v>
      </c>
      <c r="G291" s="2">
        <v>9</v>
      </c>
      <c r="H291" s="2"/>
    </row>
    <row r="292" spans="2:8">
      <c r="B292" s="4" t="s">
        <v>382</v>
      </c>
      <c r="C292" s="2">
        <v>291</v>
      </c>
      <c r="D292" s="2" t="s">
        <v>383</v>
      </c>
      <c r="E292" s="9" t="str">
        <f t="shared" si="4"/>
        <v>FS_Inventory Turnover, TTM</v>
      </c>
      <c r="F292" s="2" t="s">
        <v>265</v>
      </c>
      <c r="G292" s="2">
        <v>5</v>
      </c>
      <c r="H292" s="2"/>
    </row>
    <row r="293" spans="2:8">
      <c r="B293" s="4" t="s">
        <v>384</v>
      </c>
      <c r="C293" s="2">
        <v>292</v>
      </c>
      <c r="D293" s="2" t="s">
        <v>385</v>
      </c>
      <c r="E293" s="9" t="str">
        <f t="shared" si="4"/>
        <v>FS_Average Inventory Days, TTM</v>
      </c>
      <c r="F293" s="2" t="s">
        <v>265</v>
      </c>
      <c r="G293" s="2">
        <v>5</v>
      </c>
      <c r="H293" s="2"/>
    </row>
    <row r="294" spans="2:8">
      <c r="B294" s="4" t="s">
        <v>386</v>
      </c>
      <c r="C294" s="2">
        <v>293</v>
      </c>
      <c r="D294" s="2" t="s">
        <v>387</v>
      </c>
      <c r="E294" s="9" t="str">
        <f t="shared" si="4"/>
        <v>FS_Average Net Trade Cycle Days, TTM</v>
      </c>
      <c r="F294" s="2" t="s">
        <v>265</v>
      </c>
      <c r="G294" s="2">
        <v>5</v>
      </c>
      <c r="H294" s="2"/>
    </row>
    <row r="295" spans="2:8">
      <c r="B295" s="4" t="s">
        <v>388</v>
      </c>
      <c r="C295" s="2">
        <v>294</v>
      </c>
      <c r="D295" s="4" t="s">
        <v>388</v>
      </c>
      <c r="E295" s="9" t="str">
        <f t="shared" si="4"/>
        <v>Employment Number</v>
      </c>
      <c r="F295" s="2" t="s">
        <v>389</v>
      </c>
      <c r="G295" s="2">
        <v>2</v>
      </c>
      <c r="H295" s="2"/>
    </row>
    <row r="296" spans="2:8">
      <c r="B296" s="4" t="s">
        <v>390</v>
      </c>
      <c r="C296" s="2">
        <v>295</v>
      </c>
      <c r="D296" s="4" t="s">
        <v>390</v>
      </c>
      <c r="E296" s="9" t="str">
        <f t="shared" si="4"/>
        <v>재고자산회전율(비율)</v>
      </c>
      <c r="F296" s="2" t="s">
        <v>391</v>
      </c>
      <c r="G296" s="2">
        <v>2</v>
      </c>
      <c r="H296" s="2"/>
    </row>
    <row r="297" spans="2:8">
      <c r="B297" s="4" t="s">
        <v>392</v>
      </c>
      <c r="C297" s="2">
        <v>296</v>
      </c>
      <c r="D297" s="4" t="s">
        <v>392</v>
      </c>
      <c r="E297" s="9" t="str">
        <f t="shared" si="4"/>
        <v>당기순이익(천원)</v>
      </c>
      <c r="F297" s="2" t="s">
        <v>393</v>
      </c>
      <c r="G297" s="2">
        <v>1</v>
      </c>
      <c r="H297" s="2"/>
    </row>
    <row r="298" spans="2:8">
      <c r="B298" s="4" t="s">
        <v>394</v>
      </c>
      <c r="C298" s="2">
        <v>297</v>
      </c>
      <c r="D298" s="4" t="s">
        <v>394</v>
      </c>
      <c r="E298" s="9" t="str">
        <f t="shared" si="4"/>
        <v>매출액(천원)</v>
      </c>
      <c r="F298" s="2" t="s">
        <v>395</v>
      </c>
      <c r="G298" s="2">
        <v>0</v>
      </c>
      <c r="H298" s="2"/>
    </row>
    <row r="299" spans="2:8">
      <c r="B299" s="4" t="s">
        <v>396</v>
      </c>
      <c r="C299" s="2">
        <v>298</v>
      </c>
      <c r="D299" s="4" t="s">
        <v>396</v>
      </c>
      <c r="E299" s="9" t="str">
        <f t="shared" si="4"/>
        <v>매출원가(천원)</v>
      </c>
      <c r="F299" s="2" t="s">
        <v>395</v>
      </c>
      <c r="G299" s="2">
        <v>2</v>
      </c>
      <c r="H299" s="2"/>
    </row>
    <row r="300" spans="2:8">
      <c r="B300" s="4" t="s">
        <v>397</v>
      </c>
      <c r="C300" s="2">
        <v>299</v>
      </c>
      <c r="D300" s="4" t="s">
        <v>397</v>
      </c>
      <c r="E300" s="9" t="str">
        <f t="shared" si="4"/>
        <v>매출총이익(천원)</v>
      </c>
      <c r="F300" s="2" t="s">
        <v>393</v>
      </c>
      <c r="G300" s="2">
        <v>0</v>
      </c>
      <c r="H300" s="2"/>
    </row>
    <row r="301" spans="2:8">
      <c r="B301" s="4" t="s">
        <v>398</v>
      </c>
      <c r="C301" s="2">
        <v>300</v>
      </c>
      <c r="D301" s="4" t="s">
        <v>398</v>
      </c>
      <c r="E301" s="9" t="str">
        <f t="shared" si="4"/>
        <v>영업이익(천원)</v>
      </c>
      <c r="F301" s="2" t="s">
        <v>393</v>
      </c>
      <c r="G301" s="2">
        <v>1</v>
      </c>
      <c r="H301" s="2"/>
    </row>
    <row r="302" spans="2:8">
      <c r="B302" s="4" t="s">
        <v>399</v>
      </c>
      <c r="C302" s="2">
        <v>301</v>
      </c>
      <c r="D302" s="4" t="s">
        <v>399</v>
      </c>
      <c r="E302" s="9" t="str">
        <f t="shared" si="4"/>
        <v>운전자본증감(천원)</v>
      </c>
      <c r="F302" s="2" t="s">
        <v>400</v>
      </c>
      <c r="G302" s="2">
        <v>2</v>
      </c>
      <c r="H302" s="2"/>
    </row>
    <row r="303" spans="2:8">
      <c r="B303" s="4" t="s">
        <v>401</v>
      </c>
      <c r="C303" s="2">
        <v>302</v>
      </c>
      <c r="D303" s="4" t="s">
        <v>401</v>
      </c>
      <c r="E303" s="9" t="str">
        <f t="shared" si="4"/>
        <v>순부채(천원)</v>
      </c>
      <c r="F303" s="2" t="s">
        <v>400</v>
      </c>
      <c r="G303" s="2">
        <v>2</v>
      </c>
      <c r="H303" s="2"/>
    </row>
    <row r="304" spans="2:8">
      <c r="B304" s="4" t="s">
        <v>402</v>
      </c>
      <c r="C304" s="2">
        <v>303</v>
      </c>
      <c r="D304" s="4" t="s">
        <v>402</v>
      </c>
      <c r="E304" s="9" t="str">
        <f t="shared" si="4"/>
        <v>이자발생부채(천원)</v>
      </c>
      <c r="F304" s="2" t="s">
        <v>400</v>
      </c>
      <c r="G304" s="2">
        <v>2</v>
      </c>
      <c r="H304" s="2"/>
    </row>
    <row r="305" spans="2:8">
      <c r="B305" s="4" t="s">
        <v>403</v>
      </c>
      <c r="C305" s="2">
        <v>304</v>
      </c>
      <c r="D305" s="4" t="s">
        <v>403</v>
      </c>
      <c r="E305" s="9" t="str">
        <f t="shared" si="4"/>
        <v>BPS(지배, Adj_)(원/주)</v>
      </c>
      <c r="F305" s="2" t="s">
        <v>400</v>
      </c>
      <c r="G305" s="2">
        <v>2</v>
      </c>
      <c r="H305" s="2"/>
    </row>
    <row r="306" spans="2:8">
      <c r="B306" s="4" t="s">
        <v>404</v>
      </c>
      <c r="C306" s="2">
        <v>305</v>
      </c>
      <c r="D306" s="4" t="s">
        <v>404</v>
      </c>
      <c r="E306" s="9" t="str">
        <f t="shared" si="4"/>
        <v>BPS증가율(YoY)(비율)</v>
      </c>
      <c r="F306" s="2" t="s">
        <v>395</v>
      </c>
      <c r="G306" s="2">
        <v>2</v>
      </c>
      <c r="H306" s="2"/>
    </row>
    <row r="307" spans="2:8">
      <c r="B307" s="4" t="s">
        <v>405</v>
      </c>
      <c r="C307" s="2">
        <v>306</v>
      </c>
      <c r="D307" s="4" t="s">
        <v>405</v>
      </c>
      <c r="E307" s="9" t="str">
        <f t="shared" si="4"/>
        <v>Free Cash Flow2(천원)</v>
      </c>
      <c r="F307" s="2" t="s">
        <v>393</v>
      </c>
      <c r="G307" s="2">
        <v>0</v>
      </c>
      <c r="H307" s="2"/>
    </row>
    <row r="308" spans="2:8">
      <c r="B308" s="4" t="s">
        <v>406</v>
      </c>
      <c r="C308" s="2">
        <v>307</v>
      </c>
      <c r="D308" s="4" t="s">
        <v>406</v>
      </c>
      <c r="E308" s="9" t="str">
        <f t="shared" si="4"/>
        <v>부채비율(비율)</v>
      </c>
      <c r="F308" s="2" t="s">
        <v>400</v>
      </c>
      <c r="G308" s="2">
        <v>0</v>
      </c>
      <c r="H308" s="2"/>
    </row>
    <row r="309" spans="2:8">
      <c r="B309" s="4" t="s">
        <v>407</v>
      </c>
      <c r="C309" s="2">
        <v>308</v>
      </c>
      <c r="D309" s="4" t="s">
        <v>407</v>
      </c>
      <c r="E309" s="9" t="str">
        <f t="shared" si="4"/>
        <v>부채총계(천원)</v>
      </c>
      <c r="F309" s="2" t="s">
        <v>400</v>
      </c>
      <c r="G309" s="2">
        <v>2</v>
      </c>
      <c r="H309" s="2"/>
    </row>
    <row r="310" spans="2:8">
      <c r="B310" s="4" t="s">
        <v>408</v>
      </c>
      <c r="C310" s="2">
        <v>309</v>
      </c>
      <c r="D310" s="4" t="s">
        <v>408</v>
      </c>
      <c r="E310" s="9" t="str">
        <f t="shared" si="4"/>
        <v>유동자산(천원)</v>
      </c>
      <c r="F310" s="2" t="s">
        <v>400</v>
      </c>
      <c r="G310" s="2">
        <v>2</v>
      </c>
      <c r="H310" s="2"/>
    </row>
    <row r="311" spans="2:8">
      <c r="B311" s="4" t="s">
        <v>409</v>
      </c>
      <c r="C311" s="2">
        <v>310</v>
      </c>
      <c r="D311" s="4" t="s">
        <v>409</v>
      </c>
      <c r="E311" s="9" t="str">
        <f t="shared" si="4"/>
        <v>이익잉여금(천원)</v>
      </c>
      <c r="F311" s="2" t="s">
        <v>393</v>
      </c>
      <c r="G311" s="2">
        <v>2</v>
      </c>
      <c r="H311" s="2"/>
    </row>
    <row r="312" spans="2:8">
      <c r="B312" s="4" t="s">
        <v>410</v>
      </c>
      <c r="C312" s="2">
        <v>311</v>
      </c>
      <c r="D312" s="4" t="s">
        <v>410</v>
      </c>
      <c r="E312" s="9" t="str">
        <f t="shared" si="4"/>
        <v>자본금(천원)</v>
      </c>
      <c r="F312" s="2" t="s">
        <v>400</v>
      </c>
      <c r="G312" s="2">
        <v>2</v>
      </c>
      <c r="H312" s="2"/>
    </row>
    <row r="313" spans="2:8">
      <c r="B313" s="4" t="s">
        <v>411</v>
      </c>
      <c r="C313" s="2">
        <v>312</v>
      </c>
      <c r="D313" s="4" t="s">
        <v>411</v>
      </c>
      <c r="E313" s="9" t="str">
        <f t="shared" si="4"/>
        <v>자산총계(천원)</v>
      </c>
      <c r="F313" s="2" t="s">
        <v>400</v>
      </c>
      <c r="G313" s="2">
        <v>2</v>
      </c>
      <c r="H313" s="2"/>
    </row>
    <row r="314" spans="2:8">
      <c r="B314" s="4" t="s">
        <v>412</v>
      </c>
      <c r="C314" s="2">
        <v>313</v>
      </c>
      <c r="D314" s="4" t="s">
        <v>412</v>
      </c>
      <c r="E314" s="9" t="str">
        <f t="shared" si="4"/>
        <v>현금배당성향(%)</v>
      </c>
      <c r="F314" s="2" t="s">
        <v>393</v>
      </c>
      <c r="G314" s="2">
        <v>1</v>
      </c>
      <c r="H314" s="2"/>
    </row>
    <row r="315" spans="2:8">
      <c r="B315" s="4" t="s">
        <v>413</v>
      </c>
      <c r="C315" s="2">
        <v>314</v>
      </c>
      <c r="D315" s="4" t="s">
        <v>413</v>
      </c>
      <c r="E315" s="9" t="str">
        <f t="shared" si="4"/>
        <v>비유동비율(천원)</v>
      </c>
      <c r="F315" s="2" t="s">
        <v>400</v>
      </c>
      <c r="G315" s="2">
        <v>2</v>
      </c>
      <c r="H315" s="2"/>
    </row>
    <row r="316" spans="2:8">
      <c r="B316" s="4" t="s">
        <v>414</v>
      </c>
      <c r="C316" s="2">
        <v>315</v>
      </c>
      <c r="D316" s="4" t="s">
        <v>414</v>
      </c>
      <c r="E316" s="9" t="str">
        <f t="shared" si="4"/>
        <v>비유동자산(천원)</v>
      </c>
      <c r="F316" s="2" t="s">
        <v>400</v>
      </c>
      <c r="G316" s="2">
        <v>2</v>
      </c>
      <c r="H316" s="2"/>
    </row>
    <row r="317" spans="2:8">
      <c r="B317" s="4" t="s">
        <v>415</v>
      </c>
      <c r="C317" s="2">
        <v>316</v>
      </c>
      <c r="D317" s="4" t="s">
        <v>415</v>
      </c>
      <c r="E317" s="9" t="str">
        <f t="shared" si="4"/>
        <v>EBITDA2(천원)</v>
      </c>
      <c r="F317" s="2" t="s">
        <v>393</v>
      </c>
      <c r="G317" s="2">
        <v>1</v>
      </c>
      <c r="H317" s="2"/>
    </row>
    <row r="318" spans="2:8">
      <c r="B318" s="4" t="s">
        <v>416</v>
      </c>
      <c r="C318" s="2">
        <v>317</v>
      </c>
      <c r="D318" s="4" t="s">
        <v>416</v>
      </c>
      <c r="E318" s="9" t="str">
        <f t="shared" si="4"/>
        <v>EBITDA2마진율(비율)</v>
      </c>
      <c r="F318" s="2" t="s">
        <v>393</v>
      </c>
      <c r="G318" s="2">
        <v>1</v>
      </c>
      <c r="H318" s="2"/>
    </row>
    <row r="319" spans="2:8">
      <c r="B319" s="4" t="s">
        <v>417</v>
      </c>
      <c r="C319" s="2">
        <v>318</v>
      </c>
      <c r="D319" s="4" t="s">
        <v>417</v>
      </c>
      <c r="E319" s="9" t="str">
        <f t="shared" si="4"/>
        <v>EBITDA2증가율(YoY)(비율)</v>
      </c>
      <c r="F319" s="2" t="s">
        <v>395</v>
      </c>
      <c r="G319" s="2">
        <v>1</v>
      </c>
      <c r="H319" s="2"/>
    </row>
    <row r="320" spans="2:8">
      <c r="B320" s="4" t="s">
        <v>418</v>
      </c>
      <c r="C320" s="2">
        <v>319</v>
      </c>
      <c r="D320" s="4" t="s">
        <v>418</v>
      </c>
      <c r="E320" s="9" t="str">
        <f t="shared" si="4"/>
        <v>EPS(지배, Adj_)(원/주)</v>
      </c>
      <c r="F320" s="2" t="s">
        <v>393</v>
      </c>
      <c r="G320" s="2">
        <v>2</v>
      </c>
      <c r="H320" s="2"/>
    </row>
    <row r="321" spans="2:8">
      <c r="B321" s="4" t="s">
        <v>419</v>
      </c>
      <c r="C321" s="2">
        <v>320</v>
      </c>
      <c r="D321" s="4" t="s">
        <v>419</v>
      </c>
      <c r="E321" s="9" t="str">
        <f t="shared" si="4"/>
        <v>EPS증가율(YoY)(비율)</v>
      </c>
      <c r="F321" s="2" t="s">
        <v>395</v>
      </c>
      <c r="G321" s="2">
        <v>2</v>
      </c>
      <c r="H321" s="2"/>
    </row>
    <row r="322" spans="2:8">
      <c r="B322" s="4" t="s">
        <v>420</v>
      </c>
      <c r="C322" s="2">
        <v>321</v>
      </c>
      <c r="D322" s="4" t="s">
        <v>420</v>
      </c>
      <c r="E322" s="9" t="str">
        <f t="shared" si="4"/>
        <v>순이익률(비율)</v>
      </c>
      <c r="F322" s="2" t="s">
        <v>393</v>
      </c>
      <c r="G322" s="2">
        <v>2</v>
      </c>
      <c r="H322" s="2"/>
    </row>
    <row r="323" spans="2:8">
      <c r="B323" s="4" t="s">
        <v>421</v>
      </c>
      <c r="C323" s="2">
        <v>322</v>
      </c>
      <c r="D323" s="4" t="s">
        <v>421</v>
      </c>
      <c r="E323" s="9" t="str">
        <f t="shared" ref="E323:E386" si="5">SUBSTITUTE(SUBSTITUTE(D323,"-","_"),".","_")</f>
        <v>순이익증가율(YoY)(비율)</v>
      </c>
      <c r="F323" s="2" t="s">
        <v>395</v>
      </c>
      <c r="G323" s="2">
        <v>1</v>
      </c>
      <c r="H323" s="2"/>
    </row>
    <row r="324" spans="2:8">
      <c r="B324" s="4" t="s">
        <v>422</v>
      </c>
      <c r="C324" s="2">
        <v>323</v>
      </c>
      <c r="D324" s="4" t="s">
        <v>422</v>
      </c>
      <c r="E324" s="9" t="str">
        <f t="shared" si="5"/>
        <v>매출액이익률(비율)</v>
      </c>
      <c r="F324" s="2" t="s">
        <v>393</v>
      </c>
      <c r="G324" s="2">
        <v>0</v>
      </c>
      <c r="H324" s="2"/>
    </row>
    <row r="325" spans="2:8">
      <c r="B325" s="4" t="s">
        <v>423</v>
      </c>
      <c r="C325" s="2">
        <v>324</v>
      </c>
      <c r="D325" s="4" t="s">
        <v>423</v>
      </c>
      <c r="E325" s="9" t="str">
        <f t="shared" si="5"/>
        <v>매출액증가율(YoY)(연도)</v>
      </c>
      <c r="F325" s="2" t="s">
        <v>395</v>
      </c>
      <c r="G325" s="2">
        <v>0</v>
      </c>
      <c r="H325" s="2"/>
    </row>
    <row r="326" spans="2:8">
      <c r="B326" s="4" t="s">
        <v>424</v>
      </c>
      <c r="C326" s="2">
        <v>325</v>
      </c>
      <c r="D326" s="4" t="s">
        <v>424</v>
      </c>
      <c r="E326" s="9" t="str">
        <f t="shared" si="5"/>
        <v>영업이익률(비율)</v>
      </c>
      <c r="F326" s="2" t="s">
        <v>393</v>
      </c>
      <c r="G326" s="2">
        <v>2</v>
      </c>
      <c r="H326" s="2"/>
    </row>
    <row r="327" spans="2:8">
      <c r="B327" s="4" t="s">
        <v>425</v>
      </c>
      <c r="C327" s="2">
        <v>326</v>
      </c>
      <c r="D327" s="4" t="s">
        <v>425</v>
      </c>
      <c r="E327" s="9" t="str">
        <f t="shared" si="5"/>
        <v>영업이익증가율(YoY)(연도)</v>
      </c>
      <c r="F327" s="2" t="s">
        <v>395</v>
      </c>
      <c r="G327" s="2">
        <v>1</v>
      </c>
      <c r="H327" s="2"/>
    </row>
    <row r="328" spans="2:8">
      <c r="B328" s="4" t="s">
        <v>426</v>
      </c>
      <c r="C328" s="2">
        <v>327</v>
      </c>
      <c r="D328" s="4" t="s">
        <v>426</v>
      </c>
      <c r="E328" s="9" t="str">
        <f t="shared" si="5"/>
        <v>CAPEX(천원)</v>
      </c>
      <c r="F328" s="2" t="s">
        <v>395</v>
      </c>
      <c r="G328" s="2">
        <v>1</v>
      </c>
      <c r="H328" s="2"/>
    </row>
    <row r="329" spans="2:8">
      <c r="B329" s="4" t="s">
        <v>427</v>
      </c>
      <c r="C329" s="2">
        <v>328</v>
      </c>
      <c r="D329" s="4" t="s">
        <v>427</v>
      </c>
      <c r="E329" s="9" t="str">
        <f t="shared" si="5"/>
        <v>ROA(비율)</v>
      </c>
      <c r="F329" s="2" t="s">
        <v>393</v>
      </c>
      <c r="G329" s="2">
        <v>1</v>
      </c>
      <c r="H329" s="2"/>
    </row>
    <row r="330" spans="2:8">
      <c r="B330" s="4" t="s">
        <v>428</v>
      </c>
      <c r="C330" s="2">
        <v>329</v>
      </c>
      <c r="D330" s="4" t="s">
        <v>428</v>
      </c>
      <c r="E330" s="9" t="str">
        <f t="shared" si="5"/>
        <v>ROE(지배)(비율)</v>
      </c>
      <c r="F330" s="2" t="s">
        <v>393</v>
      </c>
      <c r="G330" s="2">
        <v>1</v>
      </c>
      <c r="H330" s="2"/>
    </row>
    <row r="331" spans="2:8">
      <c r="B331" s="4" t="s">
        <v>429</v>
      </c>
      <c r="C331" s="2">
        <v>330</v>
      </c>
      <c r="D331" s="4" t="s">
        <v>429</v>
      </c>
      <c r="E331" s="9" t="str">
        <f t="shared" si="5"/>
        <v>매입채무회전율</v>
      </c>
      <c r="F331" s="2" t="s">
        <v>391</v>
      </c>
      <c r="G331" s="2">
        <v>2</v>
      </c>
      <c r="H331" s="2"/>
    </row>
    <row r="332" spans="2:8">
      <c r="B332" s="4" t="s">
        <v>430</v>
      </c>
      <c r="C332" s="2">
        <v>331</v>
      </c>
      <c r="D332" s="4" t="s">
        <v>430</v>
      </c>
      <c r="E332" s="9" t="str">
        <f t="shared" si="5"/>
        <v>매출채권회전율</v>
      </c>
      <c r="F332" s="2" t="s">
        <v>391</v>
      </c>
      <c r="G332" s="2">
        <v>2</v>
      </c>
      <c r="H332" s="2"/>
    </row>
    <row r="333" spans="2:8">
      <c r="B333" s="4" t="s">
        <v>431</v>
      </c>
      <c r="C333" s="2">
        <v>332</v>
      </c>
      <c r="D333" s="4" t="s">
        <v>431</v>
      </c>
      <c r="E333" s="9" t="str">
        <f t="shared" si="5"/>
        <v>이자보상율</v>
      </c>
      <c r="F333" s="2" t="s">
        <v>400</v>
      </c>
      <c r="G333" s="2">
        <v>2</v>
      </c>
      <c r="H333" s="2"/>
    </row>
    <row r="334" spans="2:8">
      <c r="B334" s="4" t="s">
        <v>432</v>
      </c>
      <c r="C334" s="2">
        <v>333</v>
      </c>
      <c r="D334" s="4" t="s">
        <v>432</v>
      </c>
      <c r="E334" s="9" t="str">
        <f t="shared" si="5"/>
        <v>자기자본비율</v>
      </c>
      <c r="F334" s="2" t="s">
        <v>400</v>
      </c>
      <c r="G334" s="2">
        <v>2</v>
      </c>
      <c r="H334" s="2"/>
    </row>
    <row r="335" spans="2:8">
      <c r="B335" s="4" t="s">
        <v>433</v>
      </c>
      <c r="C335" s="2">
        <v>334</v>
      </c>
      <c r="D335" s="4" t="s">
        <v>433</v>
      </c>
      <c r="E335" s="9" t="str">
        <f t="shared" si="5"/>
        <v>ROIC(비율)</v>
      </c>
      <c r="F335" s="2" t="s">
        <v>393</v>
      </c>
      <c r="G335" s="2">
        <v>1</v>
      </c>
      <c r="H335" s="2"/>
    </row>
    <row r="336" spans="2:8">
      <c r="B336" s="4" t="s">
        <v>434</v>
      </c>
      <c r="C336" s="2">
        <v>335</v>
      </c>
      <c r="D336" s="4" t="s">
        <v>434</v>
      </c>
      <c r="E336" s="9" t="str">
        <f t="shared" si="5"/>
        <v>유동비율(비율)</v>
      </c>
      <c r="F336" s="2" t="s">
        <v>400</v>
      </c>
      <c r="G336" s="2">
        <v>2</v>
      </c>
      <c r="H336" s="2"/>
    </row>
    <row r="337" spans="2:8">
      <c r="B337" s="4" t="s">
        <v>435</v>
      </c>
      <c r="C337" s="2">
        <v>336</v>
      </c>
      <c r="D337" s="4" t="s">
        <v>435</v>
      </c>
      <c r="E337" s="9" t="str">
        <f t="shared" si="5"/>
        <v>총자산회전율(비율)</v>
      </c>
      <c r="F337" s="2" t="s">
        <v>391</v>
      </c>
      <c r="G337" s="2">
        <v>0</v>
      </c>
      <c r="H337" s="2"/>
    </row>
    <row r="338" spans="2:8">
      <c r="B338" s="4" t="s">
        <v>436</v>
      </c>
      <c r="C338" s="2">
        <v>337</v>
      </c>
      <c r="D338" s="4" t="s">
        <v>436</v>
      </c>
      <c r="E338" s="9" t="str">
        <f t="shared" si="5"/>
        <v>인력수</v>
      </c>
      <c r="F338" s="2" t="s">
        <v>261</v>
      </c>
      <c r="G338" s="2">
        <v>9</v>
      </c>
      <c r="H338" s="2"/>
    </row>
    <row r="339" spans="2:8">
      <c r="B339" s="4" t="s">
        <v>437</v>
      </c>
      <c r="C339" s="2">
        <v>338</v>
      </c>
      <c r="D339" s="4" t="s">
        <v>437</v>
      </c>
      <c r="E339" s="9" t="str">
        <f t="shared" si="5"/>
        <v>인당매출</v>
      </c>
      <c r="F339" s="2" t="s">
        <v>395</v>
      </c>
      <c r="G339" s="2">
        <v>0</v>
      </c>
      <c r="H339" s="2"/>
    </row>
    <row r="340" spans="2:8">
      <c r="B340" s="4" t="s">
        <v>438</v>
      </c>
      <c r="C340" s="2">
        <v>339</v>
      </c>
      <c r="D340" s="4" t="s">
        <v>438</v>
      </c>
      <c r="E340" s="9" t="str">
        <f t="shared" si="5"/>
        <v>무형자산</v>
      </c>
      <c r="F340" s="2" t="s">
        <v>400</v>
      </c>
      <c r="G340" s="2">
        <v>2</v>
      </c>
      <c r="H340" s="2"/>
    </row>
    <row r="341" spans="2:8">
      <c r="B341" s="4" t="s">
        <v>439</v>
      </c>
      <c r="C341" s="2">
        <v>340</v>
      </c>
      <c r="D341" s="4" t="s">
        <v>439</v>
      </c>
      <c r="E341" s="9" t="str">
        <f t="shared" si="5"/>
        <v>무형자산회전율</v>
      </c>
      <c r="F341" s="2" t="s">
        <v>391</v>
      </c>
      <c r="G341" s="2">
        <v>0</v>
      </c>
      <c r="H341" s="2"/>
    </row>
    <row r="342" spans="2:8">
      <c r="B342" s="4" t="s">
        <v>440</v>
      </c>
      <c r="C342" s="2">
        <v>341</v>
      </c>
      <c r="D342" s="4" t="s">
        <v>440</v>
      </c>
      <c r="E342" s="9" t="str">
        <f t="shared" si="5"/>
        <v>인당영업이익</v>
      </c>
      <c r="F342" s="2" t="s">
        <v>393</v>
      </c>
      <c r="G342" s="2">
        <v>1</v>
      </c>
      <c r="H342" s="2"/>
    </row>
    <row r="343" spans="2:8">
      <c r="B343" s="4" t="s">
        <v>441</v>
      </c>
      <c r="C343" s="2">
        <v>342</v>
      </c>
      <c r="D343" s="4" t="s">
        <v>441</v>
      </c>
      <c r="E343" s="9" t="str">
        <f t="shared" si="5"/>
        <v>인당순이익</v>
      </c>
      <c r="F343" s="2" t="s">
        <v>393</v>
      </c>
      <c r="G343" s="2">
        <v>2</v>
      </c>
      <c r="H343" s="2"/>
    </row>
    <row r="344" spans="2:8">
      <c r="B344" s="4" t="s">
        <v>442</v>
      </c>
      <c r="C344" s="2">
        <v>343</v>
      </c>
      <c r="D344" s="4" t="s">
        <v>442</v>
      </c>
      <c r="E344" s="9" t="str">
        <f t="shared" si="5"/>
        <v>SG&amp;A</v>
      </c>
      <c r="F344" s="2" t="s">
        <v>393</v>
      </c>
      <c r="G344" s="2">
        <v>2</v>
      </c>
      <c r="H344" s="2"/>
    </row>
    <row r="345" spans="2:8">
      <c r="B345" s="4" t="s">
        <v>443</v>
      </c>
      <c r="C345" s="2">
        <v>344</v>
      </c>
      <c r="D345" s="4" t="s">
        <v>443</v>
      </c>
      <c r="E345" s="9" t="str">
        <f t="shared" si="5"/>
        <v>단기투자자산</v>
      </c>
      <c r="F345" s="2" t="s">
        <v>400</v>
      </c>
      <c r="G345" s="2">
        <v>1</v>
      </c>
      <c r="H345" s="2"/>
    </row>
    <row r="346" spans="2:8">
      <c r="B346" s="4" t="s">
        <v>444</v>
      </c>
      <c r="C346" s="2">
        <v>345</v>
      </c>
      <c r="D346" s="4" t="s">
        <v>444</v>
      </c>
      <c r="E346" s="9" t="str">
        <f t="shared" si="5"/>
        <v>채무총계</v>
      </c>
      <c r="F346" s="2" t="s">
        <v>400</v>
      </c>
      <c r="G346" s="2">
        <v>1</v>
      </c>
      <c r="H346" s="2"/>
    </row>
    <row r="347" spans="2:8">
      <c r="B347" s="4" t="s">
        <v>445</v>
      </c>
      <c r="C347" s="2">
        <v>346</v>
      </c>
      <c r="D347" s="4" t="s">
        <v>445</v>
      </c>
      <c r="E347" s="9" t="str">
        <f t="shared" si="5"/>
        <v>무형자산감상비 누계</v>
      </c>
      <c r="F347" s="2" t="s">
        <v>400</v>
      </c>
      <c r="G347" s="2">
        <v>1</v>
      </c>
      <c r="H347" s="2"/>
    </row>
    <row r="348" spans="2:8">
      <c r="B348" s="4" t="s">
        <v>446</v>
      </c>
      <c r="C348" s="2">
        <v>347</v>
      </c>
      <c r="D348" s="4" t="s">
        <v>446</v>
      </c>
      <c r="E348" s="9" t="str">
        <f t="shared" si="5"/>
        <v>유형자산감상비 누계</v>
      </c>
      <c r="F348" s="2" t="s">
        <v>400</v>
      </c>
      <c r="G348" s="2">
        <v>1</v>
      </c>
      <c r="H348" s="2"/>
    </row>
    <row r="349" spans="2:8">
      <c r="B349" s="4" t="s">
        <v>447</v>
      </c>
      <c r="C349" s="2">
        <v>348</v>
      </c>
      <c r="D349" s="4" t="s">
        <v>447</v>
      </c>
      <c r="E349" s="9" t="str">
        <f t="shared" si="5"/>
        <v>Gross Investment (GI)</v>
      </c>
      <c r="F349" s="2" t="s">
        <v>395</v>
      </c>
      <c r="G349" s="2">
        <v>2</v>
      </c>
      <c r="H349" s="2"/>
    </row>
    <row r="350" spans="2:8">
      <c r="B350" s="4" t="s">
        <v>448</v>
      </c>
      <c r="C350" s="2">
        <v>349</v>
      </c>
      <c r="D350" s="4" t="s">
        <v>448</v>
      </c>
      <c r="E350" s="9" t="str">
        <f t="shared" si="5"/>
        <v>ROGI(%)</v>
      </c>
      <c r="F350" s="2" t="s">
        <v>393</v>
      </c>
      <c r="G350" s="2">
        <v>0</v>
      </c>
      <c r="H350" s="2"/>
    </row>
    <row r="351" spans="2:8">
      <c r="B351" s="4" t="s">
        <v>449</v>
      </c>
      <c r="C351" s="2">
        <v>350</v>
      </c>
      <c r="D351" s="4" t="s">
        <v>449</v>
      </c>
      <c r="E351" s="9" t="str">
        <f t="shared" si="5"/>
        <v>EBIT(천원)</v>
      </c>
      <c r="F351" s="2" t="s">
        <v>393</v>
      </c>
      <c r="G351" s="2">
        <v>1</v>
      </c>
      <c r="H351" s="2"/>
    </row>
    <row r="352" spans="2:8">
      <c r="B352" s="4" t="s">
        <v>450</v>
      </c>
      <c r="C352" s="2">
        <v>351</v>
      </c>
      <c r="D352" s="4" t="s">
        <v>450</v>
      </c>
      <c r="E352" s="9" t="str">
        <f t="shared" si="5"/>
        <v>투자비 대비 매출 (Rev/GI)</v>
      </c>
      <c r="F352" s="2" t="s">
        <v>395</v>
      </c>
      <c r="G352" s="2">
        <v>0</v>
      </c>
      <c r="H352" s="2"/>
    </row>
    <row r="353" spans="2:8">
      <c r="B353" s="4" t="s">
        <v>451</v>
      </c>
      <c r="C353" s="2">
        <v>352</v>
      </c>
      <c r="D353" s="4" t="s">
        <v>451</v>
      </c>
      <c r="E353" s="9" t="str">
        <f t="shared" si="5"/>
        <v>Opex Margin</v>
      </c>
      <c r="F353" s="2" t="s">
        <v>393</v>
      </c>
      <c r="G353" s="2">
        <v>0</v>
      </c>
      <c r="H353" s="2"/>
    </row>
    <row r="354" spans="2:8">
      <c r="B354" s="5" t="s">
        <v>452</v>
      </c>
      <c r="C354" s="2">
        <v>353</v>
      </c>
      <c r="D354" s="5" t="s">
        <v>452</v>
      </c>
      <c r="E354" s="9" t="str">
        <f t="shared" si="5"/>
        <v>BS_Cash</v>
      </c>
      <c r="F354" s="2" t="s">
        <v>23</v>
      </c>
      <c r="G354" s="2">
        <v>5</v>
      </c>
      <c r="H354" s="5"/>
    </row>
    <row r="355" spans="2:8">
      <c r="B355" s="5" t="s">
        <v>453</v>
      </c>
      <c r="C355" s="2">
        <v>354</v>
      </c>
      <c r="D355" s="5" t="s">
        <v>453</v>
      </c>
      <c r="E355" s="9" t="str">
        <f t="shared" si="5"/>
        <v>BS_Receivables _ Other</v>
      </c>
      <c r="F355" s="2" t="s">
        <v>23</v>
      </c>
      <c r="G355" s="2">
        <v>5</v>
      </c>
      <c r="H355" s="5"/>
    </row>
    <row r="356" spans="2:8">
      <c r="B356" s="5" t="s">
        <v>454</v>
      </c>
      <c r="C356" s="2">
        <v>355</v>
      </c>
      <c r="D356" s="5" t="s">
        <v>454</v>
      </c>
      <c r="E356" s="9" t="str">
        <f t="shared" si="5"/>
        <v>BS_Prepaid Expenses</v>
      </c>
      <c r="F356" s="2" t="s">
        <v>23</v>
      </c>
      <c r="G356" s="2">
        <v>5</v>
      </c>
      <c r="H356" s="5"/>
    </row>
    <row r="357" spans="2:8">
      <c r="B357" s="5" t="s">
        <v>455</v>
      </c>
      <c r="C357" s="2">
        <v>356</v>
      </c>
      <c r="D357" s="5" t="s">
        <v>455</v>
      </c>
      <c r="E357" s="9" t="str">
        <f t="shared" si="5"/>
        <v>BS_Note Receivable _ Long Term</v>
      </c>
      <c r="F357" s="2" t="s">
        <v>23</v>
      </c>
      <c r="G357" s="2">
        <v>5</v>
      </c>
      <c r="H357" s="5"/>
    </row>
    <row r="358" spans="2:8">
      <c r="B358" s="5" t="s">
        <v>456</v>
      </c>
      <c r="C358" s="2">
        <v>357</v>
      </c>
      <c r="D358" s="5" t="s">
        <v>456</v>
      </c>
      <c r="E358" s="9" t="str">
        <f t="shared" si="5"/>
        <v>BS_Deferred Charges</v>
      </c>
      <c r="F358" s="2" t="s">
        <v>23</v>
      </c>
      <c r="G358" s="2">
        <v>5</v>
      </c>
      <c r="H358" s="5"/>
    </row>
    <row r="359" spans="2:8">
      <c r="B359" s="5" t="s">
        <v>457</v>
      </c>
      <c r="C359" s="2">
        <v>358</v>
      </c>
      <c r="D359" s="5" t="s">
        <v>457</v>
      </c>
      <c r="E359" s="9" t="str">
        <f t="shared" si="5"/>
        <v>BS_Number of Common Shareholders</v>
      </c>
      <c r="F359" s="2" t="s">
        <v>23</v>
      </c>
      <c r="G359" s="2">
        <v>5</v>
      </c>
      <c r="H359" s="5"/>
    </row>
    <row r="360" spans="2:8">
      <c r="B360" s="5" t="s">
        <v>458</v>
      </c>
      <c r="C360" s="2">
        <v>359</v>
      </c>
      <c r="D360" s="5" t="s">
        <v>458</v>
      </c>
      <c r="E360" s="9" t="str">
        <f t="shared" si="5"/>
        <v>BS_Right_of_Use Assets_Cap_Lease,Gross_Sup_</v>
      </c>
      <c r="F360" s="2" t="s">
        <v>23</v>
      </c>
      <c r="G360" s="2">
        <v>5</v>
      </c>
      <c r="H360" s="5"/>
    </row>
    <row r="361" spans="2:8">
      <c r="B361" s="5" t="s">
        <v>459</v>
      </c>
      <c r="C361" s="2">
        <v>360</v>
      </c>
      <c r="D361" s="5" t="s">
        <v>459</v>
      </c>
      <c r="E361" s="9" t="str">
        <f t="shared" si="5"/>
        <v>BS_Total Long Term Debt, Supplemental</v>
      </c>
      <c r="F361" s="2" t="s">
        <v>23</v>
      </c>
      <c r="G361" s="2">
        <v>5</v>
      </c>
      <c r="H361" s="5"/>
    </row>
    <row r="362" spans="2:8">
      <c r="B362" s="5" t="s">
        <v>460</v>
      </c>
      <c r="C362" s="2">
        <v>361</v>
      </c>
      <c r="D362" s="5" t="s">
        <v>460</v>
      </c>
      <c r="E362" s="9" t="str">
        <f t="shared" si="5"/>
        <v>BS_Long Term Debt Maturing within 1 Year</v>
      </c>
      <c r="F362" s="2" t="s">
        <v>23</v>
      </c>
      <c r="G362" s="2">
        <v>5</v>
      </c>
      <c r="H362" s="5"/>
    </row>
    <row r="363" spans="2:8">
      <c r="B363" s="5" t="s">
        <v>461</v>
      </c>
      <c r="C363" s="2">
        <v>362</v>
      </c>
      <c r="D363" s="5" t="s">
        <v>461</v>
      </c>
      <c r="E363" s="9" t="str">
        <f t="shared" si="5"/>
        <v>BS_Long Term Debt Maturing in Year 2</v>
      </c>
      <c r="F363" s="2" t="s">
        <v>23</v>
      </c>
      <c r="G363" s="2">
        <v>5</v>
      </c>
      <c r="H363" s="5"/>
    </row>
    <row r="364" spans="2:8">
      <c r="B364" s="5" t="s">
        <v>462</v>
      </c>
      <c r="C364" s="2">
        <v>363</v>
      </c>
      <c r="D364" s="5" t="s">
        <v>462</v>
      </c>
      <c r="E364" s="9" t="str">
        <f t="shared" si="5"/>
        <v>BS_Long Term Debt Maturing in Year 3</v>
      </c>
      <c r="F364" s="2" t="s">
        <v>23</v>
      </c>
      <c r="G364" s="2">
        <v>5</v>
      </c>
      <c r="H364" s="5"/>
    </row>
    <row r="365" spans="2:8">
      <c r="B365" s="5" t="s">
        <v>463</v>
      </c>
      <c r="C365" s="2">
        <v>364</v>
      </c>
      <c r="D365" s="5" t="s">
        <v>463</v>
      </c>
      <c r="E365" s="9" t="str">
        <f t="shared" si="5"/>
        <v>BS_Long Term Debt Maturing in Year 4</v>
      </c>
      <c r="F365" s="2" t="s">
        <v>23</v>
      </c>
      <c r="G365" s="2">
        <v>5</v>
      </c>
      <c r="H365" s="5"/>
    </row>
    <row r="366" spans="2:8">
      <c r="B366" s="5" t="s">
        <v>464</v>
      </c>
      <c r="C366" s="2">
        <v>365</v>
      </c>
      <c r="D366" s="5" t="s">
        <v>464</v>
      </c>
      <c r="E366" s="9" t="str">
        <f t="shared" si="5"/>
        <v>BS_Long Term Debt Maturing in 2_3 Years</v>
      </c>
      <c r="F366" s="2" t="s">
        <v>23</v>
      </c>
      <c r="G366" s="2">
        <v>5</v>
      </c>
      <c r="H366" s="5"/>
    </row>
    <row r="367" spans="2:8">
      <c r="B367" s="5" t="s">
        <v>465</v>
      </c>
      <c r="C367" s="2">
        <v>366</v>
      </c>
      <c r="D367" s="5" t="s">
        <v>465</v>
      </c>
      <c r="E367" s="9" t="str">
        <f t="shared" si="5"/>
        <v>BS_Long Term Debt Maturing in 4_5 Years</v>
      </c>
      <c r="F367" s="2" t="s">
        <v>23</v>
      </c>
      <c r="G367" s="2">
        <v>5</v>
      </c>
      <c r="H367" s="5"/>
    </row>
    <row r="368" spans="2:8">
      <c r="B368" s="5" t="s">
        <v>466</v>
      </c>
      <c r="C368" s="2">
        <v>367</v>
      </c>
      <c r="D368" s="5" t="s">
        <v>466</v>
      </c>
      <c r="E368" s="9" t="str">
        <f t="shared" si="5"/>
        <v>BS_Long Term Debt Matur_ in Year 6 &amp; Beyond</v>
      </c>
      <c r="F368" s="2" t="s">
        <v>23</v>
      </c>
      <c r="G368" s="2">
        <v>5</v>
      </c>
      <c r="H368" s="5"/>
    </row>
    <row r="369" spans="2:8">
      <c r="B369" s="5" t="s">
        <v>467</v>
      </c>
      <c r="C369" s="2">
        <v>368</v>
      </c>
      <c r="D369" s="5" t="s">
        <v>467</v>
      </c>
      <c r="E369" s="9" t="str">
        <f t="shared" si="5"/>
        <v>BS_Total Capital Leases, Supplemental</v>
      </c>
      <c r="F369" s="2" t="s">
        <v>23</v>
      </c>
      <c r="G369" s="2">
        <v>5</v>
      </c>
      <c r="H369" s="5"/>
    </row>
    <row r="370" spans="2:8">
      <c r="B370" s="5" t="s">
        <v>468</v>
      </c>
      <c r="C370" s="2">
        <v>369</v>
      </c>
      <c r="D370" s="5" t="s">
        <v>468</v>
      </c>
      <c r="E370" s="9" t="str">
        <f t="shared" si="5"/>
        <v>BS_Capital Lease Payments Due in Year 1</v>
      </c>
      <c r="F370" s="2" t="s">
        <v>23</v>
      </c>
      <c r="G370" s="2">
        <v>5</v>
      </c>
      <c r="H370" s="5"/>
    </row>
    <row r="371" spans="2:8">
      <c r="B371" s="5" t="s">
        <v>469</v>
      </c>
      <c r="C371" s="2">
        <v>370</v>
      </c>
      <c r="D371" s="5" t="s">
        <v>469</v>
      </c>
      <c r="E371" s="9" t="str">
        <f t="shared" si="5"/>
        <v>BS_Capital Lease Payments Due in Year 2</v>
      </c>
      <c r="F371" s="2" t="s">
        <v>23</v>
      </c>
      <c r="G371" s="2">
        <v>5</v>
      </c>
      <c r="H371" s="5"/>
    </row>
    <row r="372" spans="2:8">
      <c r="B372" s="5" t="s">
        <v>470</v>
      </c>
      <c r="C372" s="2">
        <v>371</v>
      </c>
      <c r="D372" s="5" t="s">
        <v>470</v>
      </c>
      <c r="E372" s="9" t="str">
        <f t="shared" si="5"/>
        <v>BS_Capital Lease Payments Due in Year 3</v>
      </c>
      <c r="F372" s="2" t="s">
        <v>23</v>
      </c>
      <c r="G372" s="2">
        <v>5</v>
      </c>
      <c r="H372" s="5"/>
    </row>
    <row r="373" spans="2:8">
      <c r="B373" s="5" t="s">
        <v>471</v>
      </c>
      <c r="C373" s="2">
        <v>372</v>
      </c>
      <c r="D373" s="5" t="s">
        <v>471</v>
      </c>
      <c r="E373" s="9" t="str">
        <f t="shared" si="5"/>
        <v>BS_Capital Lease Payments Due in Year 4</v>
      </c>
      <c r="F373" s="2" t="s">
        <v>23</v>
      </c>
      <c r="G373" s="2">
        <v>5</v>
      </c>
      <c r="H373" s="5"/>
    </row>
    <row r="374" spans="2:8">
      <c r="B374" s="5" t="s">
        <v>472</v>
      </c>
      <c r="C374" s="2">
        <v>373</v>
      </c>
      <c r="D374" s="5" t="s">
        <v>472</v>
      </c>
      <c r="E374" s="9" t="str">
        <f t="shared" si="5"/>
        <v>BS_Capital Lease Payments Due in Year 5</v>
      </c>
      <c r="F374" s="2" t="s">
        <v>23</v>
      </c>
      <c r="G374" s="2">
        <v>5</v>
      </c>
      <c r="H374" s="5"/>
    </row>
    <row r="375" spans="2:8">
      <c r="B375" s="5" t="s">
        <v>473</v>
      </c>
      <c r="C375" s="2">
        <v>374</v>
      </c>
      <c r="D375" s="5" t="s">
        <v>473</v>
      </c>
      <c r="E375" s="9" t="str">
        <f t="shared" si="5"/>
        <v>BS_Capital Lease Payments Due in 2_3 Years</v>
      </c>
      <c r="F375" s="2" t="s">
        <v>23</v>
      </c>
      <c r="G375" s="2">
        <v>5</v>
      </c>
      <c r="H375" s="5"/>
    </row>
    <row r="376" spans="2:8">
      <c r="B376" s="5" t="s">
        <v>474</v>
      </c>
      <c r="C376" s="2">
        <v>375</v>
      </c>
      <c r="D376" s="5" t="s">
        <v>474</v>
      </c>
      <c r="E376" s="9" t="str">
        <f t="shared" si="5"/>
        <v>BS_Capital Lease Payments Due in 4_5 Years</v>
      </c>
      <c r="F376" s="2" t="s">
        <v>23</v>
      </c>
      <c r="G376" s="2">
        <v>5</v>
      </c>
      <c r="H376" s="5"/>
    </row>
    <row r="377" spans="2:8">
      <c r="B377" s="5" t="s">
        <v>475</v>
      </c>
      <c r="C377" s="2">
        <v>376</v>
      </c>
      <c r="D377" s="5" t="s">
        <v>475</v>
      </c>
      <c r="E377" s="9" t="str">
        <f t="shared" si="5"/>
        <v>BS_Cap_ Lease Pymts_ Due in Year 6 &amp; Beyond</v>
      </c>
      <c r="F377" s="2" t="s">
        <v>23</v>
      </c>
      <c r="G377" s="2">
        <v>5</v>
      </c>
      <c r="H377" s="5"/>
    </row>
    <row r="378" spans="2:8">
      <c r="B378" s="5" t="s">
        <v>476</v>
      </c>
      <c r="C378" s="2">
        <v>377</v>
      </c>
      <c r="D378" s="5" t="s">
        <v>476</v>
      </c>
      <c r="E378" s="9" t="str">
        <f t="shared" si="5"/>
        <v>CF_Amortization</v>
      </c>
      <c r="F378" s="2" t="s">
        <v>132</v>
      </c>
      <c r="G378" s="2">
        <v>5</v>
      </c>
      <c r="H378" s="5"/>
    </row>
    <row r="379" spans="2:8">
      <c r="B379" s="5" t="s">
        <v>477</v>
      </c>
      <c r="C379" s="2">
        <v>378</v>
      </c>
      <c r="D379" s="5" t="s">
        <v>477</v>
      </c>
      <c r="E379" s="9" t="str">
        <f t="shared" si="5"/>
        <v>CF_Amortization of Intangibles</v>
      </c>
      <c r="F379" s="2" t="s">
        <v>132</v>
      </c>
      <c r="G379" s="2">
        <v>5</v>
      </c>
      <c r="H379" s="5"/>
    </row>
    <row r="380" spans="2:8">
      <c r="B380" s="5" t="s">
        <v>478</v>
      </c>
      <c r="C380" s="2">
        <v>379</v>
      </c>
      <c r="D380" s="5" t="s">
        <v>478</v>
      </c>
      <c r="E380" s="9" t="str">
        <f t="shared" si="5"/>
        <v>CF_Prepaid Expenses</v>
      </c>
      <c r="F380" s="2" t="s">
        <v>132</v>
      </c>
      <c r="G380" s="2">
        <v>5</v>
      </c>
      <c r="H380" s="5"/>
    </row>
    <row r="381" spans="2:8">
      <c r="B381" s="5" t="s">
        <v>479</v>
      </c>
      <c r="C381" s="2">
        <v>380</v>
      </c>
      <c r="D381" s="5" t="s">
        <v>479</v>
      </c>
      <c r="E381" s="9" t="str">
        <f t="shared" si="5"/>
        <v>CF_Payable/Accrued</v>
      </c>
      <c r="F381" s="2" t="s">
        <v>132</v>
      </c>
      <c r="G381" s="2">
        <v>5</v>
      </c>
      <c r="H381" s="5"/>
    </row>
    <row r="382" spans="2:8">
      <c r="B382" s="5" t="s">
        <v>480</v>
      </c>
      <c r="C382" s="2">
        <v>381</v>
      </c>
      <c r="D382" s="5" t="s">
        <v>480</v>
      </c>
      <c r="E382" s="9" t="str">
        <f t="shared" si="5"/>
        <v>CF_Other Operating Cash Flow</v>
      </c>
      <c r="F382" s="2" t="s">
        <v>132</v>
      </c>
      <c r="G382" s="2">
        <v>5</v>
      </c>
      <c r="H382" s="5"/>
    </row>
    <row r="383" spans="2:8">
      <c r="B383" s="5" t="s">
        <v>481</v>
      </c>
      <c r="C383" s="2">
        <v>382</v>
      </c>
      <c r="D383" s="5" t="s">
        <v>481</v>
      </c>
      <c r="E383" s="9" t="str">
        <f t="shared" si="5"/>
        <v>CF_Sale/Issuance of Common</v>
      </c>
      <c r="F383" s="2" t="s">
        <v>132</v>
      </c>
      <c r="G383" s="2">
        <v>5</v>
      </c>
      <c r="H383" s="5"/>
    </row>
    <row r="384" spans="2:8">
      <c r="B384" s="5" t="s">
        <v>482</v>
      </c>
      <c r="C384" s="2">
        <v>383</v>
      </c>
      <c r="D384" s="5" t="s">
        <v>482</v>
      </c>
      <c r="E384" s="9" t="str">
        <f t="shared" si="5"/>
        <v>CF_Repurchase/Retirement of Preferred</v>
      </c>
      <c r="F384" s="2" t="s">
        <v>132</v>
      </c>
      <c r="G384" s="2">
        <v>5</v>
      </c>
      <c r="H384" s="5"/>
    </row>
    <row r="385" spans="2:8">
      <c r="B385" s="5" t="s">
        <v>483</v>
      </c>
      <c r="C385" s="2">
        <v>384</v>
      </c>
      <c r="D385" s="5" t="s">
        <v>483</v>
      </c>
      <c r="E385" s="9" t="str">
        <f t="shared" si="5"/>
        <v>CF_Preferred Stock, Net</v>
      </c>
      <c r="F385" s="2" t="s">
        <v>132</v>
      </c>
      <c r="G385" s="2">
        <v>5</v>
      </c>
      <c r="H385" s="5"/>
    </row>
    <row r="386" spans="2:8">
      <c r="B386" s="5" t="s">
        <v>484</v>
      </c>
      <c r="C386" s="2">
        <v>385</v>
      </c>
      <c r="D386" s="5" t="s">
        <v>484</v>
      </c>
      <c r="E386" s="9" t="str">
        <f t="shared" si="5"/>
        <v>IS_Research &amp; Development</v>
      </c>
      <c r="F386" s="2" t="s">
        <v>181</v>
      </c>
      <c r="G386" s="2">
        <v>5</v>
      </c>
      <c r="H386" s="5"/>
    </row>
    <row r="387" spans="2:8">
      <c r="B387" s="5" t="s">
        <v>485</v>
      </c>
      <c r="C387" s="2">
        <v>386</v>
      </c>
      <c r="D387" s="5" t="s">
        <v>485</v>
      </c>
      <c r="E387" s="9" t="str">
        <f t="shared" ref="E387:E450" si="6">SUBSTITUTE(SUBSTITUTE(D387,"-","_"),".","_")</f>
        <v>IS_Amortization of Intangibles</v>
      </c>
      <c r="F387" s="2" t="s">
        <v>181</v>
      </c>
      <c r="G387" s="2">
        <v>5</v>
      </c>
      <c r="H387" s="5"/>
    </row>
    <row r="388" spans="2:8">
      <c r="B388" s="5" t="s">
        <v>486</v>
      </c>
      <c r="C388" s="2">
        <v>387</v>
      </c>
      <c r="D388" s="5" t="s">
        <v>486</v>
      </c>
      <c r="E388" s="9" t="str">
        <f t="shared" si="6"/>
        <v>IS_Impairment_Assets Held for Use</v>
      </c>
      <c r="F388" s="2" t="s">
        <v>181</v>
      </c>
      <c r="G388" s="2">
        <v>5</v>
      </c>
      <c r="H388" s="5"/>
    </row>
    <row r="389" spans="2:8">
      <c r="B389" s="5" t="s">
        <v>487</v>
      </c>
      <c r="C389" s="2">
        <v>388</v>
      </c>
      <c r="D389" s="5" t="s">
        <v>487</v>
      </c>
      <c r="E389" s="9" t="str">
        <f t="shared" si="6"/>
        <v>IS_Other Operating Expenses, Total</v>
      </c>
      <c r="F389" s="2" t="s">
        <v>181</v>
      </c>
      <c r="G389" s="2">
        <v>5</v>
      </c>
      <c r="H389" s="5"/>
    </row>
    <row r="390" spans="2:8">
      <c r="B390" s="5" t="s">
        <v>488</v>
      </c>
      <c r="C390" s="2">
        <v>389</v>
      </c>
      <c r="D390" s="5" t="s">
        <v>488</v>
      </c>
      <c r="E390" s="9" t="str">
        <f t="shared" si="6"/>
        <v>IS_Other Operating Expense</v>
      </c>
      <c r="F390" s="2" t="s">
        <v>181</v>
      </c>
      <c r="G390" s="2">
        <v>5</v>
      </c>
      <c r="H390" s="5"/>
    </row>
    <row r="391" spans="2:8">
      <c r="B391" s="5" t="s">
        <v>489</v>
      </c>
      <c r="C391" s="2">
        <v>390</v>
      </c>
      <c r="D391" s="5" t="s">
        <v>489</v>
      </c>
      <c r="E391" s="9" t="str">
        <f t="shared" si="6"/>
        <v>IS_Amort of Intangibles, Supplemental</v>
      </c>
      <c r="F391" s="2" t="s">
        <v>181</v>
      </c>
      <c r="G391" s="2">
        <v>5</v>
      </c>
      <c r="H391" s="5"/>
    </row>
    <row r="392" spans="2:8">
      <c r="B392" s="5" t="s">
        <v>490</v>
      </c>
      <c r="C392" s="2">
        <v>391</v>
      </c>
      <c r="D392" s="5" t="s">
        <v>490</v>
      </c>
      <c r="E392" s="9" t="str">
        <f t="shared" si="6"/>
        <v>IS_Depreciation of Right_of_Use Assets,Sup_</v>
      </c>
      <c r="F392" s="2" t="s">
        <v>181</v>
      </c>
      <c r="G392" s="2">
        <v>5</v>
      </c>
      <c r="H392" s="5"/>
    </row>
    <row r="393" spans="2:8">
      <c r="B393" s="5" t="s">
        <v>491</v>
      </c>
      <c r="C393" s="2">
        <v>392</v>
      </c>
      <c r="D393" s="5" t="s">
        <v>491</v>
      </c>
      <c r="E393" s="9" t="str">
        <f t="shared" si="6"/>
        <v>IS_Interest Expense on Lease Liabs_, Suppl_</v>
      </c>
      <c r="F393" s="2" t="s">
        <v>181</v>
      </c>
      <c r="G393" s="2">
        <v>5</v>
      </c>
      <c r="H393" s="5"/>
    </row>
    <row r="394" spans="2:8">
      <c r="B394" s="5" t="s">
        <v>492</v>
      </c>
      <c r="C394" s="2">
        <v>393</v>
      </c>
      <c r="D394" s="5" t="s">
        <v>492</v>
      </c>
      <c r="E394" s="9" t="str">
        <f t="shared" si="6"/>
        <v>IS_Labor &amp; Related Expense Suppl_</v>
      </c>
      <c r="F394" s="2" t="s">
        <v>181</v>
      </c>
      <c r="G394" s="2">
        <v>5</v>
      </c>
      <c r="H394" s="5"/>
    </row>
    <row r="395" spans="2:8">
      <c r="B395" s="5" t="s">
        <v>493</v>
      </c>
      <c r="C395" s="2">
        <v>394</v>
      </c>
      <c r="D395" s="5" t="s">
        <v>493</v>
      </c>
      <c r="E395" s="9" t="str">
        <f t="shared" si="6"/>
        <v>IS_Variable Financial Lease Expenses</v>
      </c>
      <c r="F395" s="2" t="s">
        <v>181</v>
      </c>
      <c r="G395" s="2">
        <v>5</v>
      </c>
      <c r="H395" s="5"/>
    </row>
    <row r="396" spans="2:8">
      <c r="B396" s="5" t="s">
        <v>494</v>
      </c>
      <c r="C396" s="2">
        <v>395</v>
      </c>
      <c r="D396" s="5" t="s">
        <v>494</v>
      </c>
      <c r="E396" s="9" t="str">
        <f t="shared" si="6"/>
        <v>IS_Short_Term Lease Cost</v>
      </c>
      <c r="F396" s="2" t="s">
        <v>181</v>
      </c>
      <c r="G396" s="2">
        <v>5</v>
      </c>
      <c r="H396" s="5"/>
    </row>
    <row r="397" spans="2:8">
      <c r="B397" s="5" t="s">
        <v>495</v>
      </c>
      <c r="C397" s="2">
        <v>396</v>
      </c>
      <c r="D397" s="5" t="s">
        <v>495</v>
      </c>
      <c r="E397" s="9" t="str">
        <f t="shared" si="6"/>
        <v>IS_Research &amp; Development Exp, Supplemental</v>
      </c>
      <c r="F397" s="2" t="s">
        <v>181</v>
      </c>
      <c r="G397" s="2">
        <v>5</v>
      </c>
      <c r="H397" s="5"/>
    </row>
    <row r="398" spans="2:8">
      <c r="B398" s="5" t="s">
        <v>496</v>
      </c>
      <c r="C398" s="2">
        <v>397</v>
      </c>
      <c r="D398" s="5" t="s">
        <v>496</v>
      </c>
      <c r="E398" s="9" t="str">
        <f t="shared" si="6"/>
        <v>IS_COVID_19 One_time Government Grants</v>
      </c>
      <c r="F398" s="2" t="s">
        <v>181</v>
      </c>
      <c r="G398" s="2">
        <v>5</v>
      </c>
      <c r="H398" s="5"/>
    </row>
    <row r="399" spans="2:8">
      <c r="B399" s="5" t="s">
        <v>497</v>
      </c>
      <c r="C399" s="2">
        <v>398</v>
      </c>
      <c r="D399" s="5" t="s">
        <v>497</v>
      </c>
      <c r="E399" s="9" t="str">
        <f t="shared" si="6"/>
        <v>IS_Current Tax _ Total</v>
      </c>
      <c r="F399" s="2" t="s">
        <v>181</v>
      </c>
      <c r="G399" s="2">
        <v>5</v>
      </c>
      <c r="H399" s="5"/>
    </row>
    <row r="400" spans="2:8">
      <c r="B400" s="5" t="s">
        <v>498</v>
      </c>
      <c r="C400" s="2">
        <v>399</v>
      </c>
      <c r="D400" s="5" t="s">
        <v>498</v>
      </c>
      <c r="E400" s="9" t="str">
        <f t="shared" si="6"/>
        <v>IS_Current Tax _ Domestic</v>
      </c>
      <c r="F400" s="2" t="s">
        <v>181</v>
      </c>
      <c r="G400" s="2">
        <v>5</v>
      </c>
      <c r="H400" s="5"/>
    </row>
    <row r="401" spans="2:8">
      <c r="B401" s="5" t="s">
        <v>499</v>
      </c>
      <c r="C401" s="2">
        <v>400</v>
      </c>
      <c r="D401" s="5" t="s">
        <v>499</v>
      </c>
      <c r="E401" s="9" t="str">
        <f t="shared" si="6"/>
        <v>IS_Deferred Tax _ Total</v>
      </c>
      <c r="F401" s="2" t="s">
        <v>181</v>
      </c>
      <c r="G401" s="2">
        <v>5</v>
      </c>
      <c r="H401" s="5"/>
    </row>
    <row r="402" spans="2:8">
      <c r="B402" s="5" t="s">
        <v>500</v>
      </c>
      <c r="C402" s="2">
        <v>401</v>
      </c>
      <c r="D402" s="5" t="s">
        <v>500</v>
      </c>
      <c r="E402" s="9" t="str">
        <f t="shared" si="6"/>
        <v>IS_Deferred Tax _ Domestic</v>
      </c>
      <c r="F402" s="2" t="s">
        <v>181</v>
      </c>
      <c r="G402" s="2">
        <v>5</v>
      </c>
      <c r="H402" s="5"/>
    </row>
    <row r="403" spans="2:8">
      <c r="B403" s="5" t="s">
        <v>501</v>
      </c>
      <c r="C403" s="2">
        <v>402</v>
      </c>
      <c r="D403" s="5" t="s">
        <v>501</v>
      </c>
      <c r="E403" s="9" t="str">
        <f t="shared" si="6"/>
        <v>IS_Income Tax _ Total</v>
      </c>
      <c r="F403" s="2" t="s">
        <v>181</v>
      </c>
      <c r="G403" s="2">
        <v>5</v>
      </c>
      <c r="H403" s="5"/>
    </row>
    <row r="404" spans="2:8">
      <c r="B404" s="5" t="s">
        <v>502</v>
      </c>
      <c r="C404" s="2">
        <v>403</v>
      </c>
      <c r="D404" s="5" t="s">
        <v>502</v>
      </c>
      <c r="E404" s="9" t="str">
        <f t="shared" si="6"/>
        <v>Non_GAAP Adjusted Net Earnings _ Company Reported</v>
      </c>
      <c r="F404" s="2" t="s">
        <v>503</v>
      </c>
      <c r="G404" s="2">
        <v>5</v>
      </c>
      <c r="H404" s="5"/>
    </row>
    <row r="405" spans="2:8">
      <c r="B405" s="5" t="s">
        <v>504</v>
      </c>
      <c r="C405" s="2">
        <v>404</v>
      </c>
      <c r="D405" s="5" t="s">
        <v>504</v>
      </c>
      <c r="E405" s="9" t="str">
        <f t="shared" si="6"/>
        <v>Non_GAAP Adjusted EBITDA _ Company Reported</v>
      </c>
      <c r="F405" s="2" t="s">
        <v>503</v>
      </c>
      <c r="G405" s="2">
        <v>5</v>
      </c>
      <c r="H405" s="5"/>
    </row>
    <row r="406" spans="2:8">
      <c r="B406" s="5" t="s">
        <v>505</v>
      </c>
      <c r="C406" s="2">
        <v>405</v>
      </c>
      <c r="D406" s="5" t="s">
        <v>505</v>
      </c>
      <c r="E406" s="9" t="str">
        <f t="shared" si="6"/>
        <v>BS_Notes Receivable _ Short Term</v>
      </c>
      <c r="F406" s="2" t="s">
        <v>23</v>
      </c>
      <c r="G406" s="2">
        <v>5</v>
      </c>
      <c r="H406" s="5"/>
    </row>
    <row r="407" spans="2:8">
      <c r="B407" s="5" t="s">
        <v>506</v>
      </c>
      <c r="C407" s="2">
        <v>406</v>
      </c>
      <c r="D407" s="5" t="s">
        <v>506</v>
      </c>
      <c r="E407" s="9" t="str">
        <f t="shared" si="6"/>
        <v>BS_Discountinued Operations _ Current Asset</v>
      </c>
      <c r="F407" s="2" t="s">
        <v>23</v>
      </c>
      <c r="G407" s="2">
        <v>5</v>
      </c>
      <c r="H407" s="5"/>
    </row>
    <row r="408" spans="2:8">
      <c r="B408" s="5" t="s">
        <v>507</v>
      </c>
      <c r="C408" s="2">
        <v>407</v>
      </c>
      <c r="D408" s="5" t="s">
        <v>507</v>
      </c>
      <c r="E408" s="9" t="str">
        <f t="shared" si="6"/>
        <v>BS_Discontinued Operations _ LT Asset</v>
      </c>
      <c r="F408" s="2" t="s">
        <v>23</v>
      </c>
      <c r="G408" s="2">
        <v>5</v>
      </c>
      <c r="H408" s="5"/>
    </row>
    <row r="409" spans="2:8">
      <c r="B409" s="5" t="s">
        <v>508</v>
      </c>
      <c r="C409" s="2">
        <v>408</v>
      </c>
      <c r="D409" s="5" t="s">
        <v>508</v>
      </c>
      <c r="E409" s="9" t="str">
        <f t="shared" si="6"/>
        <v>BS_Restricted Cash _ Long Term</v>
      </c>
      <c r="F409" s="2" t="s">
        <v>23</v>
      </c>
      <c r="G409" s="2">
        <v>5</v>
      </c>
      <c r="H409" s="5"/>
    </row>
    <row r="410" spans="2:8">
      <c r="B410" s="5" t="s">
        <v>509</v>
      </c>
      <c r="C410" s="2">
        <v>409</v>
      </c>
      <c r="D410" s="5" t="s">
        <v>509</v>
      </c>
      <c r="E410" s="9" t="str">
        <f t="shared" si="6"/>
        <v>BS_Dividends Payable</v>
      </c>
      <c r="F410" s="2" t="s">
        <v>23</v>
      </c>
      <c r="G410" s="2">
        <v>5</v>
      </c>
      <c r="H410" s="5"/>
    </row>
    <row r="411" spans="2:8">
      <c r="B411" s="5" t="s">
        <v>510</v>
      </c>
      <c r="C411" s="2">
        <v>410</v>
      </c>
      <c r="D411" s="5" t="s">
        <v>510</v>
      </c>
      <c r="E411" s="9" t="str">
        <f t="shared" si="6"/>
        <v>BS_Other Payables</v>
      </c>
      <c r="F411" s="2" t="s">
        <v>23</v>
      </c>
      <c r="G411" s="2">
        <v>5</v>
      </c>
      <c r="H411" s="5"/>
    </row>
    <row r="412" spans="2:8">
      <c r="B412" s="5" t="s">
        <v>511</v>
      </c>
      <c r="C412" s="2">
        <v>411</v>
      </c>
      <c r="D412" s="5" t="s">
        <v>511</v>
      </c>
      <c r="E412" s="9" t="str">
        <f t="shared" si="6"/>
        <v>BS_Discontinued Operations _ Curr Liability</v>
      </c>
      <c r="F412" s="2" t="s">
        <v>23</v>
      </c>
      <c r="G412" s="2">
        <v>5</v>
      </c>
      <c r="H412" s="5"/>
    </row>
    <row r="413" spans="2:8">
      <c r="B413" s="5" t="s">
        <v>512</v>
      </c>
      <c r="C413" s="2">
        <v>412</v>
      </c>
      <c r="D413" s="5" t="s">
        <v>512</v>
      </c>
      <c r="E413" s="9" t="str">
        <f t="shared" si="6"/>
        <v>BS_Minority Interest</v>
      </c>
      <c r="F413" s="2" t="s">
        <v>23</v>
      </c>
      <c r="G413" s="2">
        <v>5</v>
      </c>
      <c r="H413" s="5"/>
    </row>
    <row r="414" spans="2:8">
      <c r="B414" s="5" t="s">
        <v>513</v>
      </c>
      <c r="C414" s="2">
        <v>413</v>
      </c>
      <c r="D414" s="5" t="s">
        <v>513</v>
      </c>
      <c r="E414" s="9" t="str">
        <f t="shared" si="6"/>
        <v>BS_Discontinued Operations _ Liabilities</v>
      </c>
      <c r="F414" s="2" t="s">
        <v>23</v>
      </c>
      <c r="G414" s="2">
        <v>5</v>
      </c>
      <c r="H414" s="5"/>
    </row>
    <row r="415" spans="2:8">
      <c r="B415" s="5" t="s">
        <v>514</v>
      </c>
      <c r="C415" s="2">
        <v>414</v>
      </c>
      <c r="D415" s="5" t="s">
        <v>514</v>
      </c>
      <c r="E415" s="9" t="str">
        <f t="shared" si="6"/>
        <v>BS_Redeemable Preferred Stock, Total</v>
      </c>
      <c r="F415" s="2" t="s">
        <v>23</v>
      </c>
      <c r="G415" s="2">
        <v>5</v>
      </c>
      <c r="H415" s="5"/>
    </row>
    <row r="416" spans="2:8">
      <c r="B416" s="5" t="s">
        <v>515</v>
      </c>
      <c r="C416" s="2">
        <v>415</v>
      </c>
      <c r="D416" s="5" t="s">
        <v>515</v>
      </c>
      <c r="E416" s="9" t="str">
        <f t="shared" si="6"/>
        <v>BS_Redeemable Preferred Stock</v>
      </c>
      <c r="F416" s="2" t="s">
        <v>23</v>
      </c>
      <c r="G416" s="2">
        <v>5</v>
      </c>
      <c r="H416" s="5"/>
    </row>
    <row r="417" spans="2:8">
      <c r="B417" s="5" t="s">
        <v>516</v>
      </c>
      <c r="C417" s="2">
        <v>416</v>
      </c>
      <c r="D417" s="5" t="s">
        <v>516</v>
      </c>
      <c r="E417" s="9" t="str">
        <f t="shared" si="6"/>
        <v>BS_Treasury Stock _ Common</v>
      </c>
      <c r="F417" s="2" t="s">
        <v>23</v>
      </c>
      <c r="G417" s="2">
        <v>5</v>
      </c>
      <c r="H417" s="5"/>
    </row>
    <row r="418" spans="2:8">
      <c r="B418" s="5" t="s">
        <v>517</v>
      </c>
      <c r="C418" s="2">
        <v>417</v>
      </c>
      <c r="D418" s="5" t="s">
        <v>517</v>
      </c>
      <c r="E418" s="9" t="str">
        <f t="shared" si="6"/>
        <v>BS_Other Equity</v>
      </c>
      <c r="F418" s="2" t="s">
        <v>23</v>
      </c>
      <c r="G418" s="2">
        <v>5</v>
      </c>
      <c r="H418" s="5"/>
    </row>
    <row r="419" spans="2:8">
      <c r="B419" s="5" t="s">
        <v>518</v>
      </c>
      <c r="C419" s="2">
        <v>418</v>
      </c>
      <c r="D419" s="5" t="s">
        <v>518</v>
      </c>
      <c r="E419" s="9" t="str">
        <f t="shared" si="6"/>
        <v>BS_Minority Interest _ Non Redeemable</v>
      </c>
      <c r="F419" s="2" t="s">
        <v>23</v>
      </c>
      <c r="G419" s="2">
        <v>5</v>
      </c>
      <c r="H419" s="5"/>
    </row>
    <row r="420" spans="2:8">
      <c r="B420" s="5" t="s">
        <v>519</v>
      </c>
      <c r="C420" s="2">
        <v>419</v>
      </c>
      <c r="D420" s="5" t="s">
        <v>519</v>
      </c>
      <c r="E420" s="9" t="str">
        <f t="shared" si="6"/>
        <v>BS_Wgt Avg Rem Lease Term (Yrs)_Oper Lease</v>
      </c>
      <c r="F420" s="2" t="s">
        <v>23</v>
      </c>
      <c r="G420" s="2">
        <v>5</v>
      </c>
      <c r="H420" s="5"/>
    </row>
    <row r="421" spans="2:8">
      <c r="B421" s="5" t="s">
        <v>520</v>
      </c>
      <c r="C421" s="2">
        <v>420</v>
      </c>
      <c r="D421" s="5" t="s">
        <v>520</v>
      </c>
      <c r="E421" s="9" t="str">
        <f t="shared" si="6"/>
        <v>BS_Wgt Avg Disc Rate _ Operating Lease</v>
      </c>
      <c r="F421" s="2" t="s">
        <v>23</v>
      </c>
      <c r="G421" s="2">
        <v>5</v>
      </c>
      <c r="H421" s="5"/>
    </row>
    <row r="422" spans="2:8">
      <c r="B422" s="5" t="s">
        <v>521</v>
      </c>
      <c r="C422" s="2">
        <v>421</v>
      </c>
      <c r="D422" s="5" t="s">
        <v>521</v>
      </c>
      <c r="E422" s="9" t="str">
        <f t="shared" si="6"/>
        <v>BS_Long Term Debt Maturing in Year 5</v>
      </c>
      <c r="F422" s="2" t="s">
        <v>23</v>
      </c>
      <c r="G422" s="2">
        <v>5</v>
      </c>
      <c r="H422" s="5"/>
    </row>
    <row r="423" spans="2:8">
      <c r="B423" s="5" t="s">
        <v>522</v>
      </c>
      <c r="C423" s="2">
        <v>422</v>
      </c>
      <c r="D423" s="5" t="s">
        <v>522</v>
      </c>
      <c r="E423" s="9" t="str">
        <f t="shared" si="6"/>
        <v>CF_Amortization of Acquisition Costs</v>
      </c>
      <c r="F423" s="2" t="s">
        <v>132</v>
      </c>
      <c r="G423" s="2">
        <v>5</v>
      </c>
      <c r="H423" s="5"/>
    </row>
    <row r="424" spans="2:8">
      <c r="B424" s="5" t="s">
        <v>523</v>
      </c>
      <c r="C424" s="2">
        <v>423</v>
      </c>
      <c r="D424" s="5" t="s">
        <v>523</v>
      </c>
      <c r="E424" s="9" t="str">
        <f t="shared" si="6"/>
        <v>CF_Accounting Change</v>
      </c>
      <c r="F424" s="2" t="s">
        <v>132</v>
      </c>
      <c r="G424" s="2">
        <v>5</v>
      </c>
      <c r="H424" s="5"/>
    </row>
    <row r="425" spans="2:8">
      <c r="B425" s="5" t="s">
        <v>524</v>
      </c>
      <c r="C425" s="2">
        <v>424</v>
      </c>
      <c r="D425" s="5" t="s">
        <v>524</v>
      </c>
      <c r="E425" s="9" t="str">
        <f t="shared" si="6"/>
        <v>CF_Discontinued Operations</v>
      </c>
      <c r="F425" s="2" t="s">
        <v>132</v>
      </c>
      <c r="G425" s="2">
        <v>5</v>
      </c>
      <c r="H425" s="5"/>
    </row>
    <row r="426" spans="2:8">
      <c r="B426" s="5" t="s">
        <v>525</v>
      </c>
      <c r="C426" s="2">
        <v>425</v>
      </c>
      <c r="D426" s="5" t="s">
        <v>525</v>
      </c>
      <c r="E426" s="9" t="str">
        <f t="shared" si="6"/>
        <v>CF_Purchased R&amp;D</v>
      </c>
      <c r="F426" s="2" t="s">
        <v>132</v>
      </c>
      <c r="G426" s="2">
        <v>5</v>
      </c>
      <c r="H426" s="5"/>
    </row>
    <row r="427" spans="2:8">
      <c r="B427" s="5" t="s">
        <v>526</v>
      </c>
      <c r="C427" s="2">
        <v>426</v>
      </c>
      <c r="D427" s="5" t="s">
        <v>526</v>
      </c>
      <c r="E427" s="9" t="str">
        <f t="shared" si="6"/>
        <v>CF_Inventories</v>
      </c>
      <c r="F427" s="2" t="s">
        <v>132</v>
      </c>
      <c r="G427" s="2">
        <v>5</v>
      </c>
      <c r="H427" s="5"/>
    </row>
    <row r="428" spans="2:8">
      <c r="B428" s="5" t="s">
        <v>527</v>
      </c>
      <c r="C428" s="2">
        <v>427</v>
      </c>
      <c r="D428" s="5" t="s">
        <v>527</v>
      </c>
      <c r="E428" s="9" t="str">
        <f t="shared" si="6"/>
        <v>CF_Accrued Expenses</v>
      </c>
      <c r="F428" s="2" t="s">
        <v>132</v>
      </c>
      <c r="G428" s="2">
        <v>5</v>
      </c>
      <c r="H428" s="5"/>
    </row>
    <row r="429" spans="2:8">
      <c r="B429" s="5" t="s">
        <v>528</v>
      </c>
      <c r="C429" s="2">
        <v>428</v>
      </c>
      <c r="D429" s="5" t="s">
        <v>528</v>
      </c>
      <c r="E429" s="9" t="str">
        <f t="shared" si="6"/>
        <v>CF_Taxes Payable</v>
      </c>
      <c r="F429" s="2" t="s">
        <v>132</v>
      </c>
      <c r="G429" s="2">
        <v>5</v>
      </c>
      <c r="H429" s="5"/>
    </row>
    <row r="430" spans="2:8">
      <c r="B430" s="5" t="s">
        <v>529</v>
      </c>
      <c r="C430" s="2">
        <v>429</v>
      </c>
      <c r="D430" s="5" t="s">
        <v>529</v>
      </c>
      <c r="E430" s="9" t="str">
        <f t="shared" si="6"/>
        <v>CF_Software Development Costs</v>
      </c>
      <c r="F430" s="2" t="s">
        <v>132</v>
      </c>
      <c r="G430" s="2">
        <v>5</v>
      </c>
      <c r="H430" s="5"/>
    </row>
    <row r="431" spans="2:8">
      <c r="B431" s="5" t="s">
        <v>530</v>
      </c>
      <c r="C431" s="2">
        <v>430</v>
      </c>
      <c r="D431" s="5" t="s">
        <v>530</v>
      </c>
      <c r="E431" s="9" t="str">
        <f t="shared" si="6"/>
        <v>CF_Sale of Fixed Assets</v>
      </c>
      <c r="F431" s="2" t="s">
        <v>132</v>
      </c>
      <c r="G431" s="2">
        <v>5</v>
      </c>
      <c r="H431" s="5"/>
    </row>
    <row r="432" spans="2:8">
      <c r="B432" s="5" t="s">
        <v>531</v>
      </c>
      <c r="C432" s="2">
        <v>431</v>
      </c>
      <c r="D432" s="5" t="s">
        <v>531</v>
      </c>
      <c r="E432" s="9" t="str">
        <f t="shared" si="6"/>
        <v>CF_Investment, Net</v>
      </c>
      <c r="F432" s="2" t="s">
        <v>132</v>
      </c>
      <c r="G432" s="2">
        <v>5</v>
      </c>
      <c r="H432" s="5"/>
    </row>
    <row r="433" spans="2:8">
      <c r="B433" s="5" t="s">
        <v>532</v>
      </c>
      <c r="C433" s="2">
        <v>432</v>
      </c>
      <c r="D433" s="5" t="s">
        <v>532</v>
      </c>
      <c r="E433" s="9" t="str">
        <f t="shared" si="6"/>
        <v>CF_Intangible, Net</v>
      </c>
      <c r="F433" s="2" t="s">
        <v>132</v>
      </c>
      <c r="G433" s="2">
        <v>5</v>
      </c>
      <c r="H433" s="5"/>
    </row>
    <row r="434" spans="2:8">
      <c r="B434" s="5" t="s">
        <v>533</v>
      </c>
      <c r="C434" s="2">
        <v>433</v>
      </c>
      <c r="D434" s="5" t="s">
        <v>533</v>
      </c>
      <c r="E434" s="9" t="str">
        <f t="shared" si="6"/>
        <v>CF_Other Investing Cash Flow</v>
      </c>
      <c r="F434" s="2" t="s">
        <v>132</v>
      </c>
      <c r="G434" s="2">
        <v>5</v>
      </c>
      <c r="H434" s="5"/>
    </row>
    <row r="435" spans="2:8">
      <c r="B435" s="5" t="s">
        <v>534</v>
      </c>
      <c r="C435" s="2">
        <v>434</v>
      </c>
      <c r="D435" s="5" t="s">
        <v>534</v>
      </c>
      <c r="E435" s="9" t="str">
        <f t="shared" si="6"/>
        <v>CF_Short Term Debt Reduction</v>
      </c>
      <c r="F435" s="2" t="s">
        <v>132</v>
      </c>
      <c r="G435" s="2">
        <v>5</v>
      </c>
      <c r="H435" s="5"/>
    </row>
    <row r="436" spans="2:8">
      <c r="B436" s="5" t="s">
        <v>535</v>
      </c>
      <c r="C436" s="2">
        <v>435</v>
      </c>
      <c r="D436" s="5" t="s">
        <v>535</v>
      </c>
      <c r="E436" s="9" t="str">
        <f t="shared" si="6"/>
        <v>IS_Other Revenue, Total</v>
      </c>
      <c r="F436" s="2" t="s">
        <v>181</v>
      </c>
      <c r="G436" s="2">
        <v>5</v>
      </c>
      <c r="H436" s="5"/>
    </row>
    <row r="437" spans="2:8">
      <c r="B437" s="5" t="s">
        <v>536</v>
      </c>
      <c r="C437" s="2">
        <v>436</v>
      </c>
      <c r="D437" s="5" t="s">
        <v>536</v>
      </c>
      <c r="E437" s="9" t="str">
        <f t="shared" si="6"/>
        <v>IS_Other Revenue</v>
      </c>
      <c r="F437" s="2" t="s">
        <v>181</v>
      </c>
      <c r="G437" s="2">
        <v>5</v>
      </c>
      <c r="H437" s="5"/>
    </row>
    <row r="438" spans="2:8">
      <c r="B438" s="5" t="s">
        <v>537</v>
      </c>
      <c r="C438" s="2">
        <v>437</v>
      </c>
      <c r="D438" s="5" t="s">
        <v>537</v>
      </c>
      <c r="E438" s="9" t="str">
        <f t="shared" si="6"/>
        <v>IS_Amortization of Acquisition Costs</v>
      </c>
      <c r="F438" s="2" t="s">
        <v>181</v>
      </c>
      <c r="G438" s="2">
        <v>5</v>
      </c>
      <c r="H438" s="5"/>
    </row>
    <row r="439" spans="2:8">
      <c r="B439" s="5" t="s">
        <v>538</v>
      </c>
      <c r="C439" s="2">
        <v>438</v>
      </c>
      <c r="D439" s="5" t="s">
        <v>538</v>
      </c>
      <c r="E439" s="9" t="str">
        <f t="shared" si="6"/>
        <v>IS_Purchased R&amp;D Written_Off</v>
      </c>
      <c r="F439" s="2" t="s">
        <v>181</v>
      </c>
      <c r="G439" s="2">
        <v>5</v>
      </c>
      <c r="H439" s="5"/>
    </row>
    <row r="440" spans="2:8">
      <c r="B440" s="5" t="s">
        <v>539</v>
      </c>
      <c r="C440" s="2">
        <v>439</v>
      </c>
      <c r="D440" s="5" t="s">
        <v>539</v>
      </c>
      <c r="E440" s="9" t="str">
        <f t="shared" si="6"/>
        <v>IS_Interest Income(Exp), Net Non_Operating</v>
      </c>
      <c r="F440" s="2" t="s">
        <v>181</v>
      </c>
      <c r="G440" s="2">
        <v>5</v>
      </c>
      <c r="H440" s="5"/>
    </row>
    <row r="441" spans="2:8">
      <c r="B441" s="5" t="s">
        <v>540</v>
      </c>
      <c r="C441" s="2">
        <v>440</v>
      </c>
      <c r="D441" s="5" t="s">
        <v>540</v>
      </c>
      <c r="E441" s="9" t="str">
        <f t="shared" si="6"/>
        <v>IS_Gain (Loss) on Sale of Assets</v>
      </c>
      <c r="F441" s="2" t="s">
        <v>181</v>
      </c>
      <c r="G441" s="2">
        <v>5</v>
      </c>
      <c r="H441" s="5"/>
    </row>
    <row r="442" spans="2:8">
      <c r="B442" s="5" t="s">
        <v>541</v>
      </c>
      <c r="C442" s="2">
        <v>441</v>
      </c>
      <c r="D442" s="5" t="s">
        <v>541</v>
      </c>
      <c r="E442" s="9" t="str">
        <f t="shared" si="6"/>
        <v>IS_Accounting Change</v>
      </c>
      <c r="F442" s="2" t="s">
        <v>181</v>
      </c>
      <c r="G442" s="2">
        <v>5</v>
      </c>
      <c r="H442" s="5"/>
    </row>
    <row r="443" spans="2:8">
      <c r="B443" s="5" t="s">
        <v>542</v>
      </c>
      <c r="C443" s="2">
        <v>442</v>
      </c>
      <c r="D443" s="5" t="s">
        <v>542</v>
      </c>
      <c r="E443" s="9" t="str">
        <f t="shared" si="6"/>
        <v>IS_Discontinued Operations</v>
      </c>
      <c r="F443" s="2" t="s">
        <v>181</v>
      </c>
      <c r="G443" s="2">
        <v>5</v>
      </c>
      <c r="H443" s="5"/>
    </row>
    <row r="444" spans="2:8">
      <c r="B444" s="5" t="s">
        <v>543</v>
      </c>
      <c r="C444" s="2">
        <v>443</v>
      </c>
      <c r="D444" s="5" t="s">
        <v>543</v>
      </c>
      <c r="E444" s="9" t="str">
        <f t="shared" si="6"/>
        <v>IS_Amort of Acquisition Costs, Supplemental</v>
      </c>
      <c r="F444" s="2" t="s">
        <v>181</v>
      </c>
      <c r="G444" s="2">
        <v>5</v>
      </c>
      <c r="H444" s="5"/>
    </row>
    <row r="445" spans="2:8">
      <c r="B445" s="5" t="s">
        <v>544</v>
      </c>
      <c r="C445" s="2">
        <v>444</v>
      </c>
      <c r="D445" s="5" t="s">
        <v>544</v>
      </c>
      <c r="E445" s="9" t="str">
        <f t="shared" si="6"/>
        <v>IS_Variable Operating Lease Expenses</v>
      </c>
      <c r="F445" s="2" t="s">
        <v>181</v>
      </c>
      <c r="G445" s="2">
        <v>5</v>
      </c>
      <c r="H445" s="5"/>
    </row>
    <row r="446" spans="2:8">
      <c r="B446" s="5" t="s">
        <v>545</v>
      </c>
      <c r="C446" s="2">
        <v>445</v>
      </c>
      <c r="D446" s="5" t="s">
        <v>545</v>
      </c>
      <c r="E446" s="9" t="str">
        <f t="shared" si="6"/>
        <v>IS_Sublease Income</v>
      </c>
      <c r="F446" s="2" t="s">
        <v>181</v>
      </c>
      <c r="G446" s="2">
        <v>5</v>
      </c>
      <c r="H446" s="5"/>
    </row>
    <row r="447" spans="2:8">
      <c r="B447" s="5" t="s">
        <v>546</v>
      </c>
      <c r="C447" s="2">
        <v>446</v>
      </c>
      <c r="D447" s="5" t="s">
        <v>546</v>
      </c>
      <c r="E447" s="9" t="str">
        <f t="shared" si="6"/>
        <v>IS_Lease Expense _Total</v>
      </c>
      <c r="F447" s="2" t="s">
        <v>181</v>
      </c>
      <c r="G447" s="2">
        <v>5</v>
      </c>
      <c r="H447" s="5"/>
    </row>
    <row r="448" spans="2:8">
      <c r="B448" s="5" t="s">
        <v>547</v>
      </c>
      <c r="C448" s="2">
        <v>447</v>
      </c>
      <c r="D448" s="5" t="s">
        <v>547</v>
      </c>
      <c r="E448" s="9" t="str">
        <f t="shared" si="6"/>
        <v>Minority Interest _ Total</v>
      </c>
      <c r="F448" s="2" t="s">
        <v>503</v>
      </c>
      <c r="G448" s="2">
        <v>5</v>
      </c>
      <c r="H448" s="5"/>
    </row>
    <row r="449" spans="2:8">
      <c r="B449" s="5" t="s">
        <v>548</v>
      </c>
      <c r="C449" s="2">
        <v>448</v>
      </c>
      <c r="D449" s="5" t="s">
        <v>548</v>
      </c>
      <c r="E449" s="9" t="str">
        <f t="shared" si="6"/>
        <v>BS_Period End FX Rate (INR/USD)</v>
      </c>
      <c r="F449" s="2" t="s">
        <v>23</v>
      </c>
      <c r="G449" s="2">
        <v>5</v>
      </c>
      <c r="H449" s="5"/>
    </row>
    <row r="450" spans="2:8">
      <c r="B450" s="5" t="s">
        <v>549</v>
      </c>
      <c r="C450" s="2">
        <v>449</v>
      </c>
      <c r="D450" s="5" t="s">
        <v>549</v>
      </c>
      <c r="E450" s="9" t="str">
        <f t="shared" si="6"/>
        <v>BS_Pension Benefits _ Overfunded</v>
      </c>
      <c r="F450" s="2" t="s">
        <v>23</v>
      </c>
      <c r="G450" s="2">
        <v>5</v>
      </c>
      <c r="H450" s="5"/>
    </row>
    <row r="451" spans="2:8">
      <c r="B451" s="5" t="s">
        <v>550</v>
      </c>
      <c r="C451" s="2">
        <v>450</v>
      </c>
      <c r="D451" s="5" t="s">
        <v>550</v>
      </c>
      <c r="E451" s="9" t="str">
        <f t="shared" ref="E451:E514" si="7">SUBSTITUTE(SUBSTITUTE(D451,"-","_"),".","_")</f>
        <v>BS_Pension Benefits _ Underfunded</v>
      </c>
      <c r="F451" s="2" t="s">
        <v>23</v>
      </c>
      <c r="G451" s="2">
        <v>5</v>
      </c>
      <c r="H451" s="5"/>
    </row>
    <row r="452" spans="2:8">
      <c r="B452" s="5" t="s">
        <v>551</v>
      </c>
      <c r="C452" s="2">
        <v>451</v>
      </c>
      <c r="D452" s="5" t="s">
        <v>551</v>
      </c>
      <c r="E452" s="9" t="str">
        <f t="shared" si="7"/>
        <v>BS_Contract Assets _ Long Term</v>
      </c>
      <c r="F452" s="2" t="s">
        <v>23</v>
      </c>
      <c r="G452" s="2">
        <v>5</v>
      </c>
      <c r="H452" s="5"/>
    </row>
    <row r="453" spans="2:8">
      <c r="B453" s="5" t="s">
        <v>552</v>
      </c>
      <c r="C453" s="2">
        <v>452</v>
      </c>
      <c r="D453" s="5" t="s">
        <v>552</v>
      </c>
      <c r="E453" s="9" t="str">
        <f t="shared" si="7"/>
        <v>BS_Total Funded Status</v>
      </c>
      <c r="F453" s="2" t="s">
        <v>23</v>
      </c>
      <c r="G453" s="2">
        <v>5</v>
      </c>
      <c r="H453" s="5"/>
    </row>
    <row r="454" spans="2:8">
      <c r="B454" s="5" t="s">
        <v>553</v>
      </c>
      <c r="C454" s="2">
        <v>453</v>
      </c>
      <c r="D454" s="5" t="s">
        <v>553</v>
      </c>
      <c r="E454" s="9" t="str">
        <f t="shared" si="7"/>
        <v>BS_Pension Obligation _ Domestic</v>
      </c>
      <c r="F454" s="2" t="s">
        <v>23</v>
      </c>
      <c r="G454" s="2">
        <v>5</v>
      </c>
      <c r="H454" s="5"/>
    </row>
    <row r="455" spans="2:8">
      <c r="B455" s="5" t="s">
        <v>554</v>
      </c>
      <c r="C455" s="2">
        <v>454</v>
      </c>
      <c r="D455" s="5" t="s">
        <v>554</v>
      </c>
      <c r="E455" s="9" t="str">
        <f t="shared" si="7"/>
        <v>BS_Plan Assets _ Domestic</v>
      </c>
      <c r="F455" s="2" t="s">
        <v>23</v>
      </c>
      <c r="G455" s="2">
        <v>5</v>
      </c>
      <c r="H455" s="5"/>
    </row>
    <row r="456" spans="2:8">
      <c r="B456" s="5" t="s">
        <v>555</v>
      </c>
      <c r="C456" s="2">
        <v>455</v>
      </c>
      <c r="D456" s="5" t="s">
        <v>555</v>
      </c>
      <c r="E456" s="9" t="str">
        <f t="shared" si="7"/>
        <v>BS_Funded Status _ Domestic</v>
      </c>
      <c r="F456" s="2" t="s">
        <v>23</v>
      </c>
      <c r="G456" s="2">
        <v>5</v>
      </c>
      <c r="H456" s="5"/>
    </row>
    <row r="457" spans="2:8">
      <c r="B457" s="5" t="s">
        <v>556</v>
      </c>
      <c r="C457" s="2">
        <v>456</v>
      </c>
      <c r="D457" s="5" t="s">
        <v>556</v>
      </c>
      <c r="E457" s="9" t="str">
        <f t="shared" si="7"/>
        <v>BS_Discount Rate _ Domestic</v>
      </c>
      <c r="F457" s="2" t="s">
        <v>23</v>
      </c>
      <c r="G457" s="2">
        <v>5</v>
      </c>
      <c r="H457" s="5"/>
    </row>
    <row r="458" spans="2:8">
      <c r="B458" s="5" t="s">
        <v>557</v>
      </c>
      <c r="C458" s="2">
        <v>457</v>
      </c>
      <c r="D458" s="5" t="s">
        <v>557</v>
      </c>
      <c r="E458" s="9" t="str">
        <f t="shared" si="7"/>
        <v>BS_Expected Rate of Return _ Domestic</v>
      </c>
      <c r="F458" s="2" t="s">
        <v>23</v>
      </c>
      <c r="G458" s="2">
        <v>5</v>
      </c>
      <c r="H458" s="5"/>
    </row>
    <row r="459" spans="2:8">
      <c r="B459" s="5" t="s">
        <v>558</v>
      </c>
      <c r="C459" s="2">
        <v>458</v>
      </c>
      <c r="D459" s="5" t="s">
        <v>558</v>
      </c>
      <c r="E459" s="9" t="str">
        <f t="shared" si="7"/>
        <v>BS_Compensation Rate _ Domestic</v>
      </c>
      <c r="F459" s="2" t="s">
        <v>23</v>
      </c>
      <c r="G459" s="2">
        <v>5</v>
      </c>
      <c r="H459" s="5"/>
    </row>
    <row r="460" spans="2:8">
      <c r="B460" s="5" t="s">
        <v>559</v>
      </c>
      <c r="C460" s="2">
        <v>459</v>
      </c>
      <c r="D460" s="5" t="s">
        <v>559</v>
      </c>
      <c r="E460" s="9" t="str">
        <f t="shared" si="7"/>
        <v>BS_Net Assets Recognized on Balance Sheet</v>
      </c>
      <c r="F460" s="2" t="s">
        <v>23</v>
      </c>
      <c r="G460" s="2">
        <v>5</v>
      </c>
      <c r="H460" s="5"/>
    </row>
    <row r="461" spans="2:8">
      <c r="B461" s="5" t="s">
        <v>560</v>
      </c>
      <c r="C461" s="2">
        <v>460</v>
      </c>
      <c r="D461" s="5" t="s">
        <v>560</v>
      </c>
      <c r="E461" s="9" t="str">
        <f t="shared" si="7"/>
        <v>BS_Prepaid Benefits _ Domestic</v>
      </c>
      <c r="F461" s="2" t="s">
        <v>23</v>
      </c>
      <c r="G461" s="2">
        <v>5</v>
      </c>
      <c r="H461" s="5"/>
    </row>
    <row r="462" spans="2:8">
      <c r="B462" s="5" t="s">
        <v>561</v>
      </c>
      <c r="C462" s="2">
        <v>461</v>
      </c>
      <c r="D462" s="5" t="s">
        <v>561</v>
      </c>
      <c r="E462" s="9" t="str">
        <f t="shared" si="7"/>
        <v>BS_Accrued Liabilities _ Domestic</v>
      </c>
      <c r="F462" s="2" t="s">
        <v>23</v>
      </c>
      <c r="G462" s="2">
        <v>5</v>
      </c>
      <c r="H462" s="5"/>
    </row>
    <row r="463" spans="2:8">
      <c r="B463" s="5" t="s">
        <v>562</v>
      </c>
      <c r="C463" s="2">
        <v>462</v>
      </c>
      <c r="D463" s="5" t="s">
        <v>562</v>
      </c>
      <c r="E463" s="9" t="str">
        <f t="shared" si="7"/>
        <v>BS_Net Domestic Pension Assets</v>
      </c>
      <c r="F463" s="2" t="s">
        <v>23</v>
      </c>
      <c r="G463" s="2">
        <v>5</v>
      </c>
      <c r="H463" s="5"/>
    </row>
    <row r="464" spans="2:8">
      <c r="B464" s="5" t="s">
        <v>563</v>
      </c>
      <c r="C464" s="2">
        <v>463</v>
      </c>
      <c r="D464" s="5" t="s">
        <v>563</v>
      </c>
      <c r="E464" s="9" t="str">
        <f t="shared" si="7"/>
        <v>BS_Debt Securities % _ Domestic</v>
      </c>
      <c r="F464" s="2" t="s">
        <v>23</v>
      </c>
      <c r="G464" s="2">
        <v>5</v>
      </c>
      <c r="H464" s="5"/>
    </row>
    <row r="465" spans="2:8">
      <c r="B465" s="5" t="s">
        <v>564</v>
      </c>
      <c r="C465" s="2">
        <v>464</v>
      </c>
      <c r="D465" s="5" t="s">
        <v>564</v>
      </c>
      <c r="E465" s="9" t="str">
        <f t="shared" si="7"/>
        <v>BS_Other Investments % _ Domestic</v>
      </c>
      <c r="F465" s="2" t="s">
        <v>23</v>
      </c>
      <c r="G465" s="2">
        <v>5</v>
      </c>
      <c r="H465" s="5"/>
    </row>
    <row r="466" spans="2:8">
      <c r="B466" s="5" t="s">
        <v>565</v>
      </c>
      <c r="C466" s="2">
        <v>465</v>
      </c>
      <c r="D466" s="5" t="s">
        <v>565</v>
      </c>
      <c r="E466" s="9" t="str">
        <f t="shared" si="7"/>
        <v>BS_Total Plan Obligations</v>
      </c>
      <c r="F466" s="2" t="s">
        <v>23</v>
      </c>
      <c r="G466" s="2">
        <v>5</v>
      </c>
      <c r="H466" s="5"/>
    </row>
    <row r="467" spans="2:8">
      <c r="B467" s="5" t="s">
        <v>566</v>
      </c>
      <c r="C467" s="2">
        <v>466</v>
      </c>
      <c r="D467" s="5" t="s">
        <v>566</v>
      </c>
      <c r="E467" s="9" t="str">
        <f t="shared" si="7"/>
        <v>BS_Total Plan Assets</v>
      </c>
      <c r="F467" s="2" t="s">
        <v>23</v>
      </c>
      <c r="G467" s="2">
        <v>5</v>
      </c>
      <c r="H467" s="5"/>
    </row>
    <row r="468" spans="2:8">
      <c r="B468" s="5" t="s">
        <v>567</v>
      </c>
      <c r="C468" s="2">
        <v>467</v>
      </c>
      <c r="D468" s="5" t="s">
        <v>567</v>
      </c>
      <c r="E468" s="9" t="str">
        <f t="shared" si="7"/>
        <v>CF_Avg_ FX Rate (INR/USD)</v>
      </c>
      <c r="F468" s="2" t="s">
        <v>132</v>
      </c>
      <c r="G468" s="2">
        <v>5</v>
      </c>
      <c r="H468" s="5"/>
    </row>
    <row r="469" spans="2:8">
      <c r="B469" s="5" t="s">
        <v>568</v>
      </c>
      <c r="C469" s="2">
        <v>468</v>
      </c>
      <c r="D469" s="5" t="s">
        <v>568</v>
      </c>
      <c r="E469" s="9" t="str">
        <f t="shared" si="7"/>
        <v>CF_Sale of Intangible Assets</v>
      </c>
      <c r="F469" s="2" t="s">
        <v>132</v>
      </c>
      <c r="G469" s="2">
        <v>5</v>
      </c>
      <c r="H469" s="5"/>
    </row>
    <row r="470" spans="2:8">
      <c r="B470" s="5" t="s">
        <v>569</v>
      </c>
      <c r="C470" s="2">
        <v>469</v>
      </c>
      <c r="D470" s="5" t="s">
        <v>569</v>
      </c>
      <c r="E470" s="9" t="str">
        <f t="shared" si="7"/>
        <v>IS_Avg_ FX Rate (INR/USD)</v>
      </c>
      <c r="F470" s="2" t="s">
        <v>181</v>
      </c>
      <c r="G470" s="2">
        <v>5</v>
      </c>
      <c r="H470" s="5"/>
    </row>
    <row r="471" spans="2:8">
      <c r="B471" s="5" t="s">
        <v>570</v>
      </c>
      <c r="C471" s="2">
        <v>470</v>
      </c>
      <c r="D471" s="5" t="s">
        <v>570</v>
      </c>
      <c r="E471" s="9" t="str">
        <f t="shared" si="7"/>
        <v>IS_Advertising Expense</v>
      </c>
      <c r="F471" s="2" t="s">
        <v>181</v>
      </c>
      <c r="G471" s="2">
        <v>5</v>
      </c>
      <c r="H471" s="5"/>
    </row>
    <row r="472" spans="2:8">
      <c r="B472" s="5" t="s">
        <v>571</v>
      </c>
      <c r="C472" s="2">
        <v>471</v>
      </c>
      <c r="D472" s="5" t="s">
        <v>571</v>
      </c>
      <c r="E472" s="9" t="str">
        <f t="shared" si="7"/>
        <v>IS_Interest Expense, Net _ Operating</v>
      </c>
      <c r="F472" s="2" t="s">
        <v>181</v>
      </c>
      <c r="G472" s="2">
        <v>5</v>
      </c>
      <c r="H472" s="5"/>
    </row>
    <row r="473" spans="2:8">
      <c r="B473" s="5" t="s">
        <v>572</v>
      </c>
      <c r="C473" s="2">
        <v>472</v>
      </c>
      <c r="D473" s="5" t="s">
        <v>572</v>
      </c>
      <c r="E473" s="9" t="str">
        <f t="shared" si="7"/>
        <v>IS_Interest Expense _ Operating</v>
      </c>
      <c r="F473" s="2" t="s">
        <v>181</v>
      </c>
      <c r="G473" s="2">
        <v>5</v>
      </c>
      <c r="H473" s="5"/>
    </row>
    <row r="474" spans="2:8">
      <c r="B474" s="5" t="s">
        <v>573</v>
      </c>
      <c r="C474" s="2">
        <v>473</v>
      </c>
      <c r="D474" s="5" t="s">
        <v>573</v>
      </c>
      <c r="E474" s="9" t="str">
        <f t="shared" si="7"/>
        <v>IS_Miscellaneous Earnings Adjustment</v>
      </c>
      <c r="F474" s="2" t="s">
        <v>181</v>
      </c>
      <c r="G474" s="2">
        <v>5</v>
      </c>
      <c r="H474" s="5"/>
    </row>
    <row r="475" spans="2:8">
      <c r="B475" s="5" t="s">
        <v>574</v>
      </c>
      <c r="C475" s="2">
        <v>474</v>
      </c>
      <c r="D475" s="5" t="s">
        <v>574</v>
      </c>
      <c r="E475" s="9" t="str">
        <f t="shared" si="7"/>
        <v>IS_Total Adjustments to Net Income</v>
      </c>
      <c r="F475" s="2" t="s">
        <v>181</v>
      </c>
      <c r="G475" s="2">
        <v>5</v>
      </c>
      <c r="H475" s="5"/>
    </row>
    <row r="476" spans="2:8">
      <c r="B476" s="5" t="s">
        <v>575</v>
      </c>
      <c r="C476" s="2">
        <v>475</v>
      </c>
      <c r="D476" s="5" t="s">
        <v>575</v>
      </c>
      <c r="E476" s="9" t="str">
        <f t="shared" si="7"/>
        <v>IS_Special DPS _ Common Stock Primary Issue</v>
      </c>
      <c r="F476" s="2" t="s">
        <v>181</v>
      </c>
      <c r="G476" s="2">
        <v>5</v>
      </c>
      <c r="H476" s="5"/>
    </row>
    <row r="477" spans="2:8">
      <c r="B477" s="5" t="s">
        <v>576</v>
      </c>
      <c r="C477" s="2">
        <v>476</v>
      </c>
      <c r="D477" s="5" t="s">
        <v>576</v>
      </c>
      <c r="E477" s="9" t="str">
        <f t="shared" si="7"/>
        <v>IS_(Gain) Loss on Sale of Assets, Suppl_</v>
      </c>
      <c r="F477" s="2" t="s">
        <v>181</v>
      </c>
      <c r="G477" s="2">
        <v>5</v>
      </c>
      <c r="H477" s="5"/>
    </row>
    <row r="478" spans="2:8">
      <c r="B478" s="5" t="s">
        <v>577</v>
      </c>
      <c r="C478" s="2">
        <v>477</v>
      </c>
      <c r="D478" s="5" t="s">
        <v>577</v>
      </c>
      <c r="E478" s="9" t="str">
        <f t="shared" si="7"/>
        <v>IS_Advertising Expense, Supplemental</v>
      </c>
      <c r="F478" s="2" t="s">
        <v>181</v>
      </c>
      <c r="G478" s="2">
        <v>5</v>
      </c>
      <c r="H478" s="5"/>
    </row>
    <row r="479" spans="2:8">
      <c r="B479" s="5" t="s">
        <v>578</v>
      </c>
      <c r="C479" s="2">
        <v>478</v>
      </c>
      <c r="D479" s="5" t="s">
        <v>578</v>
      </c>
      <c r="E479" s="9" t="str">
        <f t="shared" si="7"/>
        <v>IS_Audit Fees</v>
      </c>
      <c r="F479" s="2" t="s">
        <v>181</v>
      </c>
      <c r="G479" s="2">
        <v>5</v>
      </c>
      <c r="H479" s="5"/>
    </row>
    <row r="480" spans="2:8">
      <c r="B480" s="5" t="s">
        <v>579</v>
      </c>
      <c r="C480" s="2">
        <v>479</v>
      </c>
      <c r="D480" s="5" t="s">
        <v>579</v>
      </c>
      <c r="E480" s="9" t="str">
        <f t="shared" si="7"/>
        <v>IS_Current Tax _ Foreign</v>
      </c>
      <c r="F480" s="2" t="s">
        <v>181</v>
      </c>
      <c r="G480" s="2">
        <v>5</v>
      </c>
      <c r="H480" s="5"/>
    </row>
    <row r="481" spans="2:8">
      <c r="B481" s="5" t="s">
        <v>580</v>
      </c>
      <c r="C481" s="2">
        <v>480</v>
      </c>
      <c r="D481" s="5" t="s">
        <v>580</v>
      </c>
      <c r="E481" s="9" t="str">
        <f t="shared" si="7"/>
        <v>IS_Deferred Tax _ Foreign</v>
      </c>
      <c r="F481" s="2" t="s">
        <v>181</v>
      </c>
      <c r="G481" s="2">
        <v>5</v>
      </c>
      <c r="H481" s="5"/>
    </row>
    <row r="482" spans="2:8">
      <c r="B482" s="5" t="s">
        <v>581</v>
      </c>
      <c r="C482" s="2">
        <v>481</v>
      </c>
      <c r="D482" s="5" t="s">
        <v>581</v>
      </c>
      <c r="E482" s="9" t="str">
        <f t="shared" si="7"/>
        <v>IS_Other Tax</v>
      </c>
      <c r="F482" s="2" t="s">
        <v>181</v>
      </c>
      <c r="G482" s="2">
        <v>5</v>
      </c>
      <c r="H482" s="5"/>
    </row>
    <row r="483" spans="2:8">
      <c r="B483" s="5" t="s">
        <v>582</v>
      </c>
      <c r="C483" s="2">
        <v>482</v>
      </c>
      <c r="D483" s="5" t="s">
        <v>582</v>
      </c>
      <c r="E483" s="9" t="str">
        <f t="shared" si="7"/>
        <v>IS_Domestic Pension Plan Expense</v>
      </c>
      <c r="F483" s="2" t="s">
        <v>181</v>
      </c>
      <c r="G483" s="2">
        <v>5</v>
      </c>
      <c r="H483" s="5"/>
    </row>
    <row r="484" spans="2:8">
      <c r="B484" s="5" t="s">
        <v>583</v>
      </c>
      <c r="C484" s="2">
        <v>483</v>
      </c>
      <c r="D484" s="5" t="s">
        <v>583</v>
      </c>
      <c r="E484" s="9" t="str">
        <f t="shared" si="7"/>
        <v>IS_Interest Cost _ Domestic</v>
      </c>
      <c r="F484" s="2" t="s">
        <v>181</v>
      </c>
      <c r="G484" s="2">
        <v>5</v>
      </c>
      <c r="H484" s="5"/>
    </row>
    <row r="485" spans="2:8">
      <c r="B485" s="5" t="s">
        <v>584</v>
      </c>
      <c r="C485" s="2">
        <v>484</v>
      </c>
      <c r="D485" s="5" t="s">
        <v>584</v>
      </c>
      <c r="E485" s="9" t="str">
        <f t="shared" si="7"/>
        <v>IS_Net Interest Cost _ Domestic</v>
      </c>
      <c r="F485" s="2" t="s">
        <v>181</v>
      </c>
      <c r="G485" s="2">
        <v>5</v>
      </c>
      <c r="H485" s="5"/>
    </row>
    <row r="486" spans="2:8">
      <c r="B486" s="5" t="s">
        <v>585</v>
      </c>
      <c r="C486" s="2">
        <v>485</v>
      </c>
      <c r="D486" s="5" t="s">
        <v>585</v>
      </c>
      <c r="E486" s="9" t="str">
        <f t="shared" si="7"/>
        <v>IS_Service Cost _ Domestic</v>
      </c>
      <c r="F486" s="2" t="s">
        <v>181</v>
      </c>
      <c r="G486" s="2">
        <v>5</v>
      </c>
      <c r="H486" s="5"/>
    </row>
    <row r="487" spans="2:8">
      <c r="B487" s="5" t="s">
        <v>586</v>
      </c>
      <c r="C487" s="2">
        <v>486</v>
      </c>
      <c r="D487" s="5" t="s">
        <v>586</v>
      </c>
      <c r="E487" s="9" t="str">
        <f t="shared" si="7"/>
        <v>IS_Expected Return on Assets _ Domestic</v>
      </c>
      <c r="F487" s="2" t="s">
        <v>181</v>
      </c>
      <c r="G487" s="2">
        <v>5</v>
      </c>
      <c r="H487" s="5"/>
    </row>
    <row r="488" spans="2:8">
      <c r="B488" s="5" t="s">
        <v>587</v>
      </c>
      <c r="C488" s="2">
        <v>487</v>
      </c>
      <c r="D488" s="5" t="s">
        <v>587</v>
      </c>
      <c r="E488" s="9" t="str">
        <f t="shared" si="7"/>
        <v>IS_Actuarial Gains and Losses _ Domestic</v>
      </c>
      <c r="F488" s="2" t="s">
        <v>181</v>
      </c>
      <c r="G488" s="2">
        <v>5</v>
      </c>
      <c r="H488" s="5"/>
    </row>
    <row r="489" spans="2:8">
      <c r="B489" s="5" t="s">
        <v>588</v>
      </c>
      <c r="C489" s="2">
        <v>488</v>
      </c>
      <c r="D489" s="5" t="s">
        <v>588</v>
      </c>
      <c r="E489" s="9" t="str">
        <f t="shared" si="7"/>
        <v>IS_Curtailments &amp; Settlements _ Domestic</v>
      </c>
      <c r="F489" s="2" t="s">
        <v>181</v>
      </c>
      <c r="G489" s="2">
        <v>5</v>
      </c>
      <c r="H489" s="5"/>
    </row>
    <row r="490" spans="2:8">
      <c r="B490" s="5" t="s">
        <v>589</v>
      </c>
      <c r="C490" s="2">
        <v>489</v>
      </c>
      <c r="D490" s="5" t="s">
        <v>589</v>
      </c>
      <c r="E490" s="9" t="str">
        <f t="shared" si="7"/>
        <v>IS_Other Pension, Net _ Domestic</v>
      </c>
      <c r="F490" s="2" t="s">
        <v>181</v>
      </c>
      <c r="G490" s="2">
        <v>5</v>
      </c>
      <c r="H490" s="5"/>
    </row>
    <row r="491" spans="2:8">
      <c r="B491" s="5" t="s">
        <v>590</v>
      </c>
      <c r="C491" s="2">
        <v>490</v>
      </c>
      <c r="D491" s="5" t="s">
        <v>590</v>
      </c>
      <c r="E491" s="9" t="str">
        <f t="shared" si="7"/>
        <v>IS_Total Pension Expense</v>
      </c>
      <c r="F491" s="2" t="s">
        <v>181</v>
      </c>
      <c r="G491" s="2">
        <v>5</v>
      </c>
      <c r="H491" s="5"/>
    </row>
    <row r="492" spans="2:8">
      <c r="B492" s="5" t="s">
        <v>591</v>
      </c>
      <c r="C492" s="2">
        <v>491</v>
      </c>
      <c r="D492" s="5" t="s">
        <v>591</v>
      </c>
      <c r="E492" s="9" t="str">
        <f t="shared" si="7"/>
        <v>IS_Defined Contribution Expense _ Domestic</v>
      </c>
      <c r="F492" s="2" t="s">
        <v>181</v>
      </c>
      <c r="G492" s="2">
        <v>5</v>
      </c>
      <c r="H492" s="5"/>
    </row>
    <row r="493" spans="2:8">
      <c r="B493" s="5" t="s">
        <v>592</v>
      </c>
      <c r="C493" s="2">
        <v>492</v>
      </c>
      <c r="D493" s="5" t="s">
        <v>592</v>
      </c>
      <c r="E493" s="9" t="str">
        <f t="shared" si="7"/>
        <v>IS_Discount Rate _ Domestic</v>
      </c>
      <c r="F493" s="2" t="s">
        <v>181</v>
      </c>
      <c r="G493" s="2">
        <v>5</v>
      </c>
      <c r="H493" s="5"/>
    </row>
    <row r="494" spans="2:8">
      <c r="B494" s="5" t="s">
        <v>593</v>
      </c>
      <c r="C494" s="2">
        <v>493</v>
      </c>
      <c r="D494" s="5" t="s">
        <v>593</v>
      </c>
      <c r="E494" s="9" t="str">
        <f t="shared" si="7"/>
        <v>IS_Expected Rate of Return _ Domestic</v>
      </c>
      <c r="F494" s="2" t="s">
        <v>181</v>
      </c>
      <c r="G494" s="2">
        <v>5</v>
      </c>
      <c r="H494" s="5"/>
    </row>
    <row r="495" spans="2:8">
      <c r="B495" s="5" t="s">
        <v>594</v>
      </c>
      <c r="C495" s="2">
        <v>494</v>
      </c>
      <c r="D495" s="5" t="s">
        <v>594</v>
      </c>
      <c r="E495" s="9" t="str">
        <f t="shared" si="7"/>
        <v>IS_Compensation Rate _ Domestic</v>
      </c>
      <c r="F495" s="2" t="s">
        <v>181</v>
      </c>
      <c r="G495" s="2">
        <v>5</v>
      </c>
      <c r="H495" s="5"/>
    </row>
    <row r="496" spans="2:8">
      <c r="B496" s="5" t="s">
        <v>595</v>
      </c>
      <c r="C496" s="2">
        <v>495</v>
      </c>
      <c r="D496" s="5" t="s">
        <v>595</v>
      </c>
      <c r="E496" s="9" t="str">
        <f t="shared" si="7"/>
        <v>IS_Total Plan Interest Cost</v>
      </c>
      <c r="F496" s="2" t="s">
        <v>181</v>
      </c>
      <c r="G496" s="2">
        <v>5</v>
      </c>
      <c r="H496" s="5"/>
    </row>
    <row r="497" spans="2:8">
      <c r="B497" s="5" t="s">
        <v>596</v>
      </c>
      <c r="C497" s="2">
        <v>496</v>
      </c>
      <c r="D497" s="5" t="s">
        <v>596</v>
      </c>
      <c r="E497" s="9" t="str">
        <f t="shared" si="7"/>
        <v>IS_Total Plan Service Cost</v>
      </c>
      <c r="F497" s="2" t="s">
        <v>181</v>
      </c>
      <c r="G497" s="2">
        <v>5</v>
      </c>
      <c r="H497" s="5"/>
    </row>
    <row r="498" spans="2:8">
      <c r="B498" s="5" t="s">
        <v>597</v>
      </c>
      <c r="C498" s="2">
        <v>497</v>
      </c>
      <c r="D498" s="5" t="s">
        <v>597</v>
      </c>
      <c r="E498" s="9" t="str">
        <f t="shared" si="7"/>
        <v>IS_Total Plan Expected Return</v>
      </c>
      <c r="F498" s="2" t="s">
        <v>181</v>
      </c>
      <c r="G498" s="2">
        <v>5</v>
      </c>
      <c r="H498" s="5"/>
    </row>
    <row r="499" spans="2:8">
      <c r="B499" s="5" t="s">
        <v>598</v>
      </c>
      <c r="C499" s="2">
        <v>498</v>
      </c>
      <c r="D499" s="5" t="s">
        <v>598</v>
      </c>
      <c r="E499" s="9" t="str">
        <f t="shared" si="7"/>
        <v>IS_Total Plan Other Expense</v>
      </c>
      <c r="F499" s="2" t="s">
        <v>181</v>
      </c>
      <c r="G499" s="2">
        <v>5</v>
      </c>
      <c r="H499" s="5"/>
    </row>
    <row r="500" spans="2:8">
      <c r="B500" s="5" t="s">
        <v>599</v>
      </c>
      <c r="C500" s="2">
        <v>499</v>
      </c>
      <c r="D500" s="5" t="s">
        <v>599</v>
      </c>
      <c r="E500" s="9" t="str">
        <f t="shared" si="7"/>
        <v>IS_Scrip Issue</v>
      </c>
      <c r="F500" s="2" t="s">
        <v>181</v>
      </c>
      <c r="G500" s="2">
        <v>5</v>
      </c>
      <c r="H500" s="5"/>
    </row>
    <row r="501" spans="2:8">
      <c r="B501" s="5" t="s">
        <v>600</v>
      </c>
      <c r="C501" s="2">
        <v>500</v>
      </c>
      <c r="D501" s="5" t="s">
        <v>600</v>
      </c>
      <c r="E501" s="9" t="str">
        <f t="shared" si="7"/>
        <v>BS_Preferred Stock _ Non Redeemable</v>
      </c>
      <c r="F501" s="2" t="s">
        <v>23</v>
      </c>
      <c r="G501" s="2">
        <v>5</v>
      </c>
      <c r="H501" s="5"/>
    </row>
    <row r="502" spans="2:8">
      <c r="B502" s="5" t="s">
        <v>601</v>
      </c>
      <c r="C502" s="2">
        <v>501</v>
      </c>
      <c r="D502" s="5" t="s">
        <v>601</v>
      </c>
      <c r="E502" s="9" t="str">
        <f t="shared" si="7"/>
        <v>CF_Extraordinary Item</v>
      </c>
      <c r="F502" s="2" t="s">
        <v>132</v>
      </c>
      <c r="G502" s="2">
        <v>5</v>
      </c>
      <c r="H502" s="5"/>
    </row>
    <row r="503" spans="2:8">
      <c r="B503" s="5" t="s">
        <v>602</v>
      </c>
      <c r="C503" s="2">
        <v>502</v>
      </c>
      <c r="D503" s="5" t="s">
        <v>602</v>
      </c>
      <c r="E503" s="9" t="str">
        <f t="shared" si="7"/>
        <v>IS_Preferred Dividends</v>
      </c>
      <c r="F503" s="2" t="s">
        <v>181</v>
      </c>
      <c r="G503" s="2">
        <v>5</v>
      </c>
      <c r="H503" s="5"/>
    </row>
    <row r="504" spans="2:8">
      <c r="B504" s="5" t="s">
        <v>603</v>
      </c>
      <c r="C504" s="2">
        <v>503</v>
      </c>
      <c r="D504" s="5" t="s">
        <v>603</v>
      </c>
      <c r="E504" s="9" t="str">
        <f t="shared" si="7"/>
        <v>IS_Restructuring Charge, Supplemental</v>
      </c>
      <c r="F504" s="2" t="s">
        <v>181</v>
      </c>
      <c r="G504" s="2">
        <v>5</v>
      </c>
      <c r="H504" s="5"/>
    </row>
    <row r="505" spans="2:8">
      <c r="B505" s="5" t="s">
        <v>604</v>
      </c>
      <c r="C505" s="2">
        <v>504</v>
      </c>
      <c r="D505" s="5" t="s">
        <v>604</v>
      </c>
      <c r="E505" s="9" t="str">
        <f t="shared" si="7"/>
        <v>Non_GAAP Revenues _ Company Reported</v>
      </c>
      <c r="F505" s="2" t="s">
        <v>503</v>
      </c>
      <c r="G505" s="2">
        <v>5</v>
      </c>
      <c r="H505" s="5"/>
    </row>
    <row r="506" spans="2:8">
      <c r="B506" s="5" t="s">
        <v>605</v>
      </c>
      <c r="C506" s="2">
        <v>505</v>
      </c>
      <c r="D506" s="5" t="s">
        <v>605</v>
      </c>
      <c r="E506" s="9" t="str">
        <f t="shared" si="7"/>
        <v>BS_Redeemable Convertible Preferred Stock</v>
      </c>
      <c r="F506" s="2" t="s">
        <v>23</v>
      </c>
      <c r="G506" s="2">
        <v>5</v>
      </c>
      <c r="H506" s="5"/>
    </row>
    <row r="507" spans="2:8">
      <c r="B507" s="5" t="s">
        <v>606</v>
      </c>
      <c r="C507" s="2">
        <v>506</v>
      </c>
      <c r="D507" s="5" t="s">
        <v>606</v>
      </c>
      <c r="E507" s="9" t="str">
        <f t="shared" si="7"/>
        <v>BS_Right_of_Use Assets_Op_Lease, Gross_Sup_</v>
      </c>
      <c r="F507" s="2" t="s">
        <v>23</v>
      </c>
      <c r="G507" s="2">
        <v>5</v>
      </c>
      <c r="H507" s="5"/>
    </row>
    <row r="508" spans="2:8">
      <c r="B508" s="5" t="s">
        <v>607</v>
      </c>
      <c r="C508" s="2">
        <v>507</v>
      </c>
      <c r="D508" s="5" t="s">
        <v>607</v>
      </c>
      <c r="E508" s="9" t="str">
        <f t="shared" si="7"/>
        <v>CF_Sale/Issuance of Common/Preferred</v>
      </c>
      <c r="F508" s="2" t="s">
        <v>132</v>
      </c>
      <c r="G508" s="2">
        <v>5</v>
      </c>
      <c r="H508" s="5"/>
    </row>
    <row r="509" spans="2:8">
      <c r="B509" s="5" t="s">
        <v>608</v>
      </c>
      <c r="C509" s="2">
        <v>508</v>
      </c>
      <c r="D509" s="5" t="s">
        <v>608</v>
      </c>
      <c r="E509" s="9" t="str">
        <f t="shared" si="7"/>
        <v>CF_Warrants Converted</v>
      </c>
      <c r="F509" s="2" t="s">
        <v>132</v>
      </c>
      <c r="G509" s="2">
        <v>5</v>
      </c>
      <c r="H509" s="5"/>
    </row>
    <row r="510" spans="2:8">
      <c r="B510" s="5" t="s">
        <v>609</v>
      </c>
      <c r="C510" s="2">
        <v>509</v>
      </c>
      <c r="D510" s="5" t="s">
        <v>609</v>
      </c>
      <c r="E510" s="9" t="str">
        <f t="shared" si="7"/>
        <v>Non_GAAP Free Cash Flow _ Company Reported</v>
      </c>
      <c r="F510" s="2" t="s">
        <v>503</v>
      </c>
      <c r="G510" s="2">
        <v>5</v>
      </c>
      <c r="H510" s="5"/>
    </row>
    <row r="511" spans="2:8">
      <c r="B511" s="5" t="s">
        <v>610</v>
      </c>
      <c r="C511" s="2">
        <v>510</v>
      </c>
      <c r="D511" s="5" t="s">
        <v>610</v>
      </c>
      <c r="E511" s="9" t="str">
        <f t="shared" si="7"/>
        <v>BS_Inventories _ Raw Materials</v>
      </c>
      <c r="F511" s="2" t="s">
        <v>23</v>
      </c>
      <c r="G511" s="2">
        <v>5</v>
      </c>
      <c r="H511" s="5"/>
    </row>
    <row r="512" spans="2:8">
      <c r="B512" s="5" t="s">
        <v>611</v>
      </c>
      <c r="C512" s="2">
        <v>511</v>
      </c>
      <c r="D512" s="5" t="s">
        <v>611</v>
      </c>
      <c r="E512" s="9" t="str">
        <f t="shared" si="7"/>
        <v>BS_Wgt Avg Disc Rate _ Finance Lease</v>
      </c>
      <c r="F512" s="2" t="s">
        <v>23</v>
      </c>
      <c r="G512" s="2">
        <v>5</v>
      </c>
      <c r="H512" s="5"/>
    </row>
    <row r="513" spans="2:8">
      <c r="B513" s="5" t="s">
        <v>612</v>
      </c>
      <c r="C513" s="2">
        <v>512</v>
      </c>
      <c r="D513" s="5" t="s">
        <v>612</v>
      </c>
      <c r="E513" s="9" t="str">
        <f t="shared" si="7"/>
        <v>BS_Interest Costs</v>
      </c>
      <c r="F513" s="2" t="s">
        <v>23</v>
      </c>
      <c r="G513" s="2">
        <v>5</v>
      </c>
      <c r="H513" s="5"/>
    </row>
    <row r="514" spans="2:8">
      <c r="B514" s="5" t="s">
        <v>613</v>
      </c>
      <c r="C514" s="2">
        <v>513</v>
      </c>
      <c r="D514" s="5" t="s">
        <v>613</v>
      </c>
      <c r="E514" s="9" t="str">
        <f t="shared" si="7"/>
        <v>BS_Capital Lease Payments Due in Year 6</v>
      </c>
      <c r="F514" s="2" t="s">
        <v>23</v>
      </c>
      <c r="G514" s="2">
        <v>5</v>
      </c>
      <c r="H514" s="5"/>
    </row>
    <row r="515" spans="2:8">
      <c r="B515" s="5" t="s">
        <v>614</v>
      </c>
      <c r="C515" s="2">
        <v>514</v>
      </c>
      <c r="D515" s="5" t="s">
        <v>614</v>
      </c>
      <c r="E515" s="9" t="str">
        <f t="shared" ref="E515:E563" si="8">SUBSTITUTE(SUBSTITUTE(D515,"-","_"),".","_")</f>
        <v>IS_Impairment_Assets Held for Sale, Suppl_</v>
      </c>
      <c r="F515" s="2" t="s">
        <v>181</v>
      </c>
      <c r="G515" s="2">
        <v>5</v>
      </c>
      <c r="H515" s="5"/>
    </row>
    <row r="516" spans="2:8">
      <c r="B516" s="5" t="s">
        <v>615</v>
      </c>
      <c r="C516" s="2">
        <v>515</v>
      </c>
      <c r="D516" s="5" t="s">
        <v>615</v>
      </c>
      <c r="E516" s="9" t="str">
        <f t="shared" si="8"/>
        <v>IS_Post_Retirement Plan Expense</v>
      </c>
      <c r="F516" s="2" t="s">
        <v>181</v>
      </c>
      <c r="G516" s="2">
        <v>5</v>
      </c>
      <c r="H516" s="5"/>
    </row>
    <row r="517" spans="2:8">
      <c r="B517" s="5" t="s">
        <v>616</v>
      </c>
      <c r="C517" s="2">
        <v>516</v>
      </c>
      <c r="D517" s="5" t="s">
        <v>616</v>
      </c>
      <c r="E517" s="9" t="str">
        <f t="shared" si="8"/>
        <v>IS_Interest Cost _ Post_Retirement</v>
      </c>
      <c r="F517" s="2" t="s">
        <v>181</v>
      </c>
      <c r="G517" s="2">
        <v>5</v>
      </c>
      <c r="H517" s="5"/>
    </row>
    <row r="518" spans="2:8">
      <c r="B518" s="5" t="s">
        <v>617</v>
      </c>
      <c r="C518" s="2">
        <v>517</v>
      </c>
      <c r="D518" s="5" t="s">
        <v>617</v>
      </c>
      <c r="E518" s="9" t="str">
        <f t="shared" si="8"/>
        <v>IS_Service Cost _ Post_Retirement</v>
      </c>
      <c r="F518" s="2" t="s">
        <v>181</v>
      </c>
      <c r="G518" s="2">
        <v>5</v>
      </c>
      <c r="H518" s="5"/>
    </row>
    <row r="519" spans="2:8">
      <c r="B519" s="5" t="s">
        <v>618</v>
      </c>
      <c r="C519" s="2">
        <v>518</v>
      </c>
      <c r="D519" s="5" t="s">
        <v>618</v>
      </c>
      <c r="E519" s="9" t="str">
        <f t="shared" si="8"/>
        <v>IS_Expected Return on Assets _ Post_Retir_</v>
      </c>
      <c r="F519" s="2" t="s">
        <v>181</v>
      </c>
      <c r="G519" s="2">
        <v>5</v>
      </c>
      <c r="H519" s="5"/>
    </row>
    <row r="520" spans="2:8">
      <c r="B520" s="5" t="s">
        <v>619</v>
      </c>
      <c r="C520" s="2">
        <v>519</v>
      </c>
      <c r="D520" s="5" t="s">
        <v>619</v>
      </c>
      <c r="E520" s="9" t="str">
        <f t="shared" si="8"/>
        <v>IS_Other Post_Retirement, Net</v>
      </c>
      <c r="F520" s="2" t="s">
        <v>181</v>
      </c>
      <c r="G520" s="2">
        <v>5</v>
      </c>
      <c r="H520" s="5"/>
    </row>
    <row r="521" spans="2:8">
      <c r="B521" s="5" t="s">
        <v>620</v>
      </c>
      <c r="C521" s="2">
        <v>520</v>
      </c>
      <c r="D521" s="5" t="s">
        <v>620</v>
      </c>
      <c r="E521" s="9" t="str">
        <f t="shared" si="8"/>
        <v>IS_Impairment_Assets Held for Use, Suppl_</v>
      </c>
      <c r="F521" s="2" t="s">
        <v>181</v>
      </c>
      <c r="G521" s="2">
        <v>5</v>
      </c>
      <c r="H521" s="5"/>
    </row>
    <row r="522" spans="2:8">
      <c r="B522" s="5" t="s">
        <v>621</v>
      </c>
      <c r="C522" s="2">
        <v>521</v>
      </c>
      <c r="D522" s="5" t="s">
        <v>621</v>
      </c>
      <c r="E522" s="9" t="str">
        <f t="shared" si="8"/>
        <v>BS_Inventories _ Other</v>
      </c>
      <c r="F522" s="2" t="s">
        <v>23</v>
      </c>
      <c r="G522" s="2">
        <v>5</v>
      </c>
      <c r="H522" s="5"/>
    </row>
    <row r="523" spans="2:8">
      <c r="B523" s="5" t="s">
        <v>622</v>
      </c>
      <c r="C523" s="2">
        <v>522</v>
      </c>
      <c r="D523" s="5" t="s">
        <v>622</v>
      </c>
      <c r="E523" s="9" t="str">
        <f t="shared" si="8"/>
        <v>BS_Goodwill _ Gross</v>
      </c>
      <c r="F523" s="2" t="s">
        <v>23</v>
      </c>
      <c r="G523" s="2">
        <v>5</v>
      </c>
      <c r="H523" s="5"/>
    </row>
    <row r="524" spans="2:8">
      <c r="B524" s="5" t="s">
        <v>623</v>
      </c>
      <c r="C524" s="2">
        <v>523</v>
      </c>
      <c r="D524" s="5" t="s">
        <v>623</v>
      </c>
      <c r="E524" s="9" t="str">
        <f t="shared" si="8"/>
        <v>BS_Accumulated Goodwill Amortization</v>
      </c>
      <c r="F524" s="2" t="s">
        <v>23</v>
      </c>
      <c r="G524" s="2">
        <v>5</v>
      </c>
      <c r="H524" s="5"/>
    </row>
    <row r="525" spans="2:8">
      <c r="B525" s="5" t="s">
        <v>624</v>
      </c>
      <c r="C525" s="2">
        <v>524</v>
      </c>
      <c r="D525" s="5" t="s">
        <v>624</v>
      </c>
      <c r="E525" s="9" t="str">
        <f t="shared" si="8"/>
        <v>BS_Reserves</v>
      </c>
      <c r="F525" s="2" t="s">
        <v>23</v>
      </c>
      <c r="G525" s="2">
        <v>5</v>
      </c>
      <c r="H525" s="5"/>
    </row>
    <row r="526" spans="2:8">
      <c r="B526" s="5" t="s">
        <v>625</v>
      </c>
      <c r="C526" s="2">
        <v>525</v>
      </c>
      <c r="D526" s="5" t="s">
        <v>625</v>
      </c>
      <c r="E526" s="9" t="str">
        <f t="shared" si="8"/>
        <v>BS_Total Preferred Shares Outstanding</v>
      </c>
      <c r="F526" s="2" t="s">
        <v>23</v>
      </c>
      <c r="G526" s="2">
        <v>5</v>
      </c>
      <c r="H526" s="5"/>
    </row>
    <row r="527" spans="2:8">
      <c r="B527" s="5" t="s">
        <v>626</v>
      </c>
      <c r="C527" s="2">
        <v>526</v>
      </c>
      <c r="D527" s="5" t="s">
        <v>626</v>
      </c>
      <c r="E527" s="9" t="str">
        <f t="shared" si="8"/>
        <v>BS_Shares Outstanding _ Preferred Issue 1</v>
      </c>
      <c r="F527" s="2" t="s">
        <v>23</v>
      </c>
      <c r="G527" s="2">
        <v>5</v>
      </c>
      <c r="H527" s="5"/>
    </row>
    <row r="528" spans="2:8">
      <c r="B528" s="5" t="s">
        <v>627</v>
      </c>
      <c r="C528" s="2">
        <v>527</v>
      </c>
      <c r="D528" s="5" t="s">
        <v>627</v>
      </c>
      <c r="E528" s="9" t="str">
        <f t="shared" si="8"/>
        <v>BS_Treasury Shares _ Preferred Issue 1</v>
      </c>
      <c r="F528" s="2" t="s">
        <v>23</v>
      </c>
      <c r="G528" s="2">
        <v>5</v>
      </c>
      <c r="H528" s="5"/>
    </row>
    <row r="529" spans="2:8">
      <c r="B529" s="5" t="s">
        <v>628</v>
      </c>
      <c r="C529" s="2">
        <v>528</v>
      </c>
      <c r="D529" s="5" t="s">
        <v>628</v>
      </c>
      <c r="E529" s="9" t="str">
        <f t="shared" si="8"/>
        <v>BS_Accumulated Goodwill Amortization Suppl_</v>
      </c>
      <c r="F529" s="2" t="s">
        <v>23</v>
      </c>
      <c r="G529" s="2">
        <v>5</v>
      </c>
      <c r="H529" s="5"/>
    </row>
    <row r="530" spans="2:8">
      <c r="B530" s="5" t="s">
        <v>629</v>
      </c>
      <c r="C530" s="2">
        <v>529</v>
      </c>
      <c r="D530" s="5" t="s">
        <v>629</v>
      </c>
      <c r="E530" s="9" t="str">
        <f t="shared" si="8"/>
        <v>CF_Sale/Issuance of Preferred</v>
      </c>
      <c r="F530" s="2" t="s">
        <v>132</v>
      </c>
      <c r="G530" s="2">
        <v>5</v>
      </c>
      <c r="H530" s="5"/>
    </row>
    <row r="531" spans="2:8">
      <c r="B531" s="5" t="s">
        <v>630</v>
      </c>
      <c r="C531" s="2">
        <v>530</v>
      </c>
      <c r="D531" s="5" t="s">
        <v>630</v>
      </c>
      <c r="E531" s="9" t="str">
        <f t="shared" si="8"/>
        <v>CF_Total Debt Issued</v>
      </c>
      <c r="F531" s="2" t="s">
        <v>132</v>
      </c>
      <c r="G531" s="2">
        <v>5</v>
      </c>
      <c r="H531" s="5"/>
    </row>
    <row r="532" spans="2:8">
      <c r="B532" s="5" t="s">
        <v>631</v>
      </c>
      <c r="C532" s="2">
        <v>531</v>
      </c>
      <c r="D532" s="5" t="s">
        <v>631</v>
      </c>
      <c r="E532" s="9" t="str">
        <f t="shared" si="8"/>
        <v>IS_Gross Revenue</v>
      </c>
      <c r="F532" s="2" t="s">
        <v>181</v>
      </c>
      <c r="G532" s="2">
        <v>5</v>
      </c>
      <c r="H532" s="5"/>
    </row>
    <row r="533" spans="2:8">
      <c r="B533" s="5" t="s">
        <v>632</v>
      </c>
      <c r="C533" s="2">
        <v>532</v>
      </c>
      <c r="D533" s="5" t="s">
        <v>632</v>
      </c>
      <c r="E533" s="9" t="str">
        <f t="shared" si="8"/>
        <v>IS_Excise Tax Receipts</v>
      </c>
      <c r="F533" s="2" t="s">
        <v>181</v>
      </c>
      <c r="G533" s="2">
        <v>5</v>
      </c>
      <c r="H533" s="5"/>
    </row>
    <row r="534" spans="2:8">
      <c r="B534" s="5" t="s">
        <v>633</v>
      </c>
      <c r="C534" s="2">
        <v>533</v>
      </c>
      <c r="D534" s="5" t="s">
        <v>633</v>
      </c>
      <c r="E534" s="9" t="str">
        <f t="shared" si="8"/>
        <v>IS_Loss(Gain) on Sale of Assets _ Operating</v>
      </c>
      <c r="F534" s="2" t="s">
        <v>181</v>
      </c>
      <c r="G534" s="2">
        <v>5</v>
      </c>
      <c r="H534" s="5"/>
    </row>
    <row r="535" spans="2:8">
      <c r="B535" s="5" t="s">
        <v>634</v>
      </c>
      <c r="C535" s="2">
        <v>534</v>
      </c>
      <c r="D535" s="5" t="s">
        <v>634</v>
      </c>
      <c r="E535" s="9" t="str">
        <f t="shared" si="8"/>
        <v>BS_Minimum Pension Liability Adjustment</v>
      </c>
      <c r="F535" s="2" t="s">
        <v>23</v>
      </c>
      <c r="G535" s="2">
        <v>5</v>
      </c>
      <c r="H535" s="5"/>
    </row>
    <row r="536" spans="2:8">
      <c r="B536" s="5" t="s">
        <v>635</v>
      </c>
      <c r="C536" s="2">
        <v>535</v>
      </c>
      <c r="D536" s="5" t="s">
        <v>635</v>
      </c>
      <c r="E536" s="9" t="str">
        <f t="shared" si="8"/>
        <v>BS_Shares Outstanding _ Common Issue 3</v>
      </c>
      <c r="F536" s="2" t="s">
        <v>23</v>
      </c>
      <c r="G536" s="2">
        <v>5</v>
      </c>
      <c r="H536" s="5"/>
    </row>
    <row r="537" spans="2:8">
      <c r="B537" s="5" t="s">
        <v>636</v>
      </c>
      <c r="C537" s="2">
        <v>536</v>
      </c>
      <c r="D537" s="5" t="s">
        <v>636</v>
      </c>
      <c r="E537" s="9" t="str">
        <f t="shared" si="8"/>
        <v>BS_Treasury Shares _ Common Issue 3</v>
      </c>
      <c r="F537" s="2" t="s">
        <v>23</v>
      </c>
      <c r="G537" s="2">
        <v>5</v>
      </c>
      <c r="H537" s="5"/>
    </row>
    <row r="538" spans="2:8">
      <c r="B538" s="5" t="s">
        <v>637</v>
      </c>
      <c r="C538" s="2">
        <v>537</v>
      </c>
      <c r="D538" s="5" t="s">
        <v>637</v>
      </c>
      <c r="E538" s="9" t="str">
        <f t="shared" si="8"/>
        <v>CF_Equity in Net Earnings (Loss)</v>
      </c>
      <c r="F538" s="2" t="s">
        <v>132</v>
      </c>
      <c r="G538" s="2">
        <v>5</v>
      </c>
      <c r="H538" s="5"/>
    </row>
    <row r="539" spans="2:8">
      <c r="B539" s="5" t="s">
        <v>638</v>
      </c>
      <c r="C539" s="2">
        <v>538</v>
      </c>
      <c r="D539" s="5" t="s">
        <v>638</v>
      </c>
      <c r="E539" s="9" t="str">
        <f t="shared" si="8"/>
        <v>IS_Dividends per Share _ Com Stock Issue 3</v>
      </c>
      <c r="F539" s="2" t="s">
        <v>181</v>
      </c>
      <c r="G539" s="2">
        <v>5</v>
      </c>
      <c r="H539" s="5"/>
    </row>
    <row r="540" spans="2:8">
      <c r="B540" s="5" t="s">
        <v>639</v>
      </c>
      <c r="C540" s="2">
        <v>539</v>
      </c>
      <c r="D540" s="5" t="s">
        <v>639</v>
      </c>
      <c r="E540" s="9" t="str">
        <f t="shared" si="8"/>
        <v>IS_Prior Service Cost _ Domestic</v>
      </c>
      <c r="F540" s="2" t="s">
        <v>181</v>
      </c>
      <c r="G540" s="2">
        <v>5</v>
      </c>
      <c r="H540" s="5"/>
    </row>
    <row r="541" spans="2:8">
      <c r="B541" s="5" t="s">
        <v>640</v>
      </c>
      <c r="C541" s="2">
        <v>540</v>
      </c>
      <c r="D541" s="5" t="s">
        <v>640</v>
      </c>
      <c r="E541" s="9" t="str">
        <f t="shared" si="8"/>
        <v>IS_Foreign Pension Plan Expense</v>
      </c>
      <c r="F541" s="2" t="s">
        <v>181</v>
      </c>
      <c r="G541" s="2">
        <v>5</v>
      </c>
      <c r="H541" s="5"/>
    </row>
    <row r="542" spans="2:8">
      <c r="B542" s="5" t="s">
        <v>641</v>
      </c>
      <c r="C542" s="2">
        <v>541</v>
      </c>
      <c r="D542" s="5" t="s">
        <v>641</v>
      </c>
      <c r="E542" s="9" t="str">
        <f t="shared" si="8"/>
        <v>IS_Interest Cost _ Foreign</v>
      </c>
      <c r="F542" s="2" t="s">
        <v>181</v>
      </c>
      <c r="G542" s="2">
        <v>5</v>
      </c>
      <c r="H542" s="5"/>
    </row>
    <row r="543" spans="2:8">
      <c r="B543" s="5" t="s">
        <v>642</v>
      </c>
      <c r="C543" s="2">
        <v>542</v>
      </c>
      <c r="D543" s="5" t="s">
        <v>642</v>
      </c>
      <c r="E543" s="9" t="str">
        <f t="shared" si="8"/>
        <v>IS_Service Cost _ Foreign</v>
      </c>
      <c r="F543" s="2" t="s">
        <v>181</v>
      </c>
      <c r="G543" s="2">
        <v>5</v>
      </c>
      <c r="H543" s="5"/>
    </row>
    <row r="544" spans="2:8">
      <c r="B544" s="5" t="s">
        <v>643</v>
      </c>
      <c r="C544" s="2">
        <v>543</v>
      </c>
      <c r="D544" s="5" t="s">
        <v>643</v>
      </c>
      <c r="E544" s="9" t="str">
        <f t="shared" si="8"/>
        <v>IS_Prior Service Cost _ Foreign</v>
      </c>
      <c r="F544" s="2" t="s">
        <v>181</v>
      </c>
      <c r="G544" s="2">
        <v>5</v>
      </c>
      <c r="H544" s="5"/>
    </row>
    <row r="545" spans="2:8">
      <c r="B545" s="5" t="s">
        <v>644</v>
      </c>
      <c r="C545" s="2">
        <v>544</v>
      </c>
      <c r="D545" s="5" t="s">
        <v>644</v>
      </c>
      <c r="E545" s="9" t="str">
        <f t="shared" si="8"/>
        <v>IS_Expected Return on Assets _ Foreign</v>
      </c>
      <c r="F545" s="2" t="s">
        <v>181</v>
      </c>
      <c r="G545" s="2">
        <v>5</v>
      </c>
      <c r="H545" s="5"/>
    </row>
    <row r="546" spans="2:8">
      <c r="B546" s="5" t="s">
        <v>645</v>
      </c>
      <c r="C546" s="2">
        <v>545</v>
      </c>
      <c r="D546" s="5" t="s">
        <v>645</v>
      </c>
      <c r="E546" s="9" t="str">
        <f t="shared" si="8"/>
        <v>IS_Actuarial Gains and Losses _ Foreign</v>
      </c>
      <c r="F546" s="2" t="s">
        <v>181</v>
      </c>
      <c r="G546" s="2">
        <v>5</v>
      </c>
      <c r="H546" s="5"/>
    </row>
    <row r="547" spans="2:8">
      <c r="B547" s="5" t="s">
        <v>646</v>
      </c>
      <c r="C547" s="2">
        <v>546</v>
      </c>
      <c r="D547" s="5" t="s">
        <v>646</v>
      </c>
      <c r="E547" s="9" t="str">
        <f t="shared" si="8"/>
        <v>IS_Curtailments &amp; Settlements _ Foreign</v>
      </c>
      <c r="F547" s="2" t="s">
        <v>181</v>
      </c>
      <c r="G547" s="2">
        <v>5</v>
      </c>
      <c r="H547" s="5"/>
    </row>
    <row r="548" spans="2:8">
      <c r="B548" s="5" t="s">
        <v>647</v>
      </c>
      <c r="C548" s="2">
        <v>547</v>
      </c>
      <c r="D548" s="5" t="s">
        <v>647</v>
      </c>
      <c r="E548" s="9" t="str">
        <f t="shared" si="8"/>
        <v>IS_Prior Service Cost _ Post_Retirement</v>
      </c>
      <c r="F548" s="2" t="s">
        <v>181</v>
      </c>
      <c r="G548" s="2">
        <v>5</v>
      </c>
      <c r="H548" s="5"/>
    </row>
    <row r="549" spans="2:8">
      <c r="B549" s="5" t="s">
        <v>648</v>
      </c>
      <c r="C549" s="2">
        <v>548</v>
      </c>
      <c r="D549" s="5" t="s">
        <v>648</v>
      </c>
      <c r="E549" s="9" t="str">
        <f t="shared" si="8"/>
        <v>IS_Actuarial Gains and Losses _ Post_Retir_</v>
      </c>
      <c r="F549" s="2" t="s">
        <v>181</v>
      </c>
      <c r="G549" s="2">
        <v>5</v>
      </c>
      <c r="H549" s="5"/>
    </row>
    <row r="550" spans="2:8">
      <c r="B550" s="5" t="s">
        <v>649</v>
      </c>
      <c r="C550" s="2">
        <v>549</v>
      </c>
      <c r="D550" s="5" t="s">
        <v>649</v>
      </c>
      <c r="E550" s="9" t="str">
        <f t="shared" si="8"/>
        <v>IS_Curtailments &amp; Settlements _ Post_Retir_</v>
      </c>
      <c r="F550" s="2" t="s">
        <v>181</v>
      </c>
      <c r="G550" s="2">
        <v>5</v>
      </c>
      <c r="H550" s="5"/>
    </row>
    <row r="551" spans="2:8">
      <c r="B551" s="5" t="s">
        <v>650</v>
      </c>
      <c r="C551" s="2">
        <v>550</v>
      </c>
      <c r="D551" s="5" t="s">
        <v>650</v>
      </c>
      <c r="E551" s="9" t="str">
        <f t="shared" si="8"/>
        <v>IS_Transition Costs _ Post_Retirement</v>
      </c>
      <c r="F551" s="2" t="s">
        <v>181</v>
      </c>
      <c r="G551" s="2">
        <v>5</v>
      </c>
      <c r="H551" s="5"/>
    </row>
    <row r="552" spans="2:8">
      <c r="B552" s="5" t="s">
        <v>651</v>
      </c>
      <c r="C552" s="2">
        <v>551</v>
      </c>
      <c r="D552" s="5" t="s">
        <v>651</v>
      </c>
      <c r="E552" s="9" t="str">
        <f t="shared" si="8"/>
        <v>BS_Right_of_Use Assets_Cap_Lease,Depr__Sup_</v>
      </c>
      <c r="F552" s="2" t="s">
        <v>23</v>
      </c>
      <c r="G552" s="2">
        <v>5</v>
      </c>
      <c r="H552" s="5"/>
    </row>
    <row r="553" spans="2:8">
      <c r="B553" s="5" t="s">
        <v>652</v>
      </c>
      <c r="C553" s="2">
        <v>552</v>
      </c>
      <c r="D553" s="5" t="s">
        <v>652</v>
      </c>
      <c r="E553" s="9" t="str">
        <f t="shared" si="8"/>
        <v>BS_Long Term Debt Maturing in Year 6</v>
      </c>
      <c r="F553" s="2" t="s">
        <v>23</v>
      </c>
      <c r="G553" s="2">
        <v>5</v>
      </c>
      <c r="H553" s="5"/>
    </row>
    <row r="554" spans="2:8">
      <c r="B554" s="5" t="s">
        <v>653</v>
      </c>
      <c r="C554" s="2">
        <v>553</v>
      </c>
      <c r="D554" s="5" t="s">
        <v>653</v>
      </c>
      <c r="E554" s="9" t="str">
        <f t="shared" si="8"/>
        <v>IS_Tax on Extraordinary Items</v>
      </c>
      <c r="F554" s="2" t="s">
        <v>181</v>
      </c>
      <c r="G554" s="2">
        <v>5</v>
      </c>
      <c r="H554" s="5"/>
    </row>
    <row r="555" spans="2:8">
      <c r="B555" s="5" t="s">
        <v>654</v>
      </c>
      <c r="C555" s="2">
        <v>554</v>
      </c>
      <c r="D555" s="5" t="s">
        <v>654</v>
      </c>
      <c r="E555" s="9" t="str">
        <f t="shared" si="8"/>
        <v>IS_General Partners' Distributions</v>
      </c>
      <c r="F555" s="2" t="s">
        <v>181</v>
      </c>
      <c r="G555" s="2">
        <v>5</v>
      </c>
      <c r="H555" s="5"/>
    </row>
    <row r="556" spans="2:8">
      <c r="B556" s="6" t="s">
        <v>655</v>
      </c>
      <c r="C556" s="2">
        <v>555</v>
      </c>
      <c r="D556" s="2" t="s">
        <v>656</v>
      </c>
      <c r="E556" s="9" t="str">
        <f t="shared" si="8"/>
        <v>close</v>
      </c>
      <c r="F556" s="2" t="s">
        <v>657</v>
      </c>
      <c r="G556" s="2">
        <v>9</v>
      </c>
      <c r="H556" s="2"/>
    </row>
    <row r="557" spans="2:8">
      <c r="B557" s="6" t="s">
        <v>658</v>
      </c>
      <c r="C557" s="2">
        <v>556</v>
      </c>
      <c r="D557" s="2" t="s">
        <v>659</v>
      </c>
      <c r="E557" s="9" t="str">
        <f t="shared" si="8"/>
        <v>close_weighted</v>
      </c>
      <c r="F557" s="2" t="s">
        <v>657</v>
      </c>
      <c r="G557" s="2">
        <v>9</v>
      </c>
      <c r="H557" s="5"/>
    </row>
    <row r="558" spans="2:8">
      <c r="B558" s="6" t="s">
        <v>660</v>
      </c>
      <c r="C558" s="2">
        <v>557</v>
      </c>
      <c r="D558" s="2" t="s">
        <v>661</v>
      </c>
      <c r="E558" s="9" t="str">
        <f t="shared" si="8"/>
        <v>PBR</v>
      </c>
      <c r="F558" s="2" t="s">
        <v>657</v>
      </c>
      <c r="G558" s="2">
        <v>9</v>
      </c>
      <c r="H558" s="5"/>
    </row>
    <row r="559" spans="2:8">
      <c r="B559" s="6" t="s">
        <v>662</v>
      </c>
      <c r="C559" s="2">
        <v>558</v>
      </c>
      <c r="D559" s="2" t="s">
        <v>663</v>
      </c>
      <c r="E559" s="9" t="str">
        <f t="shared" si="8"/>
        <v>EV_EBITDA</v>
      </c>
      <c r="F559" s="2" t="s">
        <v>657</v>
      </c>
      <c r="G559" s="2">
        <v>9</v>
      </c>
      <c r="H559" s="5"/>
    </row>
    <row r="560" spans="2:8">
      <c r="B560" s="7" t="s">
        <v>664</v>
      </c>
      <c r="C560" s="2">
        <v>559</v>
      </c>
      <c r="D560" s="7" t="s">
        <v>664</v>
      </c>
      <c r="E560" s="9" t="str">
        <f t="shared" si="8"/>
        <v>BS_Non_Current Marketable Securities,Suppl_</v>
      </c>
      <c r="F560" s="8" t="s">
        <v>23</v>
      </c>
      <c r="G560" s="2">
        <v>5</v>
      </c>
    </row>
    <row r="561" spans="2:7">
      <c r="B561" s="7" t="s">
        <v>665</v>
      </c>
      <c r="C561" s="2">
        <v>560</v>
      </c>
      <c r="D561" s="7" t="s">
        <v>665</v>
      </c>
      <c r="E561" s="9" t="str">
        <f t="shared" si="8"/>
        <v>BS_Payable/Accrued</v>
      </c>
      <c r="F561" s="8" t="s">
        <v>23</v>
      </c>
      <c r="G561" s="2">
        <v>5</v>
      </c>
    </row>
    <row r="562" spans="2:7">
      <c r="B562" s="7" t="s">
        <v>666</v>
      </c>
      <c r="C562" s="2">
        <v>561</v>
      </c>
      <c r="D562" s="7" t="s">
        <v>666</v>
      </c>
      <c r="E562" s="9" t="str">
        <f t="shared" si="8"/>
        <v>BS_Wgt Avg Rem Lease Term (Yrs)_Fin Lease</v>
      </c>
      <c r="F562" s="8" t="s">
        <v>23</v>
      </c>
      <c r="G562" s="2">
        <v>5</v>
      </c>
    </row>
    <row r="563" spans="2:7">
      <c r="B563" s="7" t="s">
        <v>667</v>
      </c>
      <c r="C563" s="2">
        <v>562</v>
      </c>
      <c r="D563" s="7" t="s">
        <v>667</v>
      </c>
      <c r="E563" s="9" t="str">
        <f t="shared" si="8"/>
        <v>IS_Interest Capitalized, Supplemental</v>
      </c>
      <c r="F563" s="8" t="s">
        <v>181</v>
      </c>
      <c r="G563" s="2">
        <v>5</v>
      </c>
    </row>
    <row r="564" spans="2:7">
      <c r="G564" s="8"/>
    </row>
  </sheetData>
  <autoFilter ref="B1:H563" xr:uid="{00000000-0009-0000-0000-000000000000}">
    <sortState xmlns:xlrd2="http://schemas.microsoft.com/office/spreadsheetml/2017/richdata2" ref="B2:H563">
      <sortCondition ref="C1:C563"/>
    </sortState>
  </autoFilter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645F5-527B-AF42-8119-EE513A44F485}">
  <dimension ref="A1:B56"/>
  <sheetViews>
    <sheetView workbookViewId="0">
      <selection activeCell="E2" sqref="E2:E563"/>
    </sheetView>
  </sheetViews>
  <sheetFormatPr baseColWidth="10" defaultRowHeight="18"/>
  <sheetData>
    <row r="1" spans="1:2">
      <c r="A1" t="s">
        <v>672</v>
      </c>
      <c r="B1" t="s">
        <v>671</v>
      </c>
    </row>
    <row r="2" spans="1:2">
      <c r="A2" t="s">
        <v>432</v>
      </c>
      <c r="B2">
        <v>1</v>
      </c>
    </row>
    <row r="3" spans="1:2">
      <c r="A3" t="s">
        <v>414</v>
      </c>
      <c r="B3">
        <v>0.97843873206685295</v>
      </c>
    </row>
    <row r="4" spans="1:2">
      <c r="A4" t="s">
        <v>406</v>
      </c>
      <c r="B4">
        <v>0.70730937179709996</v>
      </c>
    </row>
    <row r="5" spans="1:2">
      <c r="A5" t="s">
        <v>444</v>
      </c>
      <c r="B5">
        <v>0.58989428851063697</v>
      </c>
    </row>
    <row r="6" spans="1:2">
      <c r="A6" t="s">
        <v>442</v>
      </c>
      <c r="B6">
        <v>0.56665499986872803</v>
      </c>
    </row>
    <row r="7" spans="1:2">
      <c r="A7" t="s">
        <v>394</v>
      </c>
      <c r="B7">
        <v>0.50016065221967498</v>
      </c>
    </row>
    <row r="8" spans="1:2">
      <c r="A8" t="s">
        <v>422</v>
      </c>
      <c r="B8">
        <v>0.41973222720002601</v>
      </c>
    </row>
    <row r="9" spans="1:2">
      <c r="A9" t="s">
        <v>397</v>
      </c>
      <c r="B9">
        <v>0.37971029168668502</v>
      </c>
    </row>
    <row r="10" spans="1:2">
      <c r="A10" t="s">
        <v>446</v>
      </c>
      <c r="B10">
        <v>0.36655407190384398</v>
      </c>
    </row>
    <row r="11" spans="1:2">
      <c r="A11" t="s">
        <v>396</v>
      </c>
      <c r="B11">
        <v>0.35753231684570502</v>
      </c>
    </row>
    <row r="12" spans="1:2">
      <c r="A12" t="s">
        <v>448</v>
      </c>
      <c r="B12">
        <v>0.349975467990988</v>
      </c>
    </row>
    <row r="13" spans="1:2">
      <c r="A13" t="s">
        <v>428</v>
      </c>
      <c r="B13">
        <v>0.32820264191864001</v>
      </c>
    </row>
    <row r="14" spans="1:2">
      <c r="A14" t="s">
        <v>435</v>
      </c>
      <c r="B14">
        <v>0.32554803006042898</v>
      </c>
    </row>
    <row r="15" spans="1:2">
      <c r="A15" t="s">
        <v>450</v>
      </c>
      <c r="B15">
        <v>0.32174639976427899</v>
      </c>
    </row>
    <row r="16" spans="1:2">
      <c r="A16" t="s">
        <v>447</v>
      </c>
      <c r="B16">
        <v>0.30288621761208001</v>
      </c>
    </row>
    <row r="17" spans="1:2">
      <c r="A17" t="s">
        <v>439</v>
      </c>
      <c r="B17">
        <v>0.27272217135624299</v>
      </c>
    </row>
    <row r="18" spans="1:2">
      <c r="A18" t="s">
        <v>451</v>
      </c>
      <c r="B18">
        <v>0.25825132900730302</v>
      </c>
    </row>
    <row r="19" spans="1:2">
      <c r="A19" t="s">
        <v>445</v>
      </c>
      <c r="B19">
        <v>0.169086867986117</v>
      </c>
    </row>
    <row r="20" spans="1:2">
      <c r="A20" t="s">
        <v>438</v>
      </c>
      <c r="B20">
        <v>0.14965601518910099</v>
      </c>
    </row>
    <row r="21" spans="1:2">
      <c r="A21" t="s">
        <v>423</v>
      </c>
      <c r="B21">
        <v>0.14790992993835</v>
      </c>
    </row>
    <row r="22" spans="1:2">
      <c r="A22" t="s">
        <v>434</v>
      </c>
      <c r="B22">
        <v>0.14443320005340801</v>
      </c>
    </row>
    <row r="23" spans="1:2">
      <c r="A23" t="s">
        <v>669</v>
      </c>
      <c r="B23">
        <v>0.116283364246913</v>
      </c>
    </row>
    <row r="24" spans="1:2">
      <c r="A24" t="s">
        <v>426</v>
      </c>
      <c r="B24">
        <v>0.11369996240129999</v>
      </c>
    </row>
    <row r="25" spans="1:2">
      <c r="A25" t="s">
        <v>399</v>
      </c>
      <c r="B25">
        <v>9.7578339488010202E-2</v>
      </c>
    </row>
    <row r="26" spans="1:2">
      <c r="A26" t="s">
        <v>398</v>
      </c>
      <c r="B26">
        <v>8.7932905340923795E-2</v>
      </c>
    </row>
    <row r="27" spans="1:2">
      <c r="A27" t="s">
        <v>416</v>
      </c>
      <c r="B27">
        <v>8.0356466093192996E-2</v>
      </c>
    </row>
    <row r="28" spans="1:2">
      <c r="A28" t="s">
        <v>404</v>
      </c>
      <c r="B28">
        <v>7.5994369371735898E-2</v>
      </c>
    </row>
    <row r="29" spans="1:2">
      <c r="A29" t="s">
        <v>427</v>
      </c>
      <c r="B29">
        <v>7.1941446767714301E-2</v>
      </c>
    </row>
    <row r="30" spans="1:2">
      <c r="A30" t="s">
        <v>441</v>
      </c>
      <c r="B30">
        <v>6.8584693707066796E-2</v>
      </c>
    </row>
    <row r="31" spans="1:2">
      <c r="A31" t="s">
        <v>425</v>
      </c>
      <c r="B31">
        <v>5.2963664356476398E-2</v>
      </c>
    </row>
    <row r="32" spans="1:2">
      <c r="A32" t="s">
        <v>430</v>
      </c>
      <c r="B32">
        <v>4.2024319058515801E-2</v>
      </c>
    </row>
    <row r="33" spans="1:2">
      <c r="A33" t="s">
        <v>433</v>
      </c>
      <c r="B33">
        <v>4.1830494359926598E-2</v>
      </c>
    </row>
    <row r="34" spans="1:2">
      <c r="A34" t="s">
        <v>419</v>
      </c>
      <c r="B34">
        <v>4.1183079485375203E-2</v>
      </c>
    </row>
    <row r="35" spans="1:2">
      <c r="A35" t="s">
        <v>407</v>
      </c>
      <c r="B35">
        <v>3.6988233134201499E-2</v>
      </c>
    </row>
    <row r="36" spans="1:2">
      <c r="A36" t="s">
        <v>409</v>
      </c>
      <c r="B36">
        <v>3.3685193387720899E-2</v>
      </c>
    </row>
    <row r="37" spans="1:2">
      <c r="A37" t="s">
        <v>408</v>
      </c>
      <c r="B37">
        <v>3.1821321806825002E-2</v>
      </c>
    </row>
    <row r="38" spans="1:2">
      <c r="A38" t="s">
        <v>443</v>
      </c>
      <c r="B38">
        <v>3.0162720820316201E-2</v>
      </c>
    </row>
    <row r="39" spans="1:2">
      <c r="A39" t="s">
        <v>411</v>
      </c>
      <c r="B39">
        <v>2.9002445918588301E-2</v>
      </c>
    </row>
    <row r="40" spans="1:2">
      <c r="A40" t="s">
        <v>429</v>
      </c>
      <c r="B40">
        <v>2.39146326224924E-2</v>
      </c>
    </row>
    <row r="41" spans="1:2">
      <c r="A41" t="s">
        <v>440</v>
      </c>
      <c r="B41">
        <v>2.1974596087303601E-2</v>
      </c>
    </row>
    <row r="42" spans="1:2">
      <c r="A42" t="s">
        <v>420</v>
      </c>
      <c r="B42">
        <v>1.7783886365756899E-2</v>
      </c>
    </row>
    <row r="43" spans="1:2">
      <c r="A43" t="s">
        <v>431</v>
      </c>
      <c r="B43">
        <v>1.7582386575527E-2</v>
      </c>
    </row>
    <row r="44" spans="1:2">
      <c r="A44" t="s">
        <v>413</v>
      </c>
      <c r="B44">
        <v>1.7232961265029399E-2</v>
      </c>
    </row>
    <row r="45" spans="1:2">
      <c r="A45" t="s">
        <v>401</v>
      </c>
      <c r="B45">
        <v>1.5011209823769399E-2</v>
      </c>
    </row>
    <row r="46" spans="1:2">
      <c r="A46" t="s">
        <v>405</v>
      </c>
      <c r="B46">
        <v>1.2346011987907E-2</v>
      </c>
    </row>
    <row r="47" spans="1:2">
      <c r="A47" t="s">
        <v>417</v>
      </c>
      <c r="B47">
        <v>6.7807543774982002E-3</v>
      </c>
    </row>
    <row r="48" spans="1:2">
      <c r="A48" t="s">
        <v>390</v>
      </c>
      <c r="B48">
        <v>5.8718775238671998E-3</v>
      </c>
    </row>
    <row r="49" spans="1:2">
      <c r="A49" t="s">
        <v>449</v>
      </c>
      <c r="B49">
        <v>4.3942565647816E-3</v>
      </c>
    </row>
    <row r="50" spans="1:2">
      <c r="A50" t="s">
        <v>421</v>
      </c>
      <c r="B50">
        <v>4.2161224855040997E-3</v>
      </c>
    </row>
    <row r="51" spans="1:2">
      <c r="A51" t="s">
        <v>402</v>
      </c>
      <c r="B51">
        <v>2.2724634588598002E-3</v>
      </c>
    </row>
    <row r="52" spans="1:2">
      <c r="A52" t="s">
        <v>437</v>
      </c>
      <c r="B52">
        <v>8.184566080229E-4</v>
      </c>
    </row>
    <row r="53" spans="1:2">
      <c r="A53" t="s">
        <v>424</v>
      </c>
      <c r="B53">
        <v>3.187452354725E-4</v>
      </c>
    </row>
    <row r="54" spans="1:2">
      <c r="A54" t="s">
        <v>670</v>
      </c>
      <c r="B54">
        <v>0</v>
      </c>
    </row>
    <row r="55" spans="1:2">
      <c r="A55" t="s">
        <v>392</v>
      </c>
      <c r="B55">
        <v>0</v>
      </c>
    </row>
    <row r="56" spans="1:2">
      <c r="A56" t="s">
        <v>412</v>
      </c>
      <c r="B56">
        <v>0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F8A53-EF47-CA4A-AFF3-7446A1DB4699}">
  <dimension ref="A1:B56"/>
  <sheetViews>
    <sheetView workbookViewId="0">
      <selection activeCell="E2" sqref="E2:E563"/>
    </sheetView>
  </sheetViews>
  <sheetFormatPr baseColWidth="10" defaultRowHeight="18"/>
  <sheetData>
    <row r="1" spans="1:2">
      <c r="A1" t="s">
        <v>672</v>
      </c>
      <c r="B1" t="s">
        <v>671</v>
      </c>
    </row>
    <row r="2" spans="1:2">
      <c r="A2" t="s">
        <v>669</v>
      </c>
      <c r="B2">
        <v>1</v>
      </c>
    </row>
    <row r="3" spans="1:2">
      <c r="A3" t="s">
        <v>451</v>
      </c>
      <c r="B3">
        <v>0.36480895789571699</v>
      </c>
    </row>
    <row r="4" spans="1:2">
      <c r="A4" t="s">
        <v>390</v>
      </c>
      <c r="B4">
        <v>0.306586341191116</v>
      </c>
    </row>
    <row r="5" spans="1:2">
      <c r="A5" t="s">
        <v>413</v>
      </c>
      <c r="B5">
        <v>0.24757071634285899</v>
      </c>
    </row>
    <row r="6" spans="1:2">
      <c r="A6" t="s">
        <v>430</v>
      </c>
      <c r="B6">
        <v>0.20174460876206601</v>
      </c>
    </row>
    <row r="7" spans="1:2">
      <c r="A7" t="s">
        <v>429</v>
      </c>
      <c r="B7">
        <v>0.16531390428440099</v>
      </c>
    </row>
    <row r="8" spans="1:2">
      <c r="A8" t="s">
        <v>428</v>
      </c>
      <c r="B8">
        <v>0.13016484330938299</v>
      </c>
    </row>
    <row r="9" spans="1:2">
      <c r="A9" t="s">
        <v>434</v>
      </c>
      <c r="B9">
        <v>9.9968106225586204E-2</v>
      </c>
    </row>
    <row r="10" spans="1:2">
      <c r="A10" t="s">
        <v>426</v>
      </c>
      <c r="B10">
        <v>9.4097849284756896E-2</v>
      </c>
    </row>
    <row r="11" spans="1:2">
      <c r="A11" t="s">
        <v>435</v>
      </c>
      <c r="B11">
        <v>9.1427436921285105E-2</v>
      </c>
    </row>
    <row r="12" spans="1:2">
      <c r="A12" t="s">
        <v>431</v>
      </c>
      <c r="B12">
        <v>8.5801258912533901E-2</v>
      </c>
    </row>
    <row r="13" spans="1:2">
      <c r="A13" t="s">
        <v>448</v>
      </c>
      <c r="B13">
        <v>5.5223259500829201E-2</v>
      </c>
    </row>
    <row r="14" spans="1:2">
      <c r="A14" t="s">
        <v>450</v>
      </c>
      <c r="B14">
        <v>4.7694031795324603E-2</v>
      </c>
    </row>
    <row r="15" spans="1:2">
      <c r="A15" t="s">
        <v>423</v>
      </c>
      <c r="B15">
        <v>4.4737930728366501E-2</v>
      </c>
    </row>
    <row r="16" spans="1:2">
      <c r="A16" t="s">
        <v>437</v>
      </c>
      <c r="B16">
        <v>3.50191585702746E-2</v>
      </c>
    </row>
    <row r="17" spans="1:2">
      <c r="A17" t="s">
        <v>427</v>
      </c>
      <c r="B17">
        <v>3.3540292805957397E-2</v>
      </c>
    </row>
    <row r="18" spans="1:2">
      <c r="A18" t="s">
        <v>443</v>
      </c>
      <c r="B18">
        <v>3.1413669129196797E-2</v>
      </c>
    </row>
    <row r="19" spans="1:2">
      <c r="A19" t="s">
        <v>401</v>
      </c>
      <c r="B19">
        <v>3.1206275645519799E-2</v>
      </c>
    </row>
    <row r="20" spans="1:2">
      <c r="A20" t="s">
        <v>440</v>
      </c>
      <c r="B20">
        <v>2.99099936003926E-2</v>
      </c>
    </row>
    <row r="21" spans="1:2">
      <c r="A21" t="s">
        <v>420</v>
      </c>
      <c r="B21">
        <v>2.8462000793741601E-2</v>
      </c>
    </row>
    <row r="22" spans="1:2">
      <c r="A22" t="s">
        <v>416</v>
      </c>
      <c r="B22">
        <v>2.7565610404540201E-2</v>
      </c>
    </row>
    <row r="23" spans="1:2">
      <c r="A23" t="s">
        <v>417</v>
      </c>
      <c r="B23">
        <v>2.4070329049117E-2</v>
      </c>
    </row>
    <row r="24" spans="1:2">
      <c r="A24" t="s">
        <v>404</v>
      </c>
      <c r="B24">
        <v>2.3639223734421701E-2</v>
      </c>
    </row>
    <row r="25" spans="1:2">
      <c r="A25" t="s">
        <v>406</v>
      </c>
      <c r="B25">
        <v>2.3463510250939301E-2</v>
      </c>
    </row>
    <row r="26" spans="1:2">
      <c r="A26" t="s">
        <v>410</v>
      </c>
      <c r="B26">
        <v>2.32167047737614E-2</v>
      </c>
    </row>
    <row r="27" spans="1:2">
      <c r="A27" t="s">
        <v>446</v>
      </c>
      <c r="B27">
        <v>2.23473185959399E-2</v>
      </c>
    </row>
    <row r="28" spans="1:2">
      <c r="A28" t="s">
        <v>419</v>
      </c>
      <c r="B28">
        <v>2.1912366777364099E-2</v>
      </c>
    </row>
    <row r="29" spans="1:2">
      <c r="A29" t="s">
        <v>399</v>
      </c>
      <c r="B29">
        <v>2.1675318701634499E-2</v>
      </c>
    </row>
    <row r="30" spans="1:2">
      <c r="A30" t="s">
        <v>414</v>
      </c>
      <c r="B30">
        <v>2.0972012492366601E-2</v>
      </c>
    </row>
    <row r="31" spans="1:2">
      <c r="A31" t="s">
        <v>394</v>
      </c>
      <c r="B31">
        <v>1.6772324046272099E-2</v>
      </c>
    </row>
    <row r="32" spans="1:2">
      <c r="A32" t="s">
        <v>433</v>
      </c>
      <c r="B32">
        <v>1.6351105469604301E-2</v>
      </c>
    </row>
    <row r="33" spans="1:2">
      <c r="A33" t="s">
        <v>396</v>
      </c>
      <c r="B33">
        <v>1.5207657920999399E-2</v>
      </c>
    </row>
    <row r="34" spans="1:2">
      <c r="A34" t="s">
        <v>447</v>
      </c>
      <c r="B34">
        <v>1.5014482399074301E-2</v>
      </c>
    </row>
    <row r="35" spans="1:2">
      <c r="A35" t="s">
        <v>421</v>
      </c>
      <c r="B35">
        <v>1.45869433940768E-2</v>
      </c>
    </row>
    <row r="36" spans="1:2">
      <c r="A36" t="s">
        <v>408</v>
      </c>
      <c r="B36">
        <v>1.40499381519971E-2</v>
      </c>
    </row>
    <row r="37" spans="1:2">
      <c r="A37" t="s">
        <v>432</v>
      </c>
      <c r="B37">
        <v>1.2452225187295499E-2</v>
      </c>
    </row>
    <row r="38" spans="1:2">
      <c r="A38" t="s">
        <v>397</v>
      </c>
      <c r="B38">
        <v>1.2255042830918401E-2</v>
      </c>
    </row>
    <row r="39" spans="1:2">
      <c r="A39" t="s">
        <v>670</v>
      </c>
      <c r="B39">
        <v>1.13402751662321E-2</v>
      </c>
    </row>
    <row r="40" spans="1:2">
      <c r="A40" t="s">
        <v>439</v>
      </c>
      <c r="B40">
        <v>9.0107803756803995E-3</v>
      </c>
    </row>
    <row r="41" spans="1:2">
      <c r="A41" t="s">
        <v>441</v>
      </c>
      <c r="B41">
        <v>7.0558364999543004E-3</v>
      </c>
    </row>
    <row r="42" spans="1:2">
      <c r="A42" t="s">
        <v>425</v>
      </c>
      <c r="B42">
        <v>6.5992300788268003E-3</v>
      </c>
    </row>
    <row r="43" spans="1:2">
      <c r="A43" t="s">
        <v>405</v>
      </c>
      <c r="B43">
        <v>5.6280822562705998E-3</v>
      </c>
    </row>
    <row r="44" spans="1:2">
      <c r="A44" t="s">
        <v>422</v>
      </c>
      <c r="B44">
        <v>4.469580166725E-3</v>
      </c>
    </row>
    <row r="45" spans="1:2">
      <c r="A45" t="s">
        <v>398</v>
      </c>
      <c r="B45">
        <v>3.8085249743389999E-3</v>
      </c>
    </row>
    <row r="46" spans="1:2">
      <c r="A46" t="s">
        <v>445</v>
      </c>
      <c r="B46">
        <v>3.6893565628741002E-3</v>
      </c>
    </row>
    <row r="47" spans="1:2">
      <c r="A47" t="s">
        <v>409</v>
      </c>
      <c r="B47">
        <v>7.2792504983649998E-4</v>
      </c>
    </row>
    <row r="48" spans="1:2">
      <c r="A48" t="s">
        <v>407</v>
      </c>
      <c r="B48">
        <v>4.107473845192E-4</v>
      </c>
    </row>
    <row r="49" spans="1:2">
      <c r="A49" t="s">
        <v>424</v>
      </c>
      <c r="B49">
        <v>3.5044180746349998E-4</v>
      </c>
    </row>
    <row r="50" spans="1:2">
      <c r="A50" t="s">
        <v>442</v>
      </c>
      <c r="B50">
        <v>3.023636130818E-4</v>
      </c>
    </row>
    <row r="51" spans="1:2">
      <c r="A51" t="s">
        <v>449</v>
      </c>
      <c r="B51">
        <v>2.6369110415300001E-4</v>
      </c>
    </row>
    <row r="52" spans="1:2">
      <c r="A52" t="s">
        <v>411</v>
      </c>
      <c r="B52">
        <v>1.4797230588269999E-4</v>
      </c>
    </row>
    <row r="53" spans="1:2">
      <c r="A53" t="s">
        <v>392</v>
      </c>
      <c r="B53">
        <v>0</v>
      </c>
    </row>
    <row r="54" spans="1:2">
      <c r="A54" t="s">
        <v>438</v>
      </c>
      <c r="B54">
        <v>0</v>
      </c>
    </row>
    <row r="55" spans="1:2">
      <c r="A55" t="s">
        <v>444</v>
      </c>
      <c r="B55">
        <v>0</v>
      </c>
    </row>
    <row r="56" spans="1:2">
      <c r="A56" t="s">
        <v>412</v>
      </c>
      <c r="B56">
        <v>0</v>
      </c>
    </row>
  </sheetData>
  <phoneticPr fontId="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18B5B-C1CD-AD4B-8EB4-625B097D21A1}">
  <dimension ref="A1:B57"/>
  <sheetViews>
    <sheetView workbookViewId="0">
      <selection activeCell="E2" sqref="E2:E563"/>
    </sheetView>
  </sheetViews>
  <sheetFormatPr baseColWidth="10" defaultRowHeight="18"/>
  <sheetData>
    <row r="1" spans="1:2">
      <c r="A1" t="s">
        <v>672</v>
      </c>
      <c r="B1" t="s">
        <v>671</v>
      </c>
    </row>
    <row r="2" spans="1:2">
      <c r="A2" t="s">
        <v>422</v>
      </c>
      <c r="B2">
        <v>1</v>
      </c>
    </row>
    <row r="3" spans="1:2">
      <c r="A3" t="s">
        <v>441</v>
      </c>
      <c r="B3">
        <v>0.94964997580778698</v>
      </c>
    </row>
    <row r="4" spans="1:2">
      <c r="A4" t="s">
        <v>396</v>
      </c>
      <c r="B4">
        <v>0.61736404611448703</v>
      </c>
    </row>
    <row r="5" spans="1:2">
      <c r="A5" t="s">
        <v>451</v>
      </c>
      <c r="B5">
        <v>0.52630405052770501</v>
      </c>
    </row>
    <row r="6" spans="1:2">
      <c r="A6" t="s">
        <v>431</v>
      </c>
      <c r="B6">
        <v>0.49422201465548599</v>
      </c>
    </row>
    <row r="7" spans="1:2">
      <c r="A7" t="s">
        <v>670</v>
      </c>
      <c r="B7">
        <v>0.47083921728203798</v>
      </c>
    </row>
    <row r="8" spans="1:2">
      <c r="A8" t="s">
        <v>450</v>
      </c>
      <c r="B8">
        <v>0.37069697520859601</v>
      </c>
    </row>
    <row r="9" spans="1:2">
      <c r="A9" t="s">
        <v>428</v>
      </c>
      <c r="B9">
        <v>0.36236576859511299</v>
      </c>
    </row>
    <row r="10" spans="1:2">
      <c r="A10" t="s">
        <v>392</v>
      </c>
      <c r="B10">
        <v>0.34154638542440502</v>
      </c>
    </row>
    <row r="11" spans="1:2">
      <c r="A11" t="s">
        <v>669</v>
      </c>
      <c r="B11">
        <v>0.32831693623765901</v>
      </c>
    </row>
    <row r="12" spans="1:2">
      <c r="A12" t="s">
        <v>433</v>
      </c>
      <c r="B12">
        <v>0.327397886992702</v>
      </c>
    </row>
    <row r="13" spans="1:2">
      <c r="A13" t="s">
        <v>407</v>
      </c>
      <c r="B13">
        <v>0.31740993857497501</v>
      </c>
    </row>
    <row r="14" spans="1:2">
      <c r="A14" t="s">
        <v>417</v>
      </c>
      <c r="B14">
        <v>0.317347651654448</v>
      </c>
    </row>
    <row r="15" spans="1:2">
      <c r="A15" t="s">
        <v>448</v>
      </c>
      <c r="B15">
        <v>0.30007490672738202</v>
      </c>
    </row>
    <row r="16" spans="1:2">
      <c r="A16" t="s">
        <v>406</v>
      </c>
      <c r="B16">
        <v>0.29957194111544</v>
      </c>
    </row>
    <row r="17" spans="1:2">
      <c r="A17" t="s">
        <v>408</v>
      </c>
      <c r="B17">
        <v>0.28452835466543103</v>
      </c>
    </row>
    <row r="18" spans="1:2">
      <c r="A18" t="s">
        <v>430</v>
      </c>
      <c r="B18">
        <v>0.28279797093320302</v>
      </c>
    </row>
    <row r="19" spans="1:2">
      <c r="A19" t="s">
        <v>398</v>
      </c>
      <c r="B19">
        <v>0.27288062884807401</v>
      </c>
    </row>
    <row r="20" spans="1:2">
      <c r="A20" t="s">
        <v>432</v>
      </c>
      <c r="B20">
        <v>0.27251145237503999</v>
      </c>
    </row>
    <row r="21" spans="1:2">
      <c r="A21" t="s">
        <v>411</v>
      </c>
      <c r="B21">
        <v>0.270421058015682</v>
      </c>
    </row>
    <row r="22" spans="1:2">
      <c r="A22" t="s">
        <v>390</v>
      </c>
      <c r="B22">
        <v>0.26287342188110102</v>
      </c>
    </row>
    <row r="23" spans="1:2">
      <c r="A23" t="s">
        <v>445</v>
      </c>
      <c r="B23">
        <v>0.25434914986942597</v>
      </c>
    </row>
    <row r="24" spans="1:2">
      <c r="A24" t="s">
        <v>424</v>
      </c>
      <c r="B24">
        <v>0.24678730391846701</v>
      </c>
    </row>
    <row r="25" spans="1:2">
      <c r="A25" t="s">
        <v>439</v>
      </c>
      <c r="B25">
        <v>0.228185990711498</v>
      </c>
    </row>
    <row r="26" spans="1:2">
      <c r="A26" t="s">
        <v>427</v>
      </c>
      <c r="B26">
        <v>0.228096820550027</v>
      </c>
    </row>
    <row r="27" spans="1:2">
      <c r="A27" t="s">
        <v>410</v>
      </c>
      <c r="B27">
        <v>0.224283976893109</v>
      </c>
    </row>
    <row r="28" spans="1:2">
      <c r="A28" t="s">
        <v>397</v>
      </c>
      <c r="B28">
        <v>0.20571956669073899</v>
      </c>
    </row>
    <row r="29" spans="1:2">
      <c r="A29" t="s">
        <v>414</v>
      </c>
      <c r="B29">
        <v>0.19563194012304999</v>
      </c>
    </row>
    <row r="30" spans="1:2">
      <c r="A30" t="s">
        <v>394</v>
      </c>
      <c r="B30">
        <v>0.18386952677958199</v>
      </c>
    </row>
    <row r="31" spans="1:2">
      <c r="A31" t="s">
        <v>435</v>
      </c>
      <c r="B31">
        <v>0.18049063028553999</v>
      </c>
    </row>
    <row r="32" spans="1:2">
      <c r="A32" t="s">
        <v>425</v>
      </c>
      <c r="B32">
        <v>0.17885377441226</v>
      </c>
    </row>
    <row r="33" spans="1:2">
      <c r="A33" t="s">
        <v>442</v>
      </c>
      <c r="B33">
        <v>0.17628984028504699</v>
      </c>
    </row>
    <row r="34" spans="1:2">
      <c r="A34" t="s">
        <v>434</v>
      </c>
      <c r="B34">
        <v>0.15077170530918099</v>
      </c>
    </row>
    <row r="35" spans="1:2">
      <c r="A35" t="s">
        <v>416</v>
      </c>
      <c r="B35">
        <v>0.14977109633104499</v>
      </c>
    </row>
    <row r="36" spans="1:2">
      <c r="A36" t="s">
        <v>449</v>
      </c>
      <c r="B36">
        <v>0.13678710176200301</v>
      </c>
    </row>
    <row r="37" spans="1:2">
      <c r="A37" t="s">
        <v>437</v>
      </c>
      <c r="B37">
        <v>0.133685710463531</v>
      </c>
    </row>
    <row r="38" spans="1:2">
      <c r="A38" t="s">
        <v>421</v>
      </c>
      <c r="B38">
        <v>0.11727728890603201</v>
      </c>
    </row>
    <row r="39" spans="1:2">
      <c r="A39" t="s">
        <v>429</v>
      </c>
      <c r="B39">
        <v>0.11650460408499699</v>
      </c>
    </row>
    <row r="40" spans="1:2">
      <c r="A40" t="s">
        <v>399</v>
      </c>
      <c r="B40">
        <v>9.9173570639554495E-2</v>
      </c>
    </row>
    <row r="41" spans="1:2">
      <c r="A41" t="s">
        <v>446</v>
      </c>
      <c r="B41">
        <v>9.0437654574875195E-2</v>
      </c>
    </row>
    <row r="42" spans="1:2">
      <c r="A42" t="s">
        <v>420</v>
      </c>
      <c r="B42">
        <v>8.8200626260114004E-2</v>
      </c>
    </row>
    <row r="43" spans="1:2">
      <c r="A43" t="s">
        <v>404</v>
      </c>
      <c r="B43">
        <v>8.4279717570668003E-2</v>
      </c>
    </row>
    <row r="44" spans="1:2">
      <c r="A44" t="s">
        <v>412</v>
      </c>
      <c r="B44">
        <v>8.1056599712573896E-2</v>
      </c>
    </row>
    <row r="45" spans="1:2">
      <c r="A45" t="s">
        <v>426</v>
      </c>
      <c r="B45">
        <v>7.8788439491360898E-2</v>
      </c>
    </row>
    <row r="46" spans="1:2">
      <c r="A46" t="s">
        <v>409</v>
      </c>
      <c r="B46">
        <v>7.7806442667230705E-2</v>
      </c>
    </row>
    <row r="47" spans="1:2">
      <c r="A47" t="s">
        <v>419</v>
      </c>
      <c r="B47">
        <v>7.7242554393102306E-2</v>
      </c>
    </row>
    <row r="48" spans="1:2">
      <c r="A48" t="s">
        <v>402</v>
      </c>
      <c r="B48">
        <v>7.1034149086056306E-2</v>
      </c>
    </row>
    <row r="49" spans="1:2">
      <c r="A49" t="s">
        <v>443</v>
      </c>
      <c r="B49">
        <v>6.8394631932717997E-2</v>
      </c>
    </row>
    <row r="50" spans="1:2">
      <c r="A50" t="s">
        <v>444</v>
      </c>
      <c r="B50">
        <v>6.2267949289077099E-2</v>
      </c>
    </row>
    <row r="51" spans="1:2">
      <c r="A51" t="s">
        <v>447</v>
      </c>
      <c r="B51">
        <v>5.6185501109081E-2</v>
      </c>
    </row>
    <row r="52" spans="1:2">
      <c r="A52" t="s">
        <v>423</v>
      </c>
      <c r="B52">
        <v>5.5593349219238197E-2</v>
      </c>
    </row>
    <row r="53" spans="1:2">
      <c r="A53" t="s">
        <v>413</v>
      </c>
      <c r="B53">
        <v>5.4414142486251899E-2</v>
      </c>
    </row>
    <row r="54" spans="1:2">
      <c r="A54" t="s">
        <v>405</v>
      </c>
      <c r="B54">
        <v>5.2930908519973702E-2</v>
      </c>
    </row>
    <row r="55" spans="1:2">
      <c r="A55" t="s">
        <v>440</v>
      </c>
      <c r="B55">
        <v>2.1223311406893E-2</v>
      </c>
    </row>
    <row r="56" spans="1:2">
      <c r="A56" t="s">
        <v>401</v>
      </c>
      <c r="B56">
        <v>1.7618329393005699E-2</v>
      </c>
    </row>
    <row r="57" spans="1:2">
      <c r="A57" t="s">
        <v>438</v>
      </c>
      <c r="B57">
        <v>7.0948554953569997E-4</v>
      </c>
    </row>
  </sheetData>
  <phoneticPr fontId="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28F6E-737C-574D-BD1F-B0A337A3CE7D}">
  <dimension ref="A1:B56"/>
  <sheetViews>
    <sheetView workbookViewId="0">
      <selection activeCell="E2" sqref="E2:E563"/>
    </sheetView>
  </sheetViews>
  <sheetFormatPr baseColWidth="10" defaultRowHeight="18"/>
  <sheetData>
    <row r="1" spans="1:2">
      <c r="A1" t="s">
        <v>672</v>
      </c>
      <c r="B1" t="s">
        <v>671</v>
      </c>
    </row>
    <row r="2" spans="1:2">
      <c r="A2" t="s">
        <v>396</v>
      </c>
      <c r="B2">
        <v>1</v>
      </c>
    </row>
    <row r="3" spans="1:2">
      <c r="A3" t="s">
        <v>442</v>
      </c>
      <c r="B3">
        <v>0.89305943094709395</v>
      </c>
    </row>
    <row r="4" spans="1:2">
      <c r="A4" t="s">
        <v>428</v>
      </c>
      <c r="B4">
        <v>0.76381080231328702</v>
      </c>
    </row>
    <row r="5" spans="1:2">
      <c r="A5" t="s">
        <v>439</v>
      </c>
      <c r="B5">
        <v>0.73974073102237203</v>
      </c>
    </row>
    <row r="6" spans="1:2">
      <c r="A6" t="s">
        <v>433</v>
      </c>
      <c r="B6">
        <v>0.56479636498521202</v>
      </c>
    </row>
    <row r="7" spans="1:2">
      <c r="A7" t="s">
        <v>411</v>
      </c>
      <c r="B7">
        <v>0.46077517301063597</v>
      </c>
    </row>
    <row r="8" spans="1:2">
      <c r="A8" t="s">
        <v>449</v>
      </c>
      <c r="B8">
        <v>0.44175222965009697</v>
      </c>
    </row>
    <row r="9" spans="1:2">
      <c r="A9" t="s">
        <v>670</v>
      </c>
      <c r="B9">
        <v>0.39175664779223102</v>
      </c>
    </row>
    <row r="10" spans="1:2">
      <c r="A10" t="s">
        <v>427</v>
      </c>
      <c r="B10">
        <v>0.346929978904645</v>
      </c>
    </row>
    <row r="11" spans="1:2">
      <c r="A11" t="s">
        <v>404</v>
      </c>
      <c r="B11">
        <v>0.34405658876841699</v>
      </c>
    </row>
    <row r="12" spans="1:2">
      <c r="A12" t="s">
        <v>669</v>
      </c>
      <c r="B12">
        <v>0.32980727355356299</v>
      </c>
    </row>
    <row r="13" spans="1:2">
      <c r="A13" t="s">
        <v>394</v>
      </c>
      <c r="B13">
        <v>0.28946360837378998</v>
      </c>
    </row>
    <row r="14" spans="1:2">
      <c r="A14" t="s">
        <v>432</v>
      </c>
      <c r="B14">
        <v>0.26705921971778801</v>
      </c>
    </row>
    <row r="15" spans="1:2">
      <c r="A15" t="s">
        <v>390</v>
      </c>
      <c r="B15">
        <v>0.262267224653422</v>
      </c>
    </row>
    <row r="16" spans="1:2">
      <c r="A16" t="s">
        <v>398</v>
      </c>
      <c r="B16">
        <v>0.25233113836019599</v>
      </c>
    </row>
    <row r="17" spans="1:2">
      <c r="A17" t="s">
        <v>451</v>
      </c>
      <c r="B17">
        <v>0.24737911235625301</v>
      </c>
    </row>
    <row r="18" spans="1:2">
      <c r="A18" t="s">
        <v>401</v>
      </c>
      <c r="B18">
        <v>0.235640085303125</v>
      </c>
    </row>
    <row r="19" spans="1:2">
      <c r="A19" t="s">
        <v>405</v>
      </c>
      <c r="B19">
        <v>0.214363590387878</v>
      </c>
    </row>
    <row r="20" spans="1:2">
      <c r="A20" t="s">
        <v>397</v>
      </c>
      <c r="B20">
        <v>0.174615936407266</v>
      </c>
    </row>
    <row r="21" spans="1:2">
      <c r="A21" t="s">
        <v>420</v>
      </c>
      <c r="B21">
        <v>0.166439922346516</v>
      </c>
    </row>
    <row r="22" spans="1:2">
      <c r="A22" t="s">
        <v>409</v>
      </c>
      <c r="B22">
        <v>0.16098193912157999</v>
      </c>
    </row>
    <row r="23" spans="1:2">
      <c r="A23" t="s">
        <v>426</v>
      </c>
      <c r="B23">
        <v>0.158961542976741</v>
      </c>
    </row>
    <row r="24" spans="1:2">
      <c r="A24" t="s">
        <v>441</v>
      </c>
      <c r="B24">
        <v>0.14859848087775801</v>
      </c>
    </row>
    <row r="25" spans="1:2">
      <c r="A25" t="s">
        <v>447</v>
      </c>
      <c r="B25">
        <v>0.14852174312120001</v>
      </c>
    </row>
    <row r="26" spans="1:2">
      <c r="A26" t="s">
        <v>414</v>
      </c>
      <c r="B26">
        <v>0.145740134630129</v>
      </c>
    </row>
    <row r="27" spans="1:2">
      <c r="A27" t="s">
        <v>430</v>
      </c>
      <c r="B27">
        <v>0.130803250071476</v>
      </c>
    </row>
    <row r="28" spans="1:2">
      <c r="A28" t="s">
        <v>421</v>
      </c>
      <c r="B28">
        <v>0.11886158444858499</v>
      </c>
    </row>
    <row r="29" spans="1:2">
      <c r="A29" t="s">
        <v>410</v>
      </c>
      <c r="B29">
        <v>0.10605970728979899</v>
      </c>
    </row>
    <row r="30" spans="1:2">
      <c r="A30" t="s">
        <v>422</v>
      </c>
      <c r="B30">
        <v>9.6437898072903899E-2</v>
      </c>
    </row>
    <row r="31" spans="1:2">
      <c r="A31" t="s">
        <v>440</v>
      </c>
      <c r="B31">
        <v>9.2487442252055893E-2</v>
      </c>
    </row>
    <row r="32" spans="1:2">
      <c r="A32" t="s">
        <v>429</v>
      </c>
      <c r="B32">
        <v>8.3657518760784297E-2</v>
      </c>
    </row>
    <row r="33" spans="1:2">
      <c r="A33" t="s">
        <v>434</v>
      </c>
      <c r="B33">
        <v>8.3194374510700497E-2</v>
      </c>
    </row>
    <row r="34" spans="1:2">
      <c r="A34" t="s">
        <v>417</v>
      </c>
      <c r="B34">
        <v>7.5464432032283799E-2</v>
      </c>
    </row>
    <row r="35" spans="1:2">
      <c r="A35" t="s">
        <v>406</v>
      </c>
      <c r="B35">
        <v>7.2793634087160705E-2</v>
      </c>
    </row>
    <row r="36" spans="1:2">
      <c r="A36" t="s">
        <v>419</v>
      </c>
      <c r="B36">
        <v>7.0265148243294995E-2</v>
      </c>
    </row>
    <row r="37" spans="1:2">
      <c r="A37" t="s">
        <v>425</v>
      </c>
      <c r="B37">
        <v>6.9816891054532801E-2</v>
      </c>
    </row>
    <row r="38" spans="1:2">
      <c r="A38" t="s">
        <v>435</v>
      </c>
      <c r="B38">
        <v>6.6116421982177195E-2</v>
      </c>
    </row>
    <row r="39" spans="1:2">
      <c r="A39" t="s">
        <v>443</v>
      </c>
      <c r="B39">
        <v>6.2652201988184705E-2</v>
      </c>
    </row>
    <row r="40" spans="1:2">
      <c r="A40" t="s">
        <v>416</v>
      </c>
      <c r="B40">
        <v>6.0860959912745399E-2</v>
      </c>
    </row>
    <row r="41" spans="1:2">
      <c r="A41" t="s">
        <v>448</v>
      </c>
      <c r="B41">
        <v>4.7580132517477197E-2</v>
      </c>
    </row>
    <row r="42" spans="1:2">
      <c r="A42" t="s">
        <v>423</v>
      </c>
      <c r="B42">
        <v>4.6978517671864797E-2</v>
      </c>
    </row>
    <row r="43" spans="1:2">
      <c r="A43" t="s">
        <v>437</v>
      </c>
      <c r="B43">
        <v>4.4285681388469403E-2</v>
      </c>
    </row>
    <row r="44" spans="1:2">
      <c r="A44" t="s">
        <v>446</v>
      </c>
      <c r="B44">
        <v>4.1766399175240901E-2</v>
      </c>
    </row>
    <row r="45" spans="1:2">
      <c r="A45" t="s">
        <v>408</v>
      </c>
      <c r="B45">
        <v>3.93837742780173E-2</v>
      </c>
    </row>
    <row r="46" spans="1:2">
      <c r="A46" t="s">
        <v>438</v>
      </c>
      <c r="B46">
        <v>3.6821008158425497E-2</v>
      </c>
    </row>
    <row r="47" spans="1:2">
      <c r="A47" t="s">
        <v>450</v>
      </c>
      <c r="B47">
        <v>3.4667198490091998E-2</v>
      </c>
    </row>
    <row r="48" spans="1:2">
      <c r="A48" t="s">
        <v>424</v>
      </c>
      <c r="B48">
        <v>3.3189425828856402E-2</v>
      </c>
    </row>
    <row r="49" spans="1:2">
      <c r="A49" t="s">
        <v>392</v>
      </c>
      <c r="B49">
        <v>2.5485782478924801E-2</v>
      </c>
    </row>
    <row r="50" spans="1:2">
      <c r="A50" t="s">
        <v>431</v>
      </c>
      <c r="B50">
        <v>1.8036704111898699E-2</v>
      </c>
    </row>
    <row r="51" spans="1:2">
      <c r="A51" t="s">
        <v>407</v>
      </c>
      <c r="B51">
        <v>7.2409864245773998E-3</v>
      </c>
    </row>
    <row r="52" spans="1:2">
      <c r="A52" t="s">
        <v>444</v>
      </c>
      <c r="B52">
        <v>4.8484211311277999E-3</v>
      </c>
    </row>
    <row r="53" spans="1:2">
      <c r="A53" t="s">
        <v>399</v>
      </c>
      <c r="B53">
        <v>3.3314623106405002E-3</v>
      </c>
    </row>
    <row r="54" spans="1:2">
      <c r="A54" t="s">
        <v>413</v>
      </c>
      <c r="B54">
        <v>1.9747759452691002E-3</v>
      </c>
    </row>
    <row r="55" spans="1:2">
      <c r="A55" t="s">
        <v>445</v>
      </c>
      <c r="B55">
        <v>0</v>
      </c>
    </row>
    <row r="56" spans="1:2">
      <c r="A56" t="s">
        <v>412</v>
      </c>
      <c r="B56">
        <v>0</v>
      </c>
    </row>
  </sheetData>
  <phoneticPr fontId="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E4323-FA75-E845-82C8-975165E19CEA}">
  <dimension ref="A1:B56"/>
  <sheetViews>
    <sheetView workbookViewId="0">
      <selection activeCell="E2" sqref="E2:E563"/>
    </sheetView>
  </sheetViews>
  <sheetFormatPr baseColWidth="10" defaultRowHeight="18"/>
  <sheetData>
    <row r="1" spans="1:2">
      <c r="A1" t="s">
        <v>672</v>
      </c>
      <c r="B1" t="s">
        <v>671</v>
      </c>
    </row>
    <row r="2" spans="1:2">
      <c r="A2" t="s">
        <v>427</v>
      </c>
      <c r="B2">
        <v>1</v>
      </c>
    </row>
    <row r="3" spans="1:2">
      <c r="A3" t="s">
        <v>428</v>
      </c>
      <c r="B3">
        <v>0.87930181971616606</v>
      </c>
    </row>
    <row r="4" spans="1:2">
      <c r="A4" t="s">
        <v>416</v>
      </c>
      <c r="B4">
        <v>0.81058378823813204</v>
      </c>
    </row>
    <row r="5" spans="1:2">
      <c r="A5" t="s">
        <v>413</v>
      </c>
      <c r="B5">
        <v>0.29740016766174898</v>
      </c>
    </row>
    <row r="6" spans="1:2">
      <c r="A6" t="s">
        <v>392</v>
      </c>
      <c r="B6">
        <v>0.234546905036145</v>
      </c>
    </row>
    <row r="7" spans="1:2">
      <c r="A7" t="s">
        <v>422</v>
      </c>
      <c r="B7">
        <v>0.15653375006722201</v>
      </c>
    </row>
    <row r="8" spans="1:2">
      <c r="A8" t="s">
        <v>445</v>
      </c>
      <c r="B8">
        <v>9.7495545944598305E-2</v>
      </c>
    </row>
    <row r="9" spans="1:2">
      <c r="A9" t="s">
        <v>446</v>
      </c>
      <c r="B9">
        <v>7.9786126780906505E-2</v>
      </c>
    </row>
    <row r="10" spans="1:2">
      <c r="A10" t="s">
        <v>437</v>
      </c>
      <c r="B10">
        <v>7.6047089419054803E-2</v>
      </c>
    </row>
    <row r="11" spans="1:2">
      <c r="A11" t="s">
        <v>434</v>
      </c>
      <c r="B11">
        <v>7.5055572919885294E-2</v>
      </c>
    </row>
    <row r="12" spans="1:2">
      <c r="A12" t="s">
        <v>426</v>
      </c>
      <c r="B12">
        <v>7.4102602416225405E-2</v>
      </c>
    </row>
    <row r="13" spans="1:2">
      <c r="A13" t="s">
        <v>669</v>
      </c>
      <c r="B13">
        <v>7.1624189964724902E-2</v>
      </c>
    </row>
    <row r="14" spans="1:2">
      <c r="A14" t="s">
        <v>409</v>
      </c>
      <c r="B14">
        <v>4.8991946241112999E-2</v>
      </c>
    </row>
    <row r="15" spans="1:2">
      <c r="A15" t="s">
        <v>670</v>
      </c>
      <c r="B15">
        <v>3.3789692619839898E-2</v>
      </c>
    </row>
    <row r="16" spans="1:2">
      <c r="A16" t="s">
        <v>406</v>
      </c>
      <c r="B16">
        <v>2.9614990137871201E-2</v>
      </c>
    </row>
    <row r="17" spans="1:2">
      <c r="A17" t="s">
        <v>438</v>
      </c>
      <c r="B17">
        <v>2.46281279863277E-2</v>
      </c>
    </row>
    <row r="18" spans="1:2">
      <c r="A18" t="s">
        <v>411</v>
      </c>
      <c r="B18">
        <v>2.43048426685398E-2</v>
      </c>
    </row>
    <row r="19" spans="1:2">
      <c r="A19" t="s">
        <v>432</v>
      </c>
      <c r="B19">
        <v>2.2124133356123999E-2</v>
      </c>
    </row>
    <row r="20" spans="1:2">
      <c r="A20" t="s">
        <v>401</v>
      </c>
      <c r="B20">
        <v>2.1589972027187199E-2</v>
      </c>
    </row>
    <row r="21" spans="1:2">
      <c r="A21" t="s">
        <v>397</v>
      </c>
      <c r="B21">
        <v>1.9050623645173199E-2</v>
      </c>
    </row>
    <row r="22" spans="1:2">
      <c r="A22" t="s">
        <v>439</v>
      </c>
      <c r="B22">
        <v>1.7573981192400199E-2</v>
      </c>
    </row>
    <row r="23" spans="1:2">
      <c r="A23" t="s">
        <v>444</v>
      </c>
      <c r="B23">
        <v>1.49143040352669E-2</v>
      </c>
    </row>
    <row r="24" spans="1:2">
      <c r="A24" t="s">
        <v>407</v>
      </c>
      <c r="B24">
        <v>1.3596528322364E-2</v>
      </c>
    </row>
    <row r="25" spans="1:2">
      <c r="A25" t="s">
        <v>396</v>
      </c>
      <c r="B25">
        <v>1.1303490048379E-2</v>
      </c>
    </row>
    <row r="26" spans="1:2">
      <c r="A26" t="s">
        <v>405</v>
      </c>
      <c r="B26">
        <v>1.1286722736032401E-2</v>
      </c>
    </row>
    <row r="27" spans="1:2">
      <c r="A27" t="s">
        <v>443</v>
      </c>
      <c r="B27">
        <v>9.9909327251029006E-3</v>
      </c>
    </row>
    <row r="28" spans="1:2">
      <c r="A28" t="s">
        <v>435</v>
      </c>
      <c r="B28">
        <v>9.4136160818254992E-3</v>
      </c>
    </row>
    <row r="29" spans="1:2">
      <c r="A29" t="s">
        <v>447</v>
      </c>
      <c r="B29">
        <v>8.9293066927889995E-3</v>
      </c>
    </row>
    <row r="30" spans="1:2">
      <c r="A30" t="s">
        <v>442</v>
      </c>
      <c r="B30">
        <v>8.2544052025998998E-3</v>
      </c>
    </row>
    <row r="31" spans="1:2">
      <c r="A31" t="s">
        <v>394</v>
      </c>
      <c r="B31">
        <v>7.9804735671101003E-3</v>
      </c>
    </row>
    <row r="32" spans="1:2">
      <c r="A32" t="s">
        <v>408</v>
      </c>
      <c r="B32">
        <v>7.7803307172465003E-3</v>
      </c>
    </row>
    <row r="33" spans="1:2">
      <c r="A33" t="s">
        <v>414</v>
      </c>
      <c r="B33">
        <v>6.9282739123228999E-3</v>
      </c>
    </row>
    <row r="34" spans="1:2">
      <c r="A34" t="s">
        <v>390</v>
      </c>
      <c r="B34">
        <v>4.4789179356606998E-3</v>
      </c>
    </row>
    <row r="35" spans="1:2">
      <c r="A35" t="s">
        <v>399</v>
      </c>
      <c r="B35">
        <v>4.0654886795327997E-3</v>
      </c>
    </row>
    <row r="36" spans="1:2">
      <c r="A36" t="s">
        <v>417</v>
      </c>
      <c r="B36">
        <v>3.9631037654302001E-3</v>
      </c>
    </row>
    <row r="37" spans="1:2">
      <c r="A37" t="s">
        <v>441</v>
      </c>
      <c r="B37">
        <v>2.9458795965793001E-3</v>
      </c>
    </row>
    <row r="38" spans="1:2">
      <c r="A38" t="s">
        <v>420</v>
      </c>
      <c r="B38">
        <v>2.8102977690254E-3</v>
      </c>
    </row>
    <row r="39" spans="1:2">
      <c r="A39" t="s">
        <v>451</v>
      </c>
      <c r="B39">
        <v>2.7041014586092998E-3</v>
      </c>
    </row>
    <row r="40" spans="1:2">
      <c r="A40" t="s">
        <v>423</v>
      </c>
      <c r="B40">
        <v>2.6869621489019999E-3</v>
      </c>
    </row>
    <row r="41" spans="1:2">
      <c r="A41" t="s">
        <v>429</v>
      </c>
      <c r="B41">
        <v>2.2690419983637002E-3</v>
      </c>
    </row>
    <row r="42" spans="1:2">
      <c r="A42" t="s">
        <v>430</v>
      </c>
      <c r="B42">
        <v>1.6615531104437001E-3</v>
      </c>
    </row>
    <row r="43" spans="1:2">
      <c r="A43" t="s">
        <v>440</v>
      </c>
      <c r="B43">
        <v>1.3378845593597999E-3</v>
      </c>
    </row>
    <row r="44" spans="1:2">
      <c r="A44" t="s">
        <v>410</v>
      </c>
      <c r="B44">
        <v>5.6163123750570005E-4</v>
      </c>
    </row>
    <row r="45" spans="1:2">
      <c r="A45" t="s">
        <v>433</v>
      </c>
      <c r="B45">
        <v>4.6599426937199998E-4</v>
      </c>
    </row>
    <row r="46" spans="1:2">
      <c r="A46" t="s">
        <v>421</v>
      </c>
      <c r="B46">
        <v>1.913905525933E-4</v>
      </c>
    </row>
    <row r="47" spans="1:2">
      <c r="A47" t="s">
        <v>450</v>
      </c>
      <c r="B47" s="11">
        <v>7.0909224855699999E-5</v>
      </c>
    </row>
    <row r="48" spans="1:2">
      <c r="A48" t="s">
        <v>448</v>
      </c>
      <c r="B48" s="11">
        <v>1.9945113375000001E-5</v>
      </c>
    </row>
    <row r="49" spans="1:2">
      <c r="A49" t="s">
        <v>425</v>
      </c>
      <c r="B49" s="11">
        <v>1.1473443554192399E-7</v>
      </c>
    </row>
    <row r="50" spans="1:2">
      <c r="A50" t="s">
        <v>402</v>
      </c>
      <c r="B50">
        <v>0</v>
      </c>
    </row>
    <row r="51" spans="1:2">
      <c r="A51" t="s">
        <v>419</v>
      </c>
      <c r="B51" s="11">
        <v>-1.4746495457499999E-5</v>
      </c>
    </row>
    <row r="52" spans="1:2">
      <c r="A52" t="s">
        <v>404</v>
      </c>
      <c r="B52">
        <v>-1.192181131527E-4</v>
      </c>
    </row>
    <row r="53" spans="1:2">
      <c r="A53" t="s">
        <v>431</v>
      </c>
      <c r="B53">
        <v>-4.4490493985350002E-4</v>
      </c>
    </row>
    <row r="54" spans="1:2">
      <c r="A54" t="s">
        <v>449</v>
      </c>
      <c r="B54">
        <v>-6.5575137512970004E-3</v>
      </c>
    </row>
    <row r="55" spans="1:2">
      <c r="A55" t="s">
        <v>398</v>
      </c>
      <c r="B55">
        <v>-6.7108401079043001E-3</v>
      </c>
    </row>
    <row r="56" spans="1:2">
      <c r="A56" t="s">
        <v>424</v>
      </c>
      <c r="B56">
        <v>-3.7384244524159699E-2</v>
      </c>
    </row>
  </sheetData>
  <phoneticPr fontId="1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A4156-D8C8-074C-A275-5E2BCC83894A}">
  <dimension ref="A1:B55"/>
  <sheetViews>
    <sheetView workbookViewId="0">
      <selection sqref="A1:B52"/>
    </sheetView>
  </sheetViews>
  <sheetFormatPr baseColWidth="10" defaultRowHeight="18"/>
  <sheetData>
    <row r="1" spans="1:2">
      <c r="A1" t="s">
        <v>672</v>
      </c>
      <c r="B1" t="s">
        <v>671</v>
      </c>
    </row>
    <row r="2" spans="1:2">
      <c r="A2" t="s">
        <v>401</v>
      </c>
      <c r="B2">
        <v>1</v>
      </c>
    </row>
    <row r="3" spans="1:2">
      <c r="A3" t="s">
        <v>442</v>
      </c>
      <c r="B3">
        <v>0.242638057137536</v>
      </c>
    </row>
    <row r="4" spans="1:2">
      <c r="A4" t="s">
        <v>439</v>
      </c>
      <c r="B4">
        <v>0.16686365967837499</v>
      </c>
    </row>
    <row r="5" spans="1:2">
      <c r="A5" t="s">
        <v>405</v>
      </c>
      <c r="B5">
        <v>0.107791973322009</v>
      </c>
    </row>
    <row r="6" spans="1:2">
      <c r="A6" t="s">
        <v>414</v>
      </c>
      <c r="B6">
        <v>6.1398501936364799E-2</v>
      </c>
    </row>
    <row r="7" spans="1:2">
      <c r="A7" t="s">
        <v>417</v>
      </c>
      <c r="B7">
        <v>3.59458465223449E-2</v>
      </c>
    </row>
    <row r="8" spans="1:2">
      <c r="A8" t="s">
        <v>422</v>
      </c>
      <c r="B8">
        <v>2.52544476284602E-2</v>
      </c>
    </row>
    <row r="9" spans="1:2">
      <c r="A9" t="s">
        <v>429</v>
      </c>
      <c r="B9">
        <v>2.3448025486515301E-2</v>
      </c>
    </row>
    <row r="10" spans="1:2">
      <c r="A10" t="s">
        <v>434</v>
      </c>
      <c r="B10">
        <v>2.27272082798541E-2</v>
      </c>
    </row>
    <row r="11" spans="1:2">
      <c r="A11" t="s">
        <v>428</v>
      </c>
      <c r="B11">
        <v>1.43480696189582E-2</v>
      </c>
    </row>
    <row r="12" spans="1:2">
      <c r="A12" t="s">
        <v>423</v>
      </c>
      <c r="B12">
        <v>6.8350889355260997E-3</v>
      </c>
    </row>
    <row r="13" spans="1:2">
      <c r="A13" t="s">
        <v>432</v>
      </c>
      <c r="B13">
        <v>5.6644929455460999E-3</v>
      </c>
    </row>
    <row r="14" spans="1:2">
      <c r="A14" t="s">
        <v>424</v>
      </c>
      <c r="B14">
        <v>3.8451218993608999E-3</v>
      </c>
    </row>
    <row r="15" spans="1:2">
      <c r="A15" t="s">
        <v>421</v>
      </c>
      <c r="B15">
        <v>2.6952715932660998E-3</v>
      </c>
    </row>
    <row r="16" spans="1:2">
      <c r="A16" t="s">
        <v>397</v>
      </c>
      <c r="B16">
        <v>2.5867242346189001E-3</v>
      </c>
    </row>
    <row r="17" spans="1:2">
      <c r="A17" t="s">
        <v>408</v>
      </c>
      <c r="B17">
        <v>1.6674469222181E-3</v>
      </c>
    </row>
    <row r="18" spans="1:2">
      <c r="A18" t="s">
        <v>404</v>
      </c>
      <c r="B18">
        <v>1.6027500778918E-3</v>
      </c>
    </row>
    <row r="19" spans="1:2">
      <c r="A19" t="s">
        <v>448</v>
      </c>
      <c r="B19">
        <v>1.3818155358303E-3</v>
      </c>
    </row>
    <row r="20" spans="1:2">
      <c r="A20" t="s">
        <v>430</v>
      </c>
      <c r="B20">
        <v>1.0250106665724E-3</v>
      </c>
    </row>
    <row r="21" spans="1:2">
      <c r="A21" t="s">
        <v>413</v>
      </c>
      <c r="B21">
        <v>4.381634043179E-4</v>
      </c>
    </row>
    <row r="22" spans="1:2">
      <c r="A22" t="s">
        <v>669</v>
      </c>
      <c r="B22">
        <v>0</v>
      </c>
    </row>
    <row r="23" spans="1:2">
      <c r="A23" t="s">
        <v>426</v>
      </c>
      <c r="B23">
        <v>0</v>
      </c>
    </row>
    <row r="24" spans="1:2">
      <c r="A24" t="s">
        <v>449</v>
      </c>
      <c r="B24">
        <v>0</v>
      </c>
    </row>
    <row r="25" spans="1:2">
      <c r="A25" t="s">
        <v>416</v>
      </c>
      <c r="B25">
        <v>0</v>
      </c>
    </row>
    <row r="26" spans="1:2">
      <c r="A26" t="s">
        <v>670</v>
      </c>
      <c r="B26">
        <v>0</v>
      </c>
    </row>
    <row r="27" spans="1:2">
      <c r="A27" t="s">
        <v>419</v>
      </c>
      <c r="B27">
        <v>0</v>
      </c>
    </row>
    <row r="28" spans="1:2">
      <c r="A28" t="s">
        <v>447</v>
      </c>
      <c r="B28">
        <v>0</v>
      </c>
    </row>
    <row r="29" spans="1:2">
      <c r="A29" t="s">
        <v>451</v>
      </c>
      <c r="B29">
        <v>0</v>
      </c>
    </row>
    <row r="30" spans="1:2">
      <c r="A30" t="s">
        <v>427</v>
      </c>
      <c r="B30">
        <v>0</v>
      </c>
    </row>
    <row r="31" spans="1:2">
      <c r="A31" t="s">
        <v>443</v>
      </c>
      <c r="B31">
        <v>0</v>
      </c>
    </row>
    <row r="32" spans="1:2">
      <c r="A32" t="s">
        <v>392</v>
      </c>
      <c r="B32">
        <v>0</v>
      </c>
    </row>
    <row r="33" spans="1:2">
      <c r="A33" t="s">
        <v>394</v>
      </c>
      <c r="B33">
        <v>0</v>
      </c>
    </row>
    <row r="34" spans="1:2">
      <c r="A34" t="s">
        <v>396</v>
      </c>
      <c r="B34">
        <v>0</v>
      </c>
    </row>
    <row r="35" spans="1:2">
      <c r="A35" t="s">
        <v>445</v>
      </c>
      <c r="B35">
        <v>0</v>
      </c>
    </row>
    <row r="36" spans="1:2">
      <c r="A36" t="s">
        <v>406</v>
      </c>
      <c r="B36">
        <v>0</v>
      </c>
    </row>
    <row r="37" spans="1:2">
      <c r="A37" t="s">
        <v>407</v>
      </c>
      <c r="B37">
        <v>0</v>
      </c>
    </row>
    <row r="38" spans="1:2">
      <c r="A38" t="s">
        <v>420</v>
      </c>
      <c r="B38">
        <v>0</v>
      </c>
    </row>
    <row r="39" spans="1:2">
      <c r="A39" t="s">
        <v>398</v>
      </c>
      <c r="B39">
        <v>0</v>
      </c>
    </row>
    <row r="40" spans="1:2">
      <c r="A40" t="s">
        <v>425</v>
      </c>
      <c r="B40">
        <v>0</v>
      </c>
    </row>
    <row r="41" spans="1:2">
      <c r="A41" t="s">
        <v>399</v>
      </c>
      <c r="B41">
        <v>0</v>
      </c>
    </row>
    <row r="42" spans="1:2">
      <c r="A42" t="s">
        <v>446</v>
      </c>
      <c r="B42">
        <v>0</v>
      </c>
    </row>
    <row r="43" spans="1:2">
      <c r="A43" t="s">
        <v>409</v>
      </c>
      <c r="B43">
        <v>0</v>
      </c>
    </row>
    <row r="44" spans="1:2">
      <c r="A44" t="s">
        <v>431</v>
      </c>
      <c r="B44">
        <v>0</v>
      </c>
    </row>
    <row r="45" spans="1:2">
      <c r="A45" t="s">
        <v>437</v>
      </c>
      <c r="B45">
        <v>0</v>
      </c>
    </row>
    <row r="46" spans="1:2">
      <c r="A46" t="s">
        <v>441</v>
      </c>
      <c r="B46">
        <v>0</v>
      </c>
    </row>
    <row r="47" spans="1:2">
      <c r="A47" t="s">
        <v>440</v>
      </c>
      <c r="B47">
        <v>0</v>
      </c>
    </row>
    <row r="48" spans="1:2">
      <c r="A48" t="s">
        <v>411</v>
      </c>
      <c r="B48">
        <v>0</v>
      </c>
    </row>
    <row r="49" spans="1:2">
      <c r="A49" t="s">
        <v>390</v>
      </c>
      <c r="B49">
        <v>0</v>
      </c>
    </row>
    <row r="50" spans="1:2">
      <c r="A50" t="s">
        <v>444</v>
      </c>
      <c r="B50">
        <v>0</v>
      </c>
    </row>
    <row r="51" spans="1:2">
      <c r="A51" t="s">
        <v>435</v>
      </c>
      <c r="B51">
        <v>0</v>
      </c>
    </row>
    <row r="52" spans="1:2">
      <c r="A52" t="s">
        <v>450</v>
      </c>
      <c r="B52">
        <v>0</v>
      </c>
    </row>
    <row r="54" spans="1:2">
      <c r="B54" s="11"/>
    </row>
    <row r="55" spans="1:2">
      <c r="B55" s="11"/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feature impact</vt:lpstr>
      <vt:lpstr>feature impact (abs)</vt:lpstr>
      <vt:lpstr>desc_v2.0 (DR_rev)</vt:lpstr>
      <vt:lpstr>Accenture</vt:lpstr>
      <vt:lpstr>Infosys</vt:lpstr>
      <vt:lpstr>TCS</vt:lpstr>
      <vt:lpstr>Cognizant</vt:lpstr>
      <vt:lpstr>Salesforce</vt:lpstr>
      <vt:lpstr>Servicenow</vt:lpstr>
      <vt:lpstr>Splunk</vt:lpstr>
      <vt:lpstr>Teradata</vt:lpstr>
      <vt:lpstr>Ansys</vt:lpstr>
      <vt:lpstr>Intuit</vt:lpstr>
      <vt:lpstr>Kinaxis</vt:lpstr>
      <vt:lpstr>Allscripts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 선민</dc:creator>
  <cp:lastModifiedBy>김 선민</cp:lastModifiedBy>
  <dcterms:created xsi:type="dcterms:W3CDTF">2022-07-19T00:52:33Z</dcterms:created>
  <dcterms:modified xsi:type="dcterms:W3CDTF">2022-07-20T02:03:13Z</dcterms:modified>
</cp:coreProperties>
</file>