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oul\Dropbox\00 technical\github\kimep-data-science-lab\2022_04_29 PWC Challenge 1 - Hotel Analytics\"/>
    </mc:Choice>
  </mc:AlternateContent>
  <xr:revisionPtr revIDLastSave="0" documentId="13_ncr:1_{2CA33275-9350-4AEA-8104-B590300337D5}" xr6:coauthVersionLast="47" xr6:coauthVersionMax="47" xr10:uidLastSave="{00000000-0000-0000-0000-000000000000}"/>
  <bookViews>
    <workbookView xWindow="-110" yWindow="-110" windowWidth="19420" windowHeight="10420" tabRatio="599" xr2:uid="{AACBAEBD-F012-4269-A3B9-168C8D706687}"/>
  </bookViews>
  <sheets>
    <sheet name="Introduction" sheetId="5" r:id="rId1"/>
    <sheet name="Revenue" sheetId="7" r:id="rId2"/>
    <sheet name="Revenue Dash" sheetId="1" r:id="rId3"/>
    <sheet name="Concerns" sheetId="8" r:id="rId4"/>
    <sheet name="Concerns Dash" sheetId="6" r:id="rId5"/>
    <sheet name="Revenue - Data" sheetId="2" state="hidden" r:id="rId6"/>
    <sheet name="Concerns dash data" sheetId="9" state="hidden" r:id="rId7"/>
    <sheet name="Concerns barplot Data" sheetId="4" state="hidden" r:id="rId8"/>
    <sheet name="Validation" sheetId="3" state="hidden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2" i="6"/>
  <c r="B7" i="6"/>
  <c r="C7" i="6"/>
  <c r="D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C6" i="6"/>
  <c r="D6" i="6"/>
  <c r="B6" i="6"/>
  <c r="M3" i="9"/>
  <c r="N3" i="9"/>
  <c r="O3" i="9"/>
  <c r="M4" i="9"/>
  <c r="N4" i="9"/>
  <c r="O4" i="9"/>
  <c r="M5" i="9"/>
  <c r="N5" i="9"/>
  <c r="O5" i="9"/>
  <c r="M6" i="9"/>
  <c r="N6" i="9"/>
  <c r="O6" i="9"/>
  <c r="M7" i="9"/>
  <c r="N7" i="9"/>
  <c r="O7" i="9"/>
  <c r="M8" i="9"/>
  <c r="N8" i="9"/>
  <c r="O8" i="9"/>
  <c r="M9" i="9"/>
  <c r="N9" i="9"/>
  <c r="O9" i="9"/>
  <c r="M10" i="9"/>
  <c r="N10" i="9"/>
  <c r="O10" i="9"/>
  <c r="M11" i="9"/>
  <c r="N11" i="9"/>
  <c r="O11" i="9"/>
  <c r="M12" i="9"/>
  <c r="N12" i="9"/>
  <c r="O12" i="9"/>
  <c r="M13" i="9"/>
  <c r="N13" i="9"/>
  <c r="O13" i="9"/>
  <c r="M14" i="9"/>
  <c r="N14" i="9"/>
  <c r="O14" i="9"/>
  <c r="M15" i="9"/>
  <c r="N15" i="9"/>
  <c r="O15" i="9"/>
  <c r="M16" i="9"/>
  <c r="N16" i="9"/>
  <c r="O16" i="9"/>
  <c r="M17" i="9"/>
  <c r="N17" i="9"/>
  <c r="O17" i="9"/>
  <c r="M18" i="9"/>
  <c r="N18" i="9"/>
  <c r="O18" i="9"/>
  <c r="M19" i="9"/>
  <c r="N19" i="9"/>
  <c r="O19" i="9"/>
  <c r="M20" i="9"/>
  <c r="N20" i="9"/>
  <c r="O20" i="9"/>
  <c r="M21" i="9"/>
  <c r="N21" i="9"/>
  <c r="O21" i="9"/>
  <c r="M22" i="9"/>
  <c r="N22" i="9"/>
  <c r="O22" i="9"/>
  <c r="M23" i="9"/>
  <c r="N23" i="9"/>
  <c r="O23" i="9"/>
  <c r="M24" i="9"/>
  <c r="N24" i="9"/>
  <c r="O24" i="9"/>
  <c r="M25" i="9"/>
  <c r="N25" i="9"/>
  <c r="O25" i="9"/>
  <c r="M26" i="9"/>
  <c r="N26" i="9"/>
  <c r="O26" i="9"/>
  <c r="M27" i="9"/>
  <c r="N27" i="9"/>
  <c r="O27" i="9"/>
  <c r="M28" i="9"/>
  <c r="N28" i="9"/>
  <c r="O28" i="9"/>
  <c r="M29" i="9"/>
  <c r="N29" i="9"/>
  <c r="O29" i="9"/>
  <c r="M30" i="9"/>
  <c r="N30" i="9"/>
  <c r="O30" i="9"/>
  <c r="M31" i="9"/>
  <c r="N31" i="9"/>
  <c r="O31" i="9"/>
  <c r="M32" i="9"/>
  <c r="N32" i="9"/>
  <c r="O32" i="9"/>
  <c r="M33" i="9"/>
  <c r="N33" i="9"/>
  <c r="O33" i="9"/>
  <c r="M34" i="9"/>
  <c r="N34" i="9"/>
  <c r="O34" i="9"/>
  <c r="M35" i="9"/>
  <c r="N35" i="9"/>
  <c r="O35" i="9"/>
  <c r="M36" i="9"/>
  <c r="N36" i="9"/>
  <c r="O36" i="9"/>
  <c r="M37" i="9"/>
  <c r="N37" i="9"/>
  <c r="O37" i="9"/>
  <c r="M38" i="9"/>
  <c r="N38" i="9"/>
  <c r="O38" i="9"/>
  <c r="M39" i="9"/>
  <c r="N39" i="9"/>
  <c r="O39" i="9"/>
  <c r="M40" i="9"/>
  <c r="N40" i="9"/>
  <c r="O40" i="9"/>
  <c r="M41" i="9"/>
  <c r="N41" i="9"/>
  <c r="O41" i="9"/>
  <c r="M42" i="9"/>
  <c r="N42" i="9"/>
  <c r="O42" i="9"/>
  <c r="M43" i="9"/>
  <c r="N43" i="9"/>
  <c r="O43" i="9"/>
  <c r="M44" i="9"/>
  <c r="N44" i="9"/>
  <c r="O44" i="9"/>
  <c r="M45" i="9"/>
  <c r="N45" i="9"/>
  <c r="O45" i="9"/>
  <c r="M46" i="9"/>
  <c r="N46" i="9"/>
  <c r="O46" i="9"/>
  <c r="M47" i="9"/>
  <c r="N47" i="9"/>
  <c r="O47" i="9"/>
  <c r="M48" i="9"/>
  <c r="N48" i="9"/>
  <c r="O48" i="9"/>
  <c r="M49" i="9"/>
  <c r="N49" i="9"/>
  <c r="O49" i="9"/>
  <c r="M50" i="9"/>
  <c r="N50" i="9"/>
  <c r="O50" i="9"/>
  <c r="M51" i="9"/>
  <c r="N51" i="9"/>
  <c r="O51" i="9"/>
  <c r="M52" i="9"/>
  <c r="N52" i="9"/>
  <c r="O52" i="9"/>
  <c r="M53" i="9"/>
  <c r="N53" i="9"/>
  <c r="O53" i="9"/>
  <c r="M54" i="9"/>
  <c r="N54" i="9"/>
  <c r="O54" i="9"/>
  <c r="M55" i="9"/>
  <c r="N55" i="9"/>
  <c r="O55" i="9"/>
  <c r="M56" i="9"/>
  <c r="N56" i="9"/>
  <c r="O56" i="9"/>
  <c r="M57" i="9"/>
  <c r="N57" i="9"/>
  <c r="O57" i="9"/>
  <c r="M58" i="9"/>
  <c r="N58" i="9"/>
  <c r="O58" i="9"/>
  <c r="M59" i="9"/>
  <c r="N59" i="9"/>
  <c r="O59" i="9"/>
  <c r="M60" i="9"/>
  <c r="N60" i="9"/>
  <c r="O60" i="9"/>
  <c r="M61" i="9"/>
  <c r="N61" i="9"/>
  <c r="O61" i="9"/>
  <c r="M62" i="9"/>
  <c r="N62" i="9"/>
  <c r="O62" i="9"/>
  <c r="M63" i="9"/>
  <c r="N63" i="9"/>
  <c r="O63" i="9"/>
  <c r="M64" i="9"/>
  <c r="N64" i="9"/>
  <c r="O64" i="9"/>
  <c r="M65" i="9"/>
  <c r="N65" i="9"/>
  <c r="O65" i="9"/>
  <c r="M66" i="9"/>
  <c r="N66" i="9"/>
  <c r="O66" i="9"/>
  <c r="M67" i="9"/>
  <c r="N67" i="9"/>
  <c r="O67" i="9"/>
  <c r="M68" i="9"/>
  <c r="N68" i="9"/>
  <c r="O68" i="9"/>
  <c r="M69" i="9"/>
  <c r="N69" i="9"/>
  <c r="O69" i="9"/>
  <c r="M70" i="9"/>
  <c r="N70" i="9"/>
  <c r="O70" i="9"/>
  <c r="M71" i="9"/>
  <c r="N71" i="9"/>
  <c r="O71" i="9"/>
  <c r="M72" i="9"/>
  <c r="N72" i="9"/>
  <c r="O72" i="9"/>
  <c r="M73" i="9"/>
  <c r="N73" i="9"/>
  <c r="O73" i="9"/>
  <c r="N2" i="9"/>
  <c r="O2" i="9"/>
  <c r="M2" i="9"/>
  <c r="C5" i="6"/>
  <c r="D5" i="6"/>
  <c r="B5" i="6"/>
  <c r="N51" i="7"/>
  <c r="M51" i="7"/>
  <c r="L51" i="7"/>
  <c r="K51" i="7"/>
  <c r="J51" i="7"/>
  <c r="I51" i="7"/>
  <c r="H51" i="7"/>
  <c r="G51" i="7"/>
  <c r="F51" i="7"/>
  <c r="E51" i="7"/>
  <c r="D51" i="7"/>
  <c r="C51" i="7"/>
  <c r="N43" i="7"/>
  <c r="M43" i="7"/>
  <c r="L43" i="7"/>
  <c r="K43" i="7"/>
  <c r="J43" i="7"/>
  <c r="I43" i="7"/>
  <c r="H43" i="7"/>
  <c r="G43" i="7"/>
  <c r="F43" i="7"/>
  <c r="E43" i="7"/>
  <c r="D43" i="7"/>
  <c r="C43" i="7"/>
  <c r="N35" i="7"/>
  <c r="M35" i="7"/>
  <c r="L35" i="7"/>
  <c r="K35" i="7"/>
  <c r="J35" i="7"/>
  <c r="I35" i="7"/>
  <c r="H35" i="7"/>
  <c r="G35" i="7"/>
  <c r="F35" i="7"/>
  <c r="E35" i="7"/>
  <c r="D35" i="7"/>
  <c r="C35" i="7"/>
  <c r="N27" i="7"/>
  <c r="M27" i="7"/>
  <c r="L27" i="7"/>
  <c r="K27" i="7"/>
  <c r="J27" i="7"/>
  <c r="I27" i="7"/>
  <c r="H27" i="7"/>
  <c r="G27" i="7"/>
  <c r="F27" i="7"/>
  <c r="E27" i="7"/>
  <c r="D27" i="7"/>
  <c r="C27" i="7"/>
  <c r="N19" i="7"/>
  <c r="M19" i="7"/>
  <c r="L19" i="7"/>
  <c r="K19" i="7"/>
  <c r="J19" i="7"/>
  <c r="I19" i="7"/>
  <c r="H19" i="7"/>
  <c r="G19" i="7"/>
  <c r="F19" i="7"/>
  <c r="E19" i="7"/>
  <c r="D19" i="7"/>
  <c r="C19" i="7"/>
  <c r="N11" i="7"/>
  <c r="M11" i="7"/>
  <c r="L11" i="7"/>
  <c r="K11" i="7"/>
  <c r="J11" i="7"/>
  <c r="I11" i="7"/>
  <c r="H11" i="7"/>
  <c r="G11" i="7"/>
  <c r="F11" i="7"/>
  <c r="E11" i="7"/>
  <c r="D11" i="7"/>
  <c r="C11" i="7"/>
  <c r="B6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B7" i="1"/>
  <c r="B8" i="1"/>
  <c r="B9" i="1"/>
  <c r="B10" i="1"/>
  <c r="B11" i="1"/>
  <c r="B12" i="1"/>
  <c r="B13" i="1"/>
  <c r="B14" i="1"/>
  <c r="B15" i="1"/>
  <c r="B16" i="1"/>
  <c r="B17" i="1"/>
</calcChain>
</file>

<file path=xl/sharedStrings.xml><?xml version="1.0" encoding="utf-8"?>
<sst xmlns="http://schemas.openxmlformats.org/spreadsheetml/2006/main" count="768" uniqueCount="134">
  <si>
    <t>Month</t>
  </si>
  <si>
    <t>Room Revenue</t>
  </si>
  <si>
    <t>Food Revenue</t>
  </si>
  <si>
    <t>Bar Revenue</t>
  </si>
  <si>
    <t>Room Type</t>
  </si>
  <si>
    <t>NumberOfRooms</t>
  </si>
  <si>
    <t>PlanTotal</t>
  </si>
  <si>
    <t>PlanRoom</t>
  </si>
  <si>
    <t>PlanFood</t>
  </si>
  <si>
    <t>PlanBar</t>
  </si>
  <si>
    <t>ActualTotal</t>
  </si>
  <si>
    <t>ActualRoom</t>
  </si>
  <si>
    <t>ActualFood</t>
  </si>
  <si>
    <t>ActualBar</t>
  </si>
  <si>
    <t>PercentTotal</t>
  </si>
  <si>
    <t>PercentRoom</t>
  </si>
  <si>
    <t>PercentFood</t>
  </si>
  <si>
    <t>PercentBar</t>
  </si>
  <si>
    <t>DaysInMonth</t>
  </si>
  <si>
    <t>PlanADR</t>
  </si>
  <si>
    <t>ActualADR</t>
  </si>
  <si>
    <t>ClubDeluxe</t>
  </si>
  <si>
    <t>King</t>
  </si>
  <si>
    <t>SuperiorKing</t>
  </si>
  <si>
    <t>Executive</t>
  </si>
  <si>
    <t>OneClub</t>
  </si>
  <si>
    <t>OneSuite</t>
  </si>
  <si>
    <t>Club Deluxe</t>
  </si>
  <si>
    <t>Superior King</t>
  </si>
  <si>
    <t>One Club</t>
  </si>
  <si>
    <t>One Suite</t>
  </si>
  <si>
    <t>Count</t>
  </si>
  <si>
    <t>Normal</t>
  </si>
  <si>
    <t>Executive, Superior</t>
  </si>
  <si>
    <t>Room</t>
  </si>
  <si>
    <t>Food</t>
  </si>
  <si>
    <t>Bar</t>
  </si>
  <si>
    <t>2019 revenue plan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</si>
  <si>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</si>
  <si>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</si>
  <si>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</si>
  <si>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</si>
  <si>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</si>
  <si>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</si>
  <si>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</si>
  <si>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</si>
  <si>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</si>
  <si>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</si>
  <si>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</si>
  <si>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</si>
  <si>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</si>
  <si>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</si>
  <si>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Club Deluxe King Room</t>
  </si>
  <si>
    <t>Number of rooms</t>
  </si>
  <si>
    <t>Sum of Revenue Total</t>
  </si>
  <si>
    <t>Sum of Revenue Rooms</t>
  </si>
  <si>
    <t>Sum of Revenue Food</t>
  </si>
  <si>
    <t>Sum of Revenue Bar</t>
  </si>
  <si>
    <t>Average of Occupancy</t>
  </si>
  <si>
    <t>Average of ADR</t>
  </si>
  <si>
    <t>Executive Suite</t>
  </si>
  <si>
    <t>King Suite</t>
  </si>
  <si>
    <t>One-Bedroom Club Room</t>
  </si>
  <si>
    <t>One-Bedroom Suite</t>
  </si>
  <si>
    <t>Superior King Room</t>
  </si>
  <si>
    <t>Total Number of rooms</t>
  </si>
  <si>
    <t>Total Sum of Revenue Total</t>
  </si>
  <si>
    <t>Total Sum of Revenue Rooms</t>
  </si>
  <si>
    <t>Total Sum of Revenue Food</t>
  </si>
  <si>
    <t>Total Sum of Revenue Bar</t>
  </si>
  <si>
    <t>Total Average of Occupancy</t>
  </si>
  <si>
    <t>Total Average of ADR</t>
  </si>
  <si>
    <t>Room type</t>
  </si>
  <si>
    <t>Doesn’t match the website/brochure</t>
  </si>
  <si>
    <t>Faulty electronics</t>
  </si>
  <si>
    <t>Low-quality food</t>
  </si>
  <si>
    <t>Noisy neighbors</t>
  </si>
  <si>
    <t>Slow Wi-Fi</t>
  </si>
  <si>
    <t>No hot water</t>
  </si>
  <si>
    <t>Dirty rooms</t>
  </si>
  <si>
    <t>Bad smells</t>
  </si>
  <si>
    <t>Issues with staff</t>
  </si>
  <si>
    <t>Temperature of their room</t>
  </si>
  <si>
    <t>Concerns</t>
  </si>
  <si>
    <t>Concern description 1</t>
  </si>
  <si>
    <t>Concern description 2</t>
  </si>
  <si>
    <t>Concern description 3</t>
  </si>
  <si>
    <t>Count_x 1</t>
  </si>
  <si>
    <t>Count_x 2</t>
  </si>
  <si>
    <t>Count_x 3</t>
  </si>
  <si>
    <t>Label 1</t>
  </si>
  <si>
    <t>Label 2</t>
  </si>
  <si>
    <t>Label 3</t>
  </si>
  <si>
    <t>#1 Faulty electronics</t>
  </si>
  <si>
    <t>#2 Doesn’t match the website/brochure</t>
  </si>
  <si>
    <t>#3 Low-quality food</t>
  </si>
  <si>
    <t>#1 Doesn’t match the website/brochure</t>
  </si>
  <si>
    <t>#2 Noisy neighbors</t>
  </si>
  <si>
    <t>#3 Faulty electronics</t>
  </si>
  <si>
    <t>#1 Temperature of their room</t>
  </si>
  <si>
    <t>#3 Bad smells</t>
  </si>
  <si>
    <t>#2 Low-quality food</t>
  </si>
  <si>
    <t>#1 Low-quality food</t>
  </si>
  <si>
    <t>#2 Faulty electronics</t>
  </si>
  <si>
    <t>#3 Doesn’t match the website/brochure</t>
  </si>
  <si>
    <t>#1 Noisy neighbors</t>
  </si>
  <si>
    <t>#2 Bad smells</t>
  </si>
  <si>
    <t>Temperature of room</t>
  </si>
  <si>
    <t>Rodents and roaches</t>
  </si>
  <si>
    <t>Doesn’t match web/brochure</t>
  </si>
  <si>
    <t>PWC Data Wrangling Challenge #1</t>
  </si>
  <si>
    <t>2019 (12 months)</t>
  </si>
  <si>
    <t>Period</t>
  </si>
  <si>
    <t>Problem #1</t>
  </si>
  <si>
    <t>Problem # 2</t>
  </si>
  <si>
    <t>Low Food, Bar, Room</t>
  </si>
  <si>
    <t>Low Food</t>
  </si>
  <si>
    <t>Months</t>
  </si>
  <si>
    <t>-</t>
  </si>
  <si>
    <t>Jun - Dec</t>
  </si>
  <si>
    <t>Jan - Jun</t>
  </si>
  <si>
    <t>Deluxe, 1-Club, 1-Suite</t>
  </si>
  <si>
    <t>Revenue Problem</t>
  </si>
  <si>
    <t>Analysis Highlights</t>
  </si>
  <si>
    <t>Problem #3</t>
  </si>
  <si>
    <t>Problem #2</t>
  </si>
  <si>
    <t>Faulty Electronics</t>
  </si>
  <si>
    <t>Jan - Dec</t>
  </si>
  <si>
    <t>All Types</t>
  </si>
  <si>
    <t>Count 1 by unit</t>
  </si>
  <si>
    <t>Count by unit</t>
  </si>
  <si>
    <t>Concerns (11)</t>
  </si>
  <si>
    <t>Room types (6)</t>
  </si>
  <si>
    <t>Revenue Types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</si>
</sst>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2"/>
      <color theme="1"/>
      <name val="Calibri"/>
      <family val="2"/>
      <charset val="129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rgb="FF7030A0"/>
      <name val="Calibri"/>
      <family val="2"/>
      <scheme val="minor"/>
    </font>
    <font>
      <sz val="14"/>
      <color theme="0"/>
      <name val="Calibri"/>
      <family val="2"/>
      <charset val="129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name val="Calibri"/>
    </font>
    <font>
      <b/>
      <sz val="11"/>
      <name val="Calibri"/>
      <family val="2"/>
    </font>
    <font>
      <b/>
      <sz val="14"/>
      <color theme="0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Calibri"/>
      <family val="2"/>
    </font>
    <font>
      <sz val="12"/>
      <color theme="0"/>
      <name val="Calibri"/>
      <family val="2"/>
      <charset val="129"/>
      <scheme val="minor"/>
    </font>
    <font>
      <b/>
      <sz val="36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charset val="129"/>
      <scheme val="minor"/>
    </font>
    <font>
      <sz val="11"/>
      <color rgb="FF7030A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theme="4"/>
      </patternFill>
    </fill>
    <fill>
      <patternFill patternType="solid">
        <fgColor theme="0" tint="-0.249977111117893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-0.249977111117893"/>
      </top>
      <bottom/>
      <diagonal/>
    </border>
    <border>
      <left/>
      <right/>
      <top/>
      <bottom style="medium">
        <color theme="4" tint="-0.249977111117893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9" fontId="0" fillId="0" borderId="0" xfId="1" applyFont="1"/>
    <xf numFmtId="3" fontId="0" fillId="0" borderId="0" xfId="0" applyNumberFormat="1"/>
    <xf numFmtId="9" fontId="0" fillId="2" borderId="0" xfId="1" applyFont="1" applyFill="1"/>
    <xf numFmtId="0" fontId="3" fillId="3" borderId="0" xfId="0" applyFont="1" applyFill="1"/>
    <xf numFmtId="0" fontId="4" fillId="3" borderId="0" xfId="0" applyFont="1" applyFill="1"/>
    <xf numFmtId="0" fontId="2" fillId="0" borderId="1" xfId="0" applyFont="1" applyBorder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left" indent="1"/>
    </xf>
    <xf numFmtId="3" fontId="0" fillId="0" borderId="0" xfId="0" applyNumberFormat="1" applyAlignment="1">
      <alignment horizontal="left" indent="1"/>
    </xf>
    <xf numFmtId="3" fontId="8" fillId="0" borderId="0" xfId="0" applyNumberFormat="1" applyFont="1"/>
    <xf numFmtId="164" fontId="11" fillId="0" borderId="0" xfId="0" applyNumberFormat="1" applyFont="1"/>
    <xf numFmtId="0" fontId="10" fillId="0" borderId="0" xfId="0" applyFont="1"/>
    <xf numFmtId="0" fontId="8" fillId="0" borderId="5" xfId="0" applyFont="1" applyBorder="1" applyAlignment="1">
      <alignment horizontal="left"/>
    </xf>
    <xf numFmtId="0" fontId="8" fillId="0" borderId="5" xfId="0" applyFont="1" applyBorder="1"/>
    <xf numFmtId="0" fontId="8" fillId="0" borderId="0" xfId="0" applyFont="1" applyAlignment="1">
      <alignment horizontal="left"/>
    </xf>
    <xf numFmtId="164" fontId="8" fillId="0" borderId="0" xfId="0" applyNumberFormat="1" applyFont="1"/>
    <xf numFmtId="0" fontId="8" fillId="0" borderId="6" xfId="0" applyFont="1" applyBorder="1" applyAlignment="1">
      <alignment horizontal="left"/>
    </xf>
    <xf numFmtId="164" fontId="8" fillId="0" borderId="6" xfId="0" applyNumberFormat="1" applyFont="1" applyBorder="1"/>
    <xf numFmtId="0" fontId="12" fillId="0" borderId="1" xfId="0" applyFont="1" applyBorder="1" applyAlignment="1">
      <alignment horizontal="center" vertical="top"/>
    </xf>
    <xf numFmtId="0" fontId="13" fillId="0" borderId="0" xfId="0" applyFont="1" applyBorder="1" applyAlignment="1">
      <alignment horizontal="center" vertical="top"/>
    </xf>
    <xf numFmtId="0" fontId="14" fillId="3" borderId="1" xfId="0" applyFont="1" applyFill="1" applyBorder="1" applyAlignment="1">
      <alignment horizontal="center" vertical="top"/>
    </xf>
    <xf numFmtId="0" fontId="15" fillId="0" borderId="1" xfId="0" applyFont="1" applyBorder="1"/>
    <xf numFmtId="0" fontId="0" fillId="0" borderId="1" xfId="0" applyBorder="1"/>
    <xf numFmtId="0" fontId="0" fillId="3" borderId="0" xfId="0" applyFill="1"/>
    <xf numFmtId="0" fontId="17" fillId="3" borderId="0" xfId="0" applyFont="1" applyFill="1"/>
    <xf numFmtId="0" fontId="18" fillId="3" borderId="0" xfId="0" applyFont="1" applyFill="1"/>
    <xf numFmtId="0" fontId="19" fillId="0" borderId="0" xfId="0" applyFont="1"/>
    <xf numFmtId="0" fontId="19" fillId="0" borderId="1" xfId="0" applyFont="1" applyBorder="1"/>
    <xf numFmtId="0" fontId="16" fillId="0" borderId="1" xfId="0" applyFont="1" applyBorder="1"/>
    <xf numFmtId="0" fontId="20" fillId="3" borderId="1" xfId="0" applyFont="1" applyFill="1" applyBorder="1"/>
    <xf numFmtId="0" fontId="9" fillId="5" borderId="0" xfId="0" applyFont="1" applyFill="1"/>
    <xf numFmtId="0" fontId="9" fillId="6" borderId="0" xfId="0" applyFont="1" applyFill="1" applyAlignment="1">
      <alignment horizontal="left"/>
    </xf>
    <xf numFmtId="0" fontId="8" fillId="6" borderId="0" xfId="0" applyFont="1" applyFill="1"/>
    <xf numFmtId="164" fontId="22" fillId="0" borderId="0" xfId="0" applyNumberFormat="1" applyFont="1" applyAlignment="1">
      <alignment horizontal="left" indent="1"/>
    </xf>
    <xf numFmtId="164" fontId="22" fillId="0" borderId="0" xfId="0" applyNumberFormat="1" applyFont="1"/>
    <xf numFmtId="0" fontId="3" fillId="3" borderId="1" xfId="0" applyFont="1" applyFill="1" applyBorder="1"/>
    <xf numFmtId="0" fontId="6" fillId="0" borderId="0" xfId="0" applyFont="1" applyFill="1" applyBorder="1"/>
    <xf numFmtId="9" fontId="2" fillId="0" borderId="0" xfId="0" applyNumberFormat="1" applyFont="1" applyFill="1" applyBorder="1"/>
    <xf numFmtId="9" fontId="19" fillId="0" borderId="1" xfId="0" applyNumberFormat="1" applyFont="1" applyBorder="1"/>
    <xf numFmtId="16" fontId="19" fillId="0" borderId="1" xfId="0" applyNumberFormat="1" applyFont="1" applyBorder="1"/>
    <xf numFmtId="0" fontId="23" fillId="7" borderId="1" xfId="0" applyFont="1" applyFill="1" applyBorder="1"/>
    <xf numFmtId="0" fontId="19" fillId="0" borderId="1" xfId="0" applyFont="1" applyFill="1" applyBorder="1"/>
    <xf numFmtId="9" fontId="3" fillId="3" borderId="1" xfId="0" applyNumberFormat="1" applyFont="1" applyFill="1" applyBorder="1"/>
    <xf numFmtId="2" fontId="2" fillId="0" borderId="1" xfId="0" applyNumberFormat="1" applyFont="1" applyBorder="1"/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'Revenue Dash'!$B$5</c:f>
              <c:strCache>
                <c:ptCount val="1"/>
                <c:pt idx="0">
                  <c:v>Room Revenue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'Revenue Dash'!$E$6:$E$17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'Revenue Dash'!$B$6:$B$17</c:f>
              <c:numCache>
                <c:formatCode>0%</c:formatCode>
                <c:ptCount val="12"/>
                <c:pt idx="0">
                  <c:v>1.0411764705882354</c:v>
                </c:pt>
                <c:pt idx="1">
                  <c:v>1.0176470588235293</c:v>
                </c:pt>
                <c:pt idx="2">
                  <c:v>0.87</c:v>
                </c:pt>
                <c:pt idx="3">
                  <c:v>0.79523809523809519</c:v>
                </c:pt>
                <c:pt idx="4">
                  <c:v>0.93913043478260871</c:v>
                </c:pt>
                <c:pt idx="5">
                  <c:v>0.93</c:v>
                </c:pt>
                <c:pt idx="6">
                  <c:v>1.1319999999999999</c:v>
                </c:pt>
                <c:pt idx="7">
                  <c:v>1.0107142857142857</c:v>
                </c:pt>
                <c:pt idx="8">
                  <c:v>0.9285714285714286</c:v>
                </c:pt>
                <c:pt idx="9">
                  <c:v>0.92500000000000004</c:v>
                </c:pt>
                <c:pt idx="10">
                  <c:v>0.76</c:v>
                </c:pt>
                <c:pt idx="11">
                  <c:v>0.85624999999999996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7F-4E2A-A864-C35B99865888}"/>
            </c:ext>
          </c:extLst>
        </c:ser>
        <c:ser>
          <c:idx val="1"/>
          <c:order val="1"/>
          <c:tx>
            <c:strRef>
              <c:f>'Revenue Dash'!$C$5</c:f>
              <c:strCache>
                <c:ptCount val="1"/>
                <c:pt idx="0">
                  <c:v>Food Revenue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'Revenue Dash'!$E$6:$E$17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'Revenue Dash'!$C$6:$C$17</c:f>
              <c:numCache>
                <c:formatCode>0%</c:formatCode>
                <c:ptCount val="12"/>
                <c:pt idx="0">
                  <c:v>0.46202614379084966</c:v>
                </c:pt>
                <c:pt idx="1">
                  <c:v>0.34316993464052287</c:v>
                </c:pt>
                <c:pt idx="2">
                  <c:v>0.24977564102564104</c:v>
                </c:pt>
                <c:pt idx="3">
                  <c:v>0.21666666666666667</c:v>
                </c:pt>
                <c:pt idx="4">
                  <c:v>0.16950947603121516</c:v>
                </c:pt>
                <c:pt idx="5">
                  <c:v>0.10038888888888889</c:v>
                </c:pt>
                <c:pt idx="6">
                  <c:v>1.5257777777777777</c:v>
                </c:pt>
                <c:pt idx="7">
                  <c:v>1.1243452380952381</c:v>
                </c:pt>
                <c:pt idx="8">
                  <c:v>0.8662698412698413</c:v>
                </c:pt>
                <c:pt idx="9">
                  <c:v>0.62561111111111112</c:v>
                </c:pt>
                <c:pt idx="10">
                  <c:v>0.48385185185185187</c:v>
                </c:pt>
                <c:pt idx="11">
                  <c:v>0.55869047619047618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7F-4E2A-A864-C35B99865888}"/>
            </c:ext>
          </c:extLst>
        </c:ser>
        <c:ser>
          <c:idx val="2"/>
          <c:order val="2"/>
          <c:tx>
            <c:strRef>
              <c:f>'Revenue Dash'!$D$5</c:f>
              <c:strCache>
                <c:ptCount val="1"/>
                <c:pt idx="0">
                  <c:v>Bar Revenue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'Revenue Dash'!$E$6:$E$17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'Revenue Dash'!$D$6:$D$17</c:f>
              <c:numCache>
                <c:formatCode>0%</c:formatCode>
                <c:ptCount val="12"/>
                <c:pt idx="0">
                  <c:v>0.81903594771241828</c:v>
                </c:pt>
                <c:pt idx="1">
                  <c:v>0.89468954248366017</c:v>
                </c:pt>
                <c:pt idx="2">
                  <c:v>0.68830128205128205</c:v>
                </c:pt>
                <c:pt idx="3">
                  <c:v>0.65396946564885494</c:v>
                </c:pt>
                <c:pt idx="4">
                  <c:v>0.79108013937282229</c:v>
                </c:pt>
                <c:pt idx="5">
                  <c:v>0.89701388888888889</c:v>
                </c:pt>
                <c:pt idx="6">
                  <c:v>1.2549444444444444</c:v>
                </c:pt>
                <c:pt idx="7">
                  <c:v>1.1268353174603174</c:v>
                </c:pt>
                <c:pt idx="8">
                  <c:v>0.94687022900763362</c:v>
                </c:pt>
                <c:pt idx="9">
                  <c:v>0.60180555555555559</c:v>
                </c:pt>
                <c:pt idx="10">
                  <c:v>0.51148148148148154</c:v>
                </c:pt>
                <c:pt idx="11">
                  <c:v>0.56175595238095233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7F-4E2A-A864-C35B99865888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'Revenue Dash'!$G$5:$G$16</c:f>
              <c:numCache>
                <c:formatCode>0%</c:formatCode>
                <c:ptCount val="12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46-4184-9A68-CA9E7DD2AEA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89614264"/>
        <c:axId val="58961490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'Revenue Dash'!$E$5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'Revenue Dash'!$E$6:$E$17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'Revenue Dash'!$E$6:$E$17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87F-4E2A-A864-C35B99865888}"/>
                  </c:ext>
                </c:extLst>
              </c15:ser>
            </c15:filteredLineSeries>
          </c:ext>
        </c:extLst>
      </c:lineChart>
      <c:catAx>
        <c:axId val="58961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14904"/>
        <c:crosses val="autoZero"/>
        <c:auto val="1"/>
        <c:lblAlgn val="ctr"/>
        <c:lblOffset val="100"/>
        <c:noMultiLvlLbl val="0"/>
      </c:catAx>
      <c:valAx>
        <c:axId val="589614904"/>
        <c:scaling>
          <c:orientation val="minMax"/>
          <c:max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1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7030A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of Concerns Across all Room Types in 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'Concerns barplot Data'!$B$1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'Concerns barplot Data'!$A$2:$A$12</c:f>
              <c:strCache>
                <c:ptCount val="11"/>
                <c:pt idx="0">
                  <c:v>Temperature of room</c:v>
                </c:pt>
                <c:pt idx="1">
                  <c:v>Noisy neighbors</c:v>
                </c:pt>
                <c:pt idx="2">
                  <c:v>Bad smells</c:v>
                </c:pt>
                <c:pt idx="3">
                  <c:v>Faulty electronics</c:v>
                </c:pt>
                <c:pt idx="4">
                  <c:v>Doesn’t match web/brochure</c:v>
                </c:pt>
                <c:pt idx="5">
                  <c:v>Low-quality food</c:v>
                </c:pt>
                <c:pt idx="6">
                  <c:v>Slow Wi-Fi</c:v>
                </c:pt>
                <c:pt idx="7">
                  <c:v>No hot water</c:v>
                </c:pt>
                <c:pt idx="8">
                  <c:v>Issues with staff</c:v>
                </c:pt>
                <c:pt idx="9">
                  <c:v>Rodents and roaches</c:v>
                </c:pt>
                <c:pt idx="10">
                  <c:v>Dirty rooms</c:v>
                </c:pt>
              </c:strCache>
            </c:strRef>
          </c:cat>
          <c:val>
            <c:numRef>
              <c:f>'Concerns barplot Data'!$B$2:$B$12</c:f>
              <c:numCache>
                <c:formatCode>General</c:formatCode>
                <c:ptCount val="11"/>
                <c:pt idx="0">
                  <c:v>485</c:v>
                </c:pt>
                <c:pt idx="1">
                  <c:v>399</c:v>
                </c:pt>
                <c:pt idx="2">
                  <c:v>283</c:v>
                </c:pt>
                <c:pt idx="3">
                  <c:v>278</c:v>
                </c:pt>
                <c:pt idx="4">
                  <c:v>221</c:v>
                </c:pt>
                <c:pt idx="5">
                  <c:v>189</c:v>
                </c:pt>
                <c:pt idx="6">
                  <c:v>182</c:v>
                </c:pt>
                <c:pt idx="7">
                  <c:v>178</c:v>
                </c:pt>
                <c:pt idx="8">
                  <c:v>146</c:v>
                </c:pt>
                <c:pt idx="9">
                  <c:v>146</c:v>
                </c:pt>
                <c:pt idx="10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9-4E09-9097-C0B285B6B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177464"/>
        <c:axId val="661177784"/>
      </c:barChart>
      <c:catAx>
        <c:axId val="66117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77784"/>
        <c:crosses val="autoZero"/>
        <c:auto val="1"/>
        <c:lblAlgn val="ctr"/>
        <c:lblOffset val="100"/>
        <c:noMultiLvlLbl val="0"/>
      </c:catAx>
      <c:valAx>
        <c:axId val="66117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77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7030A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'Concerns Dash'!$B$5</c:f>
              <c:strCache>
                <c:ptCount val="1"/>
                <c:pt idx="0">
                  <c:v>#1 Temperature of their room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'Concerns Dash'!$B$6:$B$17</c:f>
              <c:numCache>
                <c:formatCode>0.00</c:formatCode>
                <c:ptCount val="12"/>
                <c:pt idx="0">
                  <c:v>0.09</c:v>
                </c:pt>
                <c:pt idx="1">
                  <c:v>0.05</c:v>
                </c:pt>
                <c:pt idx="2">
                  <c:v>0.09</c:v>
                </c:pt>
                <c:pt idx="3">
                  <c:v>0.05</c:v>
                </c:pt>
                <c:pt idx="4">
                  <c:v>0.02</c:v>
                </c:pt>
                <c:pt idx="5">
                  <c:v>0.05</c:v>
                </c:pt>
                <c:pt idx="6">
                  <c:v>1.27</c:v>
                </c:pt>
                <c:pt idx="7">
                  <c:v>1.61</c:v>
                </c:pt>
                <c:pt idx="8">
                  <c:v>2.2000000000000002</c:v>
                </c:pt>
                <c:pt idx="9">
                  <c:v>1.1399999999999999</c:v>
                </c:pt>
                <c:pt idx="10">
                  <c:v>1.18</c:v>
                </c:pt>
                <c:pt idx="11">
                  <c:v>1.23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64-4427-AEB9-FC14E48A8528}"/>
            </c:ext>
          </c:extLst>
        </c:ser>
        <c:ser>
          <c:idx val="1"/>
          <c:order val="1"/>
          <c:tx>
            <c:strRef>
              <c:f>'Concerns Dash'!$C$5</c:f>
              <c:strCache>
                <c:ptCount val="1"/>
                <c:pt idx="0">
                  <c:v>#2 Noisy neighbors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'Concerns Dash'!$C$6:$C$17</c:f>
              <c:numCache>
                <c:formatCode>0.00</c:formatCode>
                <c:ptCount val="12"/>
                <c:pt idx="0">
                  <c:v>0.39</c:v>
                </c:pt>
                <c:pt idx="1">
                  <c:v>0.3</c:v>
                </c:pt>
                <c:pt idx="2">
                  <c:v>0.32</c:v>
                </c:pt>
                <c:pt idx="3">
                  <c:v>0.18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0.14000000000000001</c:v>
                </c:pt>
                <c:pt idx="7">
                  <c:v>0.18</c:v>
                </c:pt>
                <c:pt idx="8">
                  <c:v>0.18</c:v>
                </c:pt>
                <c:pt idx="9">
                  <c:v>7.0000000000000007E-2</c:v>
                </c:pt>
                <c:pt idx="10">
                  <c:v>0.11</c:v>
                </c:pt>
                <c:pt idx="11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64-4427-AEB9-FC14E48A8528}"/>
            </c:ext>
          </c:extLst>
        </c:ser>
        <c:ser>
          <c:idx val="2"/>
          <c:order val="2"/>
          <c:tx>
            <c:strRef>
              <c:f>'Concerns Dash'!$D$5</c:f>
              <c:strCache>
                <c:ptCount val="1"/>
                <c:pt idx="0">
                  <c:v>#3 Bad smells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'Concerns Dash'!$D$6:$D$17</c:f>
              <c:numCache>
                <c:formatCode>0.00</c:formatCode>
                <c:ptCount val="12"/>
                <c:pt idx="0">
                  <c:v>0.25</c:v>
                </c:pt>
                <c:pt idx="1">
                  <c:v>0.18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0.11</c:v>
                </c:pt>
                <c:pt idx="5">
                  <c:v>0.05</c:v>
                </c:pt>
                <c:pt idx="6">
                  <c:v>0.11</c:v>
                </c:pt>
                <c:pt idx="7">
                  <c:v>0.05</c:v>
                </c:pt>
                <c:pt idx="8">
                  <c:v>0.11</c:v>
                </c:pt>
                <c:pt idx="9">
                  <c:v>0</c:v>
                </c:pt>
                <c:pt idx="10">
                  <c:v>7.0000000000000007E-2</c:v>
                </c:pt>
                <c:pt idx="11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64-4427-AEB9-FC14E48A8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003536"/>
        <c:axId val="52300385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'Concerns Dash'!$E$5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'Concerns Dash'!$E$6:$E$17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164-4427-AEB9-FC14E48A8528}"/>
                  </c:ext>
                </c:extLst>
              </c15:ser>
            </c15:filteredLineSeries>
          </c:ext>
        </c:extLst>
      </c:lineChart>
      <c:catAx>
        <c:axId val="523003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03856"/>
        <c:crosses val="autoZero"/>
        <c:auto val="1"/>
        <c:lblAlgn val="ctr"/>
        <c:lblOffset val="100"/>
        <c:noMultiLvlLbl val="0"/>
      </c:catAx>
      <c:valAx>
        <c:axId val="523003856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0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7030A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ClubDeluxe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45603674540682"/>
          <c:y val="0.1902314814814815"/>
          <c:w val="0.87232174103237092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[1]Merge!$M$1</c:f>
              <c:strCache>
                <c:ptCount val="1"/>
                <c:pt idx="0">
                  <c:v>PercentRoom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[1]Merge!$M$2:$M$13</c:f>
              <c:numCache>
                <c:formatCode>General</c:formatCode>
                <c:ptCount val="12"/>
                <c:pt idx="0">
                  <c:v>0.95798319327731096</c:v>
                </c:pt>
                <c:pt idx="1">
                  <c:v>0.9732142857142857</c:v>
                </c:pt>
                <c:pt idx="2">
                  <c:v>0.92729591836734693</c:v>
                </c:pt>
                <c:pt idx="3">
                  <c:v>0.99068322981366463</c:v>
                </c:pt>
                <c:pt idx="4">
                  <c:v>1.0285714285714285</c:v>
                </c:pt>
                <c:pt idx="5">
                  <c:v>0.9285714285714286</c:v>
                </c:pt>
                <c:pt idx="6">
                  <c:v>1.0012755102040816</c:v>
                </c:pt>
                <c:pt idx="7">
                  <c:v>1.0127551020408163</c:v>
                </c:pt>
                <c:pt idx="8">
                  <c:v>0.96768707482993199</c:v>
                </c:pt>
                <c:pt idx="9">
                  <c:v>0.98913043478260865</c:v>
                </c:pt>
                <c:pt idx="10">
                  <c:v>1</c:v>
                </c:pt>
                <c:pt idx="11">
                  <c:v>0.95676691729323304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9-4817-A9C4-8FC76C1C2C44}"/>
            </c:ext>
          </c:extLst>
        </c:ser>
        <c:ser>
          <c:idx val="1"/>
          <c:order val="1"/>
          <c:tx>
            <c:strRef>
              <c:f>[1]Merge!$N$1</c:f>
              <c:strCache>
                <c:ptCount val="1"/>
                <c:pt idx="0">
                  <c:v>PercentFood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[1]Merge!$N$2:$N$13</c:f>
              <c:numCache>
                <c:formatCode>General</c:formatCode>
                <c:ptCount val="12"/>
                <c:pt idx="0">
                  <c:v>0.4710706504824152</c:v>
                </c:pt>
                <c:pt idx="1">
                  <c:v>0.42544973544973547</c:v>
                </c:pt>
                <c:pt idx="2">
                  <c:v>0.43664965986394561</c:v>
                </c:pt>
                <c:pt idx="3">
                  <c:v>0.32637163561076604</c:v>
                </c:pt>
                <c:pt idx="4">
                  <c:v>0.19396428571428573</c:v>
                </c:pt>
                <c:pt idx="5">
                  <c:v>9.9029982363315699E-2</c:v>
                </c:pt>
                <c:pt idx="6">
                  <c:v>1.1167044595616025</c:v>
                </c:pt>
                <c:pt idx="7">
                  <c:v>1.0267668178382463</c:v>
                </c:pt>
                <c:pt idx="8">
                  <c:v>0.99092970521541945</c:v>
                </c:pt>
                <c:pt idx="9">
                  <c:v>0.99608925695882222</c:v>
                </c:pt>
                <c:pt idx="10">
                  <c:v>0.96484126984126983</c:v>
                </c:pt>
                <c:pt idx="11">
                  <c:v>0.78618740729374459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9-4817-A9C4-8FC76C1C2C44}"/>
            </c:ext>
          </c:extLst>
        </c:ser>
        <c:ser>
          <c:idx val="2"/>
          <c:order val="2"/>
          <c:tx>
            <c:strRef>
              <c:f>[1]Merge!$O$1</c:f>
              <c:strCache>
                <c:ptCount val="1"/>
                <c:pt idx="0">
                  <c:v>PercentBar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[1]Merge!$O$2:$O$13</c:f>
              <c:numCache>
                <c:formatCode>General</c:formatCode>
                <c:ptCount val="12"/>
                <c:pt idx="0">
                  <c:v>0.85154061624649857</c:v>
                </c:pt>
                <c:pt idx="1">
                  <c:v>0.86908068783068781</c:v>
                </c:pt>
                <c:pt idx="2">
                  <c:v>1.0997555272108843</c:v>
                </c:pt>
                <c:pt idx="3">
                  <c:v>1.132214026915114</c:v>
                </c:pt>
                <c:pt idx="4">
                  <c:v>0.93348214285714282</c:v>
                </c:pt>
                <c:pt idx="5">
                  <c:v>0.79574514991181655</c:v>
                </c:pt>
                <c:pt idx="6">
                  <c:v>1.1552343159486016</c:v>
                </c:pt>
                <c:pt idx="7">
                  <c:v>1.0101568405139834</c:v>
                </c:pt>
                <c:pt idx="8">
                  <c:v>0.87673611111111116</c:v>
                </c:pt>
                <c:pt idx="9">
                  <c:v>0.9511732229123534</c:v>
                </c:pt>
                <c:pt idx="10">
                  <c:v>0.92685185185185182</c:v>
                </c:pt>
                <c:pt idx="11">
                  <c:v>0.80911881314746126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9-4817-A9C4-8FC76C1C2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316504"/>
        <c:axId val="452314536"/>
      </c:lineChart>
      <c:catAx>
        <c:axId val="452316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14536"/>
        <c:crosses val="autoZero"/>
        <c:auto val="1"/>
        <c:lblAlgn val="ctr"/>
        <c:lblOffset val="100"/>
        <c:noMultiLvlLbl val="0"/>
      </c:catAx>
      <c:valAx>
        <c:axId val="45231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1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900481189851273E-2"/>
          <c:y val="0.17634259259259263"/>
          <c:w val="0.87232174103237092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[1]Merge!$M$1</c:f>
              <c:strCache>
                <c:ptCount val="1"/>
                <c:pt idx="0">
                  <c:v>PercentRoom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[1]Merge!$M$14:$M$25</c:f>
              <c:numCache>
                <c:formatCode>General</c:formatCode>
                <c:ptCount val="12"/>
                <c:pt idx="0">
                  <c:v>1.0811688311688312</c:v>
                </c:pt>
                <c:pt idx="1">
                  <c:v>1.1353305785123966</c:v>
                </c:pt>
                <c:pt idx="2">
                  <c:v>1.0537190082644627</c:v>
                </c:pt>
                <c:pt idx="3">
                  <c:v>1.0088383838383839</c:v>
                </c:pt>
                <c:pt idx="4">
                  <c:v>0.97443181818181823</c:v>
                </c:pt>
                <c:pt idx="5">
                  <c:v>0.79242424242424248</c:v>
                </c:pt>
                <c:pt idx="6">
                  <c:v>0.43039772727272729</c:v>
                </c:pt>
                <c:pt idx="7">
                  <c:v>0.37926136363636365</c:v>
                </c:pt>
                <c:pt idx="8">
                  <c:v>0.36969696969696969</c:v>
                </c:pt>
                <c:pt idx="9">
                  <c:v>0.25852272727272729</c:v>
                </c:pt>
                <c:pt idx="10">
                  <c:v>0.22727272727272727</c:v>
                </c:pt>
                <c:pt idx="11">
                  <c:v>0.18545454545454546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14-4993-9C03-9485410177EF}"/>
            </c:ext>
          </c:extLst>
        </c:ser>
        <c:ser>
          <c:idx val="1"/>
          <c:order val="1"/>
          <c:tx>
            <c:strRef>
              <c:f>[1]Merge!$N$1</c:f>
              <c:strCache>
                <c:ptCount val="1"/>
                <c:pt idx="0">
                  <c:v>PercentFood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[1]Merge!$N$14:$N$25</c:f>
              <c:numCache>
                <c:formatCode>General</c:formatCode>
                <c:ptCount val="12"/>
                <c:pt idx="0">
                  <c:v>1.6474837662337662</c:v>
                </c:pt>
                <c:pt idx="1">
                  <c:v>1.4303891184573003</c:v>
                </c:pt>
                <c:pt idx="2">
                  <c:v>0.93027872305947168</c:v>
                </c:pt>
                <c:pt idx="3">
                  <c:v>0.77790156466627058</c:v>
                </c:pt>
                <c:pt idx="4">
                  <c:v>0.52562388591800357</c:v>
                </c:pt>
                <c:pt idx="5">
                  <c:v>0.61328282828282832</c:v>
                </c:pt>
                <c:pt idx="6">
                  <c:v>9.8697916666666663E-2</c:v>
                </c:pt>
                <c:pt idx="7">
                  <c:v>6.5364583333333337E-2</c:v>
                </c:pt>
                <c:pt idx="8">
                  <c:v>9.0136660724896026E-2</c:v>
                </c:pt>
                <c:pt idx="9">
                  <c:v>3.7026515151515151E-2</c:v>
                </c:pt>
                <c:pt idx="10">
                  <c:v>3.928872053872054E-2</c:v>
                </c:pt>
                <c:pt idx="11">
                  <c:v>3.6942148760330577E-2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14-4993-9C03-9485410177EF}"/>
            </c:ext>
          </c:extLst>
        </c:ser>
        <c:ser>
          <c:idx val="2"/>
          <c:order val="2"/>
          <c:tx>
            <c:strRef>
              <c:f>[1]Merge!$O$1</c:f>
              <c:strCache>
                <c:ptCount val="1"/>
                <c:pt idx="0">
                  <c:v>PercentBar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[1]Merge!$O$14:$O$25</c:f>
              <c:numCache>
                <c:formatCode>General</c:formatCode>
                <c:ptCount val="12"/>
                <c:pt idx="0">
                  <c:v>1.6248308982683983</c:v>
                </c:pt>
                <c:pt idx="1">
                  <c:v>1.3619146005509641</c:v>
                </c:pt>
                <c:pt idx="2">
                  <c:v>0.95186272524802595</c:v>
                </c:pt>
                <c:pt idx="3">
                  <c:v>0.79917017587317318</c:v>
                </c:pt>
                <c:pt idx="4">
                  <c:v>0.5418293363078639</c:v>
                </c:pt>
                <c:pt idx="5">
                  <c:v>0.66029040404040407</c:v>
                </c:pt>
                <c:pt idx="6">
                  <c:v>0.10292376893939394</c:v>
                </c:pt>
                <c:pt idx="7">
                  <c:v>6.8714488636363633E-2</c:v>
                </c:pt>
                <c:pt idx="8">
                  <c:v>8.3333333333333329E-2</c:v>
                </c:pt>
                <c:pt idx="9">
                  <c:v>3.7109375E-2</c:v>
                </c:pt>
                <c:pt idx="10">
                  <c:v>3.8457491582491579E-2</c:v>
                </c:pt>
                <c:pt idx="11">
                  <c:v>3.8223140495867766E-2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14-4993-9C03-948541017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977288"/>
        <c:axId val="547978272"/>
      </c:lineChart>
      <c:catAx>
        <c:axId val="54797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978272"/>
        <c:crosses val="autoZero"/>
        <c:auto val="1"/>
        <c:lblAlgn val="ctr"/>
        <c:lblOffset val="100"/>
        <c:noMultiLvlLbl val="0"/>
      </c:catAx>
      <c:valAx>
        <c:axId val="54797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97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SuperiorKing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[1]Merge!$M$1</c:f>
              <c:strCache>
                <c:ptCount val="1"/>
                <c:pt idx="0">
                  <c:v>PercentRoom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[1]Merge!$M$26:$M$37</c:f>
              <c:numCache>
                <c:formatCode>General</c:formatCode>
                <c:ptCount val="12"/>
                <c:pt idx="0">
                  <c:v>0.95914127423822715</c:v>
                </c:pt>
                <c:pt idx="1">
                  <c:v>1.0639952153110048</c:v>
                </c:pt>
                <c:pt idx="2">
                  <c:v>1.0440503432494279</c:v>
                </c:pt>
                <c:pt idx="3">
                  <c:v>1.037828947368421</c:v>
                </c:pt>
                <c:pt idx="4">
                  <c:v>1.0171624713958809</c:v>
                </c:pt>
                <c:pt idx="5">
                  <c:v>0.92690058479532167</c:v>
                </c:pt>
                <c:pt idx="6">
                  <c:v>0.98624401913875603</c:v>
                </c:pt>
                <c:pt idx="7">
                  <c:v>0.99542334096109841</c:v>
                </c:pt>
                <c:pt idx="8">
                  <c:v>1.0561403508771929</c:v>
                </c:pt>
                <c:pt idx="9">
                  <c:v>1.0427631578947369</c:v>
                </c:pt>
                <c:pt idx="10">
                  <c:v>1.0007309941520468</c:v>
                </c:pt>
                <c:pt idx="11">
                  <c:v>0.97488038277511957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DA-46DE-B99B-1852CA58D15B}"/>
            </c:ext>
          </c:extLst>
        </c:ser>
        <c:ser>
          <c:idx val="1"/>
          <c:order val="1"/>
          <c:tx>
            <c:strRef>
              <c:f>[1]Merge!$N$1</c:f>
              <c:strCache>
                <c:ptCount val="1"/>
                <c:pt idx="0">
                  <c:v>PercentFood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[1]Merge!$N$26:$N$37</c:f>
              <c:numCache>
                <c:formatCode>General</c:formatCode>
                <c:ptCount val="12"/>
                <c:pt idx="0">
                  <c:v>0.78562634656817487</c:v>
                </c:pt>
                <c:pt idx="1">
                  <c:v>1.1251860712387027</c:v>
                </c:pt>
                <c:pt idx="2">
                  <c:v>1.0278413424866515</c:v>
                </c:pt>
                <c:pt idx="3">
                  <c:v>1.2092189608636976</c:v>
                </c:pt>
                <c:pt idx="4">
                  <c:v>0.92134600715836412</c:v>
                </c:pt>
                <c:pt idx="5">
                  <c:v>0.94291747888239119</c:v>
                </c:pt>
                <c:pt idx="6">
                  <c:v>0.78847687400318978</c:v>
                </c:pt>
                <c:pt idx="7">
                  <c:v>0.75115687770150008</c:v>
                </c:pt>
                <c:pt idx="8">
                  <c:v>0.77903733693207378</c:v>
                </c:pt>
                <c:pt idx="9">
                  <c:v>1.3246762740183793</c:v>
                </c:pt>
                <c:pt idx="10">
                  <c:v>0.85878817413905129</c:v>
                </c:pt>
                <c:pt idx="11">
                  <c:v>0.96106576601932636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DA-46DE-B99B-1852CA58D15B}"/>
            </c:ext>
          </c:extLst>
        </c:ser>
        <c:ser>
          <c:idx val="2"/>
          <c:order val="2"/>
          <c:tx>
            <c:strRef>
              <c:f>[1]Merge!$O$1</c:f>
              <c:strCache>
                <c:ptCount val="1"/>
                <c:pt idx="0">
                  <c:v>PercentBar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[1]Merge!$O$26:$O$37</c:f>
              <c:numCache>
                <c:formatCode>General</c:formatCode>
                <c:ptCount val="12"/>
                <c:pt idx="0">
                  <c:v>0.82094490612496152</c:v>
                </c:pt>
                <c:pt idx="1">
                  <c:v>1.1200824029771399</c:v>
                </c:pt>
                <c:pt idx="2">
                  <c:v>0.97504031666911006</c:v>
                </c:pt>
                <c:pt idx="3">
                  <c:v>1.162362792006755</c:v>
                </c:pt>
                <c:pt idx="4">
                  <c:v>0.88238528075062306</c:v>
                </c:pt>
                <c:pt idx="5">
                  <c:v>0.8464100064977258</c:v>
                </c:pt>
                <c:pt idx="6">
                  <c:v>0.81346358320042533</c:v>
                </c:pt>
                <c:pt idx="7">
                  <c:v>0.77571192473938466</c:v>
                </c:pt>
                <c:pt idx="8">
                  <c:v>0.73487404408457035</c:v>
                </c:pt>
                <c:pt idx="9">
                  <c:v>1.3357351712614871</c:v>
                </c:pt>
                <c:pt idx="10">
                  <c:v>0.88511208576998046</c:v>
                </c:pt>
                <c:pt idx="11">
                  <c:v>1.0148868831321065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DA-46DE-B99B-1852CA58D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774736"/>
        <c:axId val="452771456"/>
      </c:lineChart>
      <c:catAx>
        <c:axId val="45277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71456"/>
        <c:crosses val="autoZero"/>
        <c:auto val="1"/>
        <c:lblAlgn val="ctr"/>
        <c:lblOffset val="100"/>
        <c:noMultiLvlLbl val="0"/>
      </c:catAx>
      <c:valAx>
        <c:axId val="45277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7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[1]Merge!$M$1</c:f>
              <c:strCache>
                <c:ptCount val="1"/>
                <c:pt idx="0">
                  <c:v>PercentRoom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[1]Merge!$M$38:$M$49</c:f>
              <c:numCache>
                <c:formatCode>General</c:formatCode>
                <c:ptCount val="12"/>
                <c:pt idx="0">
                  <c:v>1.068888888888889</c:v>
                </c:pt>
                <c:pt idx="1">
                  <c:v>0.97354497354497349</c:v>
                </c:pt>
                <c:pt idx="2">
                  <c:v>1.0579710144927537</c:v>
                </c:pt>
                <c:pt idx="3">
                  <c:v>1.0318930041152263</c:v>
                </c:pt>
                <c:pt idx="4">
                  <c:v>0.96825396825396826</c:v>
                </c:pt>
                <c:pt idx="5">
                  <c:v>1.0648148148148149</c:v>
                </c:pt>
                <c:pt idx="6">
                  <c:v>1.0622222222222222</c:v>
                </c:pt>
                <c:pt idx="7">
                  <c:v>0.93888888888888888</c:v>
                </c:pt>
                <c:pt idx="8">
                  <c:v>0.97839506172839508</c:v>
                </c:pt>
                <c:pt idx="9">
                  <c:v>0.99801587301587302</c:v>
                </c:pt>
                <c:pt idx="10">
                  <c:v>0.98472222222222228</c:v>
                </c:pt>
                <c:pt idx="11">
                  <c:v>1.047979797979798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B-4B8E-B993-31FB6E1CEAD4}"/>
            </c:ext>
          </c:extLst>
        </c:ser>
        <c:ser>
          <c:idx val="1"/>
          <c:order val="1"/>
          <c:tx>
            <c:strRef>
              <c:f>[1]Merge!$N$1</c:f>
              <c:strCache>
                <c:ptCount val="1"/>
                <c:pt idx="0">
                  <c:v>PercentFood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[1]Merge!$N$38:$N$49</c:f>
              <c:numCache>
                <c:formatCode>General</c:formatCode>
                <c:ptCount val="12"/>
                <c:pt idx="0">
                  <c:v>1.2992222222222223</c:v>
                </c:pt>
                <c:pt idx="1">
                  <c:v>0.92824808935920045</c:v>
                </c:pt>
                <c:pt idx="2">
                  <c:v>1.0468438003220613</c:v>
                </c:pt>
                <c:pt idx="3">
                  <c:v>1.4516323731138545</c:v>
                </c:pt>
                <c:pt idx="4">
                  <c:v>1.0551984126984126</c:v>
                </c:pt>
                <c:pt idx="5">
                  <c:v>0.86090534979423872</c:v>
                </c:pt>
                <c:pt idx="6">
                  <c:v>1.0239012345679013</c:v>
                </c:pt>
                <c:pt idx="7">
                  <c:v>0.73932098765432097</c:v>
                </c:pt>
                <c:pt idx="8">
                  <c:v>0.83681069958847731</c:v>
                </c:pt>
                <c:pt idx="9">
                  <c:v>1.0660163139329806</c:v>
                </c:pt>
                <c:pt idx="10">
                  <c:v>0.98617283950617285</c:v>
                </c:pt>
                <c:pt idx="11">
                  <c:v>1.1762830323436384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EB-4B8E-B993-31FB6E1CEAD4}"/>
            </c:ext>
          </c:extLst>
        </c:ser>
        <c:ser>
          <c:idx val="2"/>
          <c:order val="2"/>
          <c:tx>
            <c:strRef>
              <c:f>[1]Merge!$O$1</c:f>
              <c:strCache>
                <c:ptCount val="1"/>
                <c:pt idx="0">
                  <c:v>PercentBar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[1]Merge!$O$38:$O$49</c:f>
              <c:numCache>
                <c:formatCode>General</c:formatCode>
                <c:ptCount val="12"/>
                <c:pt idx="0">
                  <c:v>1.3711728395061729</c:v>
                </c:pt>
                <c:pt idx="1">
                  <c:v>0.97817460317460314</c:v>
                </c:pt>
                <c:pt idx="2">
                  <c:v>1.0215378421900161</c:v>
                </c:pt>
                <c:pt idx="3">
                  <c:v>1.4414609053497942</c:v>
                </c:pt>
                <c:pt idx="4">
                  <c:v>1.0694113756613757</c:v>
                </c:pt>
                <c:pt idx="5">
                  <c:v>0.83944187242798352</c:v>
                </c:pt>
                <c:pt idx="6">
                  <c:v>1.0397222222222222</c:v>
                </c:pt>
                <c:pt idx="7">
                  <c:v>0.79558641975308642</c:v>
                </c:pt>
                <c:pt idx="8">
                  <c:v>0.83374485596707815</c:v>
                </c:pt>
                <c:pt idx="9">
                  <c:v>1.1372078924162257</c:v>
                </c:pt>
                <c:pt idx="10">
                  <c:v>0.91543209876543208</c:v>
                </c:pt>
                <c:pt idx="11">
                  <c:v>1.1305970149253732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EB-4B8E-B993-31FB6E1CE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138392"/>
        <c:axId val="552761496"/>
      </c:lineChart>
      <c:catAx>
        <c:axId val="53913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61496"/>
        <c:crosses val="autoZero"/>
        <c:auto val="1"/>
        <c:lblAlgn val="ctr"/>
        <c:lblOffset val="100"/>
        <c:noMultiLvlLbl val="0"/>
      </c:catAx>
      <c:valAx>
        <c:axId val="55276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3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OneClub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[1]Merge!$M$1</c:f>
              <c:strCache>
                <c:ptCount val="1"/>
                <c:pt idx="0">
                  <c:v>PercentRoom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[1]Merge!$M$50:$M$61</c:f>
              <c:numCache>
                <c:formatCode>General</c:formatCode>
                <c:ptCount val="12"/>
                <c:pt idx="0">
                  <c:v>1.0411764705882354</c:v>
                </c:pt>
                <c:pt idx="1">
                  <c:v>1.0176470588235293</c:v>
                </c:pt>
                <c:pt idx="2">
                  <c:v>0.87</c:v>
                </c:pt>
                <c:pt idx="3">
                  <c:v>0.79523809523809519</c:v>
                </c:pt>
                <c:pt idx="4">
                  <c:v>0.93913043478260871</c:v>
                </c:pt>
                <c:pt idx="5">
                  <c:v>0.93</c:v>
                </c:pt>
                <c:pt idx="6">
                  <c:v>1.1319999999999999</c:v>
                </c:pt>
                <c:pt idx="7">
                  <c:v>1.0107142857142857</c:v>
                </c:pt>
                <c:pt idx="8">
                  <c:v>0.9285714285714286</c:v>
                </c:pt>
                <c:pt idx="9">
                  <c:v>0.92500000000000004</c:v>
                </c:pt>
                <c:pt idx="10">
                  <c:v>0.76</c:v>
                </c:pt>
                <c:pt idx="11">
                  <c:v>0.85624999999999996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D1-4204-B9DC-25FB9620AAA2}"/>
            </c:ext>
          </c:extLst>
        </c:ser>
        <c:ser>
          <c:idx val="1"/>
          <c:order val="1"/>
          <c:tx>
            <c:strRef>
              <c:f>[1]Merge!$N$1</c:f>
              <c:strCache>
                <c:ptCount val="1"/>
                <c:pt idx="0">
                  <c:v>PercentFood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[1]Merge!$N$50:$N$61</c:f>
              <c:numCache>
                <c:formatCode>General</c:formatCode>
                <c:ptCount val="12"/>
                <c:pt idx="0">
                  <c:v>0.46202614379084966</c:v>
                </c:pt>
                <c:pt idx="1">
                  <c:v>0.34316993464052287</c:v>
                </c:pt>
                <c:pt idx="2">
                  <c:v>0.24977564102564104</c:v>
                </c:pt>
                <c:pt idx="3">
                  <c:v>0.21666666666666667</c:v>
                </c:pt>
                <c:pt idx="4">
                  <c:v>0.16950947603121516</c:v>
                </c:pt>
                <c:pt idx="5">
                  <c:v>0.10038888888888889</c:v>
                </c:pt>
                <c:pt idx="6">
                  <c:v>1.5257777777777777</c:v>
                </c:pt>
                <c:pt idx="7">
                  <c:v>1.1243452380952381</c:v>
                </c:pt>
                <c:pt idx="8">
                  <c:v>0.8662698412698413</c:v>
                </c:pt>
                <c:pt idx="9">
                  <c:v>0.62561111111111112</c:v>
                </c:pt>
                <c:pt idx="10">
                  <c:v>0.48385185185185187</c:v>
                </c:pt>
                <c:pt idx="11">
                  <c:v>0.55869047619047618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D1-4204-B9DC-25FB9620AAA2}"/>
            </c:ext>
          </c:extLst>
        </c:ser>
        <c:ser>
          <c:idx val="2"/>
          <c:order val="2"/>
          <c:tx>
            <c:strRef>
              <c:f>[1]Merge!$O$1</c:f>
              <c:strCache>
                <c:ptCount val="1"/>
                <c:pt idx="0">
                  <c:v>PercentBar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[1]Merge!$O$50:$O$61</c:f>
              <c:numCache>
                <c:formatCode>General</c:formatCode>
                <c:ptCount val="12"/>
                <c:pt idx="0">
                  <c:v>0.81903594771241828</c:v>
                </c:pt>
                <c:pt idx="1">
                  <c:v>0.89468954248366017</c:v>
                </c:pt>
                <c:pt idx="2">
                  <c:v>0.68830128205128205</c:v>
                </c:pt>
                <c:pt idx="3">
                  <c:v>0.65396946564885494</c:v>
                </c:pt>
                <c:pt idx="4">
                  <c:v>0.79108013937282229</c:v>
                </c:pt>
                <c:pt idx="5">
                  <c:v>0.89701388888888889</c:v>
                </c:pt>
                <c:pt idx="6">
                  <c:v>1.2549444444444444</c:v>
                </c:pt>
                <c:pt idx="7">
                  <c:v>1.1268353174603174</c:v>
                </c:pt>
                <c:pt idx="8">
                  <c:v>0.94687022900763362</c:v>
                </c:pt>
                <c:pt idx="9">
                  <c:v>0.60180555555555559</c:v>
                </c:pt>
                <c:pt idx="10">
                  <c:v>0.51148148148148154</c:v>
                </c:pt>
                <c:pt idx="11">
                  <c:v>0.56175595238095233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D1-4204-B9DC-25FB9620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230072"/>
        <c:axId val="555228104"/>
      </c:lineChart>
      <c:catAx>
        <c:axId val="555230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28104"/>
        <c:crosses val="autoZero"/>
        <c:auto val="1"/>
        <c:lblAlgn val="ctr"/>
        <c:lblOffset val="100"/>
        <c:noMultiLvlLbl val="0"/>
      </c:catAx>
      <c:valAx>
        <c:axId val="55522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30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OneSuite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[1]Merge!$M$1</c:f>
              <c:strCache>
                <c:ptCount val="1"/>
                <c:pt idx="0">
                  <c:v>PercentRoom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[1]Merge!$M$62:$M$73</c:f>
              <c:numCache>
                <c:formatCode>General</c:formatCode>
                <c:ptCount val="12"/>
                <c:pt idx="0">
                  <c:v>0.96875</c:v>
                </c:pt>
                <c:pt idx="1">
                  <c:v>1.0119047619047619</c:v>
                </c:pt>
                <c:pt idx="2">
                  <c:v>0.89583333333333337</c:v>
                </c:pt>
                <c:pt idx="3">
                  <c:v>0.68888888888888888</c:v>
                </c:pt>
                <c:pt idx="4">
                  <c:v>0.95333333333333337</c:v>
                </c:pt>
                <c:pt idx="5">
                  <c:v>0.87037037037037035</c:v>
                </c:pt>
                <c:pt idx="6">
                  <c:v>0.94</c:v>
                </c:pt>
                <c:pt idx="7">
                  <c:v>1.1933333333333334</c:v>
                </c:pt>
                <c:pt idx="8">
                  <c:v>0.92361111111111116</c:v>
                </c:pt>
                <c:pt idx="9">
                  <c:v>0.93181818181818177</c:v>
                </c:pt>
                <c:pt idx="10">
                  <c:v>0.9907407407407407</c:v>
                </c:pt>
                <c:pt idx="11">
                  <c:v>0.86842105263157898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B-42DD-B144-E6D092F348FA}"/>
            </c:ext>
          </c:extLst>
        </c:ser>
        <c:ser>
          <c:idx val="1"/>
          <c:order val="1"/>
          <c:tx>
            <c:strRef>
              <c:f>[1]Merge!$N$1</c:f>
              <c:strCache>
                <c:ptCount val="1"/>
                <c:pt idx="0">
                  <c:v>PercentFood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[1]Merge!$N$62:$N$73</c:f>
              <c:numCache>
                <c:formatCode>General</c:formatCode>
                <c:ptCount val="12"/>
                <c:pt idx="0">
                  <c:v>0.4055121527777778</c:v>
                </c:pt>
                <c:pt idx="1">
                  <c:v>0.29181547619047621</c:v>
                </c:pt>
                <c:pt idx="2">
                  <c:v>0.21289682539682539</c:v>
                </c:pt>
                <c:pt idx="3">
                  <c:v>0.11037037037037037</c:v>
                </c:pt>
                <c:pt idx="4">
                  <c:v>0.18450793650793651</c:v>
                </c:pt>
                <c:pt idx="5">
                  <c:v>8.4104938271604937E-2</c:v>
                </c:pt>
                <c:pt idx="6">
                  <c:v>0.88180555555555551</c:v>
                </c:pt>
                <c:pt idx="7">
                  <c:v>1.4589722222222221</c:v>
                </c:pt>
                <c:pt idx="8">
                  <c:v>1.0264219576719578</c:v>
                </c:pt>
                <c:pt idx="9">
                  <c:v>0.67572601010101008</c:v>
                </c:pt>
                <c:pt idx="10">
                  <c:v>1.0784336419753087</c:v>
                </c:pt>
                <c:pt idx="11">
                  <c:v>0.68479532163742685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8B-42DD-B144-E6D092F348FA}"/>
            </c:ext>
          </c:extLst>
        </c:ser>
        <c:ser>
          <c:idx val="2"/>
          <c:order val="2"/>
          <c:tx>
            <c:strRef>
              <c:f>[1]Merge!$O$1</c:f>
              <c:strCache>
                <c:ptCount val="1"/>
                <c:pt idx="0">
                  <c:v>PercentBar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[1]Merge!$O$62:$O$73</c:f>
              <c:numCache>
                <c:formatCode>General</c:formatCode>
                <c:ptCount val="12"/>
                <c:pt idx="0">
                  <c:v>0.79166666666666663</c:v>
                </c:pt>
                <c:pt idx="1">
                  <c:v>0.52802579365079361</c:v>
                </c:pt>
                <c:pt idx="2">
                  <c:v>0.54389880952380953</c:v>
                </c:pt>
                <c:pt idx="3">
                  <c:v>0.31732804232804235</c:v>
                </c:pt>
                <c:pt idx="4">
                  <c:v>0.96047619047619048</c:v>
                </c:pt>
                <c:pt idx="5">
                  <c:v>0.59924768518518523</c:v>
                </c:pt>
                <c:pt idx="6">
                  <c:v>0.86236111111111113</c:v>
                </c:pt>
                <c:pt idx="7">
                  <c:v>1.153125</c:v>
                </c:pt>
                <c:pt idx="8">
                  <c:v>0.85945767195767198</c:v>
                </c:pt>
                <c:pt idx="9">
                  <c:v>0.77541035353535348</c:v>
                </c:pt>
                <c:pt idx="10">
                  <c:v>0.99807098765432101</c:v>
                </c:pt>
                <c:pt idx="11">
                  <c:v>0.70175438596491224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8B-42DD-B144-E6D092F34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999088"/>
        <c:axId val="564996136"/>
      </c:lineChart>
      <c:catAx>
        <c:axId val="5649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96136"/>
        <c:crosses val="autoZero"/>
        <c:auto val="1"/>
        <c:lblAlgn val="ctr"/>
        <c:lblOffset val="100"/>
        <c:noMultiLvlLbl val="0"/>
      </c:catAx>
      <c:valAx>
        <c:axId val="56499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9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409772</xdr:colOff>
      <xdr:row>3</xdr:row>
      <xdr:rowOff>184149</xdr:rowOff>
    </xdr:from>
    <xdr:to>
      <xdr:col>1</xdr:col>
      <xdr:colOff>4495799</xdr:colOff>
      <xdr:row>19</xdr:row>
      <xdr:rowOff>38098</xdr:rowOff>
    </xdr:to>
    <xdr:pic>
      <xdr:nvPicPr>
        <xdr:cNvPr id="3" name="Picture 2" descr="Almaty Hotel-Almaty Updated 2022 Room Price-Reviews &amp; Deals | Trip.com">
          <a:extLst>
            <a:ext uri="{FF2B5EF4-FFF2-40B4-BE49-F238E27FC236}">
              <a16:creationId xmlns:a16="http://schemas.microsoft.com/office/drawing/2014/main" id="{B3CD4854-FACD-4BA5-B12B-D4D1EF7B8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5722" y="1136649"/>
          <a:ext cx="4086027" cy="2800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4232</xdr:colOff>
      <xdr:row>2</xdr:row>
      <xdr:rowOff>7056</xdr:rowOff>
    </xdr:from>
    <xdr:to>
      <xdr:col>7</xdr:col>
      <xdr:colOff>0</xdr:colOff>
      <xdr:row>22</xdr:row>
      <xdr:rowOff>1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3A92E6F-EDDD-FB73-EFEC-8C942ACFE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</xdr:row>
      <xdr:rowOff>0</xdr:rowOff>
    </xdr:from>
    <xdr:to>
      <xdr:col>1</xdr:col>
      <xdr:colOff>7626350</xdr:colOff>
      <xdr:row>22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840AE0-7EE7-40D8-8B41-9A255BE34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28223</xdr:colOff>
      <xdr:row>2</xdr:row>
      <xdr:rowOff>7055</xdr:rowOff>
    </xdr:from>
    <xdr:to>
      <xdr:col>6</xdr:col>
      <xdr:colOff>5849055</xdr:colOff>
      <xdr:row>22</xdr:row>
      <xdr:rowOff>169334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BA64F7-F7D1-102E-923A-6F7F25D6B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619760</xdr:colOff>
      <xdr:row>1</xdr:row>
      <xdr:rowOff>102870</xdr:rowOff>
    </xdr:from>
    <xdr:to>
      <xdr:col>19</xdr:col>
      <xdr:colOff>444500</xdr:colOff>
      <xdr:row>16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C1A0A-4E16-49F8-866B-33C83CF351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121920</xdr:colOff>
      <xdr:row>9</xdr:row>
      <xdr:rowOff>118110</xdr:rowOff>
    </xdr:from>
    <xdr:to>
      <xdr:col>18</xdr:col>
      <xdr:colOff>1165860</xdr:colOff>
      <xdr:row>24</xdr:row>
      <xdr:rowOff>118110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194313DC-26A0-46AA-8B10-5395F532F5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175260</xdr:colOff>
      <xdr:row>21</xdr:row>
      <xdr:rowOff>80010</xdr:rowOff>
    </xdr:from>
    <xdr:to>
      <xdr:col>19</xdr:col>
      <xdr:colOff>22860</xdr:colOff>
      <xdr:row>36</xdr:row>
      <xdr:rowOff>80010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A81EEB17-216D-42D4-8D01-15705D6E6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38100</xdr:colOff>
      <xdr:row>28</xdr:row>
      <xdr:rowOff>163830</xdr:rowOff>
    </xdr:from>
    <xdr:to>
      <xdr:col>18</xdr:col>
      <xdr:colOff>1082040</xdr:colOff>
      <xdr:row>43</xdr:row>
      <xdr:rowOff>163830</xdr:rowOff>
    </xdr:to>
    <xdr:graphicFrame macro="">
      <xdr:nvGraphicFramePr>
        <xdr:cNvPr id="5" name="Chart 6">
          <a:extLst>
            <a:ext uri="{FF2B5EF4-FFF2-40B4-BE49-F238E27FC236}">
              <a16:creationId xmlns:a16="http://schemas.microsoft.com/office/drawing/2014/main" id="{BD31D146-6A0D-4617-A4F9-A67C635CB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777240</xdr:colOff>
      <xdr:row>43</xdr:row>
      <xdr:rowOff>156210</xdr:rowOff>
    </xdr:from>
    <xdr:to>
      <xdr:col>18</xdr:col>
      <xdr:colOff>1028700</xdr:colOff>
      <xdr:row>58</xdr:row>
      <xdr:rowOff>156210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id="{F2015374-1CDD-49E3-A1B9-F28881F9B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45720</xdr:colOff>
      <xdr:row>58</xdr:row>
      <xdr:rowOff>163830</xdr:rowOff>
    </xdr:from>
    <xdr:to>
      <xdr:col>18</xdr:col>
      <xdr:colOff>1089660</xdr:colOff>
      <xdr:row>73</xdr:row>
      <xdr:rowOff>163830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id="{8B27AFD6-CFDA-4BBE-BF4A-0D9744C27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otel%20Analy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s"/>
      <sheetName val="Actuals"/>
      <sheetName val="Merge"/>
    </sheetNames>
    <sheetDataSet>
      <sheetData sheetId="0"/>
      <sheetData sheetId="1"/>
      <sheetData sheetId="2">
        <row r="1">
          <cell r="M1" t="str">
            <v>PercentRoom</v>
          </cell>
          <cell r="N1" t="str">
            <v>PercentFood</v>
          </cell>
          <cell r="O1" t="str">
            <v>PercentBar</v>
          </cell>
        </row>
        <row r="2">
          <cell r="M2">
            <v>0.95798319327731096</v>
          </cell>
          <cell r="N2">
            <v>0.4710706504824152</v>
          </cell>
          <cell r="O2">
            <v>0.85154061624649857</v>
          </cell>
        </row>
        <row r="3">
          <cell r="M3">
            <v>0.9732142857142857</v>
          </cell>
          <cell r="N3">
            <v>0.42544973544973547</v>
          </cell>
          <cell r="O3">
            <v>0.86908068783068781</v>
          </cell>
        </row>
        <row r="4">
          <cell r="M4">
            <v>0.92729591836734693</v>
          </cell>
          <cell r="N4">
            <v>0.43664965986394561</v>
          </cell>
          <cell r="O4">
            <v>1.0997555272108843</v>
          </cell>
        </row>
        <row r="5">
          <cell r="M5">
            <v>0.99068322981366463</v>
          </cell>
          <cell r="N5">
            <v>0.32637163561076604</v>
          </cell>
          <cell r="O5">
            <v>1.132214026915114</v>
          </cell>
        </row>
        <row r="6">
          <cell r="M6">
            <v>1.0285714285714285</v>
          </cell>
          <cell r="N6">
            <v>0.19396428571428573</v>
          </cell>
          <cell r="O6">
            <v>0.93348214285714282</v>
          </cell>
        </row>
        <row r="7">
          <cell r="M7">
            <v>0.9285714285714286</v>
          </cell>
          <cell r="N7">
            <v>9.9029982363315699E-2</v>
          </cell>
          <cell r="O7">
            <v>0.79574514991181655</v>
          </cell>
        </row>
        <row r="8">
          <cell r="M8">
            <v>1.0012755102040816</v>
          </cell>
          <cell r="N8">
            <v>1.1167044595616025</v>
          </cell>
          <cell r="O8">
            <v>1.1552343159486016</v>
          </cell>
        </row>
        <row r="9">
          <cell r="M9">
            <v>1.0127551020408163</v>
          </cell>
          <cell r="N9">
            <v>1.0267668178382463</v>
          </cell>
          <cell r="O9">
            <v>1.0101568405139834</v>
          </cell>
        </row>
        <row r="10">
          <cell r="M10">
            <v>0.96768707482993199</v>
          </cell>
          <cell r="N10">
            <v>0.99092970521541945</v>
          </cell>
          <cell r="O10">
            <v>0.87673611111111116</v>
          </cell>
        </row>
        <row r="11">
          <cell r="M11">
            <v>0.98913043478260865</v>
          </cell>
          <cell r="N11">
            <v>0.99608925695882222</v>
          </cell>
          <cell r="O11">
            <v>0.9511732229123534</v>
          </cell>
        </row>
        <row r="12">
          <cell r="M12">
            <v>1</v>
          </cell>
          <cell r="N12">
            <v>0.96484126984126983</v>
          </cell>
          <cell r="O12">
            <v>0.92685185185185182</v>
          </cell>
        </row>
        <row r="13">
          <cell r="M13">
            <v>0.95676691729323304</v>
          </cell>
          <cell r="N13">
            <v>0.78618740729374459</v>
          </cell>
          <cell r="O13">
            <v>0.80911881314746126</v>
          </cell>
        </row>
        <row r="14">
          <cell r="M14">
            <v>1.0811688311688312</v>
          </cell>
          <cell r="N14">
            <v>1.6474837662337662</v>
          </cell>
          <cell r="O14">
            <v>1.6248308982683983</v>
          </cell>
        </row>
        <row r="15">
          <cell r="M15">
            <v>1.1353305785123966</v>
          </cell>
          <cell r="N15">
            <v>1.4303891184573003</v>
          </cell>
          <cell r="O15">
            <v>1.3619146005509641</v>
          </cell>
        </row>
        <row r="16">
          <cell r="M16">
            <v>1.0537190082644627</v>
          </cell>
          <cell r="N16">
            <v>0.93027872305947168</v>
          </cell>
          <cell r="O16">
            <v>0.95186272524802595</v>
          </cell>
        </row>
        <row r="17">
          <cell r="M17">
            <v>1.0088383838383839</v>
          </cell>
          <cell r="N17">
            <v>0.77790156466627058</v>
          </cell>
          <cell r="O17">
            <v>0.79917017587317318</v>
          </cell>
        </row>
        <row r="18">
          <cell r="M18">
            <v>0.97443181818181823</v>
          </cell>
          <cell r="N18">
            <v>0.52562388591800357</v>
          </cell>
          <cell r="O18">
            <v>0.5418293363078639</v>
          </cell>
        </row>
        <row r="19">
          <cell r="M19">
            <v>0.79242424242424248</v>
          </cell>
          <cell r="N19">
            <v>0.61328282828282832</v>
          </cell>
          <cell r="O19">
            <v>0.66029040404040407</v>
          </cell>
        </row>
        <row r="20">
          <cell r="M20">
            <v>0.43039772727272729</v>
          </cell>
          <cell r="N20">
            <v>9.8697916666666663E-2</v>
          </cell>
          <cell r="O20">
            <v>0.10292376893939394</v>
          </cell>
        </row>
        <row r="21">
          <cell r="M21">
            <v>0.37926136363636365</v>
          </cell>
          <cell r="N21">
            <v>6.5364583333333337E-2</v>
          </cell>
          <cell r="O21">
            <v>6.8714488636363633E-2</v>
          </cell>
        </row>
        <row r="22">
          <cell r="M22">
            <v>0.36969696969696969</v>
          </cell>
          <cell r="N22">
            <v>9.0136660724896026E-2</v>
          </cell>
          <cell r="O22">
            <v>8.3333333333333329E-2</v>
          </cell>
        </row>
        <row r="23">
          <cell r="M23">
            <v>0.25852272727272729</v>
          </cell>
          <cell r="N23">
            <v>3.7026515151515151E-2</v>
          </cell>
          <cell r="O23">
            <v>3.7109375E-2</v>
          </cell>
        </row>
        <row r="24">
          <cell r="M24">
            <v>0.22727272727272727</v>
          </cell>
          <cell r="N24">
            <v>3.928872053872054E-2</v>
          </cell>
          <cell r="O24">
            <v>3.8457491582491579E-2</v>
          </cell>
        </row>
        <row r="25">
          <cell r="M25">
            <v>0.18545454545454546</v>
          </cell>
          <cell r="N25">
            <v>3.6942148760330577E-2</v>
          </cell>
          <cell r="O25">
            <v>3.8223140495867766E-2</v>
          </cell>
        </row>
        <row r="26">
          <cell r="M26">
            <v>0.95914127423822715</v>
          </cell>
          <cell r="N26">
            <v>0.78562634656817487</v>
          </cell>
          <cell r="O26">
            <v>0.82094490612496152</v>
          </cell>
        </row>
        <row r="27">
          <cell r="M27">
            <v>1.0639952153110048</v>
          </cell>
          <cell r="N27">
            <v>1.1251860712387027</v>
          </cell>
          <cell r="O27">
            <v>1.1200824029771399</v>
          </cell>
        </row>
        <row r="28">
          <cell r="M28">
            <v>1.0440503432494279</v>
          </cell>
          <cell r="N28">
            <v>1.0278413424866515</v>
          </cell>
          <cell r="O28">
            <v>0.97504031666911006</v>
          </cell>
        </row>
        <row r="29">
          <cell r="M29">
            <v>1.037828947368421</v>
          </cell>
          <cell r="N29">
            <v>1.2092189608636976</v>
          </cell>
          <cell r="O29">
            <v>1.162362792006755</v>
          </cell>
        </row>
        <row r="30">
          <cell r="M30">
            <v>1.0171624713958809</v>
          </cell>
          <cell r="N30">
            <v>0.92134600715836412</v>
          </cell>
          <cell r="O30">
            <v>0.88238528075062306</v>
          </cell>
        </row>
        <row r="31">
          <cell r="M31">
            <v>0.92690058479532167</v>
          </cell>
          <cell r="N31">
            <v>0.94291747888239119</v>
          </cell>
          <cell r="O31">
            <v>0.8464100064977258</v>
          </cell>
        </row>
        <row r="32">
          <cell r="M32">
            <v>0.98624401913875603</v>
          </cell>
          <cell r="N32">
            <v>0.78847687400318978</v>
          </cell>
          <cell r="O32">
            <v>0.81346358320042533</v>
          </cell>
        </row>
        <row r="33">
          <cell r="M33">
            <v>0.99542334096109841</v>
          </cell>
          <cell r="N33">
            <v>0.75115687770150008</v>
          </cell>
          <cell r="O33">
            <v>0.77571192473938466</v>
          </cell>
        </row>
        <row r="34">
          <cell r="M34">
            <v>1.0561403508771929</v>
          </cell>
          <cell r="N34">
            <v>0.77903733693207378</v>
          </cell>
          <cell r="O34">
            <v>0.73487404408457035</v>
          </cell>
        </row>
        <row r="35">
          <cell r="M35">
            <v>1.0427631578947369</v>
          </cell>
          <cell r="N35">
            <v>1.3246762740183793</v>
          </cell>
          <cell r="O35">
            <v>1.3357351712614871</v>
          </cell>
        </row>
        <row r="36">
          <cell r="M36">
            <v>1.0007309941520468</v>
          </cell>
          <cell r="N36">
            <v>0.85878817413905129</v>
          </cell>
          <cell r="O36">
            <v>0.88511208576998046</v>
          </cell>
        </row>
        <row r="37">
          <cell r="M37">
            <v>0.97488038277511957</v>
          </cell>
          <cell r="N37">
            <v>0.96106576601932636</v>
          </cell>
          <cell r="O37">
            <v>1.0148868831321065</v>
          </cell>
        </row>
        <row r="38">
          <cell r="M38">
            <v>1.068888888888889</v>
          </cell>
          <cell r="N38">
            <v>1.2992222222222223</v>
          </cell>
          <cell r="O38">
            <v>1.3711728395061729</v>
          </cell>
        </row>
        <row r="39">
          <cell r="M39">
            <v>0.97354497354497349</v>
          </cell>
          <cell r="N39">
            <v>0.92824808935920045</v>
          </cell>
          <cell r="O39">
            <v>0.97817460317460314</v>
          </cell>
        </row>
        <row r="40">
          <cell r="M40">
            <v>1.0579710144927537</v>
          </cell>
          <cell r="N40">
            <v>1.0468438003220613</v>
          </cell>
          <cell r="O40">
            <v>1.0215378421900161</v>
          </cell>
        </row>
        <row r="41">
          <cell r="M41">
            <v>1.0318930041152263</v>
          </cell>
          <cell r="N41">
            <v>1.4516323731138545</v>
          </cell>
          <cell r="O41">
            <v>1.4414609053497942</v>
          </cell>
        </row>
        <row r="42">
          <cell r="M42">
            <v>0.96825396825396826</v>
          </cell>
          <cell r="N42">
            <v>1.0551984126984126</v>
          </cell>
          <cell r="O42">
            <v>1.0694113756613757</v>
          </cell>
        </row>
        <row r="43">
          <cell r="M43">
            <v>1.0648148148148149</v>
          </cell>
          <cell r="N43">
            <v>0.86090534979423872</v>
          </cell>
          <cell r="O43">
            <v>0.83944187242798352</v>
          </cell>
        </row>
        <row r="44">
          <cell r="M44">
            <v>1.0622222222222222</v>
          </cell>
          <cell r="N44">
            <v>1.0239012345679013</v>
          </cell>
          <cell r="O44">
            <v>1.0397222222222222</v>
          </cell>
        </row>
        <row r="45">
          <cell r="M45">
            <v>0.93888888888888888</v>
          </cell>
          <cell r="N45">
            <v>0.73932098765432097</v>
          </cell>
          <cell r="O45">
            <v>0.79558641975308642</v>
          </cell>
        </row>
        <row r="46">
          <cell r="M46">
            <v>0.97839506172839508</v>
          </cell>
          <cell r="N46">
            <v>0.83681069958847731</v>
          </cell>
          <cell r="O46">
            <v>0.83374485596707815</v>
          </cell>
        </row>
        <row r="47">
          <cell r="M47">
            <v>0.99801587301587302</v>
          </cell>
          <cell r="N47">
            <v>1.0660163139329806</v>
          </cell>
          <cell r="O47">
            <v>1.1372078924162257</v>
          </cell>
        </row>
        <row r="48">
          <cell r="M48">
            <v>0.98472222222222228</v>
          </cell>
          <cell r="N48">
            <v>0.98617283950617285</v>
          </cell>
          <cell r="O48">
            <v>0.91543209876543208</v>
          </cell>
        </row>
        <row r="49">
          <cell r="M49">
            <v>1.047979797979798</v>
          </cell>
          <cell r="N49">
            <v>1.1762830323436384</v>
          </cell>
          <cell r="O49">
            <v>1.1305970149253732</v>
          </cell>
        </row>
        <row r="50">
          <cell r="M50">
            <v>1.0411764705882354</v>
          </cell>
          <cell r="N50">
            <v>0.46202614379084966</v>
          </cell>
          <cell r="O50">
            <v>0.81903594771241828</v>
          </cell>
        </row>
        <row r="51">
          <cell r="M51">
            <v>1.0176470588235293</v>
          </cell>
          <cell r="N51">
            <v>0.34316993464052287</v>
          </cell>
          <cell r="O51">
            <v>0.89468954248366017</v>
          </cell>
        </row>
        <row r="52">
          <cell r="M52">
            <v>0.87</v>
          </cell>
          <cell r="N52">
            <v>0.24977564102564104</v>
          </cell>
          <cell r="O52">
            <v>0.68830128205128205</v>
          </cell>
        </row>
        <row r="53">
          <cell r="M53">
            <v>0.79523809523809519</v>
          </cell>
          <cell r="N53">
            <v>0.21666666666666667</v>
          </cell>
          <cell r="O53">
            <v>0.65396946564885494</v>
          </cell>
        </row>
        <row r="54">
          <cell r="M54">
            <v>0.93913043478260871</v>
          </cell>
          <cell r="N54">
            <v>0.16950947603121516</v>
          </cell>
          <cell r="O54">
            <v>0.79108013937282229</v>
          </cell>
        </row>
        <row r="55">
          <cell r="M55">
            <v>0.93</v>
          </cell>
          <cell r="N55">
            <v>0.10038888888888889</v>
          </cell>
          <cell r="O55">
            <v>0.89701388888888889</v>
          </cell>
        </row>
        <row r="56">
          <cell r="M56">
            <v>1.1319999999999999</v>
          </cell>
          <cell r="N56">
            <v>1.5257777777777777</v>
          </cell>
          <cell r="O56">
            <v>1.2549444444444444</v>
          </cell>
        </row>
        <row r="57">
          <cell r="M57">
            <v>1.0107142857142857</v>
          </cell>
          <cell r="N57">
            <v>1.1243452380952381</v>
          </cell>
          <cell r="O57">
            <v>1.1268353174603174</v>
          </cell>
        </row>
        <row r="58">
          <cell r="M58">
            <v>0.9285714285714286</v>
          </cell>
          <cell r="N58">
            <v>0.8662698412698413</v>
          </cell>
          <cell r="O58">
            <v>0.94687022900763362</v>
          </cell>
        </row>
        <row r="59">
          <cell r="M59">
            <v>0.92500000000000004</v>
          </cell>
          <cell r="N59">
            <v>0.62561111111111112</v>
          </cell>
          <cell r="O59">
            <v>0.60180555555555559</v>
          </cell>
        </row>
        <row r="60">
          <cell r="M60">
            <v>0.76</v>
          </cell>
          <cell r="N60">
            <v>0.48385185185185187</v>
          </cell>
          <cell r="O60">
            <v>0.51148148148148154</v>
          </cell>
        </row>
        <row r="61">
          <cell r="M61">
            <v>0.85624999999999996</v>
          </cell>
          <cell r="N61">
            <v>0.55869047619047618</v>
          </cell>
          <cell r="O61">
            <v>0.56175595238095233</v>
          </cell>
        </row>
        <row r="62">
          <cell r="M62">
            <v>0.96875</v>
          </cell>
          <cell r="N62">
            <v>0.4055121527777778</v>
          </cell>
          <cell r="O62">
            <v>0.79166666666666663</v>
          </cell>
        </row>
        <row r="63">
          <cell r="M63">
            <v>1.0119047619047619</v>
          </cell>
          <cell r="N63">
            <v>0.29181547619047621</v>
          </cell>
          <cell r="O63">
            <v>0.52802579365079361</v>
          </cell>
        </row>
        <row r="64">
          <cell r="M64">
            <v>0.89583333333333337</v>
          </cell>
          <cell r="N64">
            <v>0.21289682539682539</v>
          </cell>
          <cell r="O64">
            <v>0.54389880952380953</v>
          </cell>
        </row>
        <row r="65">
          <cell r="M65">
            <v>0.68888888888888888</v>
          </cell>
          <cell r="N65">
            <v>0.11037037037037037</v>
          </cell>
          <cell r="O65">
            <v>0.31732804232804235</v>
          </cell>
        </row>
        <row r="66">
          <cell r="M66">
            <v>0.95333333333333337</v>
          </cell>
          <cell r="N66">
            <v>0.18450793650793651</v>
          </cell>
          <cell r="O66">
            <v>0.96047619047619048</v>
          </cell>
        </row>
        <row r="67">
          <cell r="M67">
            <v>0.87037037037037035</v>
          </cell>
          <cell r="N67">
            <v>8.4104938271604937E-2</v>
          </cell>
          <cell r="O67">
            <v>0.59924768518518523</v>
          </cell>
        </row>
        <row r="68">
          <cell r="M68">
            <v>0.94</v>
          </cell>
          <cell r="N68">
            <v>0.88180555555555551</v>
          </cell>
          <cell r="O68">
            <v>0.86236111111111113</v>
          </cell>
        </row>
        <row r="69">
          <cell r="M69">
            <v>1.1933333333333334</v>
          </cell>
          <cell r="N69">
            <v>1.4589722222222221</v>
          </cell>
          <cell r="O69">
            <v>1.153125</v>
          </cell>
        </row>
        <row r="70">
          <cell r="M70">
            <v>0.92361111111111116</v>
          </cell>
          <cell r="N70">
            <v>1.0264219576719578</v>
          </cell>
          <cell r="O70">
            <v>0.85945767195767198</v>
          </cell>
        </row>
        <row r="71">
          <cell r="M71">
            <v>0.93181818181818177</v>
          </cell>
          <cell r="N71">
            <v>0.67572601010101008</v>
          </cell>
          <cell r="O71">
            <v>0.77541035353535348</v>
          </cell>
        </row>
        <row r="72">
          <cell r="M72">
            <v>0.9907407407407407</v>
          </cell>
          <cell r="N72">
            <v>1.0784336419753087</v>
          </cell>
          <cell r="O72">
            <v>0.99807098765432101</v>
          </cell>
        </row>
        <row r="73">
          <cell r="M73">
            <v>0.86842105263157898</v>
          </cell>
          <cell r="N73">
            <v>0.68479532163742685</v>
          </cell>
          <cell r="O73">
            <v>0.70175438596491224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F4362-FBA8-48F8-85F0-F3780936CF85}">
  <dimension ref="B2:F19"/>
  <sheetViews>
    <sheetView tabSelected="1" workbookViewId="0">
      <selection activeCell="C17" sqref="C17"/>
    </sheetView>
  </sheetViews>
  <sheetFormatPr defaultColWidth="8.81640625" defaultRowHeight="14.5"/>
  <cols>
    <col min="2" max="2" width="72.453125" customWidth="1"/>
    <col min="3" max="3" width="29.26953125" customWidth="1"/>
    <col min="4" max="4" width="3.36328125" customWidth="1"/>
    <col min="5" max="5" width="31.36328125" customWidth="1"/>
    <col min="6" max="6" width="31.26953125" customWidth="1"/>
  </cols>
  <sheetData>
    <row r="2" spans="2:6" s="25" customFormat="1" ht="46">
      <c r="B2" s="27" t="s">
        <v>110</v>
      </c>
    </row>
    <row r="4" spans="2:6">
      <c r="F4" s="28"/>
    </row>
    <row r="5" spans="2:6">
      <c r="C5" s="31" t="s">
        <v>112</v>
      </c>
      <c r="D5" s="28"/>
      <c r="E5" s="28"/>
      <c r="F5" s="28"/>
    </row>
    <row r="6" spans="2:6">
      <c r="C6" s="29" t="s">
        <v>111</v>
      </c>
      <c r="D6" s="28"/>
      <c r="E6" s="28"/>
      <c r="F6" s="28"/>
    </row>
    <row r="7" spans="2:6">
      <c r="C7" s="28"/>
      <c r="D7" s="28"/>
      <c r="E7" s="28"/>
    </row>
    <row r="8" spans="2:6">
      <c r="C8" s="31" t="s">
        <v>132</v>
      </c>
      <c r="D8" s="28"/>
      <c r="E8" s="31" t="s">
        <v>131</v>
      </c>
    </row>
    <row r="9" spans="2:6">
      <c r="C9" s="29" t="s">
        <v>24</v>
      </c>
      <c r="D9" s="28"/>
      <c r="E9" s="30" t="s">
        <v>80</v>
      </c>
    </row>
    <row r="10" spans="2:6">
      <c r="C10" s="29" t="s">
        <v>28</v>
      </c>
      <c r="D10" s="28"/>
      <c r="E10" s="30" t="s">
        <v>81</v>
      </c>
    </row>
    <row r="11" spans="2:6">
      <c r="C11" s="29" t="s">
        <v>22</v>
      </c>
      <c r="D11" s="28"/>
      <c r="E11" s="30" t="s">
        <v>73</v>
      </c>
    </row>
    <row r="12" spans="2:6">
      <c r="C12" s="29" t="s">
        <v>27</v>
      </c>
      <c r="D12" s="28"/>
      <c r="E12" s="30" t="s">
        <v>76</v>
      </c>
    </row>
    <row r="13" spans="2:6">
      <c r="C13" s="29" t="s">
        <v>29</v>
      </c>
      <c r="D13" s="28"/>
      <c r="E13" s="30" t="s">
        <v>75</v>
      </c>
    </row>
    <row r="14" spans="2:6">
      <c r="C14" s="29" t="s">
        <v>30</v>
      </c>
      <c r="D14" s="28"/>
      <c r="E14" s="30" t="s">
        <v>82</v>
      </c>
    </row>
    <row r="15" spans="2:6">
      <c r="C15" s="28"/>
      <c r="D15" s="28"/>
      <c r="E15" s="30" t="s">
        <v>108</v>
      </c>
    </row>
    <row r="16" spans="2:6">
      <c r="C16" s="31" t="s">
        <v>133</v>
      </c>
      <c r="D16" s="28"/>
      <c r="E16" s="30" t="s">
        <v>78</v>
      </c>
    </row>
    <row r="17" spans="3:5">
      <c r="C17" s="29" t="s">
        <v>34</v>
      </c>
      <c r="D17" s="28"/>
      <c r="E17" s="30" t="s">
        <v>79</v>
      </c>
    </row>
    <row r="18" spans="3:5">
      <c r="C18" s="29" t="s">
        <v>35</v>
      </c>
      <c r="D18" s="28"/>
      <c r="E18" s="30" t="s">
        <v>74</v>
      </c>
    </row>
    <row r="19" spans="3:5">
      <c r="C19" s="29" t="s">
        <v>36</v>
      </c>
      <c r="E19" s="30" t="s">
        <v>77</v>
      </c>
    </row>
  </sheetData>
  <phoneticPr fontId="2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E1CC1-D986-4D23-869E-6D72B1F14DF2}">
  <dimension ref="B1:O58"/>
  <sheetViews>
    <sheetView zoomScaleNormal="100" workbookViewId="0">
      <selection activeCell="C5" sqref="C5"/>
    </sheetView>
  </sheetViews>
  <sheetFormatPr defaultRowHeight="14.5"/>
  <cols>
    <col min="1" max="1" width="1.7265625" customWidth="1"/>
    <col min="2" max="2" width="26.1796875" bestFit="1" customWidth="1"/>
    <col min="3" max="14" width="8.90625" customWidth="1"/>
    <col min="15" max="15" width="8.90625" style="8" customWidth="1"/>
  </cols>
  <sheetData>
    <row r="1" spans="2:15" s="8" customFormat="1" ht="19.899999999999999" customHeight="1">
      <c r="B1" s="7" t="s">
        <v>37</v>
      </c>
    </row>
    <row r="3" spans="2:15">
      <c r="B3" s="32" t="s">
        <v>38</v>
      </c>
      <c r="C3" s="32" t="s">
        <v>39</v>
      </c>
      <c r="D3" s="32" t="s">
        <v>40</v>
      </c>
      <c r="E3" s="32" t="s">
        <v>41</v>
      </c>
      <c r="F3" s="32" t="s">
        <v>42</v>
      </c>
      <c r="G3" s="32" t="s">
        <v>43</v>
      </c>
      <c r="H3" s="32" t="s">
        <v>44</v>
      </c>
      <c r="I3" s="32" t="s">
        <v>45</v>
      </c>
      <c r="J3" s="32" t="s">
        <v>46</v>
      </c>
      <c r="K3" s="32" t="s">
        <v>47</v>
      </c>
      <c r="L3" s="32" t="s">
        <v>48</v>
      </c>
      <c r="M3" s="32" t="s">
        <v>49</v>
      </c>
      <c r="N3" s="32" t="s">
        <v>50</v>
      </c>
      <c r="O3" s="32" t="s">
        <v>51</v>
      </c>
    </row>
    <row r="4" spans="2:15">
      <c r="B4" s="33" t="s">
        <v>52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2:15">
      <c r="B5" s="9" t="s">
        <v>53</v>
      </c>
      <c r="C5">
        <v>28</v>
      </c>
      <c r="D5">
        <v>28</v>
      </c>
      <c r="E5">
        <v>28</v>
      </c>
      <c r="F5">
        <v>28</v>
      </c>
      <c r="G5">
        <v>28</v>
      </c>
      <c r="H5">
        <v>28</v>
      </c>
      <c r="I5">
        <v>28</v>
      </c>
      <c r="J5">
        <v>28</v>
      </c>
      <c r="K5">
        <v>28</v>
      </c>
      <c r="L5">
        <v>28</v>
      </c>
      <c r="M5">
        <v>28</v>
      </c>
      <c r="N5">
        <v>28</v>
      </c>
    </row>
    <row r="6" spans="2:15">
      <c r="B6" s="10" t="s">
        <v>54</v>
      </c>
      <c r="C6" s="2">
        <v>304164</v>
      </c>
      <c r="D6" s="2">
        <v>357840</v>
      </c>
      <c r="E6" s="2">
        <v>445312</v>
      </c>
      <c r="F6" s="2">
        <v>365792</v>
      </c>
      <c r="G6" s="2">
        <v>397600</v>
      </c>
      <c r="H6" s="2">
        <v>322056</v>
      </c>
      <c r="I6" s="2">
        <v>500976</v>
      </c>
      <c r="J6" s="2">
        <v>500976</v>
      </c>
      <c r="K6" s="2">
        <v>333984</v>
      </c>
      <c r="L6" s="2">
        <v>411516</v>
      </c>
      <c r="M6" s="2">
        <v>357840</v>
      </c>
      <c r="N6" s="2">
        <v>370160</v>
      </c>
      <c r="O6" s="11">
        <v>4668216</v>
      </c>
    </row>
    <row r="7" spans="2:15">
      <c r="B7" s="10" t="s">
        <v>55</v>
      </c>
      <c r="C7" s="2">
        <v>214200</v>
      </c>
      <c r="D7" s="2">
        <v>252000</v>
      </c>
      <c r="E7" s="2">
        <v>313600</v>
      </c>
      <c r="F7" s="2">
        <v>257600</v>
      </c>
      <c r="G7" s="2">
        <v>280000</v>
      </c>
      <c r="H7" s="2">
        <v>226800</v>
      </c>
      <c r="I7" s="2">
        <v>352800</v>
      </c>
      <c r="J7" s="2">
        <v>352800</v>
      </c>
      <c r="K7" s="2">
        <v>235200</v>
      </c>
      <c r="L7" s="2">
        <v>289800</v>
      </c>
      <c r="M7" s="2">
        <v>252000</v>
      </c>
      <c r="N7" s="2">
        <v>260680</v>
      </c>
      <c r="O7" s="11">
        <v>3287480</v>
      </c>
    </row>
    <row r="8" spans="2:15">
      <c r="B8" s="10" t="s">
        <v>56</v>
      </c>
      <c r="C8" s="2">
        <v>64260</v>
      </c>
      <c r="D8" s="2">
        <v>75600</v>
      </c>
      <c r="E8" s="2">
        <v>94080</v>
      </c>
      <c r="F8" s="2">
        <v>77280</v>
      </c>
      <c r="G8" s="2">
        <v>84000</v>
      </c>
      <c r="H8" s="2">
        <v>68040</v>
      </c>
      <c r="I8" s="2">
        <v>105840</v>
      </c>
      <c r="J8" s="2">
        <v>105840</v>
      </c>
      <c r="K8" s="2">
        <v>70560</v>
      </c>
      <c r="L8" s="2">
        <v>86940</v>
      </c>
      <c r="M8" s="2">
        <v>75600</v>
      </c>
      <c r="N8" s="2">
        <v>78204</v>
      </c>
      <c r="O8" s="11">
        <v>986244</v>
      </c>
    </row>
    <row r="9" spans="2:15">
      <c r="B9" s="10" t="s">
        <v>57</v>
      </c>
      <c r="C9" s="2">
        <v>25704</v>
      </c>
      <c r="D9" s="2">
        <v>30240</v>
      </c>
      <c r="E9" s="2">
        <v>37632</v>
      </c>
      <c r="F9" s="2">
        <v>30912</v>
      </c>
      <c r="G9" s="2">
        <v>33600</v>
      </c>
      <c r="H9" s="2">
        <v>27216</v>
      </c>
      <c r="I9" s="2">
        <v>42336</v>
      </c>
      <c r="J9" s="2">
        <v>42336</v>
      </c>
      <c r="K9" s="2">
        <v>28224</v>
      </c>
      <c r="L9" s="2">
        <v>34776</v>
      </c>
      <c r="M9" s="2">
        <v>30240</v>
      </c>
      <c r="N9" s="2">
        <v>31276</v>
      </c>
      <c r="O9" s="11">
        <v>394492</v>
      </c>
    </row>
    <row r="10" spans="2:15" s="13" customFormat="1">
      <c r="B10" s="35" t="s">
        <v>58</v>
      </c>
      <c r="C10" s="36">
        <v>31</v>
      </c>
      <c r="D10" s="36">
        <v>28</v>
      </c>
      <c r="E10" s="36">
        <v>31</v>
      </c>
      <c r="F10" s="36">
        <v>30</v>
      </c>
      <c r="G10" s="36">
        <v>31</v>
      </c>
      <c r="H10" s="36">
        <v>30</v>
      </c>
      <c r="I10" s="36">
        <v>31</v>
      </c>
      <c r="J10" s="36">
        <v>31</v>
      </c>
      <c r="K10" s="36">
        <v>30</v>
      </c>
      <c r="L10" s="36">
        <v>31</v>
      </c>
      <c r="M10" s="36">
        <v>30</v>
      </c>
      <c r="N10" s="36">
        <v>31</v>
      </c>
      <c r="O10" s="12"/>
    </row>
    <row r="11" spans="2:15" s="13" customFormat="1">
      <c r="B11" s="35" t="s">
        <v>59</v>
      </c>
      <c r="C11" s="36">
        <f>C6/C10/C5</f>
        <v>350.41935483870969</v>
      </c>
      <c r="D11" s="36">
        <f t="shared" ref="D11:N11" si="0">D6/D10/D5</f>
        <v>456.42857142857144</v>
      </c>
      <c r="E11" s="36">
        <f t="shared" si="0"/>
        <v>513.0322580645161</v>
      </c>
      <c r="F11" s="36">
        <f t="shared" si="0"/>
        <v>435.4666666666667</v>
      </c>
      <c r="G11" s="36">
        <f t="shared" si="0"/>
        <v>458.06451612903226</v>
      </c>
      <c r="H11" s="36">
        <f t="shared" si="0"/>
        <v>383.40000000000003</v>
      </c>
      <c r="I11" s="36">
        <f t="shared" si="0"/>
        <v>577.16129032258061</v>
      </c>
      <c r="J11" s="36">
        <f t="shared" si="0"/>
        <v>577.16129032258061</v>
      </c>
      <c r="K11" s="36">
        <f t="shared" si="0"/>
        <v>397.59999999999997</v>
      </c>
      <c r="L11" s="36">
        <f t="shared" si="0"/>
        <v>474.09677419354836</v>
      </c>
      <c r="M11" s="36">
        <f t="shared" si="0"/>
        <v>426</v>
      </c>
      <c r="N11" s="36">
        <f t="shared" si="0"/>
        <v>426.45161290322579</v>
      </c>
      <c r="O11" s="12"/>
    </row>
    <row r="12" spans="2:15">
      <c r="B12" s="33" t="s">
        <v>60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</row>
    <row r="13" spans="2:15">
      <c r="B13" s="9" t="s">
        <v>53</v>
      </c>
      <c r="C13">
        <v>36</v>
      </c>
      <c r="D13">
        <v>36</v>
      </c>
      <c r="E13">
        <v>36</v>
      </c>
      <c r="F13">
        <v>36</v>
      </c>
      <c r="G13">
        <v>36</v>
      </c>
      <c r="H13">
        <v>36</v>
      </c>
      <c r="I13">
        <v>36</v>
      </c>
      <c r="J13">
        <v>36</v>
      </c>
      <c r="K13">
        <v>36</v>
      </c>
      <c r="L13">
        <v>36</v>
      </c>
      <c r="M13">
        <v>36</v>
      </c>
      <c r="N13">
        <v>36</v>
      </c>
      <c r="O13" s="8">
        <v>36</v>
      </c>
    </row>
    <row r="14" spans="2:15">
      <c r="B14" s="10" t="s">
        <v>54</v>
      </c>
      <c r="C14" s="2">
        <v>383400</v>
      </c>
      <c r="D14" s="2">
        <v>322056</v>
      </c>
      <c r="E14" s="2">
        <v>293940</v>
      </c>
      <c r="F14" s="2">
        <v>345060</v>
      </c>
      <c r="G14" s="2">
        <v>357840</v>
      </c>
      <c r="H14" s="2">
        <v>184032</v>
      </c>
      <c r="I14" s="2">
        <v>383400</v>
      </c>
      <c r="J14" s="2">
        <v>383400</v>
      </c>
      <c r="K14" s="2">
        <v>230040</v>
      </c>
      <c r="L14" s="2">
        <v>429408</v>
      </c>
      <c r="M14" s="2">
        <v>306720</v>
      </c>
      <c r="N14" s="2">
        <v>371124</v>
      </c>
      <c r="O14" s="11">
        <v>3990420</v>
      </c>
    </row>
    <row r="15" spans="2:15">
      <c r="B15" s="10" t="s">
        <v>55</v>
      </c>
      <c r="C15" s="2">
        <v>270000</v>
      </c>
      <c r="D15" s="2">
        <v>226800</v>
      </c>
      <c r="E15" s="2">
        <v>207000</v>
      </c>
      <c r="F15" s="2">
        <v>243000</v>
      </c>
      <c r="G15" s="2">
        <v>252000</v>
      </c>
      <c r="H15" s="2">
        <v>129600</v>
      </c>
      <c r="I15" s="2">
        <v>270000</v>
      </c>
      <c r="J15" s="2">
        <v>270000</v>
      </c>
      <c r="K15" s="2">
        <v>162000</v>
      </c>
      <c r="L15" s="2">
        <v>302400</v>
      </c>
      <c r="M15" s="2">
        <v>216000</v>
      </c>
      <c r="N15" s="2">
        <v>261360</v>
      </c>
      <c r="O15" s="11">
        <v>2810160</v>
      </c>
    </row>
    <row r="16" spans="2:15">
      <c r="B16" s="10" t="s">
        <v>56</v>
      </c>
      <c r="C16" s="2">
        <v>81000</v>
      </c>
      <c r="D16" s="2">
        <v>68040</v>
      </c>
      <c r="E16" s="2">
        <v>62100</v>
      </c>
      <c r="F16" s="2">
        <v>72900</v>
      </c>
      <c r="G16" s="2">
        <v>75600</v>
      </c>
      <c r="H16" s="2">
        <v>38880</v>
      </c>
      <c r="I16" s="2">
        <v>81000</v>
      </c>
      <c r="J16" s="2">
        <v>81000</v>
      </c>
      <c r="K16" s="2">
        <v>48600</v>
      </c>
      <c r="L16" s="2">
        <v>90720</v>
      </c>
      <c r="M16" s="2">
        <v>64800</v>
      </c>
      <c r="N16" s="2">
        <v>78408</v>
      </c>
      <c r="O16" s="11">
        <v>843048</v>
      </c>
    </row>
    <row r="17" spans="2:15">
      <c r="B17" s="10" t="s">
        <v>57</v>
      </c>
      <c r="C17" s="2">
        <v>32400</v>
      </c>
      <c r="D17" s="2">
        <v>27216</v>
      </c>
      <c r="E17" s="2">
        <v>24840</v>
      </c>
      <c r="F17" s="2">
        <v>29160</v>
      </c>
      <c r="G17" s="2">
        <v>30240</v>
      </c>
      <c r="H17" s="2">
        <v>15552</v>
      </c>
      <c r="I17" s="2">
        <v>32400</v>
      </c>
      <c r="J17" s="2">
        <v>32400</v>
      </c>
      <c r="K17" s="2">
        <v>19440</v>
      </c>
      <c r="L17" s="2">
        <v>36288</v>
      </c>
      <c r="M17" s="2">
        <v>25920</v>
      </c>
      <c r="N17" s="2">
        <v>31356</v>
      </c>
      <c r="O17" s="11">
        <v>337212</v>
      </c>
    </row>
    <row r="18" spans="2:15" s="13" customFormat="1">
      <c r="B18" s="35" t="s">
        <v>58</v>
      </c>
      <c r="C18" s="36">
        <v>31</v>
      </c>
      <c r="D18" s="36">
        <v>28</v>
      </c>
      <c r="E18" s="36">
        <v>31</v>
      </c>
      <c r="F18" s="36">
        <v>30</v>
      </c>
      <c r="G18" s="36">
        <v>31</v>
      </c>
      <c r="H18" s="36">
        <v>30</v>
      </c>
      <c r="I18" s="36">
        <v>31</v>
      </c>
      <c r="J18" s="36">
        <v>31</v>
      </c>
      <c r="K18" s="36">
        <v>30</v>
      </c>
      <c r="L18" s="36">
        <v>31</v>
      </c>
      <c r="M18" s="36">
        <v>30</v>
      </c>
      <c r="N18" s="36">
        <v>31</v>
      </c>
      <c r="O18" s="12"/>
    </row>
    <row r="19" spans="2:15" s="13" customFormat="1">
      <c r="B19" s="35" t="s">
        <v>59</v>
      </c>
      <c r="C19" s="36">
        <f>C14/C18/C13</f>
        <v>343.54838709677421</v>
      </c>
      <c r="D19" s="36">
        <f t="shared" ref="D19:N19" si="1">D14/D18/D13</f>
        <v>319.5</v>
      </c>
      <c r="E19" s="36">
        <f t="shared" si="1"/>
        <v>263.38709677419354</v>
      </c>
      <c r="F19" s="36">
        <f t="shared" si="1"/>
        <v>319.5</v>
      </c>
      <c r="G19" s="36">
        <f t="shared" si="1"/>
        <v>320.64516129032262</v>
      </c>
      <c r="H19" s="36">
        <f t="shared" si="1"/>
        <v>170.39999999999998</v>
      </c>
      <c r="I19" s="36">
        <f t="shared" si="1"/>
        <v>343.54838709677421</v>
      </c>
      <c r="J19" s="36">
        <f t="shared" si="1"/>
        <v>343.54838709677421</v>
      </c>
      <c r="K19" s="36">
        <f t="shared" si="1"/>
        <v>213</v>
      </c>
      <c r="L19" s="36">
        <f t="shared" si="1"/>
        <v>384.77419354838707</v>
      </c>
      <c r="M19" s="36">
        <f t="shared" si="1"/>
        <v>284</v>
      </c>
      <c r="N19" s="36">
        <f t="shared" si="1"/>
        <v>332.54838709677421</v>
      </c>
      <c r="O19" s="12"/>
    </row>
    <row r="20" spans="2:15">
      <c r="B20" s="33" t="s">
        <v>61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</row>
    <row r="21" spans="2:15">
      <c r="B21" s="9" t="s">
        <v>53</v>
      </c>
      <c r="C21">
        <v>44</v>
      </c>
      <c r="D21">
        <v>44</v>
      </c>
      <c r="E21">
        <v>44</v>
      </c>
      <c r="F21">
        <v>44</v>
      </c>
      <c r="G21">
        <v>44</v>
      </c>
      <c r="H21">
        <v>44</v>
      </c>
      <c r="I21">
        <v>44</v>
      </c>
      <c r="J21">
        <v>44</v>
      </c>
      <c r="K21">
        <v>44</v>
      </c>
      <c r="L21">
        <v>44</v>
      </c>
      <c r="M21">
        <v>44</v>
      </c>
      <c r="N21">
        <v>44</v>
      </c>
      <c r="O21" s="8">
        <v>44</v>
      </c>
    </row>
    <row r="22" spans="2:15">
      <c r="B22" s="10" t="s">
        <v>54</v>
      </c>
      <c r="C22" s="2">
        <v>349888</v>
      </c>
      <c r="D22" s="2">
        <v>274912</v>
      </c>
      <c r="E22" s="2">
        <v>233684</v>
      </c>
      <c r="F22" s="2">
        <v>191180</v>
      </c>
      <c r="G22" s="2">
        <v>169928</v>
      </c>
      <c r="H22" s="2">
        <v>187440</v>
      </c>
      <c r="I22" s="2">
        <v>199936</v>
      </c>
      <c r="J22" s="2">
        <v>199936</v>
      </c>
      <c r="K22" s="2">
        <v>159324</v>
      </c>
      <c r="L22" s="2">
        <v>199936</v>
      </c>
      <c r="M22" s="2">
        <v>224928</v>
      </c>
      <c r="N22" s="2">
        <v>343640</v>
      </c>
      <c r="O22" s="11">
        <v>2734732</v>
      </c>
    </row>
    <row r="23" spans="2:15">
      <c r="B23" s="10" t="s">
        <v>55</v>
      </c>
      <c r="C23" s="2">
        <v>246400</v>
      </c>
      <c r="D23" s="2">
        <v>193600</v>
      </c>
      <c r="E23" s="2">
        <v>164560</v>
      </c>
      <c r="F23" s="2">
        <v>134640</v>
      </c>
      <c r="G23" s="2">
        <v>119680</v>
      </c>
      <c r="H23" s="2">
        <v>132000</v>
      </c>
      <c r="I23" s="2">
        <v>140800</v>
      </c>
      <c r="J23" s="2">
        <v>140800</v>
      </c>
      <c r="K23" s="2">
        <v>112200</v>
      </c>
      <c r="L23" s="2">
        <v>140800</v>
      </c>
      <c r="M23" s="2">
        <v>158400</v>
      </c>
      <c r="N23" s="2">
        <v>242000</v>
      </c>
      <c r="O23" s="11">
        <v>1925880</v>
      </c>
    </row>
    <row r="24" spans="2:15">
      <c r="B24" s="10" t="s">
        <v>56</v>
      </c>
      <c r="C24" s="2">
        <v>73920</v>
      </c>
      <c r="D24" s="2">
        <v>58080</v>
      </c>
      <c r="E24" s="2">
        <v>49368</v>
      </c>
      <c r="F24" s="2">
        <v>40392</v>
      </c>
      <c r="G24" s="2">
        <v>35904</v>
      </c>
      <c r="H24" s="2">
        <v>39600</v>
      </c>
      <c r="I24" s="2">
        <v>42240</v>
      </c>
      <c r="J24" s="2">
        <v>42240</v>
      </c>
      <c r="K24" s="2">
        <v>33660</v>
      </c>
      <c r="L24" s="2">
        <v>42240</v>
      </c>
      <c r="M24" s="2">
        <v>47520</v>
      </c>
      <c r="N24" s="2">
        <v>72600</v>
      </c>
      <c r="O24" s="11">
        <v>577764</v>
      </c>
    </row>
    <row r="25" spans="2:15">
      <c r="B25" s="10" t="s">
        <v>57</v>
      </c>
      <c r="C25" s="2">
        <v>29568</v>
      </c>
      <c r="D25" s="2">
        <v>23232</v>
      </c>
      <c r="E25" s="2">
        <v>19756</v>
      </c>
      <c r="F25" s="2">
        <v>16148</v>
      </c>
      <c r="G25" s="2">
        <v>14344</v>
      </c>
      <c r="H25" s="2">
        <v>15840</v>
      </c>
      <c r="I25" s="2">
        <v>16896</v>
      </c>
      <c r="J25" s="2">
        <v>16896</v>
      </c>
      <c r="K25" s="2">
        <v>13464</v>
      </c>
      <c r="L25" s="2">
        <v>16896</v>
      </c>
      <c r="M25" s="2">
        <v>19008</v>
      </c>
      <c r="N25" s="2">
        <v>29040</v>
      </c>
      <c r="O25" s="11">
        <v>231088</v>
      </c>
    </row>
    <row r="26" spans="2:15" s="13" customFormat="1">
      <c r="B26" s="35" t="s">
        <v>58</v>
      </c>
      <c r="C26" s="36">
        <v>31</v>
      </c>
      <c r="D26" s="36">
        <v>28</v>
      </c>
      <c r="E26" s="36">
        <v>31</v>
      </c>
      <c r="F26" s="36">
        <v>30</v>
      </c>
      <c r="G26" s="36">
        <v>31</v>
      </c>
      <c r="H26" s="36">
        <v>30</v>
      </c>
      <c r="I26" s="36">
        <v>31</v>
      </c>
      <c r="J26" s="36">
        <v>31</v>
      </c>
      <c r="K26" s="36">
        <v>30</v>
      </c>
      <c r="L26" s="36">
        <v>31</v>
      </c>
      <c r="M26" s="36">
        <v>30</v>
      </c>
      <c r="N26" s="36">
        <v>31</v>
      </c>
      <c r="O26" s="12"/>
    </row>
    <row r="27" spans="2:15" s="13" customFormat="1">
      <c r="B27" s="35" t="s">
        <v>59</v>
      </c>
      <c r="C27" s="36">
        <f>C22/C26/C21</f>
        <v>256.51612903225805</v>
      </c>
      <c r="D27" s="36">
        <f t="shared" ref="D27:N27" si="2">D22/D26/D21</f>
        <v>223.14285714285714</v>
      </c>
      <c r="E27" s="36">
        <f t="shared" si="2"/>
        <v>171.32258064516128</v>
      </c>
      <c r="F27" s="36">
        <f t="shared" si="2"/>
        <v>144.83333333333334</v>
      </c>
      <c r="G27" s="36">
        <f t="shared" si="2"/>
        <v>124.58064516129033</v>
      </c>
      <c r="H27" s="36">
        <f t="shared" si="2"/>
        <v>142</v>
      </c>
      <c r="I27" s="36">
        <f t="shared" si="2"/>
        <v>146.58064516129033</v>
      </c>
      <c r="J27" s="36">
        <f t="shared" si="2"/>
        <v>146.58064516129033</v>
      </c>
      <c r="K27" s="36">
        <f t="shared" si="2"/>
        <v>120.7</v>
      </c>
      <c r="L27" s="36">
        <f t="shared" si="2"/>
        <v>146.58064516129033</v>
      </c>
      <c r="M27" s="36">
        <f t="shared" si="2"/>
        <v>170.4</v>
      </c>
      <c r="N27" s="36">
        <f t="shared" si="2"/>
        <v>251.93548387096777</v>
      </c>
      <c r="O27" s="12"/>
    </row>
    <row r="28" spans="2:15">
      <c r="B28" s="33" t="s">
        <v>62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</row>
    <row r="29" spans="2:15">
      <c r="B29" s="9" t="s">
        <v>53</v>
      </c>
      <c r="C29">
        <v>10</v>
      </c>
      <c r="D29">
        <v>10</v>
      </c>
      <c r="E29">
        <v>10</v>
      </c>
      <c r="F29">
        <v>10</v>
      </c>
      <c r="G29">
        <v>10</v>
      </c>
      <c r="H29">
        <v>10</v>
      </c>
      <c r="I29">
        <v>10</v>
      </c>
      <c r="J29">
        <v>10</v>
      </c>
      <c r="K29">
        <v>10</v>
      </c>
      <c r="L29">
        <v>10</v>
      </c>
      <c r="M29">
        <v>10</v>
      </c>
      <c r="N29">
        <v>10</v>
      </c>
      <c r="O29" s="8">
        <v>10</v>
      </c>
    </row>
    <row r="30" spans="2:15">
      <c r="B30" s="10" t="s">
        <v>54</v>
      </c>
      <c r="C30" s="2">
        <v>144840</v>
      </c>
      <c r="D30" s="2">
        <v>144840</v>
      </c>
      <c r="E30" s="2">
        <v>147680</v>
      </c>
      <c r="F30" s="2">
        <v>155060</v>
      </c>
      <c r="G30" s="2">
        <v>169830</v>
      </c>
      <c r="H30" s="2">
        <v>170400</v>
      </c>
      <c r="I30" s="2">
        <v>213000</v>
      </c>
      <c r="J30" s="2">
        <v>238560</v>
      </c>
      <c r="K30" s="2">
        <v>155060</v>
      </c>
      <c r="L30" s="2">
        <v>170400</v>
      </c>
      <c r="M30" s="2">
        <v>127800</v>
      </c>
      <c r="N30" s="2">
        <v>159040</v>
      </c>
      <c r="O30" s="11">
        <v>1996510</v>
      </c>
    </row>
    <row r="31" spans="2:15">
      <c r="B31" s="10" t="s">
        <v>55</v>
      </c>
      <c r="C31" s="2">
        <v>102000</v>
      </c>
      <c r="D31" s="2">
        <v>102000</v>
      </c>
      <c r="E31" s="2">
        <v>104000</v>
      </c>
      <c r="F31" s="2">
        <v>109200</v>
      </c>
      <c r="G31" s="2">
        <v>119600</v>
      </c>
      <c r="H31" s="2">
        <v>120000</v>
      </c>
      <c r="I31" s="2">
        <v>150000</v>
      </c>
      <c r="J31" s="2">
        <v>168000</v>
      </c>
      <c r="K31" s="2">
        <v>109200</v>
      </c>
      <c r="L31" s="2">
        <v>120000</v>
      </c>
      <c r="M31" s="2">
        <v>90000</v>
      </c>
      <c r="N31" s="2">
        <v>112000</v>
      </c>
      <c r="O31" s="11">
        <v>1406000</v>
      </c>
    </row>
    <row r="32" spans="2:15">
      <c r="B32" s="10" t="s">
        <v>56</v>
      </c>
      <c r="C32" s="2">
        <v>30600</v>
      </c>
      <c r="D32" s="2">
        <v>30600</v>
      </c>
      <c r="E32" s="2">
        <v>31200</v>
      </c>
      <c r="F32" s="2">
        <v>32760</v>
      </c>
      <c r="G32" s="2">
        <v>35880</v>
      </c>
      <c r="H32" s="2">
        <v>36000</v>
      </c>
      <c r="I32" s="2">
        <v>45000</v>
      </c>
      <c r="J32" s="2">
        <v>50400</v>
      </c>
      <c r="K32" s="2">
        <v>32760</v>
      </c>
      <c r="L32" s="2">
        <v>36000</v>
      </c>
      <c r="M32" s="2">
        <v>27000</v>
      </c>
      <c r="N32" s="2">
        <v>33600</v>
      </c>
      <c r="O32" s="11">
        <v>421800</v>
      </c>
    </row>
    <row r="33" spans="2:15">
      <c r="B33" s="10" t="s">
        <v>57</v>
      </c>
      <c r="C33" s="2">
        <v>12240</v>
      </c>
      <c r="D33" s="2">
        <v>12240</v>
      </c>
      <c r="E33" s="2">
        <v>12480</v>
      </c>
      <c r="F33" s="2">
        <v>13100</v>
      </c>
      <c r="G33" s="2">
        <v>14350</v>
      </c>
      <c r="H33" s="2">
        <v>14400</v>
      </c>
      <c r="I33" s="2">
        <v>18000</v>
      </c>
      <c r="J33" s="2">
        <v>20160</v>
      </c>
      <c r="K33" s="2">
        <v>13100</v>
      </c>
      <c r="L33" s="2">
        <v>14400</v>
      </c>
      <c r="M33" s="2">
        <v>10800</v>
      </c>
      <c r="N33" s="2">
        <v>13440</v>
      </c>
      <c r="O33" s="11">
        <v>168710</v>
      </c>
    </row>
    <row r="34" spans="2:15" s="13" customFormat="1">
      <c r="B34" s="35" t="s">
        <v>58</v>
      </c>
      <c r="C34" s="36">
        <v>31</v>
      </c>
      <c r="D34" s="36">
        <v>28</v>
      </c>
      <c r="E34" s="36">
        <v>31</v>
      </c>
      <c r="F34" s="36">
        <v>30</v>
      </c>
      <c r="G34" s="36">
        <v>31</v>
      </c>
      <c r="H34" s="36">
        <v>30</v>
      </c>
      <c r="I34" s="36">
        <v>31</v>
      </c>
      <c r="J34" s="36">
        <v>31</v>
      </c>
      <c r="K34" s="36">
        <v>30</v>
      </c>
      <c r="L34" s="36">
        <v>31</v>
      </c>
      <c r="M34" s="36">
        <v>30</v>
      </c>
      <c r="N34" s="36">
        <v>31</v>
      </c>
      <c r="O34" s="12"/>
    </row>
    <row r="35" spans="2:15" s="13" customFormat="1">
      <c r="B35" s="35" t="s">
        <v>59</v>
      </c>
      <c r="C35" s="36">
        <f>C30/C34/C29</f>
        <v>467.22580645161287</v>
      </c>
      <c r="D35" s="36">
        <f t="shared" ref="D35:N35" si="3">D30/D34/D29</f>
        <v>517.28571428571433</v>
      </c>
      <c r="E35" s="36">
        <f t="shared" si="3"/>
        <v>476.38709677419354</v>
      </c>
      <c r="F35" s="36">
        <f t="shared" si="3"/>
        <v>516.86666666666667</v>
      </c>
      <c r="G35" s="36">
        <f t="shared" si="3"/>
        <v>547.83870967741927</v>
      </c>
      <c r="H35" s="36">
        <f t="shared" si="3"/>
        <v>568</v>
      </c>
      <c r="I35" s="36">
        <f t="shared" si="3"/>
        <v>687.09677419354841</v>
      </c>
      <c r="J35" s="36">
        <f t="shared" si="3"/>
        <v>769.54838709677415</v>
      </c>
      <c r="K35" s="36">
        <f t="shared" si="3"/>
        <v>516.86666666666667</v>
      </c>
      <c r="L35" s="36">
        <f t="shared" si="3"/>
        <v>549.67741935483878</v>
      </c>
      <c r="M35" s="36">
        <f t="shared" si="3"/>
        <v>426</v>
      </c>
      <c r="N35" s="36">
        <f t="shared" si="3"/>
        <v>513.0322580645161</v>
      </c>
      <c r="O35" s="12"/>
    </row>
    <row r="36" spans="2:15">
      <c r="B36" s="33" t="s">
        <v>63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</row>
    <row r="37" spans="2:15">
      <c r="B37" s="9" t="s">
        <v>53</v>
      </c>
      <c r="C37">
        <v>6</v>
      </c>
      <c r="D37">
        <v>6</v>
      </c>
      <c r="E37">
        <v>6</v>
      </c>
      <c r="F37">
        <v>6</v>
      </c>
      <c r="G37">
        <v>6</v>
      </c>
      <c r="H37">
        <v>6</v>
      </c>
      <c r="I37">
        <v>6</v>
      </c>
      <c r="J37">
        <v>6</v>
      </c>
      <c r="K37">
        <v>6</v>
      </c>
      <c r="L37">
        <v>6</v>
      </c>
      <c r="M37">
        <v>6</v>
      </c>
      <c r="N37">
        <v>6</v>
      </c>
      <c r="O37" s="8">
        <v>6</v>
      </c>
    </row>
    <row r="38" spans="2:15">
      <c r="B38" s="10" t="s">
        <v>54</v>
      </c>
      <c r="C38" s="2">
        <v>109056</v>
      </c>
      <c r="D38" s="2">
        <v>95424</v>
      </c>
      <c r="E38" s="2">
        <v>95424</v>
      </c>
      <c r="F38" s="2">
        <v>89460</v>
      </c>
      <c r="G38" s="2">
        <v>149100</v>
      </c>
      <c r="H38" s="2">
        <v>122688</v>
      </c>
      <c r="I38" s="2">
        <v>170400</v>
      </c>
      <c r="J38" s="2">
        <v>170400</v>
      </c>
      <c r="K38" s="2">
        <v>143136</v>
      </c>
      <c r="L38" s="2">
        <v>149952</v>
      </c>
      <c r="M38" s="2">
        <v>122688</v>
      </c>
      <c r="N38" s="2">
        <v>145692</v>
      </c>
      <c r="O38" s="11">
        <v>1563420</v>
      </c>
    </row>
    <row r="39" spans="2:15">
      <c r="B39" s="10" t="s">
        <v>55</v>
      </c>
      <c r="C39" s="2">
        <v>76800</v>
      </c>
      <c r="D39" s="2">
        <v>67200</v>
      </c>
      <c r="E39" s="2">
        <v>67200</v>
      </c>
      <c r="F39" s="2">
        <v>63000</v>
      </c>
      <c r="G39" s="2">
        <v>105000</v>
      </c>
      <c r="H39" s="2">
        <v>86400</v>
      </c>
      <c r="I39" s="2">
        <v>120000</v>
      </c>
      <c r="J39" s="2">
        <v>120000</v>
      </c>
      <c r="K39" s="2">
        <v>100800</v>
      </c>
      <c r="L39" s="2">
        <v>105600</v>
      </c>
      <c r="M39" s="2">
        <v>86400</v>
      </c>
      <c r="N39" s="2">
        <v>102600</v>
      </c>
      <c r="O39" s="11">
        <v>1101000</v>
      </c>
    </row>
    <row r="40" spans="2:15">
      <c r="B40" s="10" t="s">
        <v>56</v>
      </c>
      <c r="C40" s="2">
        <v>23040</v>
      </c>
      <c r="D40" s="2">
        <v>20160</v>
      </c>
      <c r="E40" s="2">
        <v>20160</v>
      </c>
      <c r="F40" s="2">
        <v>18900</v>
      </c>
      <c r="G40" s="2">
        <v>31500</v>
      </c>
      <c r="H40" s="2">
        <v>25920</v>
      </c>
      <c r="I40" s="2">
        <v>36000</v>
      </c>
      <c r="J40" s="2">
        <v>36000</v>
      </c>
      <c r="K40" s="2">
        <v>30240</v>
      </c>
      <c r="L40" s="2">
        <v>31680</v>
      </c>
      <c r="M40" s="2">
        <v>25920</v>
      </c>
      <c r="N40" s="2">
        <v>30780</v>
      </c>
      <c r="O40" s="11">
        <v>330300</v>
      </c>
    </row>
    <row r="41" spans="2:15">
      <c r="B41" s="10" t="s">
        <v>57</v>
      </c>
      <c r="C41" s="2">
        <v>9216</v>
      </c>
      <c r="D41" s="2">
        <v>8064</v>
      </c>
      <c r="E41" s="2">
        <v>8064</v>
      </c>
      <c r="F41" s="2">
        <v>7560</v>
      </c>
      <c r="G41" s="2">
        <v>12600</v>
      </c>
      <c r="H41" s="2">
        <v>10368</v>
      </c>
      <c r="I41" s="2">
        <v>14400</v>
      </c>
      <c r="J41" s="2">
        <v>14400</v>
      </c>
      <c r="K41" s="2">
        <v>12096</v>
      </c>
      <c r="L41" s="2">
        <v>12672</v>
      </c>
      <c r="M41" s="2">
        <v>10368</v>
      </c>
      <c r="N41" s="2">
        <v>12312</v>
      </c>
      <c r="O41" s="11">
        <v>132120</v>
      </c>
    </row>
    <row r="42" spans="2:15" s="13" customFormat="1">
      <c r="B42" s="35" t="s">
        <v>58</v>
      </c>
      <c r="C42" s="36">
        <v>31</v>
      </c>
      <c r="D42" s="36">
        <v>28</v>
      </c>
      <c r="E42" s="36">
        <v>31</v>
      </c>
      <c r="F42" s="36">
        <v>30</v>
      </c>
      <c r="G42" s="36">
        <v>31</v>
      </c>
      <c r="H42" s="36">
        <v>30</v>
      </c>
      <c r="I42" s="36">
        <v>31</v>
      </c>
      <c r="J42" s="36">
        <v>31</v>
      </c>
      <c r="K42" s="36">
        <v>30</v>
      </c>
      <c r="L42" s="36">
        <v>31</v>
      </c>
      <c r="M42" s="36">
        <v>30</v>
      </c>
      <c r="N42" s="36">
        <v>31</v>
      </c>
      <c r="O42" s="12"/>
    </row>
    <row r="43" spans="2:15" s="13" customFormat="1">
      <c r="B43" s="35" t="s">
        <v>59</v>
      </c>
      <c r="C43" s="36">
        <f>C38/C42/C37</f>
        <v>586.32258064516134</v>
      </c>
      <c r="D43" s="36">
        <f t="shared" ref="D43:N43" si="4">D38/D42/D37</f>
        <v>568</v>
      </c>
      <c r="E43" s="36">
        <f t="shared" si="4"/>
        <v>513.0322580645161</v>
      </c>
      <c r="F43" s="36">
        <f t="shared" si="4"/>
        <v>497</v>
      </c>
      <c r="G43" s="36">
        <f t="shared" si="4"/>
        <v>801.61290322580646</v>
      </c>
      <c r="H43" s="36">
        <f t="shared" si="4"/>
        <v>681.6</v>
      </c>
      <c r="I43" s="36">
        <f t="shared" si="4"/>
        <v>916.12903225806451</v>
      </c>
      <c r="J43" s="36">
        <f t="shared" si="4"/>
        <v>916.12903225806451</v>
      </c>
      <c r="K43" s="36">
        <f t="shared" si="4"/>
        <v>795.19999999999993</v>
      </c>
      <c r="L43" s="36">
        <f t="shared" si="4"/>
        <v>806.19354838709671</v>
      </c>
      <c r="M43" s="36">
        <f t="shared" si="4"/>
        <v>681.6</v>
      </c>
      <c r="N43" s="36">
        <f t="shared" si="4"/>
        <v>783.29032258064524</v>
      </c>
      <c r="O43" s="12"/>
    </row>
    <row r="44" spans="2:15">
      <c r="B44" s="33" t="s">
        <v>64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</row>
    <row r="45" spans="2:15">
      <c r="B45" s="9" t="s">
        <v>53</v>
      </c>
      <c r="C45">
        <v>76</v>
      </c>
      <c r="D45">
        <v>76</v>
      </c>
      <c r="E45">
        <v>76</v>
      </c>
      <c r="F45">
        <v>76</v>
      </c>
      <c r="G45">
        <v>76</v>
      </c>
      <c r="H45">
        <v>76</v>
      </c>
      <c r="I45">
        <v>76</v>
      </c>
      <c r="J45">
        <v>76</v>
      </c>
      <c r="K45">
        <v>76</v>
      </c>
      <c r="L45">
        <v>76</v>
      </c>
      <c r="M45">
        <v>76</v>
      </c>
      <c r="N45">
        <v>76</v>
      </c>
      <c r="O45" s="8">
        <v>76</v>
      </c>
    </row>
    <row r="46" spans="2:15">
      <c r="B46" s="10" t="s">
        <v>54</v>
      </c>
      <c r="C46" s="2">
        <v>307572</v>
      </c>
      <c r="D46" s="2">
        <v>356136</v>
      </c>
      <c r="E46" s="2">
        <v>322696</v>
      </c>
      <c r="F46" s="2">
        <v>336680</v>
      </c>
      <c r="G46" s="2">
        <v>322696</v>
      </c>
      <c r="H46" s="2">
        <v>291384</v>
      </c>
      <c r="I46" s="2">
        <v>356136</v>
      </c>
      <c r="J46" s="2">
        <v>372324</v>
      </c>
      <c r="K46" s="2">
        <v>210444</v>
      </c>
      <c r="L46" s="2">
        <v>453264</v>
      </c>
      <c r="M46" s="2">
        <v>291384</v>
      </c>
      <c r="N46" s="2">
        <v>403636</v>
      </c>
      <c r="O46" s="11">
        <v>4024352</v>
      </c>
    </row>
    <row r="47" spans="2:15">
      <c r="B47" s="10" t="s">
        <v>55</v>
      </c>
      <c r="C47" s="2">
        <v>216600</v>
      </c>
      <c r="D47" s="2">
        <v>250800</v>
      </c>
      <c r="E47" s="2">
        <v>227240</v>
      </c>
      <c r="F47" s="2">
        <v>237120</v>
      </c>
      <c r="G47" s="2">
        <v>227240</v>
      </c>
      <c r="H47" s="2">
        <v>205200</v>
      </c>
      <c r="I47" s="2">
        <v>250800</v>
      </c>
      <c r="J47" s="2">
        <v>262200</v>
      </c>
      <c r="K47" s="2">
        <v>148200</v>
      </c>
      <c r="L47" s="2">
        <v>319200</v>
      </c>
      <c r="M47" s="2">
        <v>205200</v>
      </c>
      <c r="N47" s="2">
        <v>284240</v>
      </c>
      <c r="O47" s="11">
        <v>2834040</v>
      </c>
    </row>
    <row r="48" spans="2:15">
      <c r="B48" s="10" t="s">
        <v>56</v>
      </c>
      <c r="C48" s="2">
        <v>64980</v>
      </c>
      <c r="D48" s="2">
        <v>75240</v>
      </c>
      <c r="E48" s="2">
        <v>68172</v>
      </c>
      <c r="F48" s="2">
        <v>71136</v>
      </c>
      <c r="G48" s="2">
        <v>68172</v>
      </c>
      <c r="H48" s="2">
        <v>61560</v>
      </c>
      <c r="I48" s="2">
        <v>75240</v>
      </c>
      <c r="J48" s="2">
        <v>78660</v>
      </c>
      <c r="K48" s="2">
        <v>44460</v>
      </c>
      <c r="L48" s="2">
        <v>95760</v>
      </c>
      <c r="M48" s="2">
        <v>61560</v>
      </c>
      <c r="N48" s="2">
        <v>85272</v>
      </c>
      <c r="O48" s="11">
        <v>850212</v>
      </c>
    </row>
    <row r="49" spans="2:15">
      <c r="B49" s="10" t="s">
        <v>57</v>
      </c>
      <c r="C49" s="2">
        <v>25992</v>
      </c>
      <c r="D49" s="2">
        <v>30096</v>
      </c>
      <c r="E49" s="2">
        <v>27284</v>
      </c>
      <c r="F49" s="2">
        <v>28424</v>
      </c>
      <c r="G49" s="2">
        <v>27284</v>
      </c>
      <c r="H49" s="2">
        <v>24624</v>
      </c>
      <c r="I49" s="2">
        <v>30096</v>
      </c>
      <c r="J49" s="2">
        <v>31464</v>
      </c>
      <c r="K49" s="2">
        <v>17784</v>
      </c>
      <c r="L49" s="2">
        <v>38304</v>
      </c>
      <c r="M49" s="2">
        <v>24624</v>
      </c>
      <c r="N49" s="2">
        <v>34124</v>
      </c>
      <c r="O49" s="11">
        <v>340100</v>
      </c>
    </row>
    <row r="50" spans="2:15" s="13" customFormat="1">
      <c r="B50" s="35" t="s">
        <v>58</v>
      </c>
      <c r="C50" s="36">
        <v>31</v>
      </c>
      <c r="D50" s="36">
        <v>28</v>
      </c>
      <c r="E50" s="36">
        <v>31</v>
      </c>
      <c r="F50" s="36">
        <v>30</v>
      </c>
      <c r="G50" s="36">
        <v>31</v>
      </c>
      <c r="H50" s="36">
        <v>30</v>
      </c>
      <c r="I50" s="36">
        <v>31</v>
      </c>
      <c r="J50" s="36">
        <v>31</v>
      </c>
      <c r="K50" s="36">
        <v>30</v>
      </c>
      <c r="L50" s="36">
        <v>31</v>
      </c>
      <c r="M50" s="36">
        <v>30</v>
      </c>
      <c r="N50" s="36">
        <v>31</v>
      </c>
      <c r="O50" s="12"/>
    </row>
    <row r="51" spans="2:15" s="13" customFormat="1">
      <c r="B51" s="35" t="s">
        <v>59</v>
      </c>
      <c r="C51" s="36">
        <f>C46/C50/C45</f>
        <v>130.54838709677421</v>
      </c>
      <c r="D51" s="36">
        <f t="shared" ref="D51:N51" si="5">D46/D50/D45</f>
        <v>167.35714285714286</v>
      </c>
      <c r="E51" s="36">
        <f t="shared" si="5"/>
        <v>136.96774193548387</v>
      </c>
      <c r="F51" s="36">
        <f t="shared" si="5"/>
        <v>147.66666666666666</v>
      </c>
      <c r="G51" s="36">
        <f t="shared" si="5"/>
        <v>136.96774193548387</v>
      </c>
      <c r="H51" s="36">
        <f t="shared" si="5"/>
        <v>127.8</v>
      </c>
      <c r="I51" s="36">
        <f t="shared" si="5"/>
        <v>151.16129032258064</v>
      </c>
      <c r="J51" s="36">
        <f t="shared" si="5"/>
        <v>158.03225806451613</v>
      </c>
      <c r="K51" s="36">
        <f t="shared" si="5"/>
        <v>92.3</v>
      </c>
      <c r="L51" s="36">
        <f t="shared" si="5"/>
        <v>192.38709677419357</v>
      </c>
      <c r="M51" s="36">
        <f t="shared" si="5"/>
        <v>127.8</v>
      </c>
      <c r="N51" s="36">
        <f t="shared" si="5"/>
        <v>171.32258064516128</v>
      </c>
      <c r="O51" s="12"/>
    </row>
    <row r="52" spans="2:15">
      <c r="B52" s="14" t="s">
        <v>65</v>
      </c>
      <c r="C52" s="15">
        <v>200</v>
      </c>
      <c r="D52" s="15">
        <v>200</v>
      </c>
      <c r="E52" s="15">
        <v>200</v>
      </c>
      <c r="F52" s="15">
        <v>200</v>
      </c>
      <c r="G52" s="15">
        <v>200</v>
      </c>
      <c r="H52" s="15">
        <v>200</v>
      </c>
      <c r="I52" s="15">
        <v>200</v>
      </c>
      <c r="J52" s="15">
        <v>200</v>
      </c>
      <c r="K52" s="15">
        <v>200</v>
      </c>
      <c r="L52" s="15">
        <v>200</v>
      </c>
      <c r="M52" s="15">
        <v>200</v>
      </c>
      <c r="N52" s="15">
        <v>200</v>
      </c>
      <c r="O52" s="15">
        <v>200</v>
      </c>
    </row>
    <row r="53" spans="2:15">
      <c r="B53" s="16" t="s">
        <v>66</v>
      </c>
      <c r="C53" s="11">
        <v>1598920</v>
      </c>
      <c r="D53" s="11">
        <v>1551208</v>
      </c>
      <c r="E53" s="11">
        <v>1538736</v>
      </c>
      <c r="F53" s="11">
        <v>1483232</v>
      </c>
      <c r="G53" s="11">
        <v>1566994</v>
      </c>
      <c r="H53" s="11">
        <v>1278000</v>
      </c>
      <c r="I53" s="11">
        <v>1823848</v>
      </c>
      <c r="J53" s="11">
        <v>1865596</v>
      </c>
      <c r="K53" s="11">
        <v>1231988</v>
      </c>
      <c r="L53" s="11">
        <v>1814476</v>
      </c>
      <c r="M53" s="11">
        <v>1431360</v>
      </c>
      <c r="N53" s="11">
        <v>1793292</v>
      </c>
      <c r="O53" s="11">
        <v>18977650</v>
      </c>
    </row>
    <row r="54" spans="2:15">
      <c r="B54" s="16" t="s">
        <v>67</v>
      </c>
      <c r="C54" s="11">
        <v>1126000</v>
      </c>
      <c r="D54" s="11">
        <v>1092400</v>
      </c>
      <c r="E54" s="11">
        <v>1083600</v>
      </c>
      <c r="F54" s="11">
        <v>1044560</v>
      </c>
      <c r="G54" s="11">
        <v>1103520</v>
      </c>
      <c r="H54" s="11">
        <v>900000</v>
      </c>
      <c r="I54" s="11">
        <v>1284400</v>
      </c>
      <c r="J54" s="11">
        <v>1313800</v>
      </c>
      <c r="K54" s="11">
        <v>867600</v>
      </c>
      <c r="L54" s="11">
        <v>1277800</v>
      </c>
      <c r="M54" s="11">
        <v>1008000</v>
      </c>
      <c r="N54" s="11">
        <v>1262880</v>
      </c>
      <c r="O54" s="11">
        <v>13364560</v>
      </c>
    </row>
    <row r="55" spans="2:15">
      <c r="B55" s="16" t="s">
        <v>68</v>
      </c>
      <c r="C55" s="11">
        <v>337800</v>
      </c>
      <c r="D55" s="11">
        <v>327720</v>
      </c>
      <c r="E55" s="11">
        <v>325080</v>
      </c>
      <c r="F55" s="11">
        <v>313368</v>
      </c>
      <c r="G55" s="11">
        <v>331056</v>
      </c>
      <c r="H55" s="11">
        <v>270000</v>
      </c>
      <c r="I55" s="11">
        <v>385320</v>
      </c>
      <c r="J55" s="11">
        <v>394140</v>
      </c>
      <c r="K55" s="11">
        <v>260280</v>
      </c>
      <c r="L55" s="11">
        <v>383340</v>
      </c>
      <c r="M55" s="11">
        <v>302400</v>
      </c>
      <c r="N55" s="11">
        <v>378864</v>
      </c>
      <c r="O55" s="11">
        <v>4009368</v>
      </c>
    </row>
    <row r="56" spans="2:15">
      <c r="B56" s="16" t="s">
        <v>69</v>
      </c>
      <c r="C56" s="11">
        <v>135120</v>
      </c>
      <c r="D56" s="11">
        <v>131088</v>
      </c>
      <c r="E56" s="11">
        <v>130056</v>
      </c>
      <c r="F56" s="11">
        <v>125304</v>
      </c>
      <c r="G56" s="11">
        <v>132418</v>
      </c>
      <c r="H56" s="11">
        <v>108000</v>
      </c>
      <c r="I56" s="11">
        <v>154128</v>
      </c>
      <c r="J56" s="11">
        <v>157656</v>
      </c>
      <c r="K56" s="11">
        <v>104108</v>
      </c>
      <c r="L56" s="11">
        <v>153336</v>
      </c>
      <c r="M56" s="11">
        <v>120960</v>
      </c>
      <c r="N56" s="11">
        <v>151548</v>
      </c>
      <c r="O56" s="11">
        <v>1603722</v>
      </c>
    </row>
    <row r="57" spans="2:15">
      <c r="B57" s="16" t="s">
        <v>70</v>
      </c>
      <c r="C57" s="17">
        <v>31</v>
      </c>
      <c r="D57" s="17">
        <v>28</v>
      </c>
      <c r="E57" s="17">
        <v>31</v>
      </c>
      <c r="F57" s="17">
        <v>30</v>
      </c>
      <c r="G57" s="17">
        <v>31</v>
      </c>
      <c r="H57" s="17">
        <v>30</v>
      </c>
      <c r="I57" s="17">
        <v>31</v>
      </c>
      <c r="J57" s="17">
        <v>31</v>
      </c>
      <c r="K57" s="17">
        <v>30</v>
      </c>
      <c r="L57" s="17">
        <v>31</v>
      </c>
      <c r="M57" s="17">
        <v>30</v>
      </c>
      <c r="N57" s="17">
        <v>31</v>
      </c>
      <c r="O57" s="17">
        <v>30.416666666666668</v>
      </c>
    </row>
    <row r="58" spans="2:15" ht="15" thickBot="1">
      <c r="B58" s="18" t="s">
        <v>71</v>
      </c>
      <c r="C58" s="19">
        <v>386.24</v>
      </c>
      <c r="D58" s="19">
        <v>386.24</v>
      </c>
      <c r="E58" s="19">
        <v>333.42130434782661</v>
      </c>
      <c r="F58" s="19">
        <v>333.40626984127101</v>
      </c>
      <c r="G58" s="19">
        <v>333.41336956521803</v>
      </c>
      <c r="H58" s="19">
        <v>386.24</v>
      </c>
      <c r="I58" s="19">
        <v>386.24</v>
      </c>
      <c r="J58" s="19">
        <v>386.24</v>
      </c>
      <c r="K58" s="19">
        <v>333.4150476190477</v>
      </c>
      <c r="L58" s="19">
        <v>386.24</v>
      </c>
      <c r="M58" s="19">
        <v>386.24</v>
      </c>
      <c r="N58" s="19">
        <v>430.26034449760687</v>
      </c>
      <c r="O58" s="19">
        <v>372.29969465591421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23379-831F-41E0-B5B2-536D4959CE04}">
  <dimension ref="B2:G22"/>
  <sheetViews>
    <sheetView zoomScale="90" zoomScaleNormal="90" workbookViewId="0">
      <selection activeCell="G3" sqref="G3"/>
    </sheetView>
  </sheetViews>
  <sheetFormatPr defaultRowHeight="14.5"/>
  <cols>
    <col min="1" max="1" width="2.90625" customWidth="1"/>
    <col min="2" max="4" width="22.36328125" customWidth="1"/>
    <col min="5" max="5" width="11.36328125" customWidth="1"/>
    <col min="6" max="6" width="2.54296875" customWidth="1"/>
    <col min="7" max="7" width="84.1796875" customWidth="1"/>
  </cols>
  <sheetData>
    <row r="2" spans="2:7" ht="16" thickBot="1">
      <c r="B2" s="4" t="s">
        <v>4</v>
      </c>
      <c r="C2" s="5"/>
      <c r="D2" s="5"/>
      <c r="E2" s="5"/>
      <c r="G2" s="26" t="str">
        <f>"Revenues as a Percent of Plan for "&amp;B3</f>
        <v>Revenues as a Percent of Plan for One Club</v>
      </c>
    </row>
    <row r="3" spans="2:7" ht="29" thickBot="1">
      <c r="B3" s="46" t="s">
        <v>29</v>
      </c>
      <c r="C3" s="47"/>
      <c r="D3" s="47"/>
      <c r="E3" s="48"/>
    </row>
    <row r="4" spans="2:7" ht="18.5">
      <c r="G4" s="38"/>
    </row>
    <row r="5" spans="2:7" ht="15.5">
      <c r="B5" s="31" t="s">
        <v>1</v>
      </c>
      <c r="C5" s="31" t="s">
        <v>2</v>
      </c>
      <c r="D5" s="31" t="s">
        <v>3</v>
      </c>
      <c r="E5" s="31" t="s">
        <v>0</v>
      </c>
      <c r="G5" s="39">
        <v>0.9</v>
      </c>
    </row>
    <row r="6" spans="2:7" ht="15.5">
      <c r="B6" s="40">
        <f>IF($B$3="Club Deluxe",'Revenue - Data'!M2,IF($B$3="King",'Revenue - Data'!M14,IF($B$3="Superior King",'Revenue - Data'!M26,IF($B$3="Executive",'Revenue - Data'!M38,IF($B$3="One Club",'Revenue - Data'!M50,'Revenue - Data'!M62)))))</f>
        <v>1.0411764705882354</v>
      </c>
      <c r="C6" s="40">
        <f>IF($B$3="Club Deluxe",'Revenue - Data'!N2,IF($B$3="King",'Revenue - Data'!N14,IF($B$3="Superior King",'Revenue - Data'!N26,IF($B$3="Executive",'Revenue - Data'!N38,IF($B$3="One Club",'Revenue - Data'!N50,'Revenue - Data'!N62)))))</f>
        <v>0.46202614379084966</v>
      </c>
      <c r="D6" s="40">
        <f>IF($B$3="Club Deluxe",'Revenue - Data'!O2,IF($B$3="King",'Revenue - Data'!O14,IF($B$3="Superior King",'Revenue - Data'!O26,IF($B$3="Executive",'Revenue - Data'!O38,IF($B$3="One Club",'Revenue - Data'!O50,'Revenue - Data'!O62)))))</f>
        <v>0.81903594771241828</v>
      </c>
      <c r="E6" s="29">
        <v>1</v>
      </c>
      <c r="G6" s="39">
        <v>0.9</v>
      </c>
    </row>
    <row r="7" spans="2:7" ht="15.5">
      <c r="B7" s="40">
        <f>IF($B$3="Club Deluxe",'Revenue - Data'!M3,IF($B$3="King",'Revenue - Data'!M15,IF($B$3="Superior King",'Revenue - Data'!M27,IF($B$3="Executive",'Revenue - Data'!M39,IF($B$3="One Club",'Revenue - Data'!M51,'Revenue - Data'!M63)))))</f>
        <v>1.0176470588235293</v>
      </c>
      <c r="C7" s="40">
        <f>IF($B$3="Club Deluxe",'Revenue - Data'!N3,IF($B$3="King",'Revenue - Data'!N15,IF($B$3="Superior King",'Revenue - Data'!N27,IF($B$3="Executive",'Revenue - Data'!N39,IF($B$3="One Club",'Revenue - Data'!N51,'Revenue - Data'!N63)))))</f>
        <v>0.34316993464052287</v>
      </c>
      <c r="D7" s="40">
        <f>IF($B$3="Club Deluxe",'Revenue - Data'!O3,IF($B$3="King",'Revenue - Data'!O15,IF($B$3="Superior King",'Revenue - Data'!O27,IF($B$3="Executive",'Revenue - Data'!O39,IF($B$3="One Club",'Revenue - Data'!O51,'Revenue - Data'!O63)))))</f>
        <v>0.89468954248366017</v>
      </c>
      <c r="E7" s="29">
        <v>2</v>
      </c>
      <c r="G7" s="39">
        <v>0.9</v>
      </c>
    </row>
    <row r="8" spans="2:7" ht="15.5">
      <c r="B8" s="40">
        <f>IF($B$3="Club Deluxe",'Revenue - Data'!M4,IF($B$3="King",'Revenue - Data'!M16,IF($B$3="Superior King",'Revenue - Data'!M28,IF($B$3="Executive",'Revenue - Data'!M40,IF($B$3="One Club",'Revenue - Data'!M52,'Revenue - Data'!M64)))))</f>
        <v>0.87</v>
      </c>
      <c r="C8" s="40">
        <f>IF($B$3="Club Deluxe",'Revenue - Data'!N4,IF($B$3="King",'Revenue - Data'!N16,IF($B$3="Superior King",'Revenue - Data'!N28,IF($B$3="Executive",'Revenue - Data'!N40,IF($B$3="One Club",'Revenue - Data'!N52,'Revenue - Data'!N64)))))</f>
        <v>0.24977564102564104</v>
      </c>
      <c r="D8" s="40">
        <f>IF($B$3="Club Deluxe",'Revenue - Data'!O4,IF($B$3="King",'Revenue - Data'!O16,IF($B$3="Superior King",'Revenue - Data'!O28,IF($B$3="Executive",'Revenue - Data'!O40,IF($B$3="One Club",'Revenue - Data'!O52,'Revenue - Data'!O64)))))</f>
        <v>0.68830128205128205</v>
      </c>
      <c r="E8" s="29">
        <v>3</v>
      </c>
      <c r="G8" s="39">
        <v>0.9</v>
      </c>
    </row>
    <row r="9" spans="2:7" ht="15.5">
      <c r="B9" s="40">
        <f>IF($B$3="Club Deluxe",'Revenue - Data'!M5,IF($B$3="King",'Revenue - Data'!M17,IF($B$3="Superior King",'Revenue - Data'!M29,IF($B$3="Executive",'Revenue - Data'!M41,IF($B$3="One Club",'Revenue - Data'!M53,'Revenue - Data'!M65)))))</f>
        <v>0.79523809523809519</v>
      </c>
      <c r="C9" s="40">
        <f>IF($B$3="Club Deluxe",'Revenue - Data'!N5,IF($B$3="King",'Revenue - Data'!N17,IF($B$3="Superior King",'Revenue - Data'!N29,IF($B$3="Executive",'Revenue - Data'!N41,IF($B$3="One Club",'Revenue - Data'!N53,'Revenue - Data'!N65)))))</f>
        <v>0.21666666666666667</v>
      </c>
      <c r="D9" s="40">
        <f>IF($B$3="Club Deluxe",'Revenue - Data'!O5,IF($B$3="King",'Revenue - Data'!O17,IF($B$3="Superior King",'Revenue - Data'!O29,IF($B$3="Executive",'Revenue - Data'!O41,IF($B$3="One Club",'Revenue - Data'!O53,'Revenue - Data'!O65)))))</f>
        <v>0.65396946564885494</v>
      </c>
      <c r="E9" s="29">
        <v>4</v>
      </c>
      <c r="G9" s="39">
        <v>0.9</v>
      </c>
    </row>
    <row r="10" spans="2:7" ht="15.5">
      <c r="B10" s="40">
        <f>IF($B$3="Club Deluxe",'Revenue - Data'!M6,IF($B$3="King",'Revenue - Data'!M18,IF($B$3="Superior King",'Revenue - Data'!M30,IF($B$3="Executive",'Revenue - Data'!M42,IF($B$3="One Club",'Revenue - Data'!M54,'Revenue - Data'!M66)))))</f>
        <v>0.93913043478260871</v>
      </c>
      <c r="C10" s="40">
        <f>IF($B$3="Club Deluxe",'Revenue - Data'!N6,IF($B$3="King",'Revenue - Data'!N18,IF($B$3="Superior King",'Revenue - Data'!N30,IF($B$3="Executive",'Revenue - Data'!N42,IF($B$3="One Club",'Revenue - Data'!N54,'Revenue - Data'!N66)))))</f>
        <v>0.16950947603121516</v>
      </c>
      <c r="D10" s="40">
        <f>IF($B$3="Club Deluxe",'Revenue - Data'!O6,IF($B$3="King",'Revenue - Data'!O18,IF($B$3="Superior King",'Revenue - Data'!O30,IF($B$3="Executive",'Revenue - Data'!O42,IF($B$3="One Club",'Revenue - Data'!O54,'Revenue - Data'!O66)))))</f>
        <v>0.79108013937282229</v>
      </c>
      <c r="E10" s="29">
        <v>5</v>
      </c>
      <c r="G10" s="39">
        <v>0.9</v>
      </c>
    </row>
    <row r="11" spans="2:7" ht="15.5">
      <c r="B11" s="40">
        <f>IF($B$3="Club Deluxe",'Revenue - Data'!M7,IF($B$3="King",'Revenue - Data'!M19,IF($B$3="Superior King",'Revenue - Data'!M31,IF($B$3="Executive",'Revenue - Data'!M43,IF($B$3="One Club",'Revenue - Data'!M55,'Revenue - Data'!M67)))))</f>
        <v>0.93</v>
      </c>
      <c r="C11" s="40">
        <f>IF($B$3="Club Deluxe",'Revenue - Data'!N7,IF($B$3="King",'Revenue - Data'!N19,IF($B$3="Superior King",'Revenue - Data'!N31,IF($B$3="Executive",'Revenue - Data'!N43,IF($B$3="One Club",'Revenue - Data'!N55,'Revenue - Data'!N67)))))</f>
        <v>0.10038888888888889</v>
      </c>
      <c r="D11" s="40">
        <f>IF($B$3="Club Deluxe",'Revenue - Data'!O7,IF($B$3="King",'Revenue - Data'!O19,IF($B$3="Superior King",'Revenue - Data'!O31,IF($B$3="Executive",'Revenue - Data'!O43,IF($B$3="One Club",'Revenue - Data'!O55,'Revenue - Data'!O67)))))</f>
        <v>0.89701388888888889</v>
      </c>
      <c r="E11" s="29">
        <v>6</v>
      </c>
      <c r="G11" s="39">
        <v>0.9</v>
      </c>
    </row>
    <row r="12" spans="2:7" ht="15.5">
      <c r="B12" s="40">
        <f>IF($B$3="Club Deluxe",'Revenue - Data'!M8,IF($B$3="King",'Revenue - Data'!M20,IF($B$3="Superior King",'Revenue - Data'!M32,IF($B$3="Executive",'Revenue - Data'!M44,IF($B$3="One Club",'Revenue - Data'!M56,'Revenue - Data'!M68)))))</f>
        <v>1.1319999999999999</v>
      </c>
      <c r="C12" s="40">
        <f>IF($B$3="Club Deluxe",'Revenue - Data'!N8,IF($B$3="King",'Revenue - Data'!N20,IF($B$3="Superior King",'Revenue - Data'!N32,IF($B$3="Executive",'Revenue - Data'!N44,IF($B$3="One Club",'Revenue - Data'!N56,'Revenue - Data'!N68)))))</f>
        <v>1.5257777777777777</v>
      </c>
      <c r="D12" s="40">
        <f>IF($B$3="Club Deluxe",'Revenue - Data'!O8,IF($B$3="King",'Revenue - Data'!O20,IF($B$3="Superior King",'Revenue - Data'!O32,IF($B$3="Executive",'Revenue - Data'!O44,IF($B$3="One Club",'Revenue - Data'!O56,'Revenue - Data'!O68)))))</f>
        <v>1.2549444444444444</v>
      </c>
      <c r="E12" s="29">
        <v>7</v>
      </c>
      <c r="G12" s="39">
        <v>0.9</v>
      </c>
    </row>
    <row r="13" spans="2:7" ht="15.5">
      <c r="B13" s="40">
        <f>IF($B$3="Club Deluxe",'Revenue - Data'!M9,IF($B$3="King",'Revenue - Data'!M21,IF($B$3="Superior King",'Revenue - Data'!M33,IF($B$3="Executive",'Revenue - Data'!M45,IF($B$3="One Club",'Revenue - Data'!M57,'Revenue - Data'!M69)))))</f>
        <v>1.0107142857142857</v>
      </c>
      <c r="C13" s="40">
        <f>IF($B$3="Club Deluxe",'Revenue - Data'!N9,IF($B$3="King",'Revenue - Data'!N21,IF($B$3="Superior King",'Revenue - Data'!N33,IF($B$3="Executive",'Revenue - Data'!N45,IF($B$3="One Club",'Revenue - Data'!N57,'Revenue - Data'!N69)))))</f>
        <v>1.1243452380952381</v>
      </c>
      <c r="D13" s="40">
        <f>IF($B$3="Club Deluxe",'Revenue - Data'!O9,IF($B$3="King",'Revenue - Data'!O21,IF($B$3="Superior King",'Revenue - Data'!O33,IF($B$3="Executive",'Revenue - Data'!O45,IF($B$3="One Club",'Revenue - Data'!O57,'Revenue - Data'!O69)))))</f>
        <v>1.1268353174603174</v>
      </c>
      <c r="E13" s="29">
        <v>8</v>
      </c>
      <c r="G13" s="39">
        <v>0.9</v>
      </c>
    </row>
    <row r="14" spans="2:7" ht="15.5">
      <c r="B14" s="40">
        <f>IF($B$3="Club Deluxe",'Revenue - Data'!M10,IF($B$3="King",'Revenue - Data'!M22,IF($B$3="Superior King",'Revenue - Data'!M34,IF($B$3="Executive",'Revenue - Data'!M46,IF($B$3="One Club",'Revenue - Data'!M58,'Revenue - Data'!M70)))))</f>
        <v>0.9285714285714286</v>
      </c>
      <c r="C14" s="40">
        <f>IF($B$3="Club Deluxe",'Revenue - Data'!N10,IF($B$3="King",'Revenue - Data'!N22,IF($B$3="Superior King",'Revenue - Data'!N34,IF($B$3="Executive",'Revenue - Data'!N46,IF($B$3="One Club",'Revenue - Data'!N58,'Revenue - Data'!N70)))))</f>
        <v>0.8662698412698413</v>
      </c>
      <c r="D14" s="40">
        <f>IF($B$3="Club Deluxe",'Revenue - Data'!O10,IF($B$3="King",'Revenue - Data'!O22,IF($B$3="Superior King",'Revenue - Data'!O34,IF($B$3="Executive",'Revenue - Data'!O46,IF($B$3="One Club",'Revenue - Data'!O58,'Revenue - Data'!O70)))))</f>
        <v>0.94687022900763362</v>
      </c>
      <c r="E14" s="29">
        <v>9</v>
      </c>
      <c r="G14" s="39">
        <v>0.9</v>
      </c>
    </row>
    <row r="15" spans="2:7" ht="15.5">
      <c r="B15" s="40">
        <f>IF($B$3="Club Deluxe",'Revenue - Data'!M11,IF($B$3="King",'Revenue - Data'!M23,IF($B$3="Superior King",'Revenue - Data'!M35,IF($B$3="Executive",'Revenue - Data'!M47,IF($B$3="One Club",'Revenue - Data'!M59,'Revenue - Data'!M71)))))</f>
        <v>0.92500000000000004</v>
      </c>
      <c r="C15" s="40">
        <f>IF($B$3="Club Deluxe",'Revenue - Data'!N11,IF($B$3="King",'Revenue - Data'!N23,IF($B$3="Superior King",'Revenue - Data'!N35,IF($B$3="Executive",'Revenue - Data'!N47,IF($B$3="One Club",'Revenue - Data'!N59,'Revenue - Data'!N71)))))</f>
        <v>0.62561111111111112</v>
      </c>
      <c r="D15" s="40">
        <f>IF($B$3="Club Deluxe",'Revenue - Data'!O11,IF($B$3="King",'Revenue - Data'!O23,IF($B$3="Superior King",'Revenue - Data'!O35,IF($B$3="Executive",'Revenue - Data'!O47,IF($B$3="One Club",'Revenue - Data'!O59,'Revenue - Data'!O71)))))</f>
        <v>0.60180555555555559</v>
      </c>
      <c r="E15" s="29">
        <v>10</v>
      </c>
      <c r="G15" s="39">
        <v>0.9</v>
      </c>
    </row>
    <row r="16" spans="2:7" ht="15.5">
      <c r="B16" s="40">
        <f>IF($B$3="Club Deluxe",'Revenue - Data'!M12,IF($B$3="King",'Revenue - Data'!M24,IF($B$3="Superior King",'Revenue - Data'!M36,IF($B$3="Executive",'Revenue - Data'!M48,IF($B$3="One Club",'Revenue - Data'!M60,'Revenue - Data'!M72)))))</f>
        <v>0.76</v>
      </c>
      <c r="C16" s="40">
        <f>IF($B$3="Club Deluxe",'Revenue - Data'!N12,IF($B$3="King",'Revenue - Data'!N24,IF($B$3="Superior King",'Revenue - Data'!N36,IF($B$3="Executive",'Revenue - Data'!N48,IF($B$3="One Club",'Revenue - Data'!N60,'Revenue - Data'!N72)))))</f>
        <v>0.48385185185185187</v>
      </c>
      <c r="D16" s="40">
        <f>IF($B$3="Club Deluxe",'Revenue - Data'!O12,IF($B$3="King",'Revenue - Data'!O24,IF($B$3="Superior King",'Revenue - Data'!O36,IF($B$3="Executive",'Revenue - Data'!O48,IF($B$3="One Club",'Revenue - Data'!O60,'Revenue - Data'!O72)))))</f>
        <v>0.51148148148148154</v>
      </c>
      <c r="E16" s="29">
        <v>11</v>
      </c>
      <c r="G16" s="39">
        <v>0.9</v>
      </c>
    </row>
    <row r="17" spans="2:5">
      <c r="B17" s="40">
        <f>IF($B$3="Club Deluxe",'Revenue - Data'!M13,IF($B$3="King",'Revenue - Data'!M25,IF($B$3="Superior King",'Revenue - Data'!M37,IF($B$3="Executive",'Revenue - Data'!M49,IF($B$3="One Club",'Revenue - Data'!M61,'Revenue - Data'!M73)))))</f>
        <v>0.85624999999999996</v>
      </c>
      <c r="C17" s="40">
        <f>IF($B$3="Club Deluxe",'Revenue - Data'!N13,IF($B$3="King",'Revenue - Data'!N25,IF($B$3="Superior King",'Revenue - Data'!N37,IF($B$3="Executive",'Revenue - Data'!N49,IF($B$3="One Club",'Revenue - Data'!N61,'Revenue - Data'!N73)))))</f>
        <v>0.55869047619047618</v>
      </c>
      <c r="D17" s="40">
        <f>IF($B$3="Club Deluxe",'Revenue - Data'!O13,IF($B$3="King",'Revenue - Data'!O25,IF($B$3="Superior King",'Revenue - Data'!O37,IF($B$3="Executive",'Revenue - Data'!O49,IF($B$3="One Club",'Revenue - Data'!O61,'Revenue - Data'!O73)))))</f>
        <v>0.56175595238095233</v>
      </c>
      <c r="E17" s="29">
        <v>12</v>
      </c>
    </row>
    <row r="18" spans="2:5">
      <c r="B18" s="28"/>
      <c r="C18" s="28"/>
      <c r="D18" s="28"/>
      <c r="E18" s="28"/>
    </row>
    <row r="19" spans="2:5">
      <c r="B19" s="31" t="s">
        <v>123</v>
      </c>
      <c r="C19" s="31" t="s">
        <v>4</v>
      </c>
      <c r="D19" s="31" t="s">
        <v>122</v>
      </c>
      <c r="E19" s="31" t="s">
        <v>117</v>
      </c>
    </row>
    <row r="20" spans="2:5">
      <c r="B20" s="42" t="s">
        <v>32</v>
      </c>
      <c r="C20" s="29" t="s">
        <v>33</v>
      </c>
      <c r="D20" s="29" t="s">
        <v>118</v>
      </c>
      <c r="E20" s="29" t="s">
        <v>118</v>
      </c>
    </row>
    <row r="21" spans="2:5">
      <c r="B21" s="42" t="s">
        <v>113</v>
      </c>
      <c r="C21" s="29" t="s">
        <v>22</v>
      </c>
      <c r="D21" s="29" t="s">
        <v>115</v>
      </c>
      <c r="E21" s="41" t="s">
        <v>119</v>
      </c>
    </row>
    <row r="22" spans="2:5">
      <c r="B22" s="42" t="s">
        <v>114</v>
      </c>
      <c r="C22" s="29" t="s">
        <v>121</v>
      </c>
      <c r="D22" s="29" t="s">
        <v>116</v>
      </c>
      <c r="E22" s="29" t="s">
        <v>120</v>
      </c>
    </row>
  </sheetData>
  <mergeCells count="1">
    <mergeCell ref="B3:E3"/>
  </mergeCells>
  <pageMargins left="0.7" right="0.7" top="0.75" bottom="0.75" header="0.3" footer="0.3"/>
  <pageSetup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B5C39D-600B-4A14-8FC2-FC88ED3829FC}">
          <x14:formula1>
            <xm:f>Validation!$B$3:$B$8</xm:f>
          </x14:formula1>
          <xm:sqref>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7BFCE-6B72-4CE3-BC83-1F4D7ED9EB31}">
  <dimension ref="A1"/>
  <sheetViews>
    <sheetView workbookViewId="0">
      <selection activeCell="A16" sqref="A16"/>
    </sheetView>
  </sheetViews>
  <sheetFormatPr defaultColWidth="17.08984375" defaultRowHeight="14.5"/>
  <cols>
    <col min="1" max="1" width="9.453125" customWidth="1"/>
    <col min="2" max="2" width="118.6328125" customWidth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41081-7588-469A-AFDA-DD303C470471}">
  <dimension ref="B2:G23"/>
  <sheetViews>
    <sheetView zoomScale="90" zoomScaleNormal="90" workbookViewId="0">
      <selection activeCell="D24" sqref="D24"/>
    </sheetView>
  </sheetViews>
  <sheetFormatPr defaultRowHeight="14.5"/>
  <cols>
    <col min="1" max="1" width="4.6328125" customWidth="1"/>
    <col min="2" max="4" width="24.81640625" customWidth="1"/>
    <col min="5" max="5" width="9.26953125" customWidth="1"/>
    <col min="6" max="6" width="3.1796875" customWidth="1"/>
    <col min="7" max="7" width="83.90625" customWidth="1"/>
  </cols>
  <sheetData>
    <row r="2" spans="2:7" ht="16" thickBot="1">
      <c r="B2" s="4" t="s">
        <v>4</v>
      </c>
      <c r="C2" s="5"/>
      <c r="D2" s="5"/>
      <c r="E2" s="5"/>
      <c r="G2" s="26" t="str">
        <f>"Top 3 Concerns per Unit for "&amp;B3</f>
        <v>Top 3 Concerns per Unit for King</v>
      </c>
    </row>
    <row r="3" spans="2:7" ht="29" thickBot="1">
      <c r="B3" s="46" t="s">
        <v>22</v>
      </c>
      <c r="C3" s="47"/>
      <c r="D3" s="47"/>
      <c r="E3" s="48"/>
    </row>
    <row r="5" spans="2:7" ht="15.5">
      <c r="B5" s="44" t="str">
        <f>IF($B$3="Club Deluxe",'Concerns dash data'!G2,IF($B$3="King",'Concerns dash data'!G26,IF($B$3="Superior King",'Concerns dash data'!G62,IF($B$3="Executive",'Concerns dash data'!G14,IF($B$3="One Club",'Concerns dash data'!G38,'Concerns dash data'!G50)))))</f>
        <v>#1 Temperature of their room</v>
      </c>
      <c r="C5" s="44" t="str">
        <f>IF($B$3="Club Deluxe",'Concerns dash data'!H2,IF($B$3="King",'Concerns dash data'!H26,IF($B$3="Superior King",'Concerns dash data'!H62,IF($B$3="Executive",'Concerns dash data'!H14,IF($B$3="One Club",'Concerns dash data'!H38,'Concerns dash data'!H50)))))</f>
        <v>#2 Noisy neighbors</v>
      </c>
      <c r="D5" s="44" t="str">
        <f>IF($B$3="Club Deluxe",'Concerns dash data'!I2,IF($B$3="King",'Concerns dash data'!I26,IF($B$3="Superior King",'Concerns dash data'!I62,IF($B$3="Executive",'Concerns dash data'!I14,IF($B$3="One Club",'Concerns dash data'!I38,'Concerns dash data'!I50)))))</f>
        <v>#3 Bad smells</v>
      </c>
      <c r="E5" s="37" t="s">
        <v>0</v>
      </c>
    </row>
    <row r="6" spans="2:7" ht="15.5">
      <c r="B6" s="45">
        <f>IF($B$3="Club Deluxe",'Concerns dash data'!M2,IF($B$3="King",'Concerns dash data'!M26,IF($B$3="Superior King",'Concerns dash data'!M62,IF($B$3="Executive",'Concerns dash data'!M14,IF($B$3="One Club",'Concerns dash data'!M38,'Concerns dash data'!M50)))))</f>
        <v>0.09</v>
      </c>
      <c r="C6" s="45">
        <f>IF($B$3="Club Deluxe",'Concerns dash data'!N2,IF($B$3="King",'Concerns dash data'!N26,IF($B$3="Superior King",'Concerns dash data'!N62,IF($B$3="Executive",'Concerns dash data'!N14,IF($B$3="One Club",'Concerns dash data'!N38,'Concerns dash data'!N50)))))</f>
        <v>0.39</v>
      </c>
      <c r="D6" s="45">
        <f>IF($B$3="Club Deluxe",'Concerns dash data'!O2,IF($B$3="King",'Concerns dash data'!O26,IF($B$3="Superior King",'Concerns dash data'!O62,IF($B$3="Executive",'Concerns dash data'!O14,IF($B$3="One Club",'Concerns dash data'!O38,'Concerns dash data'!O50)))))</f>
        <v>0.25</v>
      </c>
      <c r="E6" s="6">
        <v>1</v>
      </c>
    </row>
    <row r="7" spans="2:7" ht="15.5">
      <c r="B7" s="45">
        <f>IF($B$3="Club Deluxe",'Concerns dash data'!M3,IF($B$3="King",'Concerns dash data'!M27,IF($B$3="Superior King",'Concerns dash data'!M63,IF($B$3="Executive",'Concerns dash data'!M15,IF($B$3="One Club",'Concerns dash data'!M39,'Concerns dash data'!M51)))))</f>
        <v>0.05</v>
      </c>
      <c r="C7" s="45">
        <f>IF($B$3="Club Deluxe",'Concerns dash data'!N3,IF($B$3="King",'Concerns dash data'!N27,IF($B$3="Superior King",'Concerns dash data'!N63,IF($B$3="Executive",'Concerns dash data'!N15,IF($B$3="One Club",'Concerns dash data'!N39,'Concerns dash data'!N51)))))</f>
        <v>0.3</v>
      </c>
      <c r="D7" s="45">
        <f>IF($B$3="Club Deluxe",'Concerns dash data'!O3,IF($B$3="King",'Concerns dash data'!O27,IF($B$3="Superior King",'Concerns dash data'!O63,IF($B$3="Executive",'Concerns dash data'!O15,IF($B$3="One Club",'Concerns dash data'!O39,'Concerns dash data'!O51)))))</f>
        <v>0.18</v>
      </c>
      <c r="E7" s="6">
        <v>2</v>
      </c>
    </row>
    <row r="8" spans="2:7" ht="15.5">
      <c r="B8" s="45">
        <f>IF($B$3="Club Deluxe",'Concerns dash data'!M4,IF($B$3="King",'Concerns dash data'!M28,IF($B$3="Superior King",'Concerns dash data'!M64,IF($B$3="Executive",'Concerns dash data'!M16,IF($B$3="One Club",'Concerns dash data'!M40,'Concerns dash data'!M52)))))</f>
        <v>0.09</v>
      </c>
      <c r="C8" s="45">
        <f>IF($B$3="Club Deluxe",'Concerns dash data'!N4,IF($B$3="King",'Concerns dash data'!N28,IF($B$3="Superior King",'Concerns dash data'!N64,IF($B$3="Executive",'Concerns dash data'!N16,IF($B$3="One Club",'Concerns dash data'!N40,'Concerns dash data'!N52)))))</f>
        <v>0.32</v>
      </c>
      <c r="D8" s="45">
        <f>IF($B$3="Club Deluxe",'Concerns dash data'!O4,IF($B$3="King",'Concerns dash data'!O28,IF($B$3="Superior King",'Concerns dash data'!O64,IF($B$3="Executive",'Concerns dash data'!O16,IF($B$3="One Club",'Concerns dash data'!O40,'Concerns dash data'!O52)))))</f>
        <v>0.05</v>
      </c>
      <c r="E8" s="6">
        <v>3</v>
      </c>
    </row>
    <row r="9" spans="2:7" ht="15.5">
      <c r="B9" s="45">
        <f>IF($B$3="Club Deluxe",'Concerns dash data'!M5,IF($B$3="King",'Concerns dash data'!M29,IF($B$3="Superior King",'Concerns dash data'!M65,IF($B$3="Executive",'Concerns dash data'!M17,IF($B$3="One Club",'Concerns dash data'!M41,'Concerns dash data'!M53)))))</f>
        <v>0.05</v>
      </c>
      <c r="C9" s="45">
        <f>IF($B$3="Club Deluxe",'Concerns dash data'!N5,IF($B$3="King",'Concerns dash data'!N29,IF($B$3="Superior King",'Concerns dash data'!N65,IF($B$3="Executive",'Concerns dash data'!N17,IF($B$3="One Club",'Concerns dash data'!N41,'Concerns dash data'!N53)))))</f>
        <v>0.18</v>
      </c>
      <c r="D9" s="45">
        <f>IF($B$3="Club Deluxe",'Concerns dash data'!O5,IF($B$3="King",'Concerns dash data'!O29,IF($B$3="Superior King",'Concerns dash data'!O65,IF($B$3="Executive",'Concerns dash data'!O17,IF($B$3="One Club",'Concerns dash data'!O41,'Concerns dash data'!O53)))))</f>
        <v>7.0000000000000007E-2</v>
      </c>
      <c r="E9" s="6">
        <v>4</v>
      </c>
    </row>
    <row r="10" spans="2:7" ht="15.5">
      <c r="B10" s="45">
        <f>IF($B$3="Club Deluxe",'Concerns dash data'!M6,IF($B$3="King",'Concerns dash data'!M30,IF($B$3="Superior King",'Concerns dash data'!M66,IF($B$3="Executive",'Concerns dash data'!M18,IF($B$3="One Club",'Concerns dash data'!M42,'Concerns dash data'!M54)))))</f>
        <v>0.02</v>
      </c>
      <c r="C10" s="45">
        <f>IF($B$3="Club Deluxe",'Concerns dash data'!N6,IF($B$3="King",'Concerns dash data'!N30,IF($B$3="Superior King",'Concerns dash data'!N66,IF($B$3="Executive",'Concerns dash data'!N18,IF($B$3="One Club",'Concerns dash data'!N42,'Concerns dash data'!N54)))))</f>
        <v>7.0000000000000007E-2</v>
      </c>
      <c r="D10" s="45">
        <f>IF($B$3="Club Deluxe",'Concerns dash data'!O6,IF($B$3="King",'Concerns dash data'!O30,IF($B$3="Superior King",'Concerns dash data'!O66,IF($B$3="Executive",'Concerns dash data'!O18,IF($B$3="One Club",'Concerns dash data'!O42,'Concerns dash data'!O54)))))</f>
        <v>0.11</v>
      </c>
      <c r="E10" s="6">
        <v>5</v>
      </c>
    </row>
    <row r="11" spans="2:7" ht="15.5">
      <c r="B11" s="45">
        <f>IF($B$3="Club Deluxe",'Concerns dash data'!M7,IF($B$3="King",'Concerns dash data'!M31,IF($B$3="Superior King",'Concerns dash data'!M67,IF($B$3="Executive",'Concerns dash data'!M19,IF($B$3="One Club",'Concerns dash data'!M43,'Concerns dash data'!M55)))))</f>
        <v>0.05</v>
      </c>
      <c r="C11" s="45">
        <f>IF($B$3="Club Deluxe",'Concerns dash data'!N7,IF($B$3="King",'Concerns dash data'!N31,IF($B$3="Superior King",'Concerns dash data'!N67,IF($B$3="Executive",'Concerns dash data'!N19,IF($B$3="One Club",'Concerns dash data'!N43,'Concerns dash data'!N55)))))</f>
        <v>7.0000000000000007E-2</v>
      </c>
      <c r="D11" s="45">
        <f>IF($B$3="Club Deluxe",'Concerns dash data'!O7,IF($B$3="King",'Concerns dash data'!O31,IF($B$3="Superior King",'Concerns dash data'!O67,IF($B$3="Executive",'Concerns dash data'!O19,IF($B$3="One Club",'Concerns dash data'!O43,'Concerns dash data'!O55)))))</f>
        <v>0.05</v>
      </c>
      <c r="E11" s="6">
        <v>6</v>
      </c>
    </row>
    <row r="12" spans="2:7" ht="15.5">
      <c r="B12" s="45">
        <f>IF($B$3="Club Deluxe",'Concerns dash data'!M8,IF($B$3="King",'Concerns dash data'!M32,IF($B$3="Superior King",'Concerns dash data'!M68,IF($B$3="Executive",'Concerns dash data'!M20,IF($B$3="One Club",'Concerns dash data'!M44,'Concerns dash data'!M56)))))</f>
        <v>1.27</v>
      </c>
      <c r="C12" s="45">
        <f>IF($B$3="Club Deluxe",'Concerns dash data'!N8,IF($B$3="King",'Concerns dash data'!N32,IF($B$3="Superior King",'Concerns dash data'!N68,IF($B$3="Executive",'Concerns dash data'!N20,IF($B$3="One Club",'Concerns dash data'!N44,'Concerns dash data'!N56)))))</f>
        <v>0.14000000000000001</v>
      </c>
      <c r="D12" s="45">
        <f>IF($B$3="Club Deluxe",'Concerns dash data'!O8,IF($B$3="King",'Concerns dash data'!O32,IF($B$3="Superior King",'Concerns dash data'!O68,IF($B$3="Executive",'Concerns dash data'!O20,IF($B$3="One Club",'Concerns dash data'!O44,'Concerns dash data'!O56)))))</f>
        <v>0.11</v>
      </c>
      <c r="E12" s="6">
        <v>7</v>
      </c>
    </row>
    <row r="13" spans="2:7" ht="15.5">
      <c r="B13" s="45">
        <f>IF($B$3="Club Deluxe",'Concerns dash data'!M9,IF($B$3="King",'Concerns dash data'!M33,IF($B$3="Superior King",'Concerns dash data'!M69,IF($B$3="Executive",'Concerns dash data'!M21,IF($B$3="One Club",'Concerns dash data'!M45,'Concerns dash data'!M57)))))</f>
        <v>1.61</v>
      </c>
      <c r="C13" s="45">
        <f>IF($B$3="Club Deluxe",'Concerns dash data'!N9,IF($B$3="King",'Concerns dash data'!N33,IF($B$3="Superior King",'Concerns dash data'!N69,IF($B$3="Executive",'Concerns dash data'!N21,IF($B$3="One Club",'Concerns dash data'!N45,'Concerns dash data'!N57)))))</f>
        <v>0.18</v>
      </c>
      <c r="D13" s="45">
        <f>IF($B$3="Club Deluxe",'Concerns dash data'!O9,IF($B$3="King",'Concerns dash data'!O33,IF($B$3="Superior King",'Concerns dash data'!O69,IF($B$3="Executive",'Concerns dash data'!O21,IF($B$3="One Club",'Concerns dash data'!O45,'Concerns dash data'!O57)))))</f>
        <v>0.05</v>
      </c>
      <c r="E13" s="6">
        <v>8</v>
      </c>
    </row>
    <row r="14" spans="2:7" ht="15.5">
      <c r="B14" s="45">
        <f>IF($B$3="Club Deluxe",'Concerns dash data'!M10,IF($B$3="King",'Concerns dash data'!M34,IF($B$3="Superior King",'Concerns dash data'!M70,IF($B$3="Executive",'Concerns dash data'!M22,IF($B$3="One Club",'Concerns dash data'!M46,'Concerns dash data'!M58)))))</f>
        <v>2.2000000000000002</v>
      </c>
      <c r="C14" s="45">
        <f>IF($B$3="Club Deluxe",'Concerns dash data'!N10,IF($B$3="King",'Concerns dash data'!N34,IF($B$3="Superior King",'Concerns dash data'!N70,IF($B$3="Executive",'Concerns dash data'!N22,IF($B$3="One Club",'Concerns dash data'!N46,'Concerns dash data'!N58)))))</f>
        <v>0.18</v>
      </c>
      <c r="D14" s="45">
        <f>IF($B$3="Club Deluxe",'Concerns dash data'!O10,IF($B$3="King",'Concerns dash data'!O34,IF($B$3="Superior King",'Concerns dash data'!O70,IF($B$3="Executive",'Concerns dash data'!O22,IF($B$3="One Club",'Concerns dash data'!O46,'Concerns dash data'!O58)))))</f>
        <v>0.11</v>
      </c>
      <c r="E14" s="6">
        <v>9</v>
      </c>
    </row>
    <row r="15" spans="2:7" ht="15.5">
      <c r="B15" s="45">
        <f>IF($B$3="Club Deluxe",'Concerns dash data'!M11,IF($B$3="King",'Concerns dash data'!M35,IF($B$3="Superior King",'Concerns dash data'!M71,IF($B$3="Executive",'Concerns dash data'!M23,IF($B$3="One Club",'Concerns dash data'!M47,'Concerns dash data'!M59)))))</f>
        <v>1.1399999999999999</v>
      </c>
      <c r="C15" s="45">
        <f>IF($B$3="Club Deluxe",'Concerns dash data'!N11,IF($B$3="King",'Concerns dash data'!N35,IF($B$3="Superior King",'Concerns dash data'!N71,IF($B$3="Executive",'Concerns dash data'!N23,IF($B$3="One Club",'Concerns dash data'!N47,'Concerns dash data'!N59)))))</f>
        <v>7.0000000000000007E-2</v>
      </c>
      <c r="D15" s="45">
        <f>IF($B$3="Club Deluxe",'Concerns dash data'!O11,IF($B$3="King",'Concerns dash data'!O35,IF($B$3="Superior King",'Concerns dash data'!O71,IF($B$3="Executive",'Concerns dash data'!O23,IF($B$3="One Club",'Concerns dash data'!O47,'Concerns dash data'!O59)))))</f>
        <v>0</v>
      </c>
      <c r="E15" s="6">
        <v>10</v>
      </c>
    </row>
    <row r="16" spans="2:7" ht="15.5">
      <c r="B16" s="45">
        <f>IF($B$3="Club Deluxe",'Concerns dash data'!M12,IF($B$3="King",'Concerns dash data'!M36,IF($B$3="Superior King",'Concerns dash data'!M72,IF($B$3="Executive",'Concerns dash data'!M24,IF($B$3="One Club",'Concerns dash data'!M48,'Concerns dash data'!M60)))))</f>
        <v>1.18</v>
      </c>
      <c r="C16" s="45">
        <f>IF($B$3="Club Deluxe",'Concerns dash data'!N12,IF($B$3="King",'Concerns dash data'!N36,IF($B$3="Superior King",'Concerns dash data'!N72,IF($B$3="Executive",'Concerns dash data'!N24,IF($B$3="One Club",'Concerns dash data'!N48,'Concerns dash data'!N60)))))</f>
        <v>0.11</v>
      </c>
      <c r="D16" s="45">
        <f>IF($B$3="Club Deluxe",'Concerns dash data'!O12,IF($B$3="King",'Concerns dash data'!O36,IF($B$3="Superior King",'Concerns dash data'!O72,IF($B$3="Executive",'Concerns dash data'!O24,IF($B$3="One Club",'Concerns dash data'!O48,'Concerns dash data'!O60)))))</f>
        <v>7.0000000000000007E-2</v>
      </c>
      <c r="E16" s="6">
        <v>11</v>
      </c>
    </row>
    <row r="17" spans="2:5" ht="15.5">
      <c r="B17" s="45">
        <f>IF($B$3="Club Deluxe",'Concerns dash data'!M13,IF($B$3="King",'Concerns dash data'!M37,IF($B$3="Superior King",'Concerns dash data'!M73,IF($B$3="Executive",'Concerns dash data'!M25,IF($B$3="One Club",'Concerns dash data'!M49,'Concerns dash data'!M61)))))</f>
        <v>1.23</v>
      </c>
      <c r="C17" s="45">
        <f>IF($B$3="Club Deluxe",'Concerns dash data'!N13,IF($B$3="King",'Concerns dash data'!N37,IF($B$3="Superior King",'Concerns dash data'!N73,IF($B$3="Executive",'Concerns dash data'!N25,IF($B$3="One Club",'Concerns dash data'!N49,'Concerns dash data'!N61)))))</f>
        <v>0.11</v>
      </c>
      <c r="D17" s="45">
        <f>IF($B$3="Club Deluxe",'Concerns dash data'!O13,IF($B$3="King",'Concerns dash data'!O37,IF($B$3="Superior King",'Concerns dash data'!O73,IF($B$3="Executive",'Concerns dash data'!O25,IF($B$3="One Club",'Concerns dash data'!O49,'Concerns dash data'!O61)))))</f>
        <v>0.02</v>
      </c>
      <c r="E17" s="6">
        <v>12</v>
      </c>
    </row>
    <row r="19" spans="2:5">
      <c r="B19" s="31" t="s">
        <v>123</v>
      </c>
      <c r="C19" s="31" t="s">
        <v>4</v>
      </c>
      <c r="D19" s="31" t="s">
        <v>122</v>
      </c>
      <c r="E19" s="31" t="s">
        <v>117</v>
      </c>
    </row>
    <row r="20" spans="2:5">
      <c r="B20" s="42" t="s">
        <v>32</v>
      </c>
      <c r="C20" s="29" t="s">
        <v>33</v>
      </c>
      <c r="D20" s="29" t="s">
        <v>118</v>
      </c>
      <c r="E20" s="29" t="s">
        <v>118</v>
      </c>
    </row>
    <row r="21" spans="2:5">
      <c r="B21" s="42" t="s">
        <v>113</v>
      </c>
      <c r="C21" s="29" t="s">
        <v>22</v>
      </c>
      <c r="D21" s="29" t="s">
        <v>115</v>
      </c>
      <c r="E21" s="41" t="s">
        <v>119</v>
      </c>
    </row>
    <row r="22" spans="2:5">
      <c r="B22" s="42" t="s">
        <v>125</v>
      </c>
      <c r="C22" s="29" t="s">
        <v>121</v>
      </c>
      <c r="D22" s="29" t="s">
        <v>116</v>
      </c>
      <c r="E22" s="29" t="s">
        <v>120</v>
      </c>
    </row>
    <row r="23" spans="2:5">
      <c r="B23" s="42" t="s">
        <v>124</v>
      </c>
      <c r="C23" s="43" t="s">
        <v>128</v>
      </c>
      <c r="D23" s="43" t="s">
        <v>126</v>
      </c>
      <c r="E23" s="24" t="s">
        <v>127</v>
      </c>
    </row>
  </sheetData>
  <mergeCells count="1">
    <mergeCell ref="B3:E3"/>
  </mergeCells>
  <pageMargins left="0.7" right="0.7" top="0.75" bottom="0.75" header="0.3" footer="0.3"/>
  <pageSetup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DA1212D-44AD-4199-B927-6CE5D9DD7CAF}">
          <x14:formula1>
            <xm:f>Validation!$B$3:$B$8</xm:f>
          </x14:formula1>
          <xm:sqref>B3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1F2F3-4F7B-405C-912E-D34822220CD1}">
  <dimension ref="A1:S73"/>
  <sheetViews>
    <sheetView workbookViewId="0">
      <selection activeCell="G11" sqref="G11"/>
    </sheetView>
  </sheetViews>
  <sheetFormatPr defaultRowHeight="14.5"/>
  <cols>
    <col min="1" max="1" width="12.453125" customWidth="1"/>
    <col min="2" max="2" width="10.81640625" customWidth="1"/>
    <col min="3" max="11" width="2.6328125" customWidth="1"/>
    <col min="12" max="12" width="16.81640625" style="1" customWidth="1"/>
    <col min="13" max="15" width="11.54296875" style="1" customWidth="1"/>
    <col min="16" max="16" width="22.36328125" customWidth="1"/>
    <col min="17" max="17" width="20.1796875" customWidth="1"/>
    <col min="19" max="19" width="17.453125" customWidth="1"/>
  </cols>
  <sheetData>
    <row r="1" spans="1:19">
      <c r="A1" t="s">
        <v>4</v>
      </c>
      <c r="B1" t="s">
        <v>0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Q1" t="s">
        <v>18</v>
      </c>
      <c r="R1" t="s">
        <v>19</v>
      </c>
      <c r="S1" t="s">
        <v>20</v>
      </c>
    </row>
    <row r="2" spans="1:19">
      <c r="A2" t="s">
        <v>21</v>
      </c>
      <c r="B2">
        <v>1</v>
      </c>
      <c r="C2">
        <v>28</v>
      </c>
      <c r="D2" s="2">
        <v>304164</v>
      </c>
      <c r="E2" s="2">
        <v>214200</v>
      </c>
      <c r="F2" s="2">
        <v>64260</v>
      </c>
      <c r="G2" s="2">
        <v>25704</v>
      </c>
      <c r="H2">
        <v>257359</v>
      </c>
      <c r="I2">
        <v>205200</v>
      </c>
      <c r="J2">
        <v>30271</v>
      </c>
      <c r="K2">
        <v>21888</v>
      </c>
      <c r="L2" s="1">
        <v>0.84611919885325027</v>
      </c>
      <c r="M2" s="1">
        <v>0.95798319327731096</v>
      </c>
      <c r="N2" s="1">
        <v>0.4710706504824152</v>
      </c>
      <c r="O2" s="1">
        <v>0.85154061624649857</v>
      </c>
    </row>
    <row r="3" spans="1:19">
      <c r="A3" t="s">
        <v>21</v>
      </c>
      <c r="B3">
        <v>2</v>
      </c>
      <c r="C3">
        <v>28</v>
      </c>
      <c r="D3" s="2">
        <v>357840</v>
      </c>
      <c r="E3" s="2">
        <v>252000</v>
      </c>
      <c r="F3" s="2">
        <v>75600</v>
      </c>
      <c r="G3" s="2">
        <v>30240</v>
      </c>
      <c r="H3">
        <v>303695</v>
      </c>
      <c r="I3">
        <v>245250</v>
      </c>
      <c r="J3">
        <v>32164</v>
      </c>
      <c r="K3">
        <v>26281</v>
      </c>
      <c r="L3" s="1">
        <v>0.84868935837245696</v>
      </c>
      <c r="M3" s="1">
        <v>0.9732142857142857</v>
      </c>
      <c r="N3" s="1">
        <v>0.42544973544973547</v>
      </c>
      <c r="O3" s="1">
        <v>0.86908068783068781</v>
      </c>
    </row>
    <row r="4" spans="1:19">
      <c r="A4" t="s">
        <v>21</v>
      </c>
      <c r="B4">
        <v>3</v>
      </c>
      <c r="C4">
        <v>28</v>
      </c>
      <c r="D4" s="2">
        <v>445312</v>
      </c>
      <c r="E4" s="2">
        <v>313600</v>
      </c>
      <c r="F4" s="2">
        <v>94080</v>
      </c>
      <c r="G4" s="2">
        <v>37632</v>
      </c>
      <c r="H4">
        <v>373266</v>
      </c>
      <c r="I4">
        <v>290800</v>
      </c>
      <c r="J4">
        <v>41080</v>
      </c>
      <c r="K4">
        <v>41386</v>
      </c>
      <c r="L4" s="1">
        <v>0.838212309571716</v>
      </c>
      <c r="M4" s="1">
        <v>0.92729591836734693</v>
      </c>
      <c r="N4" s="1">
        <v>0.43664965986394561</v>
      </c>
      <c r="O4" s="1">
        <v>1.0997555272108843</v>
      </c>
    </row>
    <row r="5" spans="1:19">
      <c r="A5" t="s">
        <v>21</v>
      </c>
      <c r="B5">
        <v>4</v>
      </c>
      <c r="C5">
        <v>28</v>
      </c>
      <c r="D5" s="2">
        <v>365792</v>
      </c>
      <c r="E5" s="2">
        <v>257600</v>
      </c>
      <c r="F5" s="2">
        <v>77280</v>
      </c>
      <c r="G5" s="2">
        <v>30912</v>
      </c>
      <c r="H5">
        <v>315421</v>
      </c>
      <c r="I5">
        <v>255200</v>
      </c>
      <c r="J5">
        <v>25222</v>
      </c>
      <c r="K5">
        <v>34999</v>
      </c>
      <c r="L5" s="1">
        <v>0.86229605896247052</v>
      </c>
      <c r="M5" s="1">
        <v>0.99068322981366463</v>
      </c>
      <c r="N5" s="1">
        <v>0.32637163561076604</v>
      </c>
      <c r="O5" s="1">
        <v>1.132214026915114</v>
      </c>
    </row>
    <row r="6" spans="1:19">
      <c r="A6" t="s">
        <v>21</v>
      </c>
      <c r="B6">
        <v>5</v>
      </c>
      <c r="C6">
        <v>28</v>
      </c>
      <c r="D6" s="2">
        <v>397600</v>
      </c>
      <c r="E6" s="2">
        <v>280000</v>
      </c>
      <c r="F6" s="2">
        <v>84000</v>
      </c>
      <c r="G6" s="2">
        <v>33600</v>
      </c>
      <c r="H6">
        <v>335658</v>
      </c>
      <c r="I6">
        <v>288000</v>
      </c>
      <c r="J6">
        <v>16293</v>
      </c>
      <c r="K6">
        <v>31365</v>
      </c>
      <c r="L6" s="1">
        <v>0.84421026156941648</v>
      </c>
      <c r="M6" s="1">
        <v>1.0285714285714285</v>
      </c>
      <c r="N6" s="1">
        <v>0.19396428571428573</v>
      </c>
      <c r="O6" s="1">
        <v>0.93348214285714282</v>
      </c>
    </row>
    <row r="7" spans="1:19">
      <c r="A7" t="s">
        <v>21</v>
      </c>
      <c r="B7">
        <v>6</v>
      </c>
      <c r="C7">
        <v>28</v>
      </c>
      <c r="D7" s="2">
        <v>322056</v>
      </c>
      <c r="E7" s="2">
        <v>226800</v>
      </c>
      <c r="F7" s="2">
        <v>68040</v>
      </c>
      <c r="G7" s="2">
        <v>27216</v>
      </c>
      <c r="H7">
        <v>238995</v>
      </c>
      <c r="I7">
        <v>210600</v>
      </c>
      <c r="J7">
        <v>6738</v>
      </c>
      <c r="K7">
        <v>21657</v>
      </c>
      <c r="L7" s="1">
        <v>0.74209143751397277</v>
      </c>
      <c r="M7" s="1">
        <v>0.9285714285714286</v>
      </c>
      <c r="N7" s="1">
        <v>9.9029982363315699E-2</v>
      </c>
      <c r="O7" s="1">
        <v>0.79574514991181655</v>
      </c>
    </row>
    <row r="8" spans="1:19">
      <c r="A8" t="s">
        <v>21</v>
      </c>
      <c r="B8">
        <v>7</v>
      </c>
      <c r="C8">
        <v>28</v>
      </c>
      <c r="D8" s="2">
        <v>500976</v>
      </c>
      <c r="E8" s="2">
        <v>352800</v>
      </c>
      <c r="F8" s="2">
        <v>105840</v>
      </c>
      <c r="G8" s="2">
        <v>42336</v>
      </c>
      <c r="H8">
        <v>520350</v>
      </c>
      <c r="I8">
        <v>353250</v>
      </c>
      <c r="J8">
        <v>118192</v>
      </c>
      <c r="K8">
        <v>48908</v>
      </c>
      <c r="L8" s="1">
        <v>1.0386725112580244</v>
      </c>
      <c r="M8" s="1">
        <v>1.0012755102040816</v>
      </c>
      <c r="N8" s="1">
        <v>1.1167044595616025</v>
      </c>
      <c r="O8" s="1">
        <v>1.1552343159486016</v>
      </c>
    </row>
    <row r="9" spans="1:19">
      <c r="A9" t="s">
        <v>21</v>
      </c>
      <c r="B9">
        <v>8</v>
      </c>
      <c r="C9">
        <v>28</v>
      </c>
      <c r="D9" s="2">
        <v>500976</v>
      </c>
      <c r="E9" s="2">
        <v>352800</v>
      </c>
      <c r="F9" s="2">
        <v>105840</v>
      </c>
      <c r="G9" s="2">
        <v>42336</v>
      </c>
      <c r="H9">
        <v>508739</v>
      </c>
      <c r="I9">
        <v>357300</v>
      </c>
      <c r="J9">
        <v>108673</v>
      </c>
      <c r="K9">
        <v>42766</v>
      </c>
      <c r="L9" s="1">
        <v>1.0154957522915269</v>
      </c>
      <c r="M9" s="1">
        <v>1.0127551020408163</v>
      </c>
      <c r="N9" s="1">
        <v>1.0267668178382463</v>
      </c>
      <c r="O9" s="1">
        <v>1.0101568405139834</v>
      </c>
    </row>
    <row r="10" spans="1:19">
      <c r="A10" t="s">
        <v>21</v>
      </c>
      <c r="B10">
        <v>9</v>
      </c>
      <c r="C10">
        <v>28</v>
      </c>
      <c r="D10" s="2">
        <v>333984</v>
      </c>
      <c r="E10" s="2">
        <v>235200</v>
      </c>
      <c r="F10" s="2">
        <v>70560</v>
      </c>
      <c r="G10" s="2">
        <v>28224</v>
      </c>
      <c r="H10">
        <v>322265</v>
      </c>
      <c r="I10">
        <v>227600</v>
      </c>
      <c r="J10">
        <v>69920</v>
      </c>
      <c r="K10">
        <v>24745</v>
      </c>
      <c r="L10" s="1">
        <v>0.96491149276612054</v>
      </c>
      <c r="M10" s="1">
        <v>0.96768707482993199</v>
      </c>
      <c r="N10" s="1">
        <v>0.99092970521541945</v>
      </c>
      <c r="O10" s="1">
        <v>0.87673611111111116</v>
      </c>
    </row>
    <row r="11" spans="1:19">
      <c r="A11" t="s">
        <v>21</v>
      </c>
      <c r="B11">
        <v>10</v>
      </c>
      <c r="C11">
        <v>28</v>
      </c>
      <c r="D11" s="2">
        <v>411516</v>
      </c>
      <c r="E11" s="2">
        <v>289800</v>
      </c>
      <c r="F11" s="2">
        <v>86940</v>
      </c>
      <c r="G11" s="2">
        <v>34776</v>
      </c>
      <c r="H11">
        <v>406328</v>
      </c>
      <c r="I11">
        <v>286650</v>
      </c>
      <c r="J11">
        <v>86600</v>
      </c>
      <c r="K11">
        <v>33078</v>
      </c>
      <c r="L11" s="1">
        <v>0.98739295677446326</v>
      </c>
      <c r="M11" s="1">
        <v>0.98913043478260865</v>
      </c>
      <c r="N11" s="1">
        <v>0.99608925695882222</v>
      </c>
      <c r="O11" s="1">
        <v>0.9511732229123534</v>
      </c>
    </row>
    <row r="12" spans="1:19">
      <c r="A12" t="s">
        <v>21</v>
      </c>
      <c r="B12">
        <v>11</v>
      </c>
      <c r="C12">
        <v>28</v>
      </c>
      <c r="D12" s="2">
        <v>357840</v>
      </c>
      <c r="E12" s="2">
        <v>252000</v>
      </c>
      <c r="F12" s="2">
        <v>75600</v>
      </c>
      <c r="G12" s="2">
        <v>30240</v>
      </c>
      <c r="H12">
        <v>352970</v>
      </c>
      <c r="I12">
        <v>252000</v>
      </c>
      <c r="J12">
        <v>72942</v>
      </c>
      <c r="K12">
        <v>28028</v>
      </c>
      <c r="L12" s="1">
        <v>0.98639056561591776</v>
      </c>
      <c r="M12" s="1">
        <v>1</v>
      </c>
      <c r="N12" s="1">
        <v>0.96484126984126983</v>
      </c>
      <c r="O12" s="1">
        <v>0.92685185185185182</v>
      </c>
    </row>
    <row r="13" spans="1:19">
      <c r="A13" t="s">
        <v>21</v>
      </c>
      <c r="B13">
        <v>12</v>
      </c>
      <c r="C13">
        <v>28</v>
      </c>
      <c r="D13" s="2">
        <v>370160</v>
      </c>
      <c r="E13" s="2">
        <v>260680</v>
      </c>
      <c r="F13" s="2">
        <v>78204</v>
      </c>
      <c r="G13" s="2">
        <v>31276</v>
      </c>
      <c r="H13">
        <v>336199</v>
      </c>
      <c r="I13">
        <v>249410</v>
      </c>
      <c r="J13">
        <v>61483</v>
      </c>
      <c r="K13">
        <v>25306</v>
      </c>
      <c r="L13" s="1">
        <v>0.90825318781067643</v>
      </c>
      <c r="M13" s="1">
        <v>0.95676691729323304</v>
      </c>
      <c r="N13" s="1">
        <v>0.78618740729374459</v>
      </c>
      <c r="O13" s="1">
        <v>0.80911881314746126</v>
      </c>
    </row>
    <row r="14" spans="1:19">
      <c r="A14" t="s">
        <v>22</v>
      </c>
      <c r="B14">
        <v>1</v>
      </c>
      <c r="C14">
        <v>44</v>
      </c>
      <c r="D14" s="2">
        <v>349888</v>
      </c>
      <c r="E14" s="2">
        <v>246400</v>
      </c>
      <c r="F14" s="2">
        <v>73920</v>
      </c>
      <c r="G14" s="2">
        <v>29568</v>
      </c>
      <c r="H14">
        <v>436225</v>
      </c>
      <c r="I14">
        <v>266400</v>
      </c>
      <c r="J14">
        <v>121782</v>
      </c>
      <c r="K14">
        <v>48043</v>
      </c>
      <c r="L14" s="1">
        <v>1.2467561048106823</v>
      </c>
      <c r="M14" s="1">
        <v>1.0811688311688312</v>
      </c>
      <c r="N14" s="1">
        <v>1.6474837662337662</v>
      </c>
      <c r="O14" s="1">
        <v>1.6248308982683983</v>
      </c>
    </row>
    <row r="15" spans="1:19">
      <c r="A15" t="s">
        <v>22</v>
      </c>
      <c r="B15">
        <v>2</v>
      </c>
      <c r="C15">
        <v>44</v>
      </c>
      <c r="D15" s="2">
        <v>274912</v>
      </c>
      <c r="E15" s="2">
        <v>193600</v>
      </c>
      <c r="F15" s="2">
        <v>58080</v>
      </c>
      <c r="G15" s="2">
        <v>23232</v>
      </c>
      <c r="H15">
        <v>334517</v>
      </c>
      <c r="I15">
        <v>219800</v>
      </c>
      <c r="J15">
        <v>83077</v>
      </c>
      <c r="K15">
        <v>31640</v>
      </c>
      <c r="L15" s="1">
        <v>1.2168148352927481</v>
      </c>
      <c r="M15" s="1">
        <v>1.1353305785123966</v>
      </c>
      <c r="N15" s="1">
        <v>1.4303891184573003</v>
      </c>
      <c r="O15" s="1">
        <v>1.3619146005509641</v>
      </c>
    </row>
    <row r="16" spans="1:19">
      <c r="A16" t="s">
        <v>22</v>
      </c>
      <c r="B16">
        <v>3</v>
      </c>
      <c r="C16">
        <v>44</v>
      </c>
      <c r="D16" s="2">
        <v>233684</v>
      </c>
      <c r="E16" s="2">
        <v>164560</v>
      </c>
      <c r="F16" s="2">
        <v>49368</v>
      </c>
      <c r="G16" s="2">
        <v>19756</v>
      </c>
      <c r="H16">
        <v>238131</v>
      </c>
      <c r="I16">
        <v>173400</v>
      </c>
      <c r="J16">
        <v>45926</v>
      </c>
      <c r="K16">
        <v>18805</v>
      </c>
      <c r="L16" s="1">
        <v>1.0190299720990739</v>
      </c>
      <c r="M16" s="1">
        <v>1.0537190082644627</v>
      </c>
      <c r="N16" s="1">
        <v>0.93027872305947168</v>
      </c>
      <c r="O16" s="1">
        <v>0.95186272524802595</v>
      </c>
    </row>
    <row r="17" spans="1:15">
      <c r="A17" t="s">
        <v>22</v>
      </c>
      <c r="B17">
        <v>4</v>
      </c>
      <c r="C17">
        <v>44</v>
      </c>
      <c r="D17" s="2">
        <v>191180</v>
      </c>
      <c r="E17" s="2">
        <v>134640</v>
      </c>
      <c r="F17" s="2">
        <v>40392</v>
      </c>
      <c r="G17" s="2">
        <v>16148</v>
      </c>
      <c r="H17">
        <v>180156</v>
      </c>
      <c r="I17">
        <v>135830</v>
      </c>
      <c r="J17">
        <v>31421</v>
      </c>
      <c r="K17">
        <v>12905</v>
      </c>
      <c r="L17" s="1">
        <v>0.94233706454650068</v>
      </c>
      <c r="M17" s="1">
        <v>1.0088383838383839</v>
      </c>
      <c r="N17" s="1">
        <v>0.77790156466627058</v>
      </c>
      <c r="O17" s="1">
        <v>0.79917017587317318</v>
      </c>
    </row>
    <row r="18" spans="1:15">
      <c r="A18" t="s">
        <v>22</v>
      </c>
      <c r="B18">
        <v>5</v>
      </c>
      <c r="C18">
        <v>44</v>
      </c>
      <c r="D18" s="2">
        <v>169928</v>
      </c>
      <c r="E18" s="2">
        <v>119680</v>
      </c>
      <c r="F18" s="2">
        <v>35904</v>
      </c>
      <c r="G18" s="2">
        <v>14344</v>
      </c>
      <c r="H18">
        <v>143264</v>
      </c>
      <c r="I18">
        <v>116620</v>
      </c>
      <c r="J18">
        <v>18872</v>
      </c>
      <c r="K18">
        <v>7772</v>
      </c>
      <c r="L18" s="1">
        <v>0.84308648368720873</v>
      </c>
      <c r="M18" s="1">
        <v>0.97443181818181823</v>
      </c>
      <c r="N18" s="1">
        <v>0.52562388591800357</v>
      </c>
      <c r="O18" s="1">
        <v>0.5418293363078639</v>
      </c>
    </row>
    <row r="19" spans="1:15">
      <c r="A19" t="s">
        <v>22</v>
      </c>
      <c r="B19">
        <v>6</v>
      </c>
      <c r="C19">
        <v>44</v>
      </c>
      <c r="D19" s="2">
        <v>187440</v>
      </c>
      <c r="E19" s="2">
        <v>132000</v>
      </c>
      <c r="F19" s="2">
        <v>39600</v>
      </c>
      <c r="G19" s="2">
        <v>15840</v>
      </c>
      <c r="H19">
        <v>139345</v>
      </c>
      <c r="I19">
        <v>104600</v>
      </c>
      <c r="J19">
        <v>24286</v>
      </c>
      <c r="K19">
        <v>10459</v>
      </c>
      <c r="L19" s="1">
        <v>0.74341122492530942</v>
      </c>
      <c r="M19" s="1">
        <v>0.79242424242424248</v>
      </c>
      <c r="N19" s="1">
        <v>0.61328282828282832</v>
      </c>
      <c r="O19" s="1">
        <v>0.66029040404040407</v>
      </c>
    </row>
    <row r="20" spans="1:15">
      <c r="A20" t="s">
        <v>22</v>
      </c>
      <c r="B20">
        <v>7</v>
      </c>
      <c r="C20">
        <v>44</v>
      </c>
      <c r="D20" s="2">
        <v>199936</v>
      </c>
      <c r="E20" s="2">
        <v>140800</v>
      </c>
      <c r="F20" s="2">
        <v>42240</v>
      </c>
      <c r="G20" s="2">
        <v>16896</v>
      </c>
      <c r="H20">
        <v>66508</v>
      </c>
      <c r="I20">
        <v>60600</v>
      </c>
      <c r="J20">
        <v>4169</v>
      </c>
      <c r="K20">
        <v>1739</v>
      </c>
      <c r="L20" s="3">
        <v>0.33264644686299616</v>
      </c>
      <c r="M20" s="1">
        <v>0.43039772727272729</v>
      </c>
      <c r="N20" s="1">
        <v>9.8697916666666663E-2</v>
      </c>
      <c r="O20" s="1">
        <v>0.10292376893939394</v>
      </c>
    </row>
    <row r="21" spans="1:15">
      <c r="A21" t="s">
        <v>22</v>
      </c>
      <c r="B21">
        <v>8</v>
      </c>
      <c r="C21">
        <v>44</v>
      </c>
      <c r="D21" s="2">
        <v>199936</v>
      </c>
      <c r="E21" s="2">
        <v>140800</v>
      </c>
      <c r="F21" s="2">
        <v>42240</v>
      </c>
      <c r="G21" s="2">
        <v>16896</v>
      </c>
      <c r="H21">
        <v>57322</v>
      </c>
      <c r="I21">
        <v>53400</v>
      </c>
      <c r="J21">
        <v>2761</v>
      </c>
      <c r="K21">
        <v>1161</v>
      </c>
      <c r="L21" s="3">
        <v>0.28670174455825864</v>
      </c>
      <c r="M21" s="1">
        <v>0.37926136363636365</v>
      </c>
      <c r="N21" s="1">
        <v>6.5364583333333337E-2</v>
      </c>
      <c r="O21" s="1">
        <v>6.8714488636363633E-2</v>
      </c>
    </row>
    <row r="22" spans="1:15">
      <c r="A22" t="s">
        <v>22</v>
      </c>
      <c r="B22">
        <v>9</v>
      </c>
      <c r="C22">
        <v>44</v>
      </c>
      <c r="D22" s="2">
        <v>159324</v>
      </c>
      <c r="E22" s="2">
        <v>112200</v>
      </c>
      <c r="F22" s="2">
        <v>33660</v>
      </c>
      <c r="G22" s="2">
        <v>13464</v>
      </c>
      <c r="H22">
        <v>45636</v>
      </c>
      <c r="I22">
        <v>41480</v>
      </c>
      <c r="J22">
        <v>3034</v>
      </c>
      <c r="K22">
        <v>1122</v>
      </c>
      <c r="L22" s="3">
        <v>0.2864351886721398</v>
      </c>
      <c r="M22" s="1">
        <v>0.36969696969696969</v>
      </c>
      <c r="N22" s="1">
        <v>9.0136660724896026E-2</v>
      </c>
      <c r="O22" s="1">
        <v>8.3333333333333329E-2</v>
      </c>
    </row>
    <row r="23" spans="1:15">
      <c r="A23" t="s">
        <v>22</v>
      </c>
      <c r="B23">
        <v>10</v>
      </c>
      <c r="C23">
        <v>44</v>
      </c>
      <c r="D23" s="2">
        <v>199936</v>
      </c>
      <c r="E23" s="2">
        <v>140800</v>
      </c>
      <c r="F23" s="2">
        <v>42240</v>
      </c>
      <c r="G23" s="2">
        <v>16896</v>
      </c>
      <c r="H23">
        <v>38591</v>
      </c>
      <c r="I23">
        <v>36400</v>
      </c>
      <c r="J23">
        <v>1564</v>
      </c>
      <c r="K23">
        <v>627</v>
      </c>
      <c r="L23" s="3">
        <v>0.19301676536491677</v>
      </c>
      <c r="M23" s="1">
        <v>0.25852272727272729</v>
      </c>
      <c r="N23" s="1">
        <v>3.7026515151515151E-2</v>
      </c>
      <c r="O23" s="1">
        <v>3.7109375E-2</v>
      </c>
    </row>
    <row r="24" spans="1:15">
      <c r="A24" t="s">
        <v>22</v>
      </c>
      <c r="B24">
        <v>11</v>
      </c>
      <c r="C24">
        <v>44</v>
      </c>
      <c r="D24" s="2">
        <v>224928</v>
      </c>
      <c r="E24" s="2">
        <v>158400</v>
      </c>
      <c r="F24" s="2">
        <v>47520</v>
      </c>
      <c r="G24" s="2">
        <v>19008</v>
      </c>
      <c r="H24">
        <v>38598</v>
      </c>
      <c r="I24">
        <v>36000</v>
      </c>
      <c r="J24">
        <v>1867</v>
      </c>
      <c r="K24">
        <v>731</v>
      </c>
      <c r="L24" s="3">
        <v>0.17160157917200169</v>
      </c>
      <c r="M24" s="1">
        <v>0.22727272727272727</v>
      </c>
      <c r="N24" s="1">
        <v>3.928872053872054E-2</v>
      </c>
      <c r="O24" s="1">
        <v>3.8457491582491579E-2</v>
      </c>
    </row>
    <row r="25" spans="1:15">
      <c r="A25" t="s">
        <v>22</v>
      </c>
      <c r="B25">
        <v>12</v>
      </c>
      <c r="C25">
        <v>44</v>
      </c>
      <c r="D25" s="2">
        <v>343640</v>
      </c>
      <c r="E25" s="2">
        <v>242000</v>
      </c>
      <c r="F25" s="2">
        <v>72600</v>
      </c>
      <c r="G25" s="2">
        <v>29040</v>
      </c>
      <c r="H25">
        <v>48672</v>
      </c>
      <c r="I25">
        <v>44880</v>
      </c>
      <c r="J25">
        <v>2682</v>
      </c>
      <c r="K25">
        <v>1110</v>
      </c>
      <c r="L25" s="3">
        <v>0.14163659643813292</v>
      </c>
      <c r="M25" s="1">
        <v>0.18545454545454546</v>
      </c>
      <c r="N25" s="1">
        <v>3.6942148760330577E-2</v>
      </c>
      <c r="O25" s="1">
        <v>3.8223140495867766E-2</v>
      </c>
    </row>
    <row r="26" spans="1:15">
      <c r="A26" t="s">
        <v>23</v>
      </c>
      <c r="B26">
        <v>1</v>
      </c>
      <c r="C26">
        <v>76</v>
      </c>
      <c r="D26" s="2">
        <v>307572</v>
      </c>
      <c r="E26" s="2">
        <v>216600</v>
      </c>
      <c r="F26" s="2">
        <v>64980</v>
      </c>
      <c r="G26" s="2">
        <v>25992</v>
      </c>
      <c r="H26">
        <v>280138</v>
      </c>
      <c r="I26">
        <v>207750</v>
      </c>
      <c r="J26">
        <v>51050</v>
      </c>
      <c r="K26">
        <v>21338</v>
      </c>
      <c r="L26" s="1">
        <v>0.91080462460822187</v>
      </c>
      <c r="M26" s="1">
        <v>0.95914127423822715</v>
      </c>
      <c r="N26" s="1">
        <v>0.78562634656817487</v>
      </c>
      <c r="O26" s="1">
        <v>0.82094490612496152</v>
      </c>
    </row>
    <row r="27" spans="1:15">
      <c r="A27" t="s">
        <v>23</v>
      </c>
      <c r="B27">
        <v>2</v>
      </c>
      <c r="C27">
        <v>76</v>
      </c>
      <c r="D27" s="2">
        <v>356136</v>
      </c>
      <c r="E27" s="2">
        <v>250800</v>
      </c>
      <c r="F27" s="2">
        <v>75240</v>
      </c>
      <c r="G27" s="2">
        <v>30096</v>
      </c>
      <c r="H27">
        <v>385219</v>
      </c>
      <c r="I27">
        <v>266850</v>
      </c>
      <c r="J27">
        <v>84659</v>
      </c>
      <c r="K27">
        <v>33710</v>
      </c>
      <c r="L27" s="1">
        <v>1.0816626232675157</v>
      </c>
      <c r="M27" s="1">
        <v>1.0639952153110048</v>
      </c>
      <c r="N27" s="1">
        <v>1.1251860712387027</v>
      </c>
      <c r="O27" s="1">
        <v>1.1200824029771399</v>
      </c>
    </row>
    <row r="28" spans="1:15">
      <c r="A28" t="s">
        <v>23</v>
      </c>
      <c r="B28">
        <v>3</v>
      </c>
      <c r="C28">
        <v>76</v>
      </c>
      <c r="D28" s="2">
        <v>322696</v>
      </c>
      <c r="E28" s="2">
        <v>227240</v>
      </c>
      <c r="F28" s="2">
        <v>68172</v>
      </c>
      <c r="G28" s="2">
        <v>27284</v>
      </c>
      <c r="H28">
        <v>333923</v>
      </c>
      <c r="I28">
        <v>237250</v>
      </c>
      <c r="J28">
        <v>70070</v>
      </c>
      <c r="K28">
        <v>26603</v>
      </c>
      <c r="L28" s="1">
        <v>1.0347912586459083</v>
      </c>
      <c r="M28" s="1">
        <v>1.0440503432494279</v>
      </c>
      <c r="N28" s="1">
        <v>1.0278413424866515</v>
      </c>
      <c r="O28" s="1">
        <v>0.97504031666911006</v>
      </c>
    </row>
    <row r="29" spans="1:15">
      <c r="A29" t="s">
        <v>23</v>
      </c>
      <c r="B29">
        <v>4</v>
      </c>
      <c r="C29">
        <v>76</v>
      </c>
      <c r="D29" s="2">
        <v>336680</v>
      </c>
      <c r="E29" s="2">
        <v>237120</v>
      </c>
      <c r="F29" s="2">
        <v>71136</v>
      </c>
      <c r="G29" s="2">
        <v>28424</v>
      </c>
      <c r="H29">
        <v>365148</v>
      </c>
      <c r="I29">
        <v>246090</v>
      </c>
      <c r="J29">
        <v>86019</v>
      </c>
      <c r="K29">
        <v>33039</v>
      </c>
      <c r="L29" s="1">
        <v>1.0845550671260544</v>
      </c>
      <c r="M29" s="1">
        <v>1.037828947368421</v>
      </c>
      <c r="N29" s="1">
        <v>1.2092189608636976</v>
      </c>
      <c r="O29" s="1">
        <v>1.162362792006755</v>
      </c>
    </row>
    <row r="30" spans="1:15">
      <c r="A30" t="s">
        <v>23</v>
      </c>
      <c r="B30">
        <v>5</v>
      </c>
      <c r="C30">
        <v>76</v>
      </c>
      <c r="D30" s="2">
        <v>322696</v>
      </c>
      <c r="E30" s="2">
        <v>227240</v>
      </c>
      <c r="F30" s="2">
        <v>68172</v>
      </c>
      <c r="G30" s="2">
        <v>27284</v>
      </c>
      <c r="H30">
        <v>318025</v>
      </c>
      <c r="I30">
        <v>231140</v>
      </c>
      <c r="J30">
        <v>62810</v>
      </c>
      <c r="K30">
        <v>24075</v>
      </c>
      <c r="L30" s="1">
        <v>0.98552507623273922</v>
      </c>
      <c r="M30" s="1">
        <v>1.0171624713958809</v>
      </c>
      <c r="N30" s="1">
        <v>0.92134600715836412</v>
      </c>
      <c r="O30" s="1">
        <v>0.88238528075062306</v>
      </c>
    </row>
    <row r="31" spans="1:15">
      <c r="A31" t="s">
        <v>23</v>
      </c>
      <c r="B31">
        <v>6</v>
      </c>
      <c r="C31">
        <v>76</v>
      </c>
      <c r="D31" s="2">
        <v>291384</v>
      </c>
      <c r="E31" s="2">
        <v>205200</v>
      </c>
      <c r="F31" s="2">
        <v>61560</v>
      </c>
      <c r="G31" s="2">
        <v>24624</v>
      </c>
      <c r="H31">
        <v>269088</v>
      </c>
      <c r="I31">
        <v>190200</v>
      </c>
      <c r="J31">
        <v>58046</v>
      </c>
      <c r="K31">
        <v>20842</v>
      </c>
      <c r="L31" s="1">
        <v>0.92348241495758177</v>
      </c>
      <c r="M31" s="1">
        <v>0.92690058479532167</v>
      </c>
      <c r="N31" s="1">
        <v>0.94291747888239119</v>
      </c>
      <c r="O31" s="1">
        <v>0.8464100064977258</v>
      </c>
    </row>
    <row r="32" spans="1:15">
      <c r="A32" t="s">
        <v>23</v>
      </c>
      <c r="B32">
        <v>7</v>
      </c>
      <c r="C32">
        <v>76</v>
      </c>
      <c r="D32" s="2">
        <v>356136</v>
      </c>
      <c r="E32" s="2">
        <v>250800</v>
      </c>
      <c r="F32" s="2">
        <v>75240</v>
      </c>
      <c r="G32" s="2">
        <v>30096</v>
      </c>
      <c r="H32">
        <v>331157</v>
      </c>
      <c r="I32">
        <v>247350</v>
      </c>
      <c r="J32">
        <v>59325</v>
      </c>
      <c r="K32">
        <v>24482</v>
      </c>
      <c r="L32" s="1">
        <v>0.92986106431250981</v>
      </c>
      <c r="M32" s="1">
        <v>0.98624401913875603</v>
      </c>
      <c r="N32" s="1">
        <v>0.78847687400318978</v>
      </c>
      <c r="O32" s="1">
        <v>0.81346358320042533</v>
      </c>
    </row>
    <row r="33" spans="1:15">
      <c r="A33" t="s">
        <v>23</v>
      </c>
      <c r="B33">
        <v>8</v>
      </c>
      <c r="C33">
        <v>76</v>
      </c>
      <c r="D33" s="2">
        <v>372324</v>
      </c>
      <c r="E33" s="2">
        <v>262200</v>
      </c>
      <c r="F33" s="2">
        <v>78660</v>
      </c>
      <c r="G33" s="2">
        <v>31464</v>
      </c>
      <c r="H33">
        <v>344493</v>
      </c>
      <c r="I33">
        <v>261000</v>
      </c>
      <c r="J33">
        <v>59086</v>
      </c>
      <c r="K33">
        <v>24407</v>
      </c>
      <c r="L33" s="1">
        <v>0.92525058819737649</v>
      </c>
      <c r="M33" s="1">
        <v>0.99542334096109841</v>
      </c>
      <c r="N33" s="1">
        <v>0.75115687770150008</v>
      </c>
      <c r="O33" s="1">
        <v>0.77571192473938466</v>
      </c>
    </row>
    <row r="34" spans="1:15">
      <c r="A34" t="s">
        <v>23</v>
      </c>
      <c r="B34">
        <v>9</v>
      </c>
      <c r="C34">
        <v>76</v>
      </c>
      <c r="D34" s="2">
        <v>210444</v>
      </c>
      <c r="E34" s="2">
        <v>148200</v>
      </c>
      <c r="F34" s="2">
        <v>44460</v>
      </c>
      <c r="G34" s="2">
        <v>17784</v>
      </c>
      <c r="H34">
        <v>204225</v>
      </c>
      <c r="I34">
        <v>156520</v>
      </c>
      <c r="J34">
        <v>34636</v>
      </c>
      <c r="K34">
        <v>13069</v>
      </c>
      <c r="L34" s="1">
        <v>0.97044819524434056</v>
      </c>
      <c r="M34" s="1">
        <v>1.0561403508771929</v>
      </c>
      <c r="N34" s="1">
        <v>0.77903733693207378</v>
      </c>
      <c r="O34" s="1">
        <v>0.73487404408457035</v>
      </c>
    </row>
    <row r="35" spans="1:15">
      <c r="A35" t="s">
        <v>23</v>
      </c>
      <c r="B35">
        <v>10</v>
      </c>
      <c r="C35">
        <v>76</v>
      </c>
      <c r="D35" s="2">
        <v>453264</v>
      </c>
      <c r="E35" s="2">
        <v>319200</v>
      </c>
      <c r="F35" s="2">
        <v>95760</v>
      </c>
      <c r="G35" s="2">
        <v>38304</v>
      </c>
      <c r="H35">
        <v>510865</v>
      </c>
      <c r="I35">
        <v>332850</v>
      </c>
      <c r="J35">
        <v>126851</v>
      </c>
      <c r="K35">
        <v>51164</v>
      </c>
      <c r="L35" s="1">
        <v>1.1270804652476261</v>
      </c>
      <c r="M35" s="1">
        <v>1.0427631578947369</v>
      </c>
      <c r="N35" s="1">
        <v>1.3246762740183793</v>
      </c>
      <c r="O35" s="1">
        <v>1.3357351712614871</v>
      </c>
    </row>
    <row r="36" spans="1:15">
      <c r="A36" t="s">
        <v>23</v>
      </c>
      <c r="B36">
        <v>11</v>
      </c>
      <c r="C36">
        <v>76</v>
      </c>
      <c r="D36" s="2">
        <v>291384</v>
      </c>
      <c r="E36" s="2">
        <v>205200</v>
      </c>
      <c r="F36" s="2">
        <v>61560</v>
      </c>
      <c r="G36" s="2">
        <v>24624</v>
      </c>
      <c r="H36">
        <v>280012</v>
      </c>
      <c r="I36">
        <v>205350</v>
      </c>
      <c r="J36">
        <v>52867</v>
      </c>
      <c r="K36">
        <v>21795</v>
      </c>
      <c r="L36" s="1">
        <v>0.9609724624550422</v>
      </c>
      <c r="M36" s="1">
        <v>1.0007309941520468</v>
      </c>
      <c r="N36" s="1">
        <v>0.85878817413905129</v>
      </c>
      <c r="O36" s="1">
        <v>0.88511208576998046</v>
      </c>
    </row>
    <row r="37" spans="1:15">
      <c r="A37" t="s">
        <v>23</v>
      </c>
      <c r="B37">
        <v>12</v>
      </c>
      <c r="C37">
        <v>76</v>
      </c>
      <c r="D37" s="2">
        <v>403636</v>
      </c>
      <c r="E37" s="2">
        <v>284240</v>
      </c>
      <c r="F37" s="2">
        <v>85272</v>
      </c>
      <c r="G37" s="2">
        <v>34124</v>
      </c>
      <c r="H37">
        <v>393684</v>
      </c>
      <c r="I37">
        <v>277100</v>
      </c>
      <c r="J37">
        <v>81952</v>
      </c>
      <c r="K37">
        <v>34632</v>
      </c>
      <c r="L37" s="1">
        <v>0.97534412193164133</v>
      </c>
      <c r="M37" s="1">
        <v>0.97488038277511957</v>
      </c>
      <c r="N37" s="1">
        <v>0.96106576601932636</v>
      </c>
      <c r="O37" s="1">
        <v>1.0148868831321065</v>
      </c>
    </row>
    <row r="38" spans="1:15">
      <c r="A38" t="s">
        <v>24</v>
      </c>
      <c r="B38">
        <v>1</v>
      </c>
      <c r="C38">
        <v>36</v>
      </c>
      <c r="D38" s="2">
        <v>383400</v>
      </c>
      <c r="E38" s="2">
        <v>270000</v>
      </c>
      <c r="F38" s="2">
        <v>81000</v>
      </c>
      <c r="G38" s="2">
        <v>32400</v>
      </c>
      <c r="H38">
        <v>438263</v>
      </c>
      <c r="I38">
        <v>288600</v>
      </c>
      <c r="J38">
        <v>105237</v>
      </c>
      <c r="K38">
        <v>44426</v>
      </c>
      <c r="L38" s="1">
        <v>1.1430959833072509</v>
      </c>
      <c r="M38" s="1">
        <v>1.068888888888889</v>
      </c>
      <c r="N38" s="1">
        <v>1.2992222222222223</v>
      </c>
      <c r="O38" s="1">
        <v>1.3711728395061729</v>
      </c>
    </row>
    <row r="39" spans="1:15">
      <c r="A39" t="s">
        <v>24</v>
      </c>
      <c r="B39">
        <v>2</v>
      </c>
      <c r="C39">
        <v>36</v>
      </c>
      <c r="D39" s="2">
        <v>322056</v>
      </c>
      <c r="E39" s="2">
        <v>226800</v>
      </c>
      <c r="F39" s="2">
        <v>68040</v>
      </c>
      <c r="G39" s="2">
        <v>27216</v>
      </c>
      <c r="H39">
        <v>310580</v>
      </c>
      <c r="I39">
        <v>220800</v>
      </c>
      <c r="J39">
        <v>63158</v>
      </c>
      <c r="K39">
        <v>26622</v>
      </c>
      <c r="L39" s="1">
        <v>0.96436644558710283</v>
      </c>
      <c r="M39" s="1">
        <v>0.97354497354497349</v>
      </c>
      <c r="N39" s="1">
        <v>0.92824808935920045</v>
      </c>
      <c r="O39" s="1">
        <v>0.97817460317460314</v>
      </c>
    </row>
    <row r="40" spans="1:15">
      <c r="A40" t="s">
        <v>24</v>
      </c>
      <c r="B40">
        <v>3</v>
      </c>
      <c r="C40">
        <v>36</v>
      </c>
      <c r="D40" s="2">
        <v>293940</v>
      </c>
      <c r="E40" s="2">
        <v>207000</v>
      </c>
      <c r="F40" s="2">
        <v>62100</v>
      </c>
      <c r="G40" s="2">
        <v>24840</v>
      </c>
      <c r="H40">
        <v>309384</v>
      </c>
      <c r="I40">
        <v>219000</v>
      </c>
      <c r="J40">
        <v>65009</v>
      </c>
      <c r="K40">
        <v>25375</v>
      </c>
      <c r="L40" s="1">
        <v>1.0525413349663197</v>
      </c>
      <c r="M40" s="1">
        <v>1.0579710144927537</v>
      </c>
      <c r="N40" s="1">
        <v>1.0468438003220613</v>
      </c>
      <c r="O40" s="1">
        <v>1.0215378421900161</v>
      </c>
    </row>
    <row r="41" spans="1:15">
      <c r="A41" t="s">
        <v>24</v>
      </c>
      <c r="B41">
        <v>4</v>
      </c>
      <c r="C41">
        <v>36</v>
      </c>
      <c r="D41" s="2">
        <v>345060</v>
      </c>
      <c r="E41" s="2">
        <v>243000</v>
      </c>
      <c r="F41" s="2">
        <v>72900</v>
      </c>
      <c r="G41" s="2">
        <v>29160</v>
      </c>
      <c r="H41">
        <v>398607</v>
      </c>
      <c r="I41">
        <v>250750</v>
      </c>
      <c r="J41">
        <v>105824</v>
      </c>
      <c r="K41">
        <v>42033</v>
      </c>
      <c r="L41" s="1">
        <v>1.1551817075291253</v>
      </c>
      <c r="M41" s="1">
        <v>1.0318930041152263</v>
      </c>
      <c r="N41" s="1">
        <v>1.4516323731138545</v>
      </c>
      <c r="O41" s="1">
        <v>1.4414609053497942</v>
      </c>
    </row>
    <row r="42" spans="1:15">
      <c r="A42" t="s">
        <v>24</v>
      </c>
      <c r="B42">
        <v>5</v>
      </c>
      <c r="C42">
        <v>36</v>
      </c>
      <c r="D42" s="2">
        <v>357840</v>
      </c>
      <c r="E42" s="2">
        <v>252000</v>
      </c>
      <c r="F42" s="2">
        <v>75600</v>
      </c>
      <c r="G42" s="2">
        <v>30240</v>
      </c>
      <c r="H42">
        <v>356112</v>
      </c>
      <c r="I42">
        <v>244000</v>
      </c>
      <c r="J42">
        <v>79773</v>
      </c>
      <c r="K42">
        <v>32339</v>
      </c>
      <c r="L42" s="1">
        <v>0.99517102615694164</v>
      </c>
      <c r="M42" s="1">
        <v>0.96825396825396826</v>
      </c>
      <c r="N42" s="1">
        <v>1.0551984126984126</v>
      </c>
      <c r="O42" s="1">
        <v>1.0694113756613757</v>
      </c>
    </row>
    <row r="43" spans="1:15">
      <c r="A43" t="s">
        <v>24</v>
      </c>
      <c r="B43">
        <v>6</v>
      </c>
      <c r="C43">
        <v>36</v>
      </c>
      <c r="D43" s="2">
        <v>184032</v>
      </c>
      <c r="E43" s="2">
        <v>129600</v>
      </c>
      <c r="F43" s="2">
        <v>38880</v>
      </c>
      <c r="G43" s="2">
        <v>15552</v>
      </c>
      <c r="H43">
        <v>184527</v>
      </c>
      <c r="I43">
        <v>138000</v>
      </c>
      <c r="J43">
        <v>33472</v>
      </c>
      <c r="K43">
        <v>13055</v>
      </c>
      <c r="L43" s="1">
        <v>1.0026897496087637</v>
      </c>
      <c r="M43" s="1">
        <v>1.0648148148148149</v>
      </c>
      <c r="N43" s="1">
        <v>0.86090534979423872</v>
      </c>
      <c r="O43" s="1">
        <v>0.83944187242798352</v>
      </c>
    </row>
    <row r="44" spans="1:15">
      <c r="A44" t="s">
        <v>24</v>
      </c>
      <c r="B44">
        <v>7</v>
      </c>
      <c r="C44">
        <v>36</v>
      </c>
      <c r="D44" s="2">
        <v>383400</v>
      </c>
      <c r="E44" s="2">
        <v>270000</v>
      </c>
      <c r="F44" s="2">
        <v>81000</v>
      </c>
      <c r="G44" s="2">
        <v>32400</v>
      </c>
      <c r="H44">
        <v>403423</v>
      </c>
      <c r="I44">
        <v>286800</v>
      </c>
      <c r="J44">
        <v>82936</v>
      </c>
      <c r="K44">
        <v>33687</v>
      </c>
      <c r="L44" s="1">
        <v>1.0522248304642672</v>
      </c>
      <c r="M44" s="1">
        <v>1.0622222222222222</v>
      </c>
      <c r="N44" s="1">
        <v>1.0239012345679013</v>
      </c>
      <c r="O44" s="1">
        <v>1.0397222222222222</v>
      </c>
    </row>
    <row r="45" spans="1:15">
      <c r="A45" t="s">
        <v>24</v>
      </c>
      <c r="B45">
        <v>8</v>
      </c>
      <c r="C45">
        <v>36</v>
      </c>
      <c r="D45" s="2">
        <v>383400</v>
      </c>
      <c r="E45" s="2">
        <v>270000</v>
      </c>
      <c r="F45" s="2">
        <v>81000</v>
      </c>
      <c r="G45" s="2">
        <v>32400</v>
      </c>
      <c r="H45">
        <v>339162</v>
      </c>
      <c r="I45">
        <v>253500</v>
      </c>
      <c r="J45">
        <v>59885</v>
      </c>
      <c r="K45">
        <v>25777</v>
      </c>
      <c r="L45" s="1">
        <v>0.88461658841940527</v>
      </c>
      <c r="M45" s="1">
        <v>0.93888888888888888</v>
      </c>
      <c r="N45" s="1">
        <v>0.73932098765432097</v>
      </c>
      <c r="O45" s="1">
        <v>0.79558641975308642</v>
      </c>
    </row>
    <row r="46" spans="1:15">
      <c r="A46" t="s">
        <v>24</v>
      </c>
      <c r="B46">
        <v>9</v>
      </c>
      <c r="C46">
        <v>36</v>
      </c>
      <c r="D46" s="2">
        <v>230040</v>
      </c>
      <c r="E46" s="2">
        <v>162000</v>
      </c>
      <c r="F46" s="2">
        <v>48600</v>
      </c>
      <c r="G46" s="2">
        <v>19440</v>
      </c>
      <c r="H46">
        <v>215377</v>
      </c>
      <c r="I46">
        <v>158500</v>
      </c>
      <c r="J46">
        <v>40669</v>
      </c>
      <c r="K46">
        <v>16208</v>
      </c>
      <c r="L46" s="1">
        <v>0.93625891149365326</v>
      </c>
      <c r="M46" s="1">
        <v>0.97839506172839508</v>
      </c>
      <c r="N46" s="1">
        <v>0.83681069958847731</v>
      </c>
      <c r="O46" s="1">
        <v>0.83374485596707815</v>
      </c>
    </row>
    <row r="47" spans="1:15">
      <c r="A47" t="s">
        <v>24</v>
      </c>
      <c r="B47">
        <v>10</v>
      </c>
      <c r="C47">
        <v>36</v>
      </c>
      <c r="D47" s="2">
        <v>429408</v>
      </c>
      <c r="E47" s="2">
        <v>302400</v>
      </c>
      <c r="F47" s="2">
        <v>90720</v>
      </c>
      <c r="G47" s="2">
        <v>36288</v>
      </c>
      <c r="H47">
        <v>439776</v>
      </c>
      <c r="I47">
        <v>301800</v>
      </c>
      <c r="J47">
        <v>96709</v>
      </c>
      <c r="K47">
        <v>41267</v>
      </c>
      <c r="L47" s="1">
        <v>1.0241448692152917</v>
      </c>
      <c r="M47" s="1">
        <v>0.99801587301587302</v>
      </c>
      <c r="N47" s="1">
        <v>1.0660163139329806</v>
      </c>
      <c r="O47" s="1">
        <v>1.1372078924162257</v>
      </c>
    </row>
    <row r="48" spans="1:15">
      <c r="A48" t="s">
        <v>24</v>
      </c>
      <c r="B48">
        <v>11</v>
      </c>
      <c r="C48">
        <v>36</v>
      </c>
      <c r="D48" s="2">
        <v>306720</v>
      </c>
      <c r="E48" s="2">
        <v>216000</v>
      </c>
      <c r="F48" s="2">
        <v>64800</v>
      </c>
      <c r="G48" s="2">
        <v>25920</v>
      </c>
      <c r="H48">
        <v>300332</v>
      </c>
      <c r="I48">
        <v>212700</v>
      </c>
      <c r="J48">
        <v>63904</v>
      </c>
      <c r="K48">
        <v>23728</v>
      </c>
      <c r="L48" s="1">
        <v>0.97917318727177882</v>
      </c>
      <c r="M48" s="1">
        <v>0.98472222222222228</v>
      </c>
      <c r="N48" s="1">
        <v>0.98617283950617285</v>
      </c>
      <c r="O48" s="1">
        <v>0.91543209876543208</v>
      </c>
    </row>
    <row r="49" spans="1:15">
      <c r="A49" t="s">
        <v>24</v>
      </c>
      <c r="B49">
        <v>12</v>
      </c>
      <c r="C49">
        <v>36</v>
      </c>
      <c r="D49" s="2">
        <v>371124</v>
      </c>
      <c r="E49" s="2">
        <v>261360</v>
      </c>
      <c r="F49" s="2">
        <v>78408</v>
      </c>
      <c r="G49" s="2">
        <v>31356</v>
      </c>
      <c r="H49">
        <v>401581</v>
      </c>
      <c r="I49">
        <v>273900</v>
      </c>
      <c r="J49">
        <v>92230</v>
      </c>
      <c r="K49">
        <v>35451</v>
      </c>
      <c r="L49" s="1">
        <v>1.0820669102510212</v>
      </c>
      <c r="M49" s="1">
        <v>1.047979797979798</v>
      </c>
      <c r="N49" s="1">
        <v>1.1762830323436384</v>
      </c>
      <c r="O49" s="1">
        <v>1.1305970149253732</v>
      </c>
    </row>
    <row r="50" spans="1:15">
      <c r="A50" t="s">
        <v>25</v>
      </c>
      <c r="B50">
        <v>1</v>
      </c>
      <c r="C50">
        <v>10</v>
      </c>
      <c r="D50" s="2">
        <v>144840</v>
      </c>
      <c r="E50" s="2">
        <v>102000</v>
      </c>
      <c r="F50" s="2">
        <v>30600</v>
      </c>
      <c r="G50" s="2">
        <v>12240</v>
      </c>
      <c r="H50">
        <v>130363</v>
      </c>
      <c r="I50">
        <v>106200</v>
      </c>
      <c r="J50">
        <v>14138</v>
      </c>
      <c r="K50">
        <v>10025</v>
      </c>
      <c r="L50" s="1">
        <v>0.90004832919083122</v>
      </c>
      <c r="M50" s="1">
        <v>1.0411764705882354</v>
      </c>
      <c r="N50" s="1">
        <v>0.46202614379084966</v>
      </c>
      <c r="O50" s="1">
        <v>0.81903594771241828</v>
      </c>
    </row>
    <row r="51" spans="1:15">
      <c r="A51" t="s">
        <v>25</v>
      </c>
      <c r="B51">
        <v>2</v>
      </c>
      <c r="C51">
        <v>10</v>
      </c>
      <c r="D51" s="2">
        <v>144840</v>
      </c>
      <c r="E51" s="2">
        <v>102000</v>
      </c>
      <c r="F51" s="2">
        <v>30600</v>
      </c>
      <c r="G51" s="2">
        <v>12240</v>
      </c>
      <c r="H51">
        <v>125252</v>
      </c>
      <c r="I51">
        <v>103800</v>
      </c>
      <c r="J51">
        <v>10501</v>
      </c>
      <c r="K51">
        <v>10951</v>
      </c>
      <c r="L51" s="1">
        <v>0.86476111571389114</v>
      </c>
      <c r="M51" s="1">
        <v>1.0176470588235293</v>
      </c>
      <c r="N51" s="1">
        <v>0.34316993464052287</v>
      </c>
      <c r="O51" s="1">
        <v>0.89468954248366017</v>
      </c>
    </row>
    <row r="52" spans="1:15">
      <c r="A52" t="s">
        <v>25</v>
      </c>
      <c r="B52">
        <v>3</v>
      </c>
      <c r="C52">
        <v>10</v>
      </c>
      <c r="D52" s="2">
        <v>147680</v>
      </c>
      <c r="E52" s="2">
        <v>104000</v>
      </c>
      <c r="F52" s="2">
        <v>31200</v>
      </c>
      <c r="G52" s="2">
        <v>12480</v>
      </c>
      <c r="H52">
        <v>106863</v>
      </c>
      <c r="I52">
        <v>90480</v>
      </c>
      <c r="J52">
        <v>7793</v>
      </c>
      <c r="K52">
        <v>8590</v>
      </c>
      <c r="L52" s="1">
        <v>0.72361186348862405</v>
      </c>
      <c r="M52" s="1">
        <v>0.87</v>
      </c>
      <c r="N52" s="1">
        <v>0.24977564102564104</v>
      </c>
      <c r="O52" s="1">
        <v>0.68830128205128205</v>
      </c>
    </row>
    <row r="53" spans="1:15">
      <c r="A53" t="s">
        <v>25</v>
      </c>
      <c r="B53">
        <v>4</v>
      </c>
      <c r="C53">
        <v>10</v>
      </c>
      <c r="D53" s="2">
        <v>155060</v>
      </c>
      <c r="E53" s="2">
        <v>109200</v>
      </c>
      <c r="F53" s="2">
        <v>32760</v>
      </c>
      <c r="G53" s="2">
        <v>13100</v>
      </c>
      <c r="H53">
        <v>102505</v>
      </c>
      <c r="I53">
        <v>86840</v>
      </c>
      <c r="J53">
        <v>7098</v>
      </c>
      <c r="K53">
        <v>8567</v>
      </c>
      <c r="L53" s="1">
        <v>0.66106668386431056</v>
      </c>
      <c r="M53" s="1">
        <v>0.79523809523809519</v>
      </c>
      <c r="N53" s="1">
        <v>0.21666666666666667</v>
      </c>
      <c r="O53" s="1">
        <v>0.65396946564885494</v>
      </c>
    </row>
    <row r="54" spans="1:15">
      <c r="A54" t="s">
        <v>25</v>
      </c>
      <c r="B54">
        <v>5</v>
      </c>
      <c r="C54">
        <v>10</v>
      </c>
      <c r="D54" s="2">
        <v>169830</v>
      </c>
      <c r="E54" s="2">
        <v>119600</v>
      </c>
      <c r="F54" s="2">
        <v>35880</v>
      </c>
      <c r="G54" s="2">
        <v>14350</v>
      </c>
      <c r="H54">
        <v>129754</v>
      </c>
      <c r="I54">
        <v>112320</v>
      </c>
      <c r="J54">
        <v>6082</v>
      </c>
      <c r="K54">
        <v>11352</v>
      </c>
      <c r="L54" s="1">
        <v>0.76402284637578755</v>
      </c>
      <c r="M54" s="1">
        <v>0.93913043478260871</v>
      </c>
      <c r="N54" s="1">
        <v>0.16950947603121516</v>
      </c>
      <c r="O54" s="1">
        <v>0.79108013937282229</v>
      </c>
    </row>
    <row r="55" spans="1:15">
      <c r="A55" t="s">
        <v>25</v>
      </c>
      <c r="B55">
        <v>6</v>
      </c>
      <c r="C55">
        <v>10</v>
      </c>
      <c r="D55" s="2">
        <v>170400</v>
      </c>
      <c r="E55" s="2">
        <v>120000</v>
      </c>
      <c r="F55" s="2">
        <v>36000</v>
      </c>
      <c r="G55" s="2">
        <v>14400</v>
      </c>
      <c r="H55">
        <v>128131</v>
      </c>
      <c r="I55">
        <v>111600</v>
      </c>
      <c r="J55">
        <v>3614</v>
      </c>
      <c r="K55">
        <v>12917</v>
      </c>
      <c r="L55" s="1">
        <v>0.75194248826291077</v>
      </c>
      <c r="M55" s="1">
        <v>0.93</v>
      </c>
      <c r="N55" s="1">
        <v>0.10038888888888889</v>
      </c>
      <c r="O55" s="1">
        <v>0.89701388888888889</v>
      </c>
    </row>
    <row r="56" spans="1:15">
      <c r="A56" t="s">
        <v>25</v>
      </c>
      <c r="B56">
        <v>7</v>
      </c>
      <c r="C56">
        <v>10</v>
      </c>
      <c r="D56" s="2">
        <v>213000</v>
      </c>
      <c r="E56" s="2">
        <v>150000</v>
      </c>
      <c r="F56" s="2">
        <v>45000</v>
      </c>
      <c r="G56" s="2">
        <v>18000</v>
      </c>
      <c r="H56">
        <v>261049</v>
      </c>
      <c r="I56">
        <v>169800</v>
      </c>
      <c r="J56">
        <v>68660</v>
      </c>
      <c r="K56">
        <v>22589</v>
      </c>
      <c r="L56" s="1">
        <v>1.2255821596244132</v>
      </c>
      <c r="M56" s="1">
        <v>1.1319999999999999</v>
      </c>
      <c r="N56" s="1">
        <v>1.5257777777777777</v>
      </c>
      <c r="O56" s="1">
        <v>1.2549444444444444</v>
      </c>
    </row>
    <row r="57" spans="1:15">
      <c r="A57" t="s">
        <v>25</v>
      </c>
      <c r="B57">
        <v>8</v>
      </c>
      <c r="C57">
        <v>10</v>
      </c>
      <c r="D57" s="2">
        <v>238560</v>
      </c>
      <c r="E57" s="2">
        <v>168000</v>
      </c>
      <c r="F57" s="2">
        <v>50400</v>
      </c>
      <c r="G57" s="2">
        <v>20160</v>
      </c>
      <c r="H57">
        <v>249184</v>
      </c>
      <c r="I57">
        <v>169800</v>
      </c>
      <c r="J57">
        <v>56667</v>
      </c>
      <c r="K57">
        <v>22717</v>
      </c>
      <c r="L57" s="1">
        <v>1.0445338698859825</v>
      </c>
      <c r="M57" s="1">
        <v>1.0107142857142857</v>
      </c>
      <c r="N57" s="1">
        <v>1.1243452380952381</v>
      </c>
      <c r="O57" s="1">
        <v>1.1268353174603174</v>
      </c>
    </row>
    <row r="58" spans="1:15">
      <c r="A58" t="s">
        <v>25</v>
      </c>
      <c r="B58">
        <v>9</v>
      </c>
      <c r="C58">
        <v>10</v>
      </c>
      <c r="D58" s="2">
        <v>155060</v>
      </c>
      <c r="E58" s="2">
        <v>109200</v>
      </c>
      <c r="F58" s="2">
        <v>32760</v>
      </c>
      <c r="G58" s="2">
        <v>13100</v>
      </c>
      <c r="H58">
        <v>142183</v>
      </c>
      <c r="I58">
        <v>101400</v>
      </c>
      <c r="J58">
        <v>28379</v>
      </c>
      <c r="K58">
        <v>12404</v>
      </c>
      <c r="L58" s="1">
        <v>0.91695472720237325</v>
      </c>
      <c r="M58" s="1">
        <v>0.9285714285714286</v>
      </c>
      <c r="N58" s="1">
        <v>0.8662698412698413</v>
      </c>
      <c r="O58" s="1">
        <v>0.94687022900763362</v>
      </c>
    </row>
    <row r="59" spans="1:15">
      <c r="A59" t="s">
        <v>25</v>
      </c>
      <c r="B59">
        <v>10</v>
      </c>
      <c r="C59">
        <v>10</v>
      </c>
      <c r="D59" s="2">
        <v>170400</v>
      </c>
      <c r="E59" s="2">
        <v>120000</v>
      </c>
      <c r="F59" s="2">
        <v>36000</v>
      </c>
      <c r="G59" s="2">
        <v>14400</v>
      </c>
      <c r="H59">
        <v>142188</v>
      </c>
      <c r="I59">
        <v>111000</v>
      </c>
      <c r="J59">
        <v>22522</v>
      </c>
      <c r="K59">
        <v>8666</v>
      </c>
      <c r="L59" s="1">
        <v>0.83443661971830985</v>
      </c>
      <c r="M59" s="1">
        <v>0.92500000000000004</v>
      </c>
      <c r="N59" s="1">
        <v>0.62561111111111112</v>
      </c>
      <c r="O59" s="1">
        <v>0.60180555555555559</v>
      </c>
    </row>
    <row r="60" spans="1:15">
      <c r="A60" t="s">
        <v>25</v>
      </c>
      <c r="B60">
        <v>11</v>
      </c>
      <c r="C60">
        <v>10</v>
      </c>
      <c r="D60" s="2">
        <v>127800</v>
      </c>
      <c r="E60" s="2">
        <v>90000</v>
      </c>
      <c r="F60" s="2">
        <v>27000</v>
      </c>
      <c r="G60" s="2">
        <v>10800</v>
      </c>
      <c r="H60">
        <v>86988</v>
      </c>
      <c r="I60">
        <v>68400</v>
      </c>
      <c r="J60">
        <v>13064</v>
      </c>
      <c r="K60">
        <v>5524</v>
      </c>
      <c r="L60" s="1">
        <v>0.6806572769953052</v>
      </c>
      <c r="M60" s="1">
        <v>0.76</v>
      </c>
      <c r="N60" s="1">
        <v>0.48385185185185187</v>
      </c>
      <c r="O60" s="1">
        <v>0.51148148148148154</v>
      </c>
    </row>
    <row r="61" spans="1:15">
      <c r="A61" t="s">
        <v>25</v>
      </c>
      <c r="B61">
        <v>12</v>
      </c>
      <c r="C61">
        <v>10</v>
      </c>
      <c r="D61" s="2">
        <v>159040</v>
      </c>
      <c r="E61" s="2">
        <v>112000</v>
      </c>
      <c r="F61" s="2">
        <v>33600</v>
      </c>
      <c r="G61" s="2">
        <v>13440</v>
      </c>
      <c r="H61">
        <v>122222</v>
      </c>
      <c r="I61">
        <v>95900</v>
      </c>
      <c r="J61">
        <v>18772</v>
      </c>
      <c r="K61">
        <v>7550</v>
      </c>
      <c r="L61" s="1">
        <v>0.76849849094567402</v>
      </c>
      <c r="M61" s="1">
        <v>0.85624999999999996</v>
      </c>
      <c r="N61" s="1">
        <v>0.55869047619047618</v>
      </c>
      <c r="O61" s="1">
        <v>0.56175595238095233</v>
      </c>
    </row>
    <row r="62" spans="1:15">
      <c r="A62" t="s">
        <v>26</v>
      </c>
      <c r="B62">
        <v>1</v>
      </c>
      <c r="C62">
        <v>6</v>
      </c>
      <c r="D62" s="2">
        <v>109056</v>
      </c>
      <c r="E62" s="2">
        <v>76800</v>
      </c>
      <c r="F62" s="2">
        <v>23040</v>
      </c>
      <c r="G62" s="2">
        <v>9216</v>
      </c>
      <c r="H62">
        <v>91039</v>
      </c>
      <c r="I62">
        <v>74400</v>
      </c>
      <c r="J62">
        <v>9343</v>
      </c>
      <c r="K62">
        <v>7296</v>
      </c>
      <c r="L62" s="1">
        <v>0.83479129988262912</v>
      </c>
      <c r="M62" s="1">
        <v>0.96875</v>
      </c>
      <c r="N62" s="1">
        <v>0.4055121527777778</v>
      </c>
      <c r="O62" s="1">
        <v>0.79166666666666663</v>
      </c>
    </row>
    <row r="63" spans="1:15">
      <c r="A63" t="s">
        <v>26</v>
      </c>
      <c r="B63">
        <v>2</v>
      </c>
      <c r="C63">
        <v>6</v>
      </c>
      <c r="D63" s="2">
        <v>95424</v>
      </c>
      <c r="E63" s="2">
        <v>67200</v>
      </c>
      <c r="F63" s="2">
        <v>20160</v>
      </c>
      <c r="G63" s="2">
        <v>8064</v>
      </c>
      <c r="H63">
        <v>78141</v>
      </c>
      <c r="I63">
        <v>68000</v>
      </c>
      <c r="J63">
        <v>5883</v>
      </c>
      <c r="K63">
        <v>4258</v>
      </c>
      <c r="L63" s="1">
        <v>0.81888204225352113</v>
      </c>
      <c r="M63" s="1">
        <v>1.0119047619047619</v>
      </c>
      <c r="N63" s="1">
        <v>0.29181547619047621</v>
      </c>
      <c r="O63" s="1">
        <v>0.52802579365079361</v>
      </c>
    </row>
    <row r="64" spans="1:15">
      <c r="A64" t="s">
        <v>26</v>
      </c>
      <c r="B64">
        <v>3</v>
      </c>
      <c r="C64">
        <v>6</v>
      </c>
      <c r="D64" s="2">
        <v>95424</v>
      </c>
      <c r="E64" s="2">
        <v>67200</v>
      </c>
      <c r="F64" s="2">
        <v>20160</v>
      </c>
      <c r="G64" s="2">
        <v>8064</v>
      </c>
      <c r="H64">
        <v>68878</v>
      </c>
      <c r="I64">
        <v>60200</v>
      </c>
      <c r="J64">
        <v>4292</v>
      </c>
      <c r="K64">
        <v>4386</v>
      </c>
      <c r="L64" s="1">
        <v>0.72181002682763251</v>
      </c>
      <c r="M64" s="1">
        <v>0.89583333333333337</v>
      </c>
      <c r="N64" s="1">
        <v>0.21289682539682539</v>
      </c>
      <c r="O64" s="1">
        <v>0.54389880952380953</v>
      </c>
    </row>
    <row r="65" spans="1:15">
      <c r="A65" t="s">
        <v>26</v>
      </c>
      <c r="B65">
        <v>4</v>
      </c>
      <c r="C65">
        <v>6</v>
      </c>
      <c r="D65" s="2">
        <v>89460</v>
      </c>
      <c r="E65" s="2">
        <v>63000</v>
      </c>
      <c r="F65" s="2">
        <v>18900</v>
      </c>
      <c r="G65" s="2">
        <v>7560</v>
      </c>
      <c r="H65">
        <v>47885</v>
      </c>
      <c r="I65">
        <v>43400</v>
      </c>
      <c r="J65">
        <v>2086</v>
      </c>
      <c r="K65">
        <v>2399</v>
      </c>
      <c r="L65" s="1">
        <v>0.53526715850659512</v>
      </c>
      <c r="M65" s="1">
        <v>0.68888888888888888</v>
      </c>
      <c r="N65" s="1">
        <v>0.11037037037037037</v>
      </c>
      <c r="O65" s="1">
        <v>0.31732804232804235</v>
      </c>
    </row>
    <row r="66" spans="1:15">
      <c r="A66" t="s">
        <v>26</v>
      </c>
      <c r="B66">
        <v>5</v>
      </c>
      <c r="C66">
        <v>6</v>
      </c>
      <c r="D66" s="2">
        <v>149100</v>
      </c>
      <c r="E66" s="2">
        <v>105000</v>
      </c>
      <c r="F66" s="2">
        <v>31500</v>
      </c>
      <c r="G66" s="2">
        <v>12600</v>
      </c>
      <c r="H66">
        <v>118014</v>
      </c>
      <c r="I66">
        <v>100100</v>
      </c>
      <c r="J66">
        <v>5812</v>
      </c>
      <c r="K66">
        <v>12102</v>
      </c>
      <c r="L66" s="1">
        <v>0.79150905432595575</v>
      </c>
      <c r="M66" s="1">
        <v>0.95333333333333337</v>
      </c>
      <c r="N66" s="1">
        <v>0.18450793650793651</v>
      </c>
      <c r="O66" s="1">
        <v>0.96047619047619048</v>
      </c>
    </row>
    <row r="67" spans="1:15">
      <c r="A67" t="s">
        <v>26</v>
      </c>
      <c r="B67">
        <v>6</v>
      </c>
      <c r="C67">
        <v>6</v>
      </c>
      <c r="D67" s="2">
        <v>122688</v>
      </c>
      <c r="E67" s="2">
        <v>86400</v>
      </c>
      <c r="F67" s="2">
        <v>25920</v>
      </c>
      <c r="G67" s="2">
        <v>10368</v>
      </c>
      <c r="H67">
        <v>83593</v>
      </c>
      <c r="I67">
        <v>75200</v>
      </c>
      <c r="J67">
        <v>2180</v>
      </c>
      <c r="K67">
        <v>6213</v>
      </c>
      <c r="L67" s="1">
        <v>0.68134617892540428</v>
      </c>
      <c r="M67" s="1">
        <v>0.87037037037037035</v>
      </c>
      <c r="N67" s="1">
        <v>8.4104938271604937E-2</v>
      </c>
      <c r="O67" s="1">
        <v>0.59924768518518523</v>
      </c>
    </row>
    <row r="68" spans="1:15">
      <c r="A68" t="s">
        <v>26</v>
      </c>
      <c r="B68">
        <v>7</v>
      </c>
      <c r="C68">
        <v>6</v>
      </c>
      <c r="D68" s="2">
        <v>170400</v>
      </c>
      <c r="E68" s="2">
        <v>120000</v>
      </c>
      <c r="F68" s="2">
        <v>36000</v>
      </c>
      <c r="G68" s="2">
        <v>14400</v>
      </c>
      <c r="H68">
        <v>156963</v>
      </c>
      <c r="I68">
        <v>112800</v>
      </c>
      <c r="J68">
        <v>31745</v>
      </c>
      <c r="K68">
        <v>12418</v>
      </c>
      <c r="L68" s="1">
        <v>0.9211443661971831</v>
      </c>
      <c r="M68" s="1">
        <v>0.94</v>
      </c>
      <c r="N68" s="1">
        <v>0.88180555555555551</v>
      </c>
      <c r="O68" s="1">
        <v>0.86236111111111113</v>
      </c>
    </row>
    <row r="69" spans="1:15">
      <c r="A69" t="s">
        <v>26</v>
      </c>
      <c r="B69">
        <v>8</v>
      </c>
      <c r="C69">
        <v>6</v>
      </c>
      <c r="D69" s="2">
        <v>170400</v>
      </c>
      <c r="E69" s="2">
        <v>120000</v>
      </c>
      <c r="F69" s="2">
        <v>36000</v>
      </c>
      <c r="G69" s="2">
        <v>14400</v>
      </c>
      <c r="H69">
        <v>212328</v>
      </c>
      <c r="I69">
        <v>143200</v>
      </c>
      <c r="J69">
        <v>52523</v>
      </c>
      <c r="K69">
        <v>16605</v>
      </c>
      <c r="L69" s="1">
        <v>1.2460563380281691</v>
      </c>
      <c r="M69" s="1">
        <v>1.1933333333333334</v>
      </c>
      <c r="N69" s="1">
        <v>1.4589722222222221</v>
      </c>
      <c r="O69" s="1">
        <v>1.153125</v>
      </c>
    </row>
    <row r="70" spans="1:15">
      <c r="A70" t="s">
        <v>26</v>
      </c>
      <c r="B70">
        <v>9</v>
      </c>
      <c r="C70">
        <v>6</v>
      </c>
      <c r="D70" s="2">
        <v>143136</v>
      </c>
      <c r="E70" s="2">
        <v>100800</v>
      </c>
      <c r="F70" s="2">
        <v>30240</v>
      </c>
      <c r="G70" s="2">
        <v>12096</v>
      </c>
      <c r="H70">
        <v>134535</v>
      </c>
      <c r="I70">
        <v>93100</v>
      </c>
      <c r="J70">
        <v>31039</v>
      </c>
      <c r="K70">
        <v>10396</v>
      </c>
      <c r="L70" s="1">
        <v>0.93991029510395707</v>
      </c>
      <c r="M70" s="1">
        <v>0.92361111111111116</v>
      </c>
      <c r="N70" s="1">
        <v>1.0264219576719578</v>
      </c>
      <c r="O70" s="1">
        <v>0.85945767195767198</v>
      </c>
    </row>
    <row r="71" spans="1:15">
      <c r="A71" t="s">
        <v>26</v>
      </c>
      <c r="B71">
        <v>10</v>
      </c>
      <c r="C71">
        <v>6</v>
      </c>
      <c r="D71" s="2">
        <v>149952</v>
      </c>
      <c r="E71" s="2">
        <v>105600</v>
      </c>
      <c r="F71" s="2">
        <v>31680</v>
      </c>
      <c r="G71" s="2">
        <v>12672</v>
      </c>
      <c r="H71">
        <v>129633</v>
      </c>
      <c r="I71">
        <v>98400</v>
      </c>
      <c r="J71">
        <v>21407</v>
      </c>
      <c r="K71">
        <v>9826</v>
      </c>
      <c r="L71" s="1">
        <v>0.86449663892445583</v>
      </c>
      <c r="M71" s="1">
        <v>0.93181818181818177</v>
      </c>
      <c r="N71" s="1">
        <v>0.67572601010101008</v>
      </c>
      <c r="O71" s="1">
        <v>0.77541035353535348</v>
      </c>
    </row>
    <row r="72" spans="1:15">
      <c r="A72" t="s">
        <v>26</v>
      </c>
      <c r="B72">
        <v>11</v>
      </c>
      <c r="C72">
        <v>6</v>
      </c>
      <c r="D72" s="2">
        <v>122688</v>
      </c>
      <c r="E72" s="2">
        <v>86400</v>
      </c>
      <c r="F72" s="2">
        <v>25920</v>
      </c>
      <c r="G72" s="2">
        <v>10368</v>
      </c>
      <c r="H72">
        <v>123901</v>
      </c>
      <c r="I72">
        <v>85600</v>
      </c>
      <c r="J72">
        <v>27953</v>
      </c>
      <c r="K72">
        <v>10348</v>
      </c>
      <c r="L72" s="1">
        <v>1.0098868675013042</v>
      </c>
      <c r="M72" s="1">
        <v>0.9907407407407407</v>
      </c>
      <c r="N72" s="1">
        <v>1.0784336419753087</v>
      </c>
      <c r="O72" s="1">
        <v>0.99807098765432101</v>
      </c>
    </row>
    <row r="73" spans="1:15">
      <c r="A73" t="s">
        <v>26</v>
      </c>
      <c r="B73">
        <v>12</v>
      </c>
      <c r="C73">
        <v>6</v>
      </c>
      <c r="D73" s="2">
        <v>145692</v>
      </c>
      <c r="E73" s="2">
        <v>102600</v>
      </c>
      <c r="F73" s="2">
        <v>30780</v>
      </c>
      <c r="G73" s="2">
        <v>12312</v>
      </c>
      <c r="H73">
        <v>118818</v>
      </c>
      <c r="I73">
        <v>89100</v>
      </c>
      <c r="J73">
        <v>21078</v>
      </c>
      <c r="K73">
        <v>8640</v>
      </c>
      <c r="L73" s="1">
        <v>0.81554237706943411</v>
      </c>
      <c r="M73" s="1">
        <v>0.86842105263157898</v>
      </c>
      <c r="N73" s="1">
        <v>0.68479532163742685</v>
      </c>
      <c r="O73" s="1">
        <v>0.70175438596491224</v>
      </c>
    </row>
  </sheetData>
  <conditionalFormatting sqref="L1:O7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:O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D24D9-B7AF-4404-B87D-6D3347D4D37D}">
  <dimension ref="A1:O73"/>
  <sheetViews>
    <sheetView topLeftCell="A40" workbookViewId="0">
      <selection activeCell="M2" sqref="M2"/>
    </sheetView>
  </sheetViews>
  <sheetFormatPr defaultRowHeight="14.5"/>
  <cols>
    <col min="1" max="9" width="21.81640625" customWidth="1"/>
  </cols>
  <sheetData>
    <row r="1" spans="1:15">
      <c r="A1" s="20" t="s">
        <v>72</v>
      </c>
      <c r="B1" s="20" t="s">
        <v>0</v>
      </c>
      <c r="C1" s="20"/>
      <c r="D1" s="20" t="s">
        <v>84</v>
      </c>
      <c r="E1" s="20" t="s">
        <v>85</v>
      </c>
      <c r="F1" s="20" t="s">
        <v>86</v>
      </c>
      <c r="G1" s="21" t="s">
        <v>90</v>
      </c>
      <c r="H1" s="21" t="s">
        <v>91</v>
      </c>
      <c r="I1" s="21" t="s">
        <v>92</v>
      </c>
      <c r="J1" t="s">
        <v>87</v>
      </c>
      <c r="K1" t="s">
        <v>88</v>
      </c>
      <c r="L1" t="s">
        <v>89</v>
      </c>
      <c r="M1" t="s">
        <v>129</v>
      </c>
      <c r="N1" t="s">
        <v>130</v>
      </c>
      <c r="O1" t="s">
        <v>130</v>
      </c>
    </row>
    <row r="2" spans="1:15">
      <c r="A2" t="s">
        <v>52</v>
      </c>
      <c r="B2">
        <v>1</v>
      </c>
      <c r="C2">
        <v>28</v>
      </c>
      <c r="D2" t="s">
        <v>74</v>
      </c>
      <c r="E2" t="s">
        <v>73</v>
      </c>
      <c r="F2" t="s">
        <v>75</v>
      </c>
      <c r="G2" t="s">
        <v>93</v>
      </c>
      <c r="H2" t="s">
        <v>94</v>
      </c>
      <c r="I2" t="s">
        <v>95</v>
      </c>
      <c r="J2">
        <v>5</v>
      </c>
      <c r="K2">
        <v>4</v>
      </c>
      <c r="L2">
        <v>13</v>
      </c>
      <c r="M2">
        <f>ROUND(J2/$C2,2)</f>
        <v>0.18</v>
      </c>
      <c r="N2">
        <f t="shared" ref="N2:O2" si="0">ROUND(K2/$C2,2)</f>
        <v>0.14000000000000001</v>
      </c>
      <c r="O2">
        <f t="shared" si="0"/>
        <v>0.46</v>
      </c>
    </row>
    <row r="3" spans="1:15">
      <c r="A3" t="s">
        <v>52</v>
      </c>
      <c r="B3">
        <v>2</v>
      </c>
      <c r="C3">
        <v>28</v>
      </c>
      <c r="D3" t="s">
        <v>74</v>
      </c>
      <c r="E3" t="s">
        <v>73</v>
      </c>
      <c r="F3" t="s">
        <v>75</v>
      </c>
      <c r="G3" t="s">
        <v>93</v>
      </c>
      <c r="H3" t="s">
        <v>94</v>
      </c>
      <c r="I3" t="s">
        <v>95</v>
      </c>
      <c r="J3">
        <v>4</v>
      </c>
      <c r="K3">
        <v>5</v>
      </c>
      <c r="L3">
        <v>13</v>
      </c>
      <c r="M3">
        <f t="shared" ref="M3:M66" si="1">ROUND(J3/$C3,2)</f>
        <v>0.14000000000000001</v>
      </c>
      <c r="N3">
        <f t="shared" ref="N3:N66" si="2">ROUND(K3/$C3,2)</f>
        <v>0.18</v>
      </c>
      <c r="O3">
        <f t="shared" ref="O3:O66" si="3">ROUND(L3/$C3,2)</f>
        <v>0.46</v>
      </c>
    </row>
    <row r="4" spans="1:15">
      <c r="A4" t="s">
        <v>52</v>
      </c>
      <c r="B4">
        <v>3</v>
      </c>
      <c r="C4">
        <v>28</v>
      </c>
      <c r="D4" t="s">
        <v>74</v>
      </c>
      <c r="E4" t="s">
        <v>73</v>
      </c>
      <c r="F4" t="s">
        <v>75</v>
      </c>
      <c r="G4" t="s">
        <v>93</v>
      </c>
      <c r="H4" t="s">
        <v>94</v>
      </c>
      <c r="I4" t="s">
        <v>95</v>
      </c>
      <c r="J4">
        <v>9</v>
      </c>
      <c r="K4">
        <v>5</v>
      </c>
      <c r="L4">
        <v>12</v>
      </c>
      <c r="M4">
        <f t="shared" si="1"/>
        <v>0.32</v>
      </c>
      <c r="N4">
        <f t="shared" si="2"/>
        <v>0.18</v>
      </c>
      <c r="O4">
        <f t="shared" si="3"/>
        <v>0.43</v>
      </c>
    </row>
    <row r="5" spans="1:15">
      <c r="A5" t="s">
        <v>52</v>
      </c>
      <c r="B5">
        <v>4</v>
      </c>
      <c r="C5">
        <v>28</v>
      </c>
      <c r="D5" t="s">
        <v>74</v>
      </c>
      <c r="E5" t="s">
        <v>73</v>
      </c>
      <c r="F5" t="s">
        <v>75</v>
      </c>
      <c r="G5" t="s">
        <v>93</v>
      </c>
      <c r="H5" t="s">
        <v>94</v>
      </c>
      <c r="I5" t="s">
        <v>95</v>
      </c>
      <c r="J5">
        <v>7</v>
      </c>
      <c r="K5">
        <v>5</v>
      </c>
      <c r="L5">
        <v>5</v>
      </c>
      <c r="M5">
        <f t="shared" si="1"/>
        <v>0.25</v>
      </c>
      <c r="N5">
        <f t="shared" si="2"/>
        <v>0.18</v>
      </c>
      <c r="O5">
        <f t="shared" si="3"/>
        <v>0.18</v>
      </c>
    </row>
    <row r="6" spans="1:15">
      <c r="A6" t="s">
        <v>52</v>
      </c>
      <c r="B6">
        <v>5</v>
      </c>
      <c r="C6">
        <v>28</v>
      </c>
      <c r="D6" t="s">
        <v>74</v>
      </c>
      <c r="E6" t="s">
        <v>73</v>
      </c>
      <c r="F6" t="s">
        <v>75</v>
      </c>
      <c r="G6" t="s">
        <v>93</v>
      </c>
      <c r="H6" t="s">
        <v>94</v>
      </c>
      <c r="I6" t="s">
        <v>95</v>
      </c>
      <c r="J6">
        <v>4</v>
      </c>
      <c r="K6">
        <v>5</v>
      </c>
      <c r="L6">
        <v>2</v>
      </c>
      <c r="M6">
        <f t="shared" si="1"/>
        <v>0.14000000000000001</v>
      </c>
      <c r="N6">
        <f t="shared" si="2"/>
        <v>0.18</v>
      </c>
      <c r="O6">
        <f t="shared" si="3"/>
        <v>7.0000000000000007E-2</v>
      </c>
    </row>
    <row r="7" spans="1:15">
      <c r="A7" t="s">
        <v>52</v>
      </c>
      <c r="B7">
        <v>6</v>
      </c>
      <c r="C7">
        <v>28</v>
      </c>
      <c r="D7" t="s">
        <v>74</v>
      </c>
      <c r="E7" t="s">
        <v>73</v>
      </c>
      <c r="F7" t="s">
        <v>75</v>
      </c>
      <c r="G7" t="s">
        <v>93</v>
      </c>
      <c r="H7" t="s">
        <v>94</v>
      </c>
      <c r="I7" t="s">
        <v>95</v>
      </c>
      <c r="J7">
        <v>5</v>
      </c>
      <c r="K7">
        <v>2</v>
      </c>
      <c r="L7">
        <v>2</v>
      </c>
      <c r="M7">
        <f t="shared" si="1"/>
        <v>0.18</v>
      </c>
      <c r="N7">
        <f t="shared" si="2"/>
        <v>7.0000000000000007E-2</v>
      </c>
      <c r="O7">
        <f t="shared" si="3"/>
        <v>7.0000000000000007E-2</v>
      </c>
    </row>
    <row r="8" spans="1:15">
      <c r="A8" t="s">
        <v>52</v>
      </c>
      <c r="B8">
        <v>7</v>
      </c>
      <c r="C8">
        <v>28</v>
      </c>
      <c r="D8" t="s">
        <v>74</v>
      </c>
      <c r="E8" t="s">
        <v>73</v>
      </c>
      <c r="F8" t="s">
        <v>75</v>
      </c>
      <c r="G8" t="s">
        <v>93</v>
      </c>
      <c r="H8" t="s">
        <v>94</v>
      </c>
      <c r="I8" t="s">
        <v>95</v>
      </c>
      <c r="J8">
        <v>4</v>
      </c>
      <c r="K8">
        <v>7</v>
      </c>
      <c r="L8">
        <v>0</v>
      </c>
      <c r="M8">
        <f t="shared" si="1"/>
        <v>0.14000000000000001</v>
      </c>
      <c r="N8">
        <f t="shared" si="2"/>
        <v>0.25</v>
      </c>
      <c r="O8">
        <f t="shared" si="3"/>
        <v>0</v>
      </c>
    </row>
    <row r="9" spans="1:15">
      <c r="A9" t="s">
        <v>52</v>
      </c>
      <c r="B9">
        <v>8</v>
      </c>
      <c r="C9">
        <v>28</v>
      </c>
      <c r="D9" t="s">
        <v>74</v>
      </c>
      <c r="E9" t="s">
        <v>73</v>
      </c>
      <c r="F9" t="s">
        <v>75</v>
      </c>
      <c r="G9" t="s">
        <v>93</v>
      </c>
      <c r="H9" t="s">
        <v>94</v>
      </c>
      <c r="I9" t="s">
        <v>95</v>
      </c>
      <c r="J9">
        <v>4</v>
      </c>
      <c r="K9">
        <v>3</v>
      </c>
      <c r="L9">
        <v>3</v>
      </c>
      <c r="M9">
        <f t="shared" si="1"/>
        <v>0.14000000000000001</v>
      </c>
      <c r="N9">
        <f t="shared" si="2"/>
        <v>0.11</v>
      </c>
      <c r="O9">
        <f t="shared" si="3"/>
        <v>0.11</v>
      </c>
    </row>
    <row r="10" spans="1:15">
      <c r="A10" t="s">
        <v>52</v>
      </c>
      <c r="B10">
        <v>9</v>
      </c>
      <c r="C10">
        <v>28</v>
      </c>
      <c r="D10" t="s">
        <v>74</v>
      </c>
      <c r="E10" t="s">
        <v>73</v>
      </c>
      <c r="F10" t="s">
        <v>75</v>
      </c>
      <c r="G10" t="s">
        <v>93</v>
      </c>
      <c r="H10" t="s">
        <v>94</v>
      </c>
      <c r="I10" t="s">
        <v>95</v>
      </c>
      <c r="J10">
        <v>7</v>
      </c>
      <c r="K10">
        <v>4</v>
      </c>
      <c r="L10">
        <v>1</v>
      </c>
      <c r="M10">
        <f t="shared" si="1"/>
        <v>0.25</v>
      </c>
      <c r="N10">
        <f t="shared" si="2"/>
        <v>0.14000000000000001</v>
      </c>
      <c r="O10">
        <f t="shared" si="3"/>
        <v>0.04</v>
      </c>
    </row>
    <row r="11" spans="1:15">
      <c r="A11" t="s">
        <v>52</v>
      </c>
      <c r="B11">
        <v>10</v>
      </c>
      <c r="C11">
        <v>28</v>
      </c>
      <c r="D11" t="s">
        <v>74</v>
      </c>
      <c r="E11" t="s">
        <v>73</v>
      </c>
      <c r="F11" t="s">
        <v>75</v>
      </c>
      <c r="G11" t="s">
        <v>93</v>
      </c>
      <c r="H11" t="s">
        <v>94</v>
      </c>
      <c r="I11" t="s">
        <v>95</v>
      </c>
      <c r="J11">
        <v>3</v>
      </c>
      <c r="K11">
        <v>6</v>
      </c>
      <c r="L11">
        <v>0</v>
      </c>
      <c r="M11">
        <f t="shared" si="1"/>
        <v>0.11</v>
      </c>
      <c r="N11">
        <f t="shared" si="2"/>
        <v>0.21</v>
      </c>
      <c r="O11">
        <f t="shared" si="3"/>
        <v>0</v>
      </c>
    </row>
    <row r="12" spans="1:15">
      <c r="A12" t="s">
        <v>52</v>
      </c>
      <c r="B12">
        <v>11</v>
      </c>
      <c r="C12">
        <v>28</v>
      </c>
      <c r="D12" t="s">
        <v>74</v>
      </c>
      <c r="E12" t="s">
        <v>73</v>
      </c>
      <c r="F12" t="s">
        <v>75</v>
      </c>
      <c r="G12" t="s">
        <v>93</v>
      </c>
      <c r="H12" t="s">
        <v>94</v>
      </c>
      <c r="I12" t="s">
        <v>95</v>
      </c>
      <c r="J12">
        <v>3</v>
      </c>
      <c r="K12">
        <v>2</v>
      </c>
      <c r="L12">
        <v>1</v>
      </c>
      <c r="M12">
        <f t="shared" si="1"/>
        <v>0.11</v>
      </c>
      <c r="N12">
        <f t="shared" si="2"/>
        <v>7.0000000000000007E-2</v>
      </c>
      <c r="O12">
        <f t="shared" si="3"/>
        <v>0.04</v>
      </c>
    </row>
    <row r="13" spans="1:15">
      <c r="A13" t="s">
        <v>52</v>
      </c>
      <c r="B13">
        <v>12</v>
      </c>
      <c r="C13">
        <v>28</v>
      </c>
      <c r="D13" t="s">
        <v>74</v>
      </c>
      <c r="E13" t="s">
        <v>73</v>
      </c>
      <c r="F13" t="s">
        <v>75</v>
      </c>
      <c r="G13" t="s">
        <v>93</v>
      </c>
      <c r="H13" t="s">
        <v>94</v>
      </c>
      <c r="I13" t="s">
        <v>95</v>
      </c>
      <c r="J13">
        <v>0</v>
      </c>
      <c r="K13">
        <v>5</v>
      </c>
      <c r="L13">
        <v>1</v>
      </c>
      <c r="M13">
        <f t="shared" si="1"/>
        <v>0</v>
      </c>
      <c r="N13">
        <f t="shared" si="2"/>
        <v>0.18</v>
      </c>
      <c r="O13">
        <f t="shared" si="3"/>
        <v>0.04</v>
      </c>
    </row>
    <row r="14" spans="1:15">
      <c r="A14" t="s">
        <v>60</v>
      </c>
      <c r="B14">
        <v>1</v>
      </c>
      <c r="C14">
        <v>36</v>
      </c>
      <c r="D14" t="s">
        <v>73</v>
      </c>
      <c r="E14" t="s">
        <v>76</v>
      </c>
      <c r="F14" t="s">
        <v>74</v>
      </c>
      <c r="G14" t="s">
        <v>96</v>
      </c>
      <c r="H14" t="s">
        <v>97</v>
      </c>
      <c r="I14" t="s">
        <v>98</v>
      </c>
      <c r="J14">
        <v>6</v>
      </c>
      <c r="K14">
        <v>5</v>
      </c>
      <c r="L14">
        <v>6</v>
      </c>
      <c r="M14">
        <f t="shared" si="1"/>
        <v>0.17</v>
      </c>
      <c r="N14">
        <f t="shared" si="2"/>
        <v>0.14000000000000001</v>
      </c>
      <c r="O14">
        <f t="shared" si="3"/>
        <v>0.17</v>
      </c>
    </row>
    <row r="15" spans="1:15">
      <c r="A15" t="s">
        <v>60</v>
      </c>
      <c r="B15">
        <v>2</v>
      </c>
      <c r="C15">
        <v>36</v>
      </c>
      <c r="D15" t="s">
        <v>73</v>
      </c>
      <c r="E15" t="s">
        <v>76</v>
      </c>
      <c r="F15" t="s">
        <v>74</v>
      </c>
      <c r="G15" t="s">
        <v>96</v>
      </c>
      <c r="H15" t="s">
        <v>97</v>
      </c>
      <c r="I15" t="s">
        <v>98</v>
      </c>
      <c r="J15">
        <v>3</v>
      </c>
      <c r="K15">
        <v>7</v>
      </c>
      <c r="L15">
        <v>1</v>
      </c>
      <c r="M15">
        <f t="shared" si="1"/>
        <v>0.08</v>
      </c>
      <c r="N15">
        <f t="shared" si="2"/>
        <v>0.19</v>
      </c>
      <c r="O15">
        <f t="shared" si="3"/>
        <v>0.03</v>
      </c>
    </row>
    <row r="16" spans="1:15">
      <c r="A16" t="s">
        <v>60</v>
      </c>
      <c r="B16">
        <v>3</v>
      </c>
      <c r="C16">
        <v>36</v>
      </c>
      <c r="D16" t="s">
        <v>73</v>
      </c>
      <c r="E16" t="s">
        <v>76</v>
      </c>
      <c r="F16" t="s">
        <v>74</v>
      </c>
      <c r="G16" t="s">
        <v>96</v>
      </c>
      <c r="H16" t="s">
        <v>97</v>
      </c>
      <c r="I16" t="s">
        <v>98</v>
      </c>
      <c r="J16">
        <v>5</v>
      </c>
      <c r="K16">
        <v>3</v>
      </c>
      <c r="L16">
        <v>10</v>
      </c>
      <c r="M16">
        <f t="shared" si="1"/>
        <v>0.14000000000000001</v>
      </c>
      <c r="N16">
        <f t="shared" si="2"/>
        <v>0.08</v>
      </c>
      <c r="O16">
        <f t="shared" si="3"/>
        <v>0.28000000000000003</v>
      </c>
    </row>
    <row r="17" spans="1:15">
      <c r="A17" t="s">
        <v>60</v>
      </c>
      <c r="B17">
        <v>4</v>
      </c>
      <c r="C17">
        <v>36</v>
      </c>
      <c r="D17" t="s">
        <v>73</v>
      </c>
      <c r="E17" t="s">
        <v>76</v>
      </c>
      <c r="F17" t="s">
        <v>74</v>
      </c>
      <c r="G17" t="s">
        <v>96</v>
      </c>
      <c r="H17" t="s">
        <v>97</v>
      </c>
      <c r="I17" t="s">
        <v>98</v>
      </c>
      <c r="J17">
        <v>6</v>
      </c>
      <c r="K17">
        <v>5</v>
      </c>
      <c r="L17">
        <v>3</v>
      </c>
      <c r="M17">
        <f t="shared" si="1"/>
        <v>0.17</v>
      </c>
      <c r="N17">
        <f t="shared" si="2"/>
        <v>0.14000000000000001</v>
      </c>
      <c r="O17">
        <f t="shared" si="3"/>
        <v>0.08</v>
      </c>
    </row>
    <row r="18" spans="1:15">
      <c r="A18" t="s">
        <v>60</v>
      </c>
      <c r="B18">
        <v>5</v>
      </c>
      <c r="C18">
        <v>36</v>
      </c>
      <c r="D18" t="s">
        <v>73</v>
      </c>
      <c r="E18" t="s">
        <v>76</v>
      </c>
      <c r="F18" t="s">
        <v>74</v>
      </c>
      <c r="G18" t="s">
        <v>96</v>
      </c>
      <c r="H18" t="s">
        <v>97</v>
      </c>
      <c r="I18" t="s">
        <v>98</v>
      </c>
      <c r="J18">
        <v>7</v>
      </c>
      <c r="K18">
        <v>6</v>
      </c>
      <c r="L18">
        <v>2</v>
      </c>
      <c r="M18">
        <f t="shared" si="1"/>
        <v>0.19</v>
      </c>
      <c r="N18">
        <f t="shared" si="2"/>
        <v>0.17</v>
      </c>
      <c r="O18">
        <f t="shared" si="3"/>
        <v>0.06</v>
      </c>
    </row>
    <row r="19" spans="1:15">
      <c r="A19" t="s">
        <v>60</v>
      </c>
      <c r="B19">
        <v>6</v>
      </c>
      <c r="C19">
        <v>36</v>
      </c>
      <c r="D19" t="s">
        <v>73</v>
      </c>
      <c r="E19" t="s">
        <v>76</v>
      </c>
      <c r="F19" t="s">
        <v>74</v>
      </c>
      <c r="G19" t="s">
        <v>96</v>
      </c>
      <c r="H19" t="s">
        <v>97</v>
      </c>
      <c r="I19" t="s">
        <v>98</v>
      </c>
      <c r="J19">
        <v>2</v>
      </c>
      <c r="K19">
        <v>1</v>
      </c>
      <c r="L19">
        <v>3</v>
      </c>
      <c r="M19">
        <f t="shared" si="1"/>
        <v>0.06</v>
      </c>
      <c r="N19">
        <f t="shared" si="2"/>
        <v>0.03</v>
      </c>
      <c r="O19">
        <f t="shared" si="3"/>
        <v>0.08</v>
      </c>
    </row>
    <row r="20" spans="1:15">
      <c r="A20" t="s">
        <v>60</v>
      </c>
      <c r="B20">
        <v>7</v>
      </c>
      <c r="C20">
        <v>36</v>
      </c>
      <c r="D20" t="s">
        <v>73</v>
      </c>
      <c r="E20" t="s">
        <v>76</v>
      </c>
      <c r="F20" t="s">
        <v>74</v>
      </c>
      <c r="G20" t="s">
        <v>96</v>
      </c>
      <c r="H20" t="s">
        <v>97</v>
      </c>
      <c r="I20" t="s">
        <v>98</v>
      </c>
      <c r="J20">
        <v>6</v>
      </c>
      <c r="K20">
        <v>0</v>
      </c>
      <c r="L20">
        <v>2</v>
      </c>
      <c r="M20">
        <f t="shared" si="1"/>
        <v>0.17</v>
      </c>
      <c r="N20">
        <f t="shared" si="2"/>
        <v>0</v>
      </c>
      <c r="O20">
        <f t="shared" si="3"/>
        <v>0.06</v>
      </c>
    </row>
    <row r="21" spans="1:15">
      <c r="A21" t="s">
        <v>60</v>
      </c>
      <c r="B21">
        <v>8</v>
      </c>
      <c r="C21">
        <v>36</v>
      </c>
      <c r="D21" t="s">
        <v>73</v>
      </c>
      <c r="E21" t="s">
        <v>76</v>
      </c>
      <c r="F21" t="s">
        <v>74</v>
      </c>
      <c r="G21" t="s">
        <v>96</v>
      </c>
      <c r="H21" t="s">
        <v>97</v>
      </c>
      <c r="I21" t="s">
        <v>98</v>
      </c>
      <c r="J21">
        <v>3</v>
      </c>
      <c r="K21">
        <v>4</v>
      </c>
      <c r="L21">
        <v>5</v>
      </c>
      <c r="M21">
        <f t="shared" si="1"/>
        <v>0.08</v>
      </c>
      <c r="N21">
        <f t="shared" si="2"/>
        <v>0.11</v>
      </c>
      <c r="O21">
        <f t="shared" si="3"/>
        <v>0.14000000000000001</v>
      </c>
    </row>
    <row r="22" spans="1:15">
      <c r="A22" t="s">
        <v>60</v>
      </c>
      <c r="B22">
        <v>9</v>
      </c>
      <c r="C22">
        <v>36</v>
      </c>
      <c r="D22" t="s">
        <v>73</v>
      </c>
      <c r="E22" t="s">
        <v>76</v>
      </c>
      <c r="F22" t="s">
        <v>74</v>
      </c>
      <c r="G22" t="s">
        <v>96</v>
      </c>
      <c r="H22" t="s">
        <v>97</v>
      </c>
      <c r="I22" t="s">
        <v>98</v>
      </c>
      <c r="J22">
        <v>1</v>
      </c>
      <c r="K22">
        <v>3</v>
      </c>
      <c r="L22">
        <v>1</v>
      </c>
      <c r="M22">
        <f t="shared" si="1"/>
        <v>0.03</v>
      </c>
      <c r="N22">
        <f t="shared" si="2"/>
        <v>0.08</v>
      </c>
      <c r="O22">
        <f t="shared" si="3"/>
        <v>0.03</v>
      </c>
    </row>
    <row r="23" spans="1:15">
      <c r="A23" t="s">
        <v>60</v>
      </c>
      <c r="B23">
        <v>10</v>
      </c>
      <c r="C23">
        <v>36</v>
      </c>
      <c r="D23" t="s">
        <v>73</v>
      </c>
      <c r="E23" t="s">
        <v>76</v>
      </c>
      <c r="F23" t="s">
        <v>74</v>
      </c>
      <c r="G23" t="s">
        <v>96</v>
      </c>
      <c r="H23" t="s">
        <v>97</v>
      </c>
      <c r="I23" t="s">
        <v>98</v>
      </c>
      <c r="J23">
        <v>4</v>
      </c>
      <c r="K23">
        <v>4</v>
      </c>
      <c r="L23">
        <v>4</v>
      </c>
      <c r="M23">
        <f t="shared" si="1"/>
        <v>0.11</v>
      </c>
      <c r="N23">
        <f t="shared" si="2"/>
        <v>0.11</v>
      </c>
      <c r="O23">
        <f t="shared" si="3"/>
        <v>0.11</v>
      </c>
    </row>
    <row r="24" spans="1:15">
      <c r="A24" t="s">
        <v>60</v>
      </c>
      <c r="B24">
        <v>11</v>
      </c>
      <c r="C24">
        <v>36</v>
      </c>
      <c r="D24" t="s">
        <v>73</v>
      </c>
      <c r="E24" t="s">
        <v>76</v>
      </c>
      <c r="F24" t="s">
        <v>74</v>
      </c>
      <c r="G24" t="s">
        <v>96</v>
      </c>
      <c r="H24" t="s">
        <v>97</v>
      </c>
      <c r="I24" t="s">
        <v>98</v>
      </c>
      <c r="J24">
        <v>1</v>
      </c>
      <c r="K24">
        <v>5</v>
      </c>
      <c r="L24">
        <v>1</v>
      </c>
      <c r="M24">
        <f t="shared" si="1"/>
        <v>0.03</v>
      </c>
      <c r="N24">
        <f t="shared" si="2"/>
        <v>0.14000000000000001</v>
      </c>
      <c r="O24">
        <f t="shared" si="3"/>
        <v>0.03</v>
      </c>
    </row>
    <row r="25" spans="1:15">
      <c r="A25" t="s">
        <v>60</v>
      </c>
      <c r="B25">
        <v>12</v>
      </c>
      <c r="C25">
        <v>36</v>
      </c>
      <c r="D25" t="s">
        <v>73</v>
      </c>
      <c r="E25" t="s">
        <v>76</v>
      </c>
      <c r="F25" t="s">
        <v>74</v>
      </c>
      <c r="G25" t="s">
        <v>96</v>
      </c>
      <c r="H25" t="s">
        <v>97</v>
      </c>
      <c r="I25" t="s">
        <v>98</v>
      </c>
      <c r="J25">
        <v>3</v>
      </c>
      <c r="K25">
        <v>2</v>
      </c>
      <c r="L25">
        <v>6</v>
      </c>
      <c r="M25">
        <f t="shared" si="1"/>
        <v>0.08</v>
      </c>
      <c r="N25">
        <f t="shared" si="2"/>
        <v>0.06</v>
      </c>
      <c r="O25">
        <f t="shared" si="3"/>
        <v>0.17</v>
      </c>
    </row>
    <row r="26" spans="1:15">
      <c r="A26" t="s">
        <v>61</v>
      </c>
      <c r="B26">
        <v>1</v>
      </c>
      <c r="C26">
        <v>44</v>
      </c>
      <c r="D26" t="s">
        <v>82</v>
      </c>
      <c r="E26" t="s">
        <v>76</v>
      </c>
      <c r="F26" t="s">
        <v>80</v>
      </c>
      <c r="G26" t="s">
        <v>99</v>
      </c>
      <c r="H26" t="s">
        <v>97</v>
      </c>
      <c r="I26" t="s">
        <v>100</v>
      </c>
      <c r="J26">
        <v>4</v>
      </c>
      <c r="K26">
        <v>17</v>
      </c>
      <c r="L26">
        <v>11</v>
      </c>
      <c r="M26">
        <f t="shared" si="1"/>
        <v>0.09</v>
      </c>
      <c r="N26">
        <f t="shared" si="2"/>
        <v>0.39</v>
      </c>
      <c r="O26">
        <f t="shared" si="3"/>
        <v>0.25</v>
      </c>
    </row>
    <row r="27" spans="1:15">
      <c r="A27" t="s">
        <v>61</v>
      </c>
      <c r="B27">
        <v>2</v>
      </c>
      <c r="C27">
        <v>44</v>
      </c>
      <c r="D27" t="s">
        <v>82</v>
      </c>
      <c r="E27" t="s">
        <v>76</v>
      </c>
      <c r="F27" t="s">
        <v>80</v>
      </c>
      <c r="G27" t="s">
        <v>99</v>
      </c>
      <c r="H27" t="s">
        <v>97</v>
      </c>
      <c r="I27" t="s">
        <v>100</v>
      </c>
      <c r="J27">
        <v>2</v>
      </c>
      <c r="K27">
        <v>13</v>
      </c>
      <c r="L27">
        <v>8</v>
      </c>
      <c r="M27">
        <f t="shared" si="1"/>
        <v>0.05</v>
      </c>
      <c r="N27">
        <f t="shared" si="2"/>
        <v>0.3</v>
      </c>
      <c r="O27">
        <f t="shared" si="3"/>
        <v>0.18</v>
      </c>
    </row>
    <row r="28" spans="1:15">
      <c r="A28" t="s">
        <v>61</v>
      </c>
      <c r="B28">
        <v>3</v>
      </c>
      <c r="C28">
        <v>44</v>
      </c>
      <c r="D28" t="s">
        <v>82</v>
      </c>
      <c r="E28" t="s">
        <v>76</v>
      </c>
      <c r="F28" t="s">
        <v>80</v>
      </c>
      <c r="G28" t="s">
        <v>99</v>
      </c>
      <c r="H28" t="s">
        <v>97</v>
      </c>
      <c r="I28" t="s">
        <v>100</v>
      </c>
      <c r="J28">
        <v>4</v>
      </c>
      <c r="K28">
        <v>14</v>
      </c>
      <c r="L28">
        <v>2</v>
      </c>
      <c r="M28">
        <f t="shared" si="1"/>
        <v>0.09</v>
      </c>
      <c r="N28">
        <f t="shared" si="2"/>
        <v>0.32</v>
      </c>
      <c r="O28">
        <f t="shared" si="3"/>
        <v>0.05</v>
      </c>
    </row>
    <row r="29" spans="1:15">
      <c r="A29" t="s">
        <v>61</v>
      </c>
      <c r="B29">
        <v>4</v>
      </c>
      <c r="C29">
        <v>44</v>
      </c>
      <c r="D29" t="s">
        <v>82</v>
      </c>
      <c r="E29" t="s">
        <v>76</v>
      </c>
      <c r="F29" t="s">
        <v>80</v>
      </c>
      <c r="G29" t="s">
        <v>99</v>
      </c>
      <c r="H29" t="s">
        <v>97</v>
      </c>
      <c r="I29" t="s">
        <v>100</v>
      </c>
      <c r="J29">
        <v>2</v>
      </c>
      <c r="K29">
        <v>8</v>
      </c>
      <c r="L29">
        <v>3</v>
      </c>
      <c r="M29">
        <f t="shared" si="1"/>
        <v>0.05</v>
      </c>
      <c r="N29">
        <f t="shared" si="2"/>
        <v>0.18</v>
      </c>
      <c r="O29">
        <f t="shared" si="3"/>
        <v>7.0000000000000007E-2</v>
      </c>
    </row>
    <row r="30" spans="1:15">
      <c r="A30" t="s">
        <v>61</v>
      </c>
      <c r="B30">
        <v>5</v>
      </c>
      <c r="C30">
        <v>44</v>
      </c>
      <c r="D30" t="s">
        <v>82</v>
      </c>
      <c r="E30" t="s">
        <v>76</v>
      </c>
      <c r="F30" t="s">
        <v>80</v>
      </c>
      <c r="G30" t="s">
        <v>99</v>
      </c>
      <c r="H30" t="s">
        <v>97</v>
      </c>
      <c r="I30" t="s">
        <v>100</v>
      </c>
      <c r="J30">
        <v>1</v>
      </c>
      <c r="K30">
        <v>3</v>
      </c>
      <c r="L30">
        <v>5</v>
      </c>
      <c r="M30">
        <f t="shared" si="1"/>
        <v>0.02</v>
      </c>
      <c r="N30">
        <f t="shared" si="2"/>
        <v>7.0000000000000007E-2</v>
      </c>
      <c r="O30">
        <f t="shared" si="3"/>
        <v>0.11</v>
      </c>
    </row>
    <row r="31" spans="1:15">
      <c r="A31" t="s">
        <v>61</v>
      </c>
      <c r="B31">
        <v>6</v>
      </c>
      <c r="C31">
        <v>44</v>
      </c>
      <c r="D31" t="s">
        <v>82</v>
      </c>
      <c r="E31" t="s">
        <v>76</v>
      </c>
      <c r="F31" t="s">
        <v>80</v>
      </c>
      <c r="G31" t="s">
        <v>99</v>
      </c>
      <c r="H31" t="s">
        <v>97</v>
      </c>
      <c r="I31" t="s">
        <v>100</v>
      </c>
      <c r="J31">
        <v>2</v>
      </c>
      <c r="K31">
        <v>3</v>
      </c>
      <c r="L31">
        <v>2</v>
      </c>
      <c r="M31">
        <f t="shared" si="1"/>
        <v>0.05</v>
      </c>
      <c r="N31">
        <f t="shared" si="2"/>
        <v>7.0000000000000007E-2</v>
      </c>
      <c r="O31">
        <f t="shared" si="3"/>
        <v>0.05</v>
      </c>
    </row>
    <row r="32" spans="1:15">
      <c r="A32" t="s">
        <v>61</v>
      </c>
      <c r="B32">
        <v>7</v>
      </c>
      <c r="C32">
        <v>44</v>
      </c>
      <c r="D32" t="s">
        <v>82</v>
      </c>
      <c r="E32" t="s">
        <v>76</v>
      </c>
      <c r="F32" t="s">
        <v>80</v>
      </c>
      <c r="G32" t="s">
        <v>99</v>
      </c>
      <c r="H32" t="s">
        <v>97</v>
      </c>
      <c r="I32" t="s">
        <v>100</v>
      </c>
      <c r="J32">
        <v>56</v>
      </c>
      <c r="K32">
        <v>6</v>
      </c>
      <c r="L32">
        <v>5</v>
      </c>
      <c r="M32">
        <f t="shared" si="1"/>
        <v>1.27</v>
      </c>
      <c r="N32">
        <f t="shared" si="2"/>
        <v>0.14000000000000001</v>
      </c>
      <c r="O32">
        <f t="shared" si="3"/>
        <v>0.11</v>
      </c>
    </row>
    <row r="33" spans="1:15">
      <c r="A33" t="s">
        <v>61</v>
      </c>
      <c r="B33">
        <v>8</v>
      </c>
      <c r="C33">
        <v>44</v>
      </c>
      <c r="D33" t="s">
        <v>82</v>
      </c>
      <c r="E33" t="s">
        <v>76</v>
      </c>
      <c r="F33" t="s">
        <v>80</v>
      </c>
      <c r="G33" t="s">
        <v>99</v>
      </c>
      <c r="H33" t="s">
        <v>97</v>
      </c>
      <c r="I33" t="s">
        <v>100</v>
      </c>
      <c r="J33">
        <v>71</v>
      </c>
      <c r="K33">
        <v>8</v>
      </c>
      <c r="L33">
        <v>2</v>
      </c>
      <c r="M33">
        <f t="shared" si="1"/>
        <v>1.61</v>
      </c>
      <c r="N33">
        <f t="shared" si="2"/>
        <v>0.18</v>
      </c>
      <c r="O33">
        <f t="shared" si="3"/>
        <v>0.05</v>
      </c>
    </row>
    <row r="34" spans="1:15">
      <c r="A34" t="s">
        <v>61</v>
      </c>
      <c r="B34">
        <v>9</v>
      </c>
      <c r="C34">
        <v>44</v>
      </c>
      <c r="D34" t="s">
        <v>82</v>
      </c>
      <c r="E34" t="s">
        <v>76</v>
      </c>
      <c r="F34" t="s">
        <v>80</v>
      </c>
      <c r="G34" t="s">
        <v>99</v>
      </c>
      <c r="H34" t="s">
        <v>97</v>
      </c>
      <c r="I34" t="s">
        <v>100</v>
      </c>
      <c r="J34">
        <v>97</v>
      </c>
      <c r="K34">
        <v>8</v>
      </c>
      <c r="L34">
        <v>5</v>
      </c>
      <c r="M34">
        <f t="shared" si="1"/>
        <v>2.2000000000000002</v>
      </c>
      <c r="N34">
        <f t="shared" si="2"/>
        <v>0.18</v>
      </c>
      <c r="O34">
        <f t="shared" si="3"/>
        <v>0.11</v>
      </c>
    </row>
    <row r="35" spans="1:15">
      <c r="A35" t="s">
        <v>61</v>
      </c>
      <c r="B35">
        <v>10</v>
      </c>
      <c r="C35">
        <v>44</v>
      </c>
      <c r="D35" t="s">
        <v>82</v>
      </c>
      <c r="E35" t="s">
        <v>76</v>
      </c>
      <c r="F35" t="s">
        <v>80</v>
      </c>
      <c r="G35" t="s">
        <v>99</v>
      </c>
      <c r="H35" t="s">
        <v>97</v>
      </c>
      <c r="I35" t="s">
        <v>100</v>
      </c>
      <c r="J35">
        <v>50</v>
      </c>
      <c r="K35">
        <v>3</v>
      </c>
      <c r="L35">
        <v>0</v>
      </c>
      <c r="M35">
        <f t="shared" si="1"/>
        <v>1.1399999999999999</v>
      </c>
      <c r="N35">
        <f t="shared" si="2"/>
        <v>7.0000000000000007E-2</v>
      </c>
      <c r="O35">
        <f t="shared" si="3"/>
        <v>0</v>
      </c>
    </row>
    <row r="36" spans="1:15">
      <c r="A36" t="s">
        <v>61</v>
      </c>
      <c r="B36">
        <v>11</v>
      </c>
      <c r="C36">
        <v>44</v>
      </c>
      <c r="D36" t="s">
        <v>82</v>
      </c>
      <c r="E36" t="s">
        <v>76</v>
      </c>
      <c r="F36" t="s">
        <v>80</v>
      </c>
      <c r="G36" t="s">
        <v>99</v>
      </c>
      <c r="H36" t="s">
        <v>97</v>
      </c>
      <c r="I36" t="s">
        <v>100</v>
      </c>
      <c r="J36">
        <v>52</v>
      </c>
      <c r="K36">
        <v>5</v>
      </c>
      <c r="L36">
        <v>3</v>
      </c>
      <c r="M36">
        <f t="shared" si="1"/>
        <v>1.18</v>
      </c>
      <c r="N36">
        <f t="shared" si="2"/>
        <v>0.11</v>
      </c>
      <c r="O36">
        <f t="shared" si="3"/>
        <v>7.0000000000000007E-2</v>
      </c>
    </row>
    <row r="37" spans="1:15">
      <c r="A37" t="s">
        <v>61</v>
      </c>
      <c r="B37">
        <v>12</v>
      </c>
      <c r="C37">
        <v>44</v>
      </c>
      <c r="D37" t="s">
        <v>82</v>
      </c>
      <c r="E37" t="s">
        <v>76</v>
      </c>
      <c r="F37" t="s">
        <v>80</v>
      </c>
      <c r="G37" t="s">
        <v>99</v>
      </c>
      <c r="H37" t="s">
        <v>97</v>
      </c>
      <c r="I37" t="s">
        <v>100</v>
      </c>
      <c r="J37">
        <v>54</v>
      </c>
      <c r="K37">
        <v>5</v>
      </c>
      <c r="L37">
        <v>1</v>
      </c>
      <c r="M37">
        <f t="shared" si="1"/>
        <v>1.23</v>
      </c>
      <c r="N37">
        <f t="shared" si="2"/>
        <v>0.11</v>
      </c>
      <c r="O37">
        <f t="shared" si="3"/>
        <v>0.02</v>
      </c>
    </row>
    <row r="38" spans="1:15">
      <c r="A38" t="s">
        <v>62</v>
      </c>
      <c r="B38">
        <v>1</v>
      </c>
      <c r="C38">
        <v>10</v>
      </c>
      <c r="D38" t="s">
        <v>73</v>
      </c>
      <c r="E38" t="s">
        <v>75</v>
      </c>
      <c r="F38" t="s">
        <v>74</v>
      </c>
      <c r="G38" t="s">
        <v>96</v>
      </c>
      <c r="H38" t="s">
        <v>101</v>
      </c>
      <c r="I38" t="s">
        <v>98</v>
      </c>
      <c r="J38">
        <v>1</v>
      </c>
      <c r="K38">
        <v>6</v>
      </c>
      <c r="L38">
        <v>2</v>
      </c>
      <c r="M38">
        <f t="shared" si="1"/>
        <v>0.1</v>
      </c>
      <c r="N38">
        <f t="shared" si="2"/>
        <v>0.6</v>
      </c>
      <c r="O38">
        <f t="shared" si="3"/>
        <v>0.2</v>
      </c>
    </row>
    <row r="39" spans="1:15">
      <c r="A39" t="s">
        <v>62</v>
      </c>
      <c r="B39">
        <v>2</v>
      </c>
      <c r="C39">
        <v>10</v>
      </c>
      <c r="D39" t="s">
        <v>73</v>
      </c>
      <c r="E39" t="s">
        <v>75</v>
      </c>
      <c r="F39" t="s">
        <v>74</v>
      </c>
      <c r="G39" t="s">
        <v>96</v>
      </c>
      <c r="H39" t="s">
        <v>101</v>
      </c>
      <c r="I39" t="s">
        <v>98</v>
      </c>
      <c r="J39">
        <v>5</v>
      </c>
      <c r="K39">
        <v>3</v>
      </c>
      <c r="L39">
        <v>1</v>
      </c>
      <c r="M39">
        <f t="shared" si="1"/>
        <v>0.5</v>
      </c>
      <c r="N39">
        <f t="shared" si="2"/>
        <v>0.3</v>
      </c>
      <c r="O39">
        <f t="shared" si="3"/>
        <v>0.1</v>
      </c>
    </row>
    <row r="40" spans="1:15">
      <c r="A40" t="s">
        <v>62</v>
      </c>
      <c r="B40">
        <v>3</v>
      </c>
      <c r="C40">
        <v>10</v>
      </c>
      <c r="D40" t="s">
        <v>73</v>
      </c>
      <c r="E40" t="s">
        <v>75</v>
      </c>
      <c r="F40" t="s">
        <v>74</v>
      </c>
      <c r="G40" t="s">
        <v>96</v>
      </c>
      <c r="H40" t="s">
        <v>101</v>
      </c>
      <c r="I40" t="s">
        <v>98</v>
      </c>
      <c r="J40">
        <v>0</v>
      </c>
      <c r="K40">
        <v>3</v>
      </c>
      <c r="L40">
        <v>3</v>
      </c>
      <c r="M40">
        <f t="shared" si="1"/>
        <v>0</v>
      </c>
      <c r="N40">
        <f t="shared" si="2"/>
        <v>0.3</v>
      </c>
      <c r="O40">
        <f t="shared" si="3"/>
        <v>0.3</v>
      </c>
    </row>
    <row r="41" spans="1:15">
      <c r="A41" t="s">
        <v>62</v>
      </c>
      <c r="B41">
        <v>4</v>
      </c>
      <c r="C41">
        <v>10</v>
      </c>
      <c r="D41" t="s">
        <v>73</v>
      </c>
      <c r="E41" t="s">
        <v>75</v>
      </c>
      <c r="F41" t="s">
        <v>74</v>
      </c>
      <c r="G41" t="s">
        <v>96</v>
      </c>
      <c r="H41" t="s">
        <v>101</v>
      </c>
      <c r="I41" t="s">
        <v>98</v>
      </c>
      <c r="J41">
        <v>2</v>
      </c>
      <c r="K41">
        <v>2</v>
      </c>
      <c r="L41">
        <v>3</v>
      </c>
      <c r="M41">
        <f t="shared" si="1"/>
        <v>0.2</v>
      </c>
      <c r="N41">
        <f t="shared" si="2"/>
        <v>0.2</v>
      </c>
      <c r="O41">
        <f t="shared" si="3"/>
        <v>0.3</v>
      </c>
    </row>
    <row r="42" spans="1:15">
      <c r="A42" t="s">
        <v>62</v>
      </c>
      <c r="B42">
        <v>5</v>
      </c>
      <c r="C42">
        <v>10</v>
      </c>
      <c r="D42" t="s">
        <v>73</v>
      </c>
      <c r="E42" t="s">
        <v>75</v>
      </c>
      <c r="F42" t="s">
        <v>74</v>
      </c>
      <c r="G42" t="s">
        <v>96</v>
      </c>
      <c r="H42" t="s">
        <v>101</v>
      </c>
      <c r="I42" t="s">
        <v>98</v>
      </c>
      <c r="J42">
        <v>4</v>
      </c>
      <c r="K42">
        <v>3</v>
      </c>
      <c r="L42">
        <v>3</v>
      </c>
      <c r="M42">
        <f t="shared" si="1"/>
        <v>0.4</v>
      </c>
      <c r="N42">
        <f t="shared" si="2"/>
        <v>0.3</v>
      </c>
      <c r="O42">
        <f t="shared" si="3"/>
        <v>0.3</v>
      </c>
    </row>
    <row r="43" spans="1:15">
      <c r="A43" t="s">
        <v>62</v>
      </c>
      <c r="B43">
        <v>6</v>
      </c>
      <c r="C43">
        <v>10</v>
      </c>
      <c r="D43" t="s">
        <v>73</v>
      </c>
      <c r="E43" t="s">
        <v>75</v>
      </c>
      <c r="F43" t="s">
        <v>74</v>
      </c>
      <c r="G43" t="s">
        <v>96</v>
      </c>
      <c r="H43" t="s">
        <v>101</v>
      </c>
      <c r="I43" t="s">
        <v>98</v>
      </c>
      <c r="J43">
        <v>1</v>
      </c>
      <c r="K43">
        <v>0</v>
      </c>
      <c r="L43">
        <v>0</v>
      </c>
      <c r="M43">
        <f t="shared" si="1"/>
        <v>0.1</v>
      </c>
      <c r="N43">
        <f t="shared" si="2"/>
        <v>0</v>
      </c>
      <c r="O43">
        <f t="shared" si="3"/>
        <v>0</v>
      </c>
    </row>
    <row r="44" spans="1:15">
      <c r="A44" t="s">
        <v>62</v>
      </c>
      <c r="B44">
        <v>7</v>
      </c>
      <c r="C44">
        <v>10</v>
      </c>
      <c r="D44" t="s">
        <v>73</v>
      </c>
      <c r="E44" t="s">
        <v>75</v>
      </c>
      <c r="F44" t="s">
        <v>74</v>
      </c>
      <c r="G44" t="s">
        <v>96</v>
      </c>
      <c r="H44" t="s">
        <v>101</v>
      </c>
      <c r="I44" t="s">
        <v>98</v>
      </c>
      <c r="J44">
        <v>6</v>
      </c>
      <c r="K44">
        <v>1</v>
      </c>
      <c r="L44">
        <v>1</v>
      </c>
      <c r="M44">
        <f t="shared" si="1"/>
        <v>0.6</v>
      </c>
      <c r="N44">
        <f t="shared" si="2"/>
        <v>0.1</v>
      </c>
      <c r="O44">
        <f t="shared" si="3"/>
        <v>0.1</v>
      </c>
    </row>
    <row r="45" spans="1:15">
      <c r="A45" t="s">
        <v>62</v>
      </c>
      <c r="B45">
        <v>8</v>
      </c>
      <c r="C45">
        <v>10</v>
      </c>
      <c r="D45" t="s">
        <v>73</v>
      </c>
      <c r="E45" t="s">
        <v>75</v>
      </c>
      <c r="F45" t="s">
        <v>74</v>
      </c>
      <c r="G45" t="s">
        <v>96</v>
      </c>
      <c r="H45" t="s">
        <v>101</v>
      </c>
      <c r="I45" t="s">
        <v>98</v>
      </c>
      <c r="J45">
        <v>5</v>
      </c>
      <c r="K45">
        <v>0</v>
      </c>
      <c r="L45">
        <v>1</v>
      </c>
      <c r="M45">
        <f t="shared" si="1"/>
        <v>0.5</v>
      </c>
      <c r="N45">
        <f t="shared" si="2"/>
        <v>0</v>
      </c>
      <c r="O45">
        <f t="shared" si="3"/>
        <v>0.1</v>
      </c>
    </row>
    <row r="46" spans="1:15">
      <c r="A46" t="s">
        <v>62</v>
      </c>
      <c r="B46">
        <v>9</v>
      </c>
      <c r="C46">
        <v>10</v>
      </c>
      <c r="D46" t="s">
        <v>73</v>
      </c>
      <c r="E46" t="s">
        <v>75</v>
      </c>
      <c r="F46" t="s">
        <v>74</v>
      </c>
      <c r="G46" t="s">
        <v>96</v>
      </c>
      <c r="H46" t="s">
        <v>101</v>
      </c>
      <c r="I46" t="s">
        <v>98</v>
      </c>
      <c r="J46">
        <v>1</v>
      </c>
      <c r="K46">
        <v>0</v>
      </c>
      <c r="L46">
        <v>1</v>
      </c>
      <c r="M46">
        <f t="shared" si="1"/>
        <v>0.1</v>
      </c>
      <c r="N46">
        <f t="shared" si="2"/>
        <v>0</v>
      </c>
      <c r="O46">
        <f t="shared" si="3"/>
        <v>0.1</v>
      </c>
    </row>
    <row r="47" spans="1:15">
      <c r="A47" t="s">
        <v>62</v>
      </c>
      <c r="B47">
        <v>10</v>
      </c>
      <c r="C47">
        <v>10</v>
      </c>
      <c r="D47" t="s">
        <v>73</v>
      </c>
      <c r="E47" t="s">
        <v>75</v>
      </c>
      <c r="F47" t="s">
        <v>74</v>
      </c>
      <c r="G47" t="s">
        <v>96</v>
      </c>
      <c r="H47" t="s">
        <v>101</v>
      </c>
      <c r="I47" t="s">
        <v>98</v>
      </c>
      <c r="J47">
        <v>1</v>
      </c>
      <c r="K47">
        <v>2</v>
      </c>
      <c r="L47">
        <v>1</v>
      </c>
      <c r="M47">
        <f t="shared" si="1"/>
        <v>0.1</v>
      </c>
      <c r="N47">
        <f t="shared" si="2"/>
        <v>0.2</v>
      </c>
      <c r="O47">
        <f t="shared" si="3"/>
        <v>0.1</v>
      </c>
    </row>
    <row r="48" spans="1:15">
      <c r="A48" t="s">
        <v>62</v>
      </c>
      <c r="B48">
        <v>11</v>
      </c>
      <c r="C48">
        <v>10</v>
      </c>
      <c r="D48" t="s">
        <v>73</v>
      </c>
      <c r="E48" t="s">
        <v>75</v>
      </c>
      <c r="F48" t="s">
        <v>74</v>
      </c>
      <c r="G48" t="s">
        <v>96</v>
      </c>
      <c r="H48" t="s">
        <v>101</v>
      </c>
      <c r="I48" t="s">
        <v>98</v>
      </c>
      <c r="J48">
        <v>1</v>
      </c>
      <c r="K48">
        <v>0</v>
      </c>
      <c r="L48">
        <v>2</v>
      </c>
      <c r="M48">
        <f t="shared" si="1"/>
        <v>0.1</v>
      </c>
      <c r="N48">
        <f t="shared" si="2"/>
        <v>0</v>
      </c>
      <c r="O48">
        <f t="shared" si="3"/>
        <v>0.2</v>
      </c>
    </row>
    <row r="49" spans="1:15">
      <c r="A49" t="s">
        <v>62</v>
      </c>
      <c r="B49">
        <v>12</v>
      </c>
      <c r="C49">
        <v>10</v>
      </c>
      <c r="D49" t="s">
        <v>73</v>
      </c>
      <c r="E49" t="s">
        <v>75</v>
      </c>
      <c r="F49" t="s">
        <v>74</v>
      </c>
      <c r="G49" t="s">
        <v>96</v>
      </c>
      <c r="H49" t="s">
        <v>101</v>
      </c>
      <c r="I49" t="s">
        <v>98</v>
      </c>
      <c r="J49">
        <v>4</v>
      </c>
      <c r="K49">
        <v>0</v>
      </c>
      <c r="L49">
        <v>0</v>
      </c>
      <c r="M49">
        <f t="shared" si="1"/>
        <v>0.4</v>
      </c>
      <c r="N49">
        <f t="shared" si="2"/>
        <v>0</v>
      </c>
      <c r="O49">
        <f t="shared" si="3"/>
        <v>0</v>
      </c>
    </row>
    <row r="50" spans="1:15">
      <c r="A50" t="s">
        <v>63</v>
      </c>
      <c r="B50">
        <v>1</v>
      </c>
      <c r="C50">
        <v>6</v>
      </c>
      <c r="D50" t="s">
        <v>75</v>
      </c>
      <c r="E50" t="s">
        <v>74</v>
      </c>
      <c r="F50" t="s">
        <v>73</v>
      </c>
      <c r="G50" t="s">
        <v>102</v>
      </c>
      <c r="H50" t="s">
        <v>103</v>
      </c>
      <c r="I50" t="s">
        <v>104</v>
      </c>
      <c r="J50">
        <v>6</v>
      </c>
      <c r="K50">
        <v>1</v>
      </c>
      <c r="L50">
        <v>2</v>
      </c>
      <c r="M50">
        <f t="shared" si="1"/>
        <v>1</v>
      </c>
      <c r="N50">
        <f t="shared" si="2"/>
        <v>0.17</v>
      </c>
      <c r="O50">
        <f t="shared" si="3"/>
        <v>0.33</v>
      </c>
    </row>
    <row r="51" spans="1:15">
      <c r="A51" t="s">
        <v>63</v>
      </c>
      <c r="B51">
        <v>2</v>
      </c>
      <c r="C51">
        <v>6</v>
      </c>
      <c r="D51" t="s">
        <v>75</v>
      </c>
      <c r="E51" t="s">
        <v>74</v>
      </c>
      <c r="F51" t="s">
        <v>73</v>
      </c>
      <c r="G51" t="s">
        <v>102</v>
      </c>
      <c r="H51" t="s">
        <v>103</v>
      </c>
      <c r="I51" t="s">
        <v>104</v>
      </c>
      <c r="J51">
        <v>8</v>
      </c>
      <c r="K51">
        <v>2</v>
      </c>
      <c r="L51">
        <v>3</v>
      </c>
      <c r="M51">
        <f t="shared" si="1"/>
        <v>1.33</v>
      </c>
      <c r="N51">
        <f t="shared" si="2"/>
        <v>0.33</v>
      </c>
      <c r="O51">
        <f t="shared" si="3"/>
        <v>0.5</v>
      </c>
    </row>
    <row r="52" spans="1:15">
      <c r="A52" t="s">
        <v>63</v>
      </c>
      <c r="B52">
        <v>3</v>
      </c>
      <c r="C52">
        <v>6</v>
      </c>
      <c r="D52" t="s">
        <v>75</v>
      </c>
      <c r="E52" t="s">
        <v>74</v>
      </c>
      <c r="F52" t="s">
        <v>73</v>
      </c>
      <c r="G52" t="s">
        <v>102</v>
      </c>
      <c r="H52" t="s">
        <v>103</v>
      </c>
      <c r="I52" t="s">
        <v>104</v>
      </c>
      <c r="J52">
        <v>5</v>
      </c>
      <c r="K52">
        <v>3</v>
      </c>
      <c r="L52">
        <v>1</v>
      </c>
      <c r="M52">
        <f t="shared" si="1"/>
        <v>0.83</v>
      </c>
      <c r="N52">
        <f t="shared" si="2"/>
        <v>0.5</v>
      </c>
      <c r="O52">
        <f t="shared" si="3"/>
        <v>0.17</v>
      </c>
    </row>
    <row r="53" spans="1:15">
      <c r="A53" t="s">
        <v>63</v>
      </c>
      <c r="B53">
        <v>4</v>
      </c>
      <c r="C53">
        <v>6</v>
      </c>
      <c r="D53" t="s">
        <v>75</v>
      </c>
      <c r="E53" t="s">
        <v>74</v>
      </c>
      <c r="F53" t="s">
        <v>73</v>
      </c>
      <c r="G53" t="s">
        <v>102</v>
      </c>
      <c r="H53" t="s">
        <v>103</v>
      </c>
      <c r="I53" t="s">
        <v>104</v>
      </c>
      <c r="J53">
        <v>4</v>
      </c>
      <c r="K53">
        <v>2</v>
      </c>
      <c r="L53">
        <v>0</v>
      </c>
      <c r="M53">
        <f t="shared" si="1"/>
        <v>0.67</v>
      </c>
      <c r="N53">
        <f t="shared" si="2"/>
        <v>0.33</v>
      </c>
      <c r="O53">
        <f t="shared" si="3"/>
        <v>0</v>
      </c>
    </row>
    <row r="54" spans="1:15">
      <c r="A54" t="s">
        <v>63</v>
      </c>
      <c r="B54">
        <v>5</v>
      </c>
      <c r="C54">
        <v>6</v>
      </c>
      <c r="D54" t="s">
        <v>75</v>
      </c>
      <c r="E54" t="s">
        <v>74</v>
      </c>
      <c r="F54" t="s">
        <v>73</v>
      </c>
      <c r="G54" t="s">
        <v>102</v>
      </c>
      <c r="H54" t="s">
        <v>103</v>
      </c>
      <c r="I54" t="s">
        <v>104</v>
      </c>
      <c r="J54">
        <v>7</v>
      </c>
      <c r="K54">
        <v>6</v>
      </c>
      <c r="L54">
        <v>2</v>
      </c>
      <c r="M54">
        <f t="shared" si="1"/>
        <v>1.17</v>
      </c>
      <c r="N54">
        <f t="shared" si="2"/>
        <v>1</v>
      </c>
      <c r="O54">
        <f t="shared" si="3"/>
        <v>0.33</v>
      </c>
    </row>
    <row r="55" spans="1:15">
      <c r="A55" t="s">
        <v>63</v>
      </c>
      <c r="B55">
        <v>6</v>
      </c>
      <c r="C55">
        <v>6</v>
      </c>
      <c r="D55" t="s">
        <v>75</v>
      </c>
      <c r="E55" t="s">
        <v>74</v>
      </c>
      <c r="F55" t="s">
        <v>73</v>
      </c>
      <c r="G55" t="s">
        <v>102</v>
      </c>
      <c r="H55" t="s">
        <v>103</v>
      </c>
      <c r="I55" t="s">
        <v>104</v>
      </c>
      <c r="J55">
        <v>0</v>
      </c>
      <c r="K55">
        <v>2</v>
      </c>
      <c r="L55">
        <v>0</v>
      </c>
      <c r="M55">
        <f t="shared" si="1"/>
        <v>0</v>
      </c>
      <c r="N55">
        <f t="shared" si="2"/>
        <v>0.33</v>
      </c>
      <c r="O55">
        <f t="shared" si="3"/>
        <v>0</v>
      </c>
    </row>
    <row r="56" spans="1:15">
      <c r="A56" t="s">
        <v>63</v>
      </c>
      <c r="B56">
        <v>7</v>
      </c>
      <c r="C56">
        <v>6</v>
      </c>
      <c r="D56" t="s">
        <v>75</v>
      </c>
      <c r="E56" t="s">
        <v>74</v>
      </c>
      <c r="F56" t="s">
        <v>73</v>
      </c>
      <c r="G56" t="s">
        <v>102</v>
      </c>
      <c r="H56" t="s">
        <v>103</v>
      </c>
      <c r="I56" t="s">
        <v>104</v>
      </c>
      <c r="J56">
        <v>0</v>
      </c>
      <c r="K56">
        <v>1</v>
      </c>
      <c r="L56">
        <v>1</v>
      </c>
      <c r="M56">
        <f t="shared" si="1"/>
        <v>0</v>
      </c>
      <c r="N56">
        <f t="shared" si="2"/>
        <v>0.17</v>
      </c>
      <c r="O56">
        <f t="shared" si="3"/>
        <v>0.17</v>
      </c>
    </row>
    <row r="57" spans="1:15">
      <c r="A57" t="s">
        <v>63</v>
      </c>
      <c r="B57">
        <v>8</v>
      </c>
      <c r="C57">
        <v>6</v>
      </c>
      <c r="D57" t="s">
        <v>75</v>
      </c>
      <c r="E57" t="s">
        <v>74</v>
      </c>
      <c r="F57" t="s">
        <v>73</v>
      </c>
      <c r="G57" t="s">
        <v>102</v>
      </c>
      <c r="H57" t="s">
        <v>103</v>
      </c>
      <c r="I57" t="s">
        <v>104</v>
      </c>
      <c r="J57">
        <v>0</v>
      </c>
      <c r="K57">
        <v>4</v>
      </c>
      <c r="L57">
        <v>0</v>
      </c>
      <c r="M57">
        <f t="shared" si="1"/>
        <v>0</v>
      </c>
      <c r="N57">
        <f t="shared" si="2"/>
        <v>0.67</v>
      </c>
      <c r="O57">
        <f t="shared" si="3"/>
        <v>0</v>
      </c>
    </row>
    <row r="58" spans="1:15">
      <c r="A58" t="s">
        <v>63</v>
      </c>
      <c r="B58">
        <v>9</v>
      </c>
      <c r="C58">
        <v>6</v>
      </c>
      <c r="D58" t="s">
        <v>75</v>
      </c>
      <c r="E58" t="s">
        <v>74</v>
      </c>
      <c r="F58" t="s">
        <v>73</v>
      </c>
      <c r="G58" t="s">
        <v>102</v>
      </c>
      <c r="H58" t="s">
        <v>103</v>
      </c>
      <c r="I58" t="s">
        <v>104</v>
      </c>
      <c r="J58">
        <v>1</v>
      </c>
      <c r="K58">
        <v>2</v>
      </c>
      <c r="L58">
        <v>3</v>
      </c>
      <c r="M58">
        <f t="shared" si="1"/>
        <v>0.17</v>
      </c>
      <c r="N58">
        <f t="shared" si="2"/>
        <v>0.33</v>
      </c>
      <c r="O58">
        <f t="shared" si="3"/>
        <v>0.5</v>
      </c>
    </row>
    <row r="59" spans="1:15">
      <c r="A59" t="s">
        <v>63</v>
      </c>
      <c r="B59">
        <v>10</v>
      </c>
      <c r="C59">
        <v>6</v>
      </c>
      <c r="D59" t="s">
        <v>75</v>
      </c>
      <c r="E59" t="s">
        <v>74</v>
      </c>
      <c r="F59" t="s">
        <v>73</v>
      </c>
      <c r="G59" t="s">
        <v>102</v>
      </c>
      <c r="H59" t="s">
        <v>103</v>
      </c>
      <c r="I59" t="s">
        <v>104</v>
      </c>
      <c r="J59">
        <v>0</v>
      </c>
      <c r="K59">
        <v>4</v>
      </c>
      <c r="L59">
        <v>2</v>
      </c>
      <c r="M59">
        <f t="shared" si="1"/>
        <v>0</v>
      </c>
      <c r="N59">
        <f t="shared" si="2"/>
        <v>0.67</v>
      </c>
      <c r="O59">
        <f t="shared" si="3"/>
        <v>0.33</v>
      </c>
    </row>
    <row r="60" spans="1:15">
      <c r="A60" t="s">
        <v>63</v>
      </c>
      <c r="B60">
        <v>11</v>
      </c>
      <c r="C60">
        <v>6</v>
      </c>
      <c r="D60" t="s">
        <v>75</v>
      </c>
      <c r="E60" t="s">
        <v>74</v>
      </c>
      <c r="F60" t="s">
        <v>73</v>
      </c>
      <c r="G60" t="s">
        <v>102</v>
      </c>
      <c r="H60" t="s">
        <v>103</v>
      </c>
      <c r="I60" t="s">
        <v>104</v>
      </c>
      <c r="J60">
        <v>0</v>
      </c>
      <c r="K60">
        <v>3</v>
      </c>
      <c r="L60">
        <v>3</v>
      </c>
      <c r="M60">
        <f t="shared" si="1"/>
        <v>0</v>
      </c>
      <c r="N60">
        <f t="shared" si="2"/>
        <v>0.5</v>
      </c>
      <c r="O60">
        <f t="shared" si="3"/>
        <v>0.5</v>
      </c>
    </row>
    <row r="61" spans="1:15">
      <c r="A61" t="s">
        <v>63</v>
      </c>
      <c r="B61">
        <v>12</v>
      </c>
      <c r="C61">
        <v>6</v>
      </c>
      <c r="D61" t="s">
        <v>75</v>
      </c>
      <c r="E61" t="s">
        <v>74</v>
      </c>
      <c r="F61" t="s">
        <v>73</v>
      </c>
      <c r="G61" t="s">
        <v>102</v>
      </c>
      <c r="H61" t="s">
        <v>103</v>
      </c>
      <c r="I61" t="s">
        <v>104</v>
      </c>
      <c r="J61">
        <v>1</v>
      </c>
      <c r="K61">
        <v>0</v>
      </c>
      <c r="L61">
        <v>3</v>
      </c>
      <c r="M61">
        <f t="shared" si="1"/>
        <v>0.17</v>
      </c>
      <c r="N61">
        <f t="shared" si="2"/>
        <v>0</v>
      </c>
      <c r="O61">
        <f t="shared" si="3"/>
        <v>0.5</v>
      </c>
    </row>
    <row r="62" spans="1:15">
      <c r="A62" t="s">
        <v>64</v>
      </c>
      <c r="B62">
        <v>1</v>
      </c>
      <c r="C62">
        <v>76</v>
      </c>
      <c r="D62" t="s">
        <v>76</v>
      </c>
      <c r="E62" t="s">
        <v>80</v>
      </c>
      <c r="F62" t="s">
        <v>74</v>
      </c>
      <c r="G62" t="s">
        <v>105</v>
      </c>
      <c r="H62" t="s">
        <v>106</v>
      </c>
      <c r="I62" t="s">
        <v>98</v>
      </c>
      <c r="J62">
        <v>16</v>
      </c>
      <c r="K62">
        <v>23</v>
      </c>
      <c r="L62">
        <v>6</v>
      </c>
      <c r="M62">
        <f t="shared" si="1"/>
        <v>0.21</v>
      </c>
      <c r="N62">
        <f t="shared" si="2"/>
        <v>0.3</v>
      </c>
      <c r="O62">
        <f t="shared" si="3"/>
        <v>0.08</v>
      </c>
    </row>
    <row r="63" spans="1:15">
      <c r="A63" t="s">
        <v>64</v>
      </c>
      <c r="B63">
        <v>2</v>
      </c>
      <c r="C63">
        <v>76</v>
      </c>
      <c r="D63" t="s">
        <v>76</v>
      </c>
      <c r="E63" t="s">
        <v>80</v>
      </c>
      <c r="F63" t="s">
        <v>74</v>
      </c>
      <c r="G63" t="s">
        <v>105</v>
      </c>
      <c r="H63" t="s">
        <v>106</v>
      </c>
      <c r="I63" t="s">
        <v>98</v>
      </c>
      <c r="J63">
        <v>34</v>
      </c>
      <c r="K63">
        <v>19</v>
      </c>
      <c r="L63">
        <v>5</v>
      </c>
      <c r="M63">
        <f t="shared" si="1"/>
        <v>0.45</v>
      </c>
      <c r="N63">
        <f t="shared" si="2"/>
        <v>0.25</v>
      </c>
      <c r="O63">
        <f t="shared" si="3"/>
        <v>7.0000000000000007E-2</v>
      </c>
    </row>
    <row r="64" spans="1:15">
      <c r="A64" t="s">
        <v>64</v>
      </c>
      <c r="B64">
        <v>3</v>
      </c>
      <c r="C64">
        <v>76</v>
      </c>
      <c r="D64" t="s">
        <v>76</v>
      </c>
      <c r="E64" t="s">
        <v>80</v>
      </c>
      <c r="F64" t="s">
        <v>74</v>
      </c>
      <c r="G64" t="s">
        <v>105</v>
      </c>
      <c r="H64" t="s">
        <v>106</v>
      </c>
      <c r="I64" t="s">
        <v>98</v>
      </c>
      <c r="J64">
        <v>12</v>
      </c>
      <c r="K64">
        <v>7</v>
      </c>
      <c r="L64">
        <v>11</v>
      </c>
      <c r="M64">
        <f t="shared" si="1"/>
        <v>0.16</v>
      </c>
      <c r="N64">
        <f t="shared" si="2"/>
        <v>0.09</v>
      </c>
      <c r="O64">
        <f t="shared" si="3"/>
        <v>0.14000000000000001</v>
      </c>
    </row>
    <row r="65" spans="1:15">
      <c r="A65" t="s">
        <v>64</v>
      </c>
      <c r="B65">
        <v>4</v>
      </c>
      <c r="C65">
        <v>76</v>
      </c>
      <c r="D65" t="s">
        <v>76</v>
      </c>
      <c r="E65" t="s">
        <v>80</v>
      </c>
      <c r="F65" t="s">
        <v>74</v>
      </c>
      <c r="G65" t="s">
        <v>105</v>
      </c>
      <c r="H65" t="s">
        <v>106</v>
      </c>
      <c r="I65" t="s">
        <v>98</v>
      </c>
      <c r="J65">
        <v>28</v>
      </c>
      <c r="K65">
        <v>11</v>
      </c>
      <c r="L65">
        <v>8</v>
      </c>
      <c r="M65">
        <f t="shared" si="1"/>
        <v>0.37</v>
      </c>
      <c r="N65">
        <f t="shared" si="2"/>
        <v>0.14000000000000001</v>
      </c>
      <c r="O65">
        <f t="shared" si="3"/>
        <v>0.11</v>
      </c>
    </row>
    <row r="66" spans="1:15">
      <c r="A66" t="s">
        <v>64</v>
      </c>
      <c r="B66">
        <v>5</v>
      </c>
      <c r="C66">
        <v>76</v>
      </c>
      <c r="D66" t="s">
        <v>76</v>
      </c>
      <c r="E66" t="s">
        <v>80</v>
      </c>
      <c r="F66" t="s">
        <v>74</v>
      </c>
      <c r="G66" t="s">
        <v>105</v>
      </c>
      <c r="H66" t="s">
        <v>106</v>
      </c>
      <c r="I66" t="s">
        <v>98</v>
      </c>
      <c r="J66">
        <v>16</v>
      </c>
      <c r="K66">
        <v>11</v>
      </c>
      <c r="L66">
        <v>11</v>
      </c>
      <c r="M66">
        <f t="shared" si="1"/>
        <v>0.21</v>
      </c>
      <c r="N66">
        <f t="shared" si="2"/>
        <v>0.14000000000000001</v>
      </c>
      <c r="O66">
        <f t="shared" si="3"/>
        <v>0.14000000000000001</v>
      </c>
    </row>
    <row r="67" spans="1:15">
      <c r="A67" t="s">
        <v>64</v>
      </c>
      <c r="B67">
        <v>6</v>
      </c>
      <c r="C67">
        <v>76</v>
      </c>
      <c r="D67" t="s">
        <v>76</v>
      </c>
      <c r="E67" t="s">
        <v>80</v>
      </c>
      <c r="F67" t="s">
        <v>74</v>
      </c>
      <c r="G67" t="s">
        <v>105</v>
      </c>
      <c r="H67" t="s">
        <v>106</v>
      </c>
      <c r="I67" t="s">
        <v>98</v>
      </c>
      <c r="J67">
        <v>9</v>
      </c>
      <c r="K67">
        <v>12</v>
      </c>
      <c r="L67">
        <v>3</v>
      </c>
      <c r="M67">
        <f t="shared" ref="M67:M73" si="4">ROUND(J67/$C67,2)</f>
        <v>0.12</v>
      </c>
      <c r="N67">
        <f t="shared" ref="N67:N73" si="5">ROUND(K67/$C67,2)</f>
        <v>0.16</v>
      </c>
      <c r="O67">
        <f t="shared" ref="O67:O73" si="6">ROUND(L67/$C67,2)</f>
        <v>0.04</v>
      </c>
    </row>
    <row r="68" spans="1:15">
      <c r="A68" t="s">
        <v>64</v>
      </c>
      <c r="B68">
        <v>7</v>
      </c>
      <c r="C68">
        <v>76</v>
      </c>
      <c r="D68" t="s">
        <v>76</v>
      </c>
      <c r="E68" t="s">
        <v>80</v>
      </c>
      <c r="F68" t="s">
        <v>74</v>
      </c>
      <c r="G68" t="s">
        <v>105</v>
      </c>
      <c r="H68" t="s">
        <v>106</v>
      </c>
      <c r="I68" t="s">
        <v>98</v>
      </c>
      <c r="J68">
        <v>19</v>
      </c>
      <c r="K68">
        <v>8</v>
      </c>
      <c r="L68">
        <v>3</v>
      </c>
      <c r="M68">
        <f t="shared" si="4"/>
        <v>0.25</v>
      </c>
      <c r="N68">
        <f t="shared" si="5"/>
        <v>0.11</v>
      </c>
      <c r="O68">
        <f t="shared" si="6"/>
        <v>0.04</v>
      </c>
    </row>
    <row r="69" spans="1:15">
      <c r="A69" t="s">
        <v>64</v>
      </c>
      <c r="B69">
        <v>8</v>
      </c>
      <c r="C69">
        <v>76</v>
      </c>
      <c r="D69" t="s">
        <v>76</v>
      </c>
      <c r="E69" t="s">
        <v>80</v>
      </c>
      <c r="F69" t="s">
        <v>74</v>
      </c>
      <c r="G69" t="s">
        <v>105</v>
      </c>
      <c r="H69" t="s">
        <v>106</v>
      </c>
      <c r="I69" t="s">
        <v>98</v>
      </c>
      <c r="J69">
        <v>21</v>
      </c>
      <c r="K69">
        <v>10</v>
      </c>
      <c r="L69">
        <v>6</v>
      </c>
      <c r="M69">
        <f t="shared" si="4"/>
        <v>0.28000000000000003</v>
      </c>
      <c r="N69">
        <f t="shared" si="5"/>
        <v>0.13</v>
      </c>
      <c r="O69">
        <f t="shared" si="6"/>
        <v>0.08</v>
      </c>
    </row>
    <row r="70" spans="1:15">
      <c r="A70" t="s">
        <v>64</v>
      </c>
      <c r="B70">
        <v>9</v>
      </c>
      <c r="C70">
        <v>76</v>
      </c>
      <c r="D70" t="s">
        <v>76</v>
      </c>
      <c r="E70" t="s">
        <v>80</v>
      </c>
      <c r="F70" t="s">
        <v>74</v>
      </c>
      <c r="G70" t="s">
        <v>105</v>
      </c>
      <c r="H70" t="s">
        <v>106</v>
      </c>
      <c r="I70" t="s">
        <v>98</v>
      </c>
      <c r="J70">
        <v>5</v>
      </c>
      <c r="K70">
        <v>11</v>
      </c>
      <c r="L70">
        <v>2</v>
      </c>
      <c r="M70">
        <f t="shared" si="4"/>
        <v>7.0000000000000007E-2</v>
      </c>
      <c r="N70">
        <f t="shared" si="5"/>
        <v>0.14000000000000001</v>
      </c>
      <c r="O70">
        <f t="shared" si="6"/>
        <v>0.03</v>
      </c>
    </row>
    <row r="71" spans="1:15">
      <c r="A71" t="s">
        <v>64</v>
      </c>
      <c r="B71">
        <v>10</v>
      </c>
      <c r="C71">
        <v>76</v>
      </c>
      <c r="D71" t="s">
        <v>76</v>
      </c>
      <c r="E71" t="s">
        <v>80</v>
      </c>
      <c r="F71" t="s">
        <v>74</v>
      </c>
      <c r="G71" t="s">
        <v>105</v>
      </c>
      <c r="H71" t="s">
        <v>106</v>
      </c>
      <c r="I71" t="s">
        <v>98</v>
      </c>
      <c r="J71">
        <v>23</v>
      </c>
      <c r="K71">
        <v>37</v>
      </c>
      <c r="L71">
        <v>19</v>
      </c>
      <c r="M71">
        <f t="shared" si="4"/>
        <v>0.3</v>
      </c>
      <c r="N71">
        <f t="shared" si="5"/>
        <v>0.49</v>
      </c>
      <c r="O71">
        <f t="shared" si="6"/>
        <v>0.25</v>
      </c>
    </row>
    <row r="72" spans="1:15">
      <c r="A72" t="s">
        <v>64</v>
      </c>
      <c r="B72">
        <v>11</v>
      </c>
      <c r="C72">
        <v>76</v>
      </c>
      <c r="D72" t="s">
        <v>76</v>
      </c>
      <c r="E72" t="s">
        <v>80</v>
      </c>
      <c r="F72" t="s">
        <v>74</v>
      </c>
      <c r="G72" t="s">
        <v>105</v>
      </c>
      <c r="H72" t="s">
        <v>106</v>
      </c>
      <c r="I72" t="s">
        <v>98</v>
      </c>
      <c r="J72">
        <v>6</v>
      </c>
      <c r="K72">
        <v>5</v>
      </c>
      <c r="L72">
        <v>7</v>
      </c>
      <c r="M72">
        <f t="shared" si="4"/>
        <v>0.08</v>
      </c>
      <c r="N72">
        <f t="shared" si="5"/>
        <v>7.0000000000000007E-2</v>
      </c>
      <c r="O72">
        <f t="shared" si="6"/>
        <v>0.09</v>
      </c>
    </row>
    <row r="73" spans="1:15">
      <c r="A73" t="s">
        <v>64</v>
      </c>
      <c r="B73">
        <v>12</v>
      </c>
      <c r="C73">
        <v>76</v>
      </c>
      <c r="D73" t="s">
        <v>76</v>
      </c>
      <c r="E73" t="s">
        <v>80</v>
      </c>
      <c r="F73" t="s">
        <v>74</v>
      </c>
      <c r="G73" t="s">
        <v>105</v>
      </c>
      <c r="H73" t="s">
        <v>106</v>
      </c>
      <c r="I73" t="s">
        <v>98</v>
      </c>
      <c r="J73">
        <v>23</v>
      </c>
      <c r="K73">
        <v>13</v>
      </c>
      <c r="L73">
        <v>8</v>
      </c>
      <c r="M73">
        <f t="shared" si="4"/>
        <v>0.3</v>
      </c>
      <c r="N73">
        <f t="shared" si="5"/>
        <v>0.17</v>
      </c>
      <c r="O73">
        <f t="shared" si="6"/>
        <v>0.11</v>
      </c>
    </row>
  </sheetData>
  <sortState xmlns:xlrd2="http://schemas.microsoft.com/office/spreadsheetml/2017/richdata2" ref="A2:F218">
    <sortCondition ref="A2:A218"/>
    <sortCondition ref="B2:B218"/>
    <sortCondition descending="1" ref="F2:F218"/>
    <sortCondition ref="D2:D21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2E56F-AAD0-45DD-AED2-1DDF0978065A}">
  <dimension ref="A1:B12"/>
  <sheetViews>
    <sheetView workbookViewId="0">
      <selection activeCell="L14" sqref="L14"/>
    </sheetView>
  </sheetViews>
  <sheetFormatPr defaultRowHeight="14.5"/>
  <cols>
    <col min="1" max="2" width="23" customWidth="1"/>
  </cols>
  <sheetData>
    <row r="1" spans="1:2" ht="18.5">
      <c r="A1" s="22" t="s">
        <v>83</v>
      </c>
      <c r="B1" s="22" t="s">
        <v>31</v>
      </c>
    </row>
    <row r="2" spans="1:2" ht="18.5">
      <c r="A2" s="23" t="s">
        <v>107</v>
      </c>
      <c r="B2" s="23">
        <v>485</v>
      </c>
    </row>
    <row r="3" spans="1:2" ht="18.5">
      <c r="A3" s="23" t="s">
        <v>76</v>
      </c>
      <c r="B3" s="23">
        <v>399</v>
      </c>
    </row>
    <row r="4" spans="1:2" ht="18.5">
      <c r="A4" s="23" t="s">
        <v>80</v>
      </c>
      <c r="B4" s="23">
        <v>283</v>
      </c>
    </row>
    <row r="5" spans="1:2" ht="18.5">
      <c r="A5" s="23" t="s">
        <v>74</v>
      </c>
      <c r="B5" s="23">
        <v>278</v>
      </c>
    </row>
    <row r="6" spans="1:2" ht="18.5">
      <c r="A6" s="23" t="s">
        <v>109</v>
      </c>
      <c r="B6" s="23">
        <v>221</v>
      </c>
    </row>
    <row r="7" spans="1:2" ht="18.5">
      <c r="A7" s="23" t="s">
        <v>75</v>
      </c>
      <c r="B7" s="23">
        <v>189</v>
      </c>
    </row>
    <row r="8" spans="1:2" ht="18.5">
      <c r="A8" s="23" t="s">
        <v>77</v>
      </c>
      <c r="B8" s="23">
        <v>182</v>
      </c>
    </row>
    <row r="9" spans="1:2" ht="18.5">
      <c r="A9" s="23" t="s">
        <v>78</v>
      </c>
      <c r="B9" s="23">
        <v>178</v>
      </c>
    </row>
    <row r="10" spans="1:2" ht="18.5">
      <c r="A10" s="23" t="s">
        <v>81</v>
      </c>
      <c r="B10" s="23">
        <v>146</v>
      </c>
    </row>
    <row r="11" spans="1:2" ht="18.5">
      <c r="A11" s="23" t="s">
        <v>108</v>
      </c>
      <c r="B11" s="23">
        <v>146</v>
      </c>
    </row>
    <row r="12" spans="1:2" ht="18.5">
      <c r="A12" s="23" t="s">
        <v>79</v>
      </c>
      <c r="B12" s="23">
        <v>125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7D7F0-07B4-4A35-A454-668FBC6C9FFD}">
  <dimension ref="A3:B8"/>
  <sheetViews>
    <sheetView workbookViewId="0">
      <selection activeCell="B8" sqref="B3:B8"/>
    </sheetView>
  </sheetViews>
  <sheetFormatPr defaultRowHeight="14.5"/>
  <cols>
    <col min="2" max="2" width="31.7265625" customWidth="1"/>
  </cols>
  <sheetData>
    <row r="3" spans="1:2">
      <c r="A3">
        <v>1</v>
      </c>
      <c r="B3" t="s">
        <v>24</v>
      </c>
    </row>
    <row r="4" spans="1:2">
      <c r="A4">
        <v>2</v>
      </c>
      <c r="B4" t="s">
        <v>28</v>
      </c>
    </row>
    <row r="5" spans="1:2">
      <c r="A5">
        <v>3</v>
      </c>
      <c r="B5" t="s">
        <v>22</v>
      </c>
    </row>
    <row r="6" spans="1:2">
      <c r="A6">
        <v>4</v>
      </c>
      <c r="B6" t="s">
        <v>27</v>
      </c>
    </row>
    <row r="7" spans="1:2">
      <c r="A7">
        <v>5</v>
      </c>
      <c r="B7" t="s">
        <v>29</v>
      </c>
    </row>
    <row r="8" spans="1:2">
      <c r="A8">
        <v>6</v>
      </c>
      <c r="B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Introduction</vt:lpstr>
      <vt:lpstr>Revenue</vt:lpstr>
      <vt:lpstr>Revenue Dash</vt:lpstr>
      <vt:lpstr>Concerns</vt:lpstr>
      <vt:lpstr>Concerns Dash</vt:lpstr>
      <vt:lpstr>Revenue - Data</vt:lpstr>
      <vt:lpstr>Concerns dash data</vt:lpstr>
      <vt:lpstr>Concerns barplot Data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Reidhead</dc:creator>
  <cp:lastModifiedBy>Jacob Reidhead</cp:lastModifiedBy>
  <dcterms:created xsi:type="dcterms:W3CDTF">2022-05-18T11:45:20Z</dcterms:created>
  <dcterms:modified xsi:type="dcterms:W3CDTF">2022-05-20T08:22:07Z</dcterms:modified>
</cp:coreProperties>
</file>