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pythonProject\venv\R-Convert-Python\실습\"/>
    </mc:Choice>
  </mc:AlternateContent>
  <bookViews>
    <workbookView xWindow="0" yWindow="0" windowWidth="21570" windowHeight="8100" activeTab="3"/>
  </bookViews>
  <sheets>
    <sheet name="종목 기본정보" sheetId="2" r:id="rId1"/>
    <sheet name="일자별 주가" sheetId="8" r:id="rId2"/>
    <sheet name="일자별 시가총액" sheetId="9" r:id="rId3"/>
    <sheet name="펀드" sheetId="11" r:id="rId4"/>
    <sheet name="선물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1" l="1"/>
  <c r="S5" i="11"/>
  <c r="T5" i="11"/>
  <c r="U5" i="11"/>
  <c r="V5" i="11"/>
  <c r="M5" i="11"/>
  <c r="N5" i="11"/>
  <c r="O5" i="11"/>
  <c r="P5" i="11"/>
  <c r="Q5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J5" i="11"/>
  <c r="J6" i="11" s="1"/>
  <c r="J7" i="11"/>
  <c r="J8" i="11"/>
  <c r="J9" i="11" s="1"/>
  <c r="J10" i="11" s="1"/>
  <c r="J11" i="1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J628" i="11" s="1"/>
  <c r="J629" i="11" s="1"/>
  <c r="J630" i="11" s="1"/>
  <c r="J631" i="11" s="1"/>
  <c r="J632" i="11" s="1"/>
  <c r="J633" i="11" s="1"/>
  <c r="J634" i="11" s="1"/>
  <c r="J635" i="11" s="1"/>
  <c r="J636" i="11" s="1"/>
  <c r="J637" i="11" s="1"/>
  <c r="J638" i="11" s="1"/>
  <c r="J639" i="11" s="1"/>
  <c r="J640" i="11" s="1"/>
  <c r="J641" i="11" s="1"/>
  <c r="J642" i="11" s="1"/>
  <c r="J643" i="11" s="1"/>
  <c r="J644" i="11" s="1"/>
  <c r="J645" i="11" s="1"/>
  <c r="J646" i="11" s="1"/>
  <c r="J647" i="11" s="1"/>
  <c r="J648" i="11" s="1"/>
  <c r="J649" i="11" s="1"/>
  <c r="J650" i="11" s="1"/>
  <c r="J651" i="11" s="1"/>
  <c r="J652" i="11" s="1"/>
  <c r="J653" i="11" s="1"/>
  <c r="J654" i="11" s="1"/>
  <c r="J655" i="11" s="1"/>
  <c r="J656" i="11" s="1"/>
  <c r="J657" i="11" s="1"/>
  <c r="J658" i="11" s="1"/>
  <c r="J659" i="11" s="1"/>
  <c r="J660" i="11" s="1"/>
  <c r="J661" i="11" s="1"/>
  <c r="J662" i="11" s="1"/>
  <c r="J663" i="11" s="1"/>
  <c r="J664" i="11" s="1"/>
  <c r="J665" i="11" s="1"/>
  <c r="J666" i="11" s="1"/>
  <c r="J667" i="11" s="1"/>
  <c r="J668" i="11" s="1"/>
  <c r="J669" i="11" s="1"/>
  <c r="J670" i="11" s="1"/>
  <c r="J671" i="11" s="1"/>
  <c r="J672" i="11" s="1"/>
  <c r="J673" i="11" s="1"/>
  <c r="J674" i="11" s="1"/>
  <c r="J675" i="11" s="1"/>
  <c r="J676" i="11" s="1"/>
  <c r="J677" i="11" s="1"/>
  <c r="J678" i="11" s="1"/>
  <c r="J679" i="11" s="1"/>
  <c r="J680" i="11" s="1"/>
  <c r="J681" i="11" s="1"/>
  <c r="J682" i="11" s="1"/>
  <c r="J683" i="11" s="1"/>
  <c r="J684" i="11" s="1"/>
  <c r="J685" i="11" s="1"/>
  <c r="J686" i="11" s="1"/>
  <c r="J687" i="11" s="1"/>
  <c r="J688" i="11" s="1"/>
  <c r="J689" i="11" s="1"/>
  <c r="J690" i="11" s="1"/>
  <c r="J691" i="11" s="1"/>
  <c r="J692" i="11" s="1"/>
  <c r="J693" i="11" s="1"/>
  <c r="J694" i="11" s="1"/>
  <c r="J695" i="11" s="1"/>
  <c r="J696" i="11" s="1"/>
  <c r="J697" i="11" s="1"/>
  <c r="J698" i="11" s="1"/>
  <c r="J699" i="11" s="1"/>
  <c r="J700" i="11" s="1"/>
  <c r="J701" i="11" s="1"/>
  <c r="J702" i="11" s="1"/>
  <c r="J703" i="11" s="1"/>
  <c r="J704" i="11" s="1"/>
  <c r="J705" i="11" s="1"/>
  <c r="J706" i="11" s="1"/>
  <c r="J707" i="11" s="1"/>
  <c r="J708" i="11" s="1"/>
  <c r="J709" i="11" s="1"/>
  <c r="J710" i="11" s="1"/>
  <c r="J711" i="11" s="1"/>
  <c r="J712" i="11" s="1"/>
  <c r="J713" i="11" s="1"/>
  <c r="J714" i="11" s="1"/>
  <c r="J715" i="11" s="1"/>
  <c r="J716" i="11" s="1"/>
  <c r="J717" i="11" s="1"/>
  <c r="J718" i="11" s="1"/>
  <c r="J719" i="11" s="1"/>
  <c r="J720" i="11" s="1"/>
  <c r="J721" i="11" s="1"/>
  <c r="J722" i="11" s="1"/>
  <c r="J723" i="11" s="1"/>
  <c r="J724" i="11" s="1"/>
  <c r="J725" i="11" s="1"/>
  <c r="J726" i="11" s="1"/>
  <c r="J727" i="11" s="1"/>
  <c r="J728" i="11" s="1"/>
  <c r="J729" i="11" s="1"/>
  <c r="J730" i="11" s="1"/>
  <c r="J731" i="11" s="1"/>
  <c r="J732" i="11" s="1"/>
  <c r="J733" i="11" s="1"/>
  <c r="J734" i="11" s="1"/>
  <c r="J735" i="11" s="1"/>
  <c r="J736" i="11" s="1"/>
  <c r="J737" i="11" s="1"/>
  <c r="J738" i="11" s="1"/>
  <c r="J739" i="11" s="1"/>
  <c r="J740" i="11" s="1"/>
  <c r="J741" i="11" s="1"/>
  <c r="J742" i="11" s="1"/>
  <c r="J743" i="11" s="1"/>
  <c r="J744" i="11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  <c r="B8" i="11"/>
  <c r="C8" i="11"/>
  <c r="D8" i="11"/>
  <c r="E8" i="11"/>
  <c r="F8" i="11"/>
  <c r="B9" i="11"/>
  <c r="C9" i="11"/>
  <c r="D9" i="11"/>
  <c r="E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B15" i="11"/>
  <c r="C15" i="11"/>
  <c r="D15" i="11"/>
  <c r="E15" i="11"/>
  <c r="F15" i="11"/>
  <c r="B16" i="11"/>
  <c r="C16" i="11"/>
  <c r="D16" i="11"/>
  <c r="E16" i="11"/>
  <c r="F16" i="11"/>
  <c r="B17" i="11"/>
  <c r="C17" i="11"/>
  <c r="D17" i="11"/>
  <c r="E17" i="11"/>
  <c r="F17" i="11"/>
  <c r="B18" i="11"/>
  <c r="C18" i="11"/>
  <c r="D18" i="11"/>
  <c r="E18" i="11"/>
  <c r="F18" i="11"/>
  <c r="B19" i="11"/>
  <c r="C19" i="11"/>
  <c r="D19" i="11"/>
  <c r="E19" i="11"/>
  <c r="F19" i="11"/>
  <c r="B20" i="11"/>
  <c r="C20" i="11"/>
  <c r="D20" i="11"/>
  <c r="E20" i="11"/>
  <c r="F20" i="11"/>
  <c r="B21" i="11"/>
  <c r="C21" i="11"/>
  <c r="D21" i="11"/>
  <c r="E21" i="11"/>
  <c r="F21" i="11"/>
  <c r="B22" i="11"/>
  <c r="C22" i="11"/>
  <c r="D22" i="11"/>
  <c r="E22" i="11"/>
  <c r="F22" i="11"/>
  <c r="B23" i="11"/>
  <c r="C23" i="11"/>
  <c r="D23" i="11"/>
  <c r="E23" i="11"/>
  <c r="F23" i="11"/>
  <c r="B24" i="11"/>
  <c r="C24" i="11"/>
  <c r="D24" i="11"/>
  <c r="E24" i="11"/>
  <c r="F24" i="11"/>
  <c r="B25" i="11"/>
  <c r="C25" i="11"/>
  <c r="D25" i="11"/>
  <c r="E25" i="11"/>
  <c r="F25" i="11"/>
  <c r="B26" i="11"/>
  <c r="C26" i="11"/>
  <c r="D26" i="11"/>
  <c r="E26" i="11"/>
  <c r="F26" i="11"/>
  <c r="B27" i="11"/>
  <c r="C27" i="11"/>
  <c r="D27" i="11"/>
  <c r="E27" i="11"/>
  <c r="F27" i="11"/>
  <c r="B28" i="11"/>
  <c r="C28" i="11"/>
  <c r="D28" i="11"/>
  <c r="E28" i="11"/>
  <c r="F28" i="11"/>
  <c r="B29" i="11"/>
  <c r="C29" i="11"/>
  <c r="D29" i="11"/>
  <c r="E29" i="11"/>
  <c r="F29" i="11"/>
  <c r="B30" i="11"/>
  <c r="C30" i="11"/>
  <c r="D30" i="11"/>
  <c r="E30" i="11"/>
  <c r="F30" i="11"/>
  <c r="B31" i="11"/>
  <c r="C31" i="11"/>
  <c r="D31" i="11"/>
  <c r="E31" i="11"/>
  <c r="F31" i="11"/>
  <c r="B32" i="11"/>
  <c r="C32" i="11"/>
  <c r="D32" i="11"/>
  <c r="E32" i="11"/>
  <c r="F32" i="11"/>
  <c r="B33" i="11"/>
  <c r="C33" i="11"/>
  <c r="D33" i="11"/>
  <c r="E33" i="11"/>
  <c r="F33" i="11"/>
  <c r="B34" i="11"/>
  <c r="C34" i="11"/>
  <c r="D34" i="11"/>
  <c r="E34" i="11"/>
  <c r="F34" i="11"/>
  <c r="B35" i="11"/>
  <c r="C35" i="11"/>
  <c r="D35" i="11"/>
  <c r="E35" i="11"/>
  <c r="F35" i="11"/>
  <c r="B36" i="11"/>
  <c r="C36" i="11"/>
  <c r="D36" i="11"/>
  <c r="E36" i="11"/>
  <c r="F36" i="11"/>
  <c r="B37" i="11"/>
  <c r="C37" i="11"/>
  <c r="D37" i="11"/>
  <c r="E37" i="11"/>
  <c r="F37" i="11"/>
  <c r="B38" i="11"/>
  <c r="C38" i="11"/>
  <c r="D38" i="11"/>
  <c r="E38" i="11"/>
  <c r="F38" i="11"/>
  <c r="B39" i="11"/>
  <c r="C39" i="11"/>
  <c r="D39" i="11"/>
  <c r="E39" i="11"/>
  <c r="F39" i="11"/>
  <c r="B40" i="11"/>
  <c r="C40" i="11"/>
  <c r="D40" i="11"/>
  <c r="E40" i="11"/>
  <c r="F40" i="11"/>
  <c r="B41" i="11"/>
  <c r="C41" i="11"/>
  <c r="D41" i="11"/>
  <c r="E41" i="11"/>
  <c r="F41" i="11"/>
  <c r="B42" i="11"/>
  <c r="C42" i="11"/>
  <c r="D42" i="11"/>
  <c r="E42" i="11"/>
  <c r="F42" i="11"/>
  <c r="B43" i="11"/>
  <c r="C43" i="11"/>
  <c r="D43" i="11"/>
  <c r="E43" i="11"/>
  <c r="F43" i="11"/>
  <c r="B44" i="11"/>
  <c r="C44" i="11"/>
  <c r="D44" i="11"/>
  <c r="E44" i="11"/>
  <c r="F44" i="11"/>
  <c r="B45" i="11"/>
  <c r="C45" i="11"/>
  <c r="D45" i="11"/>
  <c r="E45" i="11"/>
  <c r="F45" i="11"/>
  <c r="B46" i="11"/>
  <c r="C46" i="11"/>
  <c r="D46" i="11"/>
  <c r="E46" i="11"/>
  <c r="F46" i="11"/>
  <c r="B47" i="11"/>
  <c r="C47" i="11"/>
  <c r="D47" i="11"/>
  <c r="E47" i="11"/>
  <c r="F47" i="11"/>
  <c r="B48" i="11"/>
  <c r="C48" i="11"/>
  <c r="D48" i="11"/>
  <c r="E48" i="11"/>
  <c r="F48" i="11"/>
  <c r="B49" i="11"/>
  <c r="C49" i="11"/>
  <c r="D49" i="11"/>
  <c r="E49" i="11"/>
  <c r="F49" i="11"/>
  <c r="B50" i="11"/>
  <c r="C50" i="11"/>
  <c r="D50" i="11"/>
  <c r="E50" i="11"/>
  <c r="F50" i="11"/>
  <c r="B51" i="11"/>
  <c r="C51" i="11"/>
  <c r="D51" i="11"/>
  <c r="E51" i="11"/>
  <c r="F51" i="11"/>
  <c r="B52" i="11"/>
  <c r="C52" i="11"/>
  <c r="D52" i="11"/>
  <c r="E52" i="11"/>
  <c r="F52" i="11"/>
  <c r="B53" i="11"/>
  <c r="C53" i="11"/>
  <c r="D53" i="11"/>
  <c r="E53" i="11"/>
  <c r="F53" i="11"/>
  <c r="B54" i="11"/>
  <c r="C54" i="11"/>
  <c r="D54" i="11"/>
  <c r="E54" i="11"/>
  <c r="F54" i="11"/>
  <c r="B55" i="11"/>
  <c r="C55" i="11"/>
  <c r="D55" i="11"/>
  <c r="E55" i="11"/>
  <c r="F55" i="11"/>
  <c r="B56" i="11"/>
  <c r="C56" i="11"/>
  <c r="D56" i="11"/>
  <c r="E56" i="11"/>
  <c r="F56" i="11"/>
  <c r="B57" i="11"/>
  <c r="C57" i="11"/>
  <c r="D57" i="11"/>
  <c r="E57" i="11"/>
  <c r="F57" i="11"/>
  <c r="B58" i="11"/>
  <c r="C58" i="11"/>
  <c r="D58" i="11"/>
  <c r="E58" i="11"/>
  <c r="F58" i="11"/>
  <c r="B59" i="11"/>
  <c r="C59" i="11"/>
  <c r="D59" i="11"/>
  <c r="E59" i="11"/>
  <c r="F59" i="11"/>
  <c r="B60" i="11"/>
  <c r="C60" i="11"/>
  <c r="D60" i="11"/>
  <c r="E60" i="11"/>
  <c r="F60" i="11"/>
  <c r="B61" i="11"/>
  <c r="C61" i="11"/>
  <c r="D61" i="11"/>
  <c r="E61" i="11"/>
  <c r="F61" i="11"/>
  <c r="B62" i="11"/>
  <c r="C62" i="11"/>
  <c r="D62" i="11"/>
  <c r="E62" i="11"/>
  <c r="F62" i="11"/>
  <c r="B63" i="11"/>
  <c r="C63" i="11"/>
  <c r="D63" i="11"/>
  <c r="E63" i="11"/>
  <c r="F63" i="11"/>
  <c r="B64" i="11"/>
  <c r="C64" i="11"/>
  <c r="D64" i="11"/>
  <c r="E64" i="11"/>
  <c r="F64" i="11"/>
  <c r="B65" i="11"/>
  <c r="C65" i="11"/>
  <c r="D65" i="11"/>
  <c r="E65" i="11"/>
  <c r="F65" i="11"/>
  <c r="B66" i="11"/>
  <c r="C66" i="11"/>
  <c r="D66" i="11"/>
  <c r="E66" i="11"/>
  <c r="F66" i="11"/>
  <c r="B67" i="11"/>
  <c r="C67" i="11"/>
  <c r="D67" i="11"/>
  <c r="E67" i="11"/>
  <c r="F67" i="11"/>
  <c r="B68" i="11"/>
  <c r="C68" i="11"/>
  <c r="D68" i="11"/>
  <c r="E68" i="11"/>
  <c r="F68" i="11"/>
  <c r="B69" i="11"/>
  <c r="C69" i="11"/>
  <c r="D69" i="11"/>
  <c r="E69" i="11"/>
  <c r="F69" i="11"/>
  <c r="B70" i="11"/>
  <c r="C70" i="11"/>
  <c r="D70" i="11"/>
  <c r="E70" i="11"/>
  <c r="F70" i="11"/>
  <c r="B71" i="11"/>
  <c r="C71" i="11"/>
  <c r="D71" i="11"/>
  <c r="E71" i="11"/>
  <c r="F71" i="11"/>
  <c r="B72" i="11"/>
  <c r="C72" i="11"/>
  <c r="D72" i="11"/>
  <c r="E72" i="11"/>
  <c r="F72" i="11"/>
  <c r="B73" i="11"/>
  <c r="C73" i="11"/>
  <c r="D73" i="11"/>
  <c r="E73" i="11"/>
  <c r="F73" i="11"/>
  <c r="B74" i="11"/>
  <c r="C74" i="11"/>
  <c r="D74" i="11"/>
  <c r="E74" i="11"/>
  <c r="F74" i="11"/>
  <c r="B75" i="11"/>
  <c r="C75" i="11"/>
  <c r="D75" i="11"/>
  <c r="E75" i="11"/>
  <c r="F75" i="11"/>
  <c r="B76" i="11"/>
  <c r="C76" i="11"/>
  <c r="D76" i="11"/>
  <c r="E76" i="11"/>
  <c r="F76" i="11"/>
  <c r="B77" i="11"/>
  <c r="C77" i="11"/>
  <c r="D77" i="11"/>
  <c r="E77" i="11"/>
  <c r="F77" i="11"/>
  <c r="B78" i="11"/>
  <c r="C78" i="11"/>
  <c r="D78" i="11"/>
  <c r="E78" i="11"/>
  <c r="F78" i="11"/>
  <c r="B79" i="11"/>
  <c r="C79" i="11"/>
  <c r="D79" i="11"/>
  <c r="E79" i="11"/>
  <c r="F79" i="11"/>
  <c r="B80" i="11"/>
  <c r="C80" i="11"/>
  <c r="D80" i="11"/>
  <c r="E80" i="11"/>
  <c r="F80" i="11"/>
  <c r="B81" i="11"/>
  <c r="C81" i="11"/>
  <c r="D81" i="11"/>
  <c r="E81" i="11"/>
  <c r="F81" i="11"/>
  <c r="B82" i="11"/>
  <c r="C82" i="11"/>
  <c r="D82" i="11"/>
  <c r="E82" i="11"/>
  <c r="F82" i="11"/>
  <c r="B83" i="11"/>
  <c r="C83" i="11"/>
  <c r="D83" i="11"/>
  <c r="E83" i="11"/>
  <c r="F83" i="11"/>
  <c r="B84" i="11"/>
  <c r="C84" i="11"/>
  <c r="D84" i="11"/>
  <c r="E84" i="11"/>
  <c r="F84" i="11"/>
  <c r="B85" i="11"/>
  <c r="C85" i="11"/>
  <c r="D85" i="11"/>
  <c r="E85" i="11"/>
  <c r="F85" i="11"/>
  <c r="B86" i="11"/>
  <c r="C86" i="11"/>
  <c r="D86" i="11"/>
  <c r="E86" i="11"/>
  <c r="F86" i="11"/>
  <c r="B87" i="11"/>
  <c r="C87" i="11"/>
  <c r="D87" i="11"/>
  <c r="E87" i="11"/>
  <c r="F87" i="11"/>
  <c r="B88" i="11"/>
  <c r="C88" i="11"/>
  <c r="D88" i="11"/>
  <c r="E88" i="11"/>
  <c r="F88" i="11"/>
  <c r="B89" i="11"/>
  <c r="C89" i="11"/>
  <c r="D89" i="11"/>
  <c r="E89" i="11"/>
  <c r="F89" i="11"/>
  <c r="B90" i="11"/>
  <c r="C90" i="11"/>
  <c r="D90" i="11"/>
  <c r="E90" i="11"/>
  <c r="F90" i="11"/>
  <c r="B91" i="11"/>
  <c r="C91" i="11"/>
  <c r="D91" i="11"/>
  <c r="E91" i="11"/>
  <c r="F91" i="11"/>
  <c r="B92" i="11"/>
  <c r="C92" i="11"/>
  <c r="D92" i="11"/>
  <c r="E92" i="11"/>
  <c r="F92" i="11"/>
  <c r="B93" i="11"/>
  <c r="C93" i="11"/>
  <c r="D93" i="11"/>
  <c r="E93" i="11"/>
  <c r="F93" i="11"/>
  <c r="B94" i="11"/>
  <c r="C94" i="11"/>
  <c r="D94" i="11"/>
  <c r="E94" i="11"/>
  <c r="F94" i="11"/>
  <c r="B95" i="11"/>
  <c r="C95" i="11"/>
  <c r="D95" i="11"/>
  <c r="E95" i="11"/>
  <c r="F95" i="11"/>
  <c r="B96" i="11"/>
  <c r="C96" i="11"/>
  <c r="D96" i="11"/>
  <c r="E96" i="11"/>
  <c r="F96" i="11"/>
  <c r="B97" i="11"/>
  <c r="C97" i="11"/>
  <c r="D97" i="11"/>
  <c r="E97" i="11"/>
  <c r="F97" i="11"/>
  <c r="B98" i="11"/>
  <c r="C98" i="11"/>
  <c r="D98" i="11"/>
  <c r="E98" i="11"/>
  <c r="F98" i="11"/>
  <c r="B99" i="11"/>
  <c r="C99" i="11"/>
  <c r="D99" i="11"/>
  <c r="E99" i="11"/>
  <c r="F99" i="11"/>
  <c r="B100" i="11"/>
  <c r="C100" i="11"/>
  <c r="D100" i="11"/>
  <c r="E100" i="11"/>
  <c r="F100" i="11"/>
  <c r="B101" i="11"/>
  <c r="C101" i="11"/>
  <c r="D101" i="11"/>
  <c r="E101" i="11"/>
  <c r="F101" i="11"/>
  <c r="B102" i="11"/>
  <c r="C102" i="11"/>
  <c r="D102" i="11"/>
  <c r="E102" i="11"/>
  <c r="F102" i="11"/>
  <c r="B103" i="11"/>
  <c r="C103" i="11"/>
  <c r="D103" i="11"/>
  <c r="E103" i="11"/>
  <c r="F103" i="11"/>
  <c r="B104" i="11"/>
  <c r="C104" i="11"/>
  <c r="D104" i="11"/>
  <c r="E104" i="11"/>
  <c r="F104" i="11"/>
  <c r="B105" i="11"/>
  <c r="C105" i="11"/>
  <c r="D105" i="11"/>
  <c r="E105" i="11"/>
  <c r="F105" i="11"/>
  <c r="B106" i="11"/>
  <c r="C106" i="11"/>
  <c r="D106" i="11"/>
  <c r="E106" i="11"/>
  <c r="F106" i="11"/>
  <c r="B107" i="11"/>
  <c r="C107" i="11"/>
  <c r="D107" i="11"/>
  <c r="E107" i="11"/>
  <c r="F107" i="11"/>
  <c r="B108" i="11"/>
  <c r="C108" i="11"/>
  <c r="D108" i="11"/>
  <c r="E108" i="11"/>
  <c r="F108" i="11"/>
  <c r="B109" i="11"/>
  <c r="C109" i="11"/>
  <c r="D109" i="11"/>
  <c r="E109" i="11"/>
  <c r="F109" i="11"/>
  <c r="B110" i="11"/>
  <c r="C110" i="11"/>
  <c r="D110" i="11"/>
  <c r="E110" i="11"/>
  <c r="F110" i="11"/>
  <c r="B111" i="11"/>
  <c r="C111" i="11"/>
  <c r="D111" i="11"/>
  <c r="E111" i="11"/>
  <c r="F111" i="11"/>
  <c r="B112" i="11"/>
  <c r="C112" i="11"/>
  <c r="D112" i="11"/>
  <c r="E112" i="11"/>
  <c r="F112" i="11"/>
  <c r="B113" i="11"/>
  <c r="C113" i="11"/>
  <c r="D113" i="11"/>
  <c r="E113" i="11"/>
  <c r="F113" i="11"/>
  <c r="B114" i="11"/>
  <c r="C114" i="11"/>
  <c r="D114" i="11"/>
  <c r="E114" i="11"/>
  <c r="F114" i="11"/>
  <c r="B115" i="11"/>
  <c r="C115" i="11"/>
  <c r="D115" i="11"/>
  <c r="E115" i="11"/>
  <c r="F115" i="11"/>
  <c r="B116" i="11"/>
  <c r="C116" i="11"/>
  <c r="D116" i="11"/>
  <c r="E116" i="11"/>
  <c r="F116" i="11"/>
  <c r="B117" i="11"/>
  <c r="C117" i="11"/>
  <c r="D117" i="11"/>
  <c r="E117" i="11"/>
  <c r="F117" i="11"/>
  <c r="B118" i="11"/>
  <c r="C118" i="11"/>
  <c r="D118" i="11"/>
  <c r="E118" i="11"/>
  <c r="F118" i="11"/>
  <c r="B119" i="11"/>
  <c r="C119" i="11"/>
  <c r="D119" i="11"/>
  <c r="E119" i="11"/>
  <c r="F119" i="11"/>
  <c r="B120" i="11"/>
  <c r="C120" i="11"/>
  <c r="D120" i="11"/>
  <c r="E120" i="11"/>
  <c r="F120" i="11"/>
  <c r="B121" i="11"/>
  <c r="C121" i="11"/>
  <c r="D121" i="11"/>
  <c r="E121" i="11"/>
  <c r="F121" i="11"/>
  <c r="B122" i="11"/>
  <c r="C122" i="11"/>
  <c r="D122" i="11"/>
  <c r="E122" i="11"/>
  <c r="F122" i="11"/>
  <c r="B123" i="11"/>
  <c r="C123" i="11"/>
  <c r="D123" i="11"/>
  <c r="E123" i="11"/>
  <c r="F123" i="11"/>
  <c r="B124" i="11"/>
  <c r="C124" i="11"/>
  <c r="D124" i="11"/>
  <c r="E124" i="11"/>
  <c r="F124" i="11"/>
  <c r="B125" i="11"/>
  <c r="C125" i="11"/>
  <c r="D125" i="11"/>
  <c r="E125" i="11"/>
  <c r="F125" i="11"/>
  <c r="B126" i="11"/>
  <c r="C126" i="11"/>
  <c r="D126" i="11"/>
  <c r="E126" i="11"/>
  <c r="F126" i="11"/>
  <c r="B127" i="11"/>
  <c r="C127" i="11"/>
  <c r="D127" i="11"/>
  <c r="E127" i="11"/>
  <c r="F127" i="11"/>
  <c r="B128" i="11"/>
  <c r="C128" i="11"/>
  <c r="D128" i="11"/>
  <c r="E128" i="11"/>
  <c r="F128" i="11"/>
  <c r="B129" i="11"/>
  <c r="C129" i="11"/>
  <c r="D129" i="11"/>
  <c r="E129" i="11"/>
  <c r="F129" i="11"/>
  <c r="B130" i="11"/>
  <c r="C130" i="11"/>
  <c r="D130" i="11"/>
  <c r="E130" i="11"/>
  <c r="F130" i="11"/>
  <c r="B131" i="11"/>
  <c r="C131" i="11"/>
  <c r="D131" i="11"/>
  <c r="E131" i="11"/>
  <c r="F131" i="11"/>
  <c r="B132" i="11"/>
  <c r="C132" i="11"/>
  <c r="D132" i="11"/>
  <c r="E132" i="11"/>
  <c r="F132" i="11"/>
  <c r="B133" i="11"/>
  <c r="C133" i="11"/>
  <c r="D133" i="11"/>
  <c r="E133" i="11"/>
  <c r="F133" i="11"/>
  <c r="B134" i="11"/>
  <c r="C134" i="11"/>
  <c r="D134" i="11"/>
  <c r="E134" i="11"/>
  <c r="F134" i="11"/>
  <c r="B135" i="11"/>
  <c r="C135" i="11"/>
  <c r="D135" i="11"/>
  <c r="E135" i="11"/>
  <c r="F135" i="11"/>
  <c r="B136" i="11"/>
  <c r="C136" i="11"/>
  <c r="D136" i="11"/>
  <c r="E136" i="11"/>
  <c r="F136" i="11"/>
  <c r="B137" i="11"/>
  <c r="C137" i="11"/>
  <c r="D137" i="11"/>
  <c r="E137" i="11"/>
  <c r="F137" i="11"/>
  <c r="B138" i="11"/>
  <c r="C138" i="11"/>
  <c r="D138" i="11"/>
  <c r="E138" i="11"/>
  <c r="F138" i="11"/>
  <c r="B139" i="11"/>
  <c r="C139" i="11"/>
  <c r="D139" i="11"/>
  <c r="E139" i="11"/>
  <c r="F139" i="11"/>
  <c r="B140" i="11"/>
  <c r="C140" i="11"/>
  <c r="D140" i="11"/>
  <c r="E140" i="11"/>
  <c r="F140" i="11"/>
  <c r="B141" i="11"/>
  <c r="C141" i="11"/>
  <c r="D141" i="11"/>
  <c r="E141" i="11"/>
  <c r="F141" i="11"/>
  <c r="B142" i="11"/>
  <c r="C142" i="11"/>
  <c r="D142" i="11"/>
  <c r="E142" i="11"/>
  <c r="F142" i="11"/>
  <c r="B143" i="11"/>
  <c r="C143" i="11"/>
  <c r="D143" i="11"/>
  <c r="E143" i="11"/>
  <c r="F143" i="11"/>
  <c r="B144" i="11"/>
  <c r="C144" i="11"/>
  <c r="D144" i="11"/>
  <c r="E144" i="11"/>
  <c r="F144" i="11"/>
  <c r="B145" i="11"/>
  <c r="C145" i="11"/>
  <c r="D145" i="11"/>
  <c r="E145" i="11"/>
  <c r="F145" i="11"/>
  <c r="B146" i="11"/>
  <c r="C146" i="11"/>
  <c r="D146" i="11"/>
  <c r="E146" i="11"/>
  <c r="F146" i="11"/>
  <c r="B147" i="11"/>
  <c r="C147" i="11"/>
  <c r="D147" i="11"/>
  <c r="E147" i="11"/>
  <c r="F147" i="11"/>
  <c r="B148" i="11"/>
  <c r="C148" i="11"/>
  <c r="D148" i="11"/>
  <c r="E148" i="11"/>
  <c r="F148" i="11"/>
  <c r="B149" i="11"/>
  <c r="C149" i="11"/>
  <c r="D149" i="11"/>
  <c r="E149" i="11"/>
  <c r="F149" i="11"/>
  <c r="B150" i="11"/>
  <c r="C150" i="11"/>
  <c r="D150" i="11"/>
  <c r="E150" i="11"/>
  <c r="F150" i="11"/>
  <c r="B151" i="11"/>
  <c r="C151" i="11"/>
  <c r="D151" i="11"/>
  <c r="E151" i="11"/>
  <c r="F151" i="11"/>
  <c r="B152" i="11"/>
  <c r="C152" i="11"/>
  <c r="D152" i="11"/>
  <c r="E152" i="11"/>
  <c r="F152" i="11"/>
  <c r="B153" i="11"/>
  <c r="C153" i="11"/>
  <c r="D153" i="11"/>
  <c r="E153" i="11"/>
  <c r="F153" i="11"/>
  <c r="B154" i="11"/>
  <c r="C154" i="11"/>
  <c r="D154" i="11"/>
  <c r="E154" i="11"/>
  <c r="F154" i="11"/>
  <c r="B155" i="11"/>
  <c r="C155" i="11"/>
  <c r="D155" i="11"/>
  <c r="E155" i="11"/>
  <c r="F155" i="11"/>
  <c r="B156" i="11"/>
  <c r="C156" i="11"/>
  <c r="D156" i="11"/>
  <c r="E156" i="11"/>
  <c r="F156" i="11"/>
  <c r="B157" i="11"/>
  <c r="C157" i="11"/>
  <c r="D157" i="11"/>
  <c r="E157" i="11"/>
  <c r="F157" i="11"/>
  <c r="B158" i="11"/>
  <c r="C158" i="11"/>
  <c r="D158" i="11"/>
  <c r="E158" i="11"/>
  <c r="F158" i="11"/>
  <c r="B159" i="11"/>
  <c r="C159" i="11"/>
  <c r="D159" i="11"/>
  <c r="E159" i="11"/>
  <c r="F159" i="11"/>
  <c r="B160" i="11"/>
  <c r="C160" i="11"/>
  <c r="D160" i="11"/>
  <c r="E160" i="11"/>
  <c r="F160" i="11"/>
  <c r="B161" i="11"/>
  <c r="C161" i="11"/>
  <c r="D161" i="11"/>
  <c r="E161" i="11"/>
  <c r="F161" i="11"/>
  <c r="B162" i="11"/>
  <c r="C162" i="11"/>
  <c r="D162" i="11"/>
  <c r="E162" i="11"/>
  <c r="F162" i="11"/>
  <c r="B163" i="11"/>
  <c r="C163" i="11"/>
  <c r="D163" i="11"/>
  <c r="E163" i="11"/>
  <c r="F163" i="11"/>
  <c r="B164" i="11"/>
  <c r="C164" i="11"/>
  <c r="D164" i="11"/>
  <c r="E164" i="11"/>
  <c r="F164" i="11"/>
  <c r="B165" i="11"/>
  <c r="C165" i="11"/>
  <c r="D165" i="11"/>
  <c r="E165" i="11"/>
  <c r="F165" i="11"/>
  <c r="B166" i="11"/>
  <c r="C166" i="11"/>
  <c r="D166" i="11"/>
  <c r="E166" i="11"/>
  <c r="F166" i="11"/>
  <c r="B167" i="11"/>
  <c r="C167" i="11"/>
  <c r="D167" i="11"/>
  <c r="E167" i="11"/>
  <c r="F167" i="11"/>
  <c r="B168" i="11"/>
  <c r="C168" i="11"/>
  <c r="D168" i="11"/>
  <c r="E168" i="11"/>
  <c r="F168" i="11"/>
  <c r="B169" i="11"/>
  <c r="C169" i="11"/>
  <c r="D169" i="11"/>
  <c r="E169" i="11"/>
  <c r="F169" i="11"/>
  <c r="B170" i="11"/>
  <c r="C170" i="11"/>
  <c r="D170" i="11"/>
  <c r="E170" i="11"/>
  <c r="F170" i="11"/>
  <c r="B171" i="11"/>
  <c r="C171" i="11"/>
  <c r="D171" i="11"/>
  <c r="E171" i="11"/>
  <c r="F171" i="11"/>
  <c r="B172" i="11"/>
  <c r="C172" i="11"/>
  <c r="D172" i="11"/>
  <c r="E172" i="11"/>
  <c r="F172" i="11"/>
  <c r="B173" i="11"/>
  <c r="C173" i="11"/>
  <c r="D173" i="11"/>
  <c r="E173" i="11"/>
  <c r="F173" i="11"/>
  <c r="B174" i="11"/>
  <c r="C174" i="11"/>
  <c r="D174" i="11"/>
  <c r="E174" i="11"/>
  <c r="F174" i="11"/>
  <c r="B175" i="11"/>
  <c r="C175" i="11"/>
  <c r="D175" i="11"/>
  <c r="E175" i="11"/>
  <c r="F175" i="11"/>
  <c r="B176" i="11"/>
  <c r="C176" i="11"/>
  <c r="D176" i="11"/>
  <c r="E176" i="11"/>
  <c r="F176" i="11"/>
  <c r="B177" i="11"/>
  <c r="C177" i="11"/>
  <c r="D177" i="11"/>
  <c r="E177" i="11"/>
  <c r="F177" i="11"/>
  <c r="B178" i="11"/>
  <c r="C178" i="11"/>
  <c r="D178" i="11"/>
  <c r="E178" i="11"/>
  <c r="F178" i="11"/>
  <c r="B179" i="11"/>
  <c r="C179" i="11"/>
  <c r="D179" i="11"/>
  <c r="E179" i="11"/>
  <c r="F179" i="11"/>
  <c r="B180" i="11"/>
  <c r="C180" i="11"/>
  <c r="D180" i="11"/>
  <c r="E180" i="11"/>
  <c r="F180" i="11"/>
  <c r="B181" i="11"/>
  <c r="C181" i="11"/>
  <c r="D181" i="11"/>
  <c r="E181" i="11"/>
  <c r="F181" i="11"/>
  <c r="B182" i="11"/>
  <c r="C182" i="11"/>
  <c r="D182" i="11"/>
  <c r="E182" i="11"/>
  <c r="F182" i="11"/>
  <c r="B183" i="11"/>
  <c r="C183" i="11"/>
  <c r="D183" i="11"/>
  <c r="E183" i="11"/>
  <c r="F183" i="11"/>
  <c r="B184" i="11"/>
  <c r="C184" i="11"/>
  <c r="D184" i="11"/>
  <c r="E184" i="11"/>
  <c r="F184" i="11"/>
  <c r="B185" i="11"/>
  <c r="C185" i="11"/>
  <c r="D185" i="11"/>
  <c r="E185" i="11"/>
  <c r="F185" i="11"/>
  <c r="B186" i="11"/>
  <c r="C186" i="11"/>
  <c r="D186" i="11"/>
  <c r="E186" i="11"/>
  <c r="F186" i="11"/>
  <c r="B187" i="11"/>
  <c r="C187" i="11"/>
  <c r="D187" i="11"/>
  <c r="E187" i="11"/>
  <c r="F187" i="11"/>
  <c r="B188" i="11"/>
  <c r="C188" i="11"/>
  <c r="D188" i="11"/>
  <c r="E188" i="11"/>
  <c r="F188" i="11"/>
  <c r="B189" i="11"/>
  <c r="C189" i="11"/>
  <c r="D189" i="11"/>
  <c r="E189" i="11"/>
  <c r="F189" i="11"/>
  <c r="B190" i="11"/>
  <c r="C190" i="11"/>
  <c r="D190" i="11"/>
  <c r="E190" i="11"/>
  <c r="F190" i="11"/>
  <c r="B191" i="11"/>
  <c r="C191" i="11"/>
  <c r="D191" i="11"/>
  <c r="E191" i="11"/>
  <c r="F191" i="11"/>
  <c r="B192" i="11"/>
  <c r="C192" i="11"/>
  <c r="D192" i="11"/>
  <c r="E192" i="11"/>
  <c r="F192" i="11"/>
  <c r="B193" i="11"/>
  <c r="C193" i="11"/>
  <c r="D193" i="11"/>
  <c r="E193" i="11"/>
  <c r="F193" i="11"/>
  <c r="B194" i="11"/>
  <c r="C194" i="11"/>
  <c r="D194" i="11"/>
  <c r="E194" i="11"/>
  <c r="F194" i="11"/>
  <c r="B195" i="11"/>
  <c r="C195" i="11"/>
  <c r="D195" i="11"/>
  <c r="E195" i="11"/>
  <c r="F195" i="11"/>
  <c r="B196" i="11"/>
  <c r="C196" i="11"/>
  <c r="D196" i="11"/>
  <c r="E196" i="11"/>
  <c r="F196" i="11"/>
  <c r="B197" i="11"/>
  <c r="C197" i="11"/>
  <c r="D197" i="11"/>
  <c r="E197" i="11"/>
  <c r="F197" i="11"/>
  <c r="B198" i="11"/>
  <c r="C198" i="11"/>
  <c r="D198" i="11"/>
  <c r="E198" i="11"/>
  <c r="F198" i="11"/>
  <c r="B199" i="11"/>
  <c r="C199" i="11"/>
  <c r="D199" i="11"/>
  <c r="E199" i="11"/>
  <c r="F199" i="11"/>
  <c r="B200" i="11"/>
  <c r="C200" i="11"/>
  <c r="D200" i="11"/>
  <c r="E200" i="11"/>
  <c r="F200" i="11"/>
  <c r="B201" i="11"/>
  <c r="C201" i="11"/>
  <c r="D201" i="11"/>
  <c r="E201" i="11"/>
  <c r="F201" i="11"/>
  <c r="B202" i="11"/>
  <c r="C202" i="11"/>
  <c r="D202" i="11"/>
  <c r="E202" i="11"/>
  <c r="F202" i="11"/>
  <c r="B203" i="11"/>
  <c r="C203" i="11"/>
  <c r="D203" i="11"/>
  <c r="E203" i="11"/>
  <c r="F203" i="11"/>
  <c r="B204" i="11"/>
  <c r="C204" i="11"/>
  <c r="D204" i="11"/>
  <c r="E204" i="11"/>
  <c r="F204" i="11"/>
  <c r="B205" i="11"/>
  <c r="C205" i="11"/>
  <c r="D205" i="11"/>
  <c r="E205" i="11"/>
  <c r="F205" i="11"/>
  <c r="B206" i="11"/>
  <c r="C206" i="11"/>
  <c r="D206" i="11"/>
  <c r="E206" i="11"/>
  <c r="F206" i="11"/>
  <c r="B207" i="11"/>
  <c r="C207" i="11"/>
  <c r="D207" i="11"/>
  <c r="E207" i="11"/>
  <c r="F207" i="11"/>
  <c r="B208" i="11"/>
  <c r="C208" i="11"/>
  <c r="D208" i="11"/>
  <c r="E208" i="11"/>
  <c r="F208" i="11"/>
  <c r="B209" i="11"/>
  <c r="C209" i="11"/>
  <c r="D209" i="11"/>
  <c r="E209" i="11"/>
  <c r="F209" i="11"/>
  <c r="B210" i="11"/>
  <c r="C210" i="11"/>
  <c r="D210" i="11"/>
  <c r="E210" i="11"/>
  <c r="F210" i="11"/>
  <c r="B211" i="11"/>
  <c r="C211" i="11"/>
  <c r="D211" i="11"/>
  <c r="E211" i="11"/>
  <c r="F211" i="11"/>
  <c r="B212" i="11"/>
  <c r="C212" i="11"/>
  <c r="D212" i="11"/>
  <c r="E212" i="11"/>
  <c r="F212" i="11"/>
  <c r="B213" i="11"/>
  <c r="C213" i="11"/>
  <c r="D213" i="11"/>
  <c r="E213" i="11"/>
  <c r="F213" i="11"/>
  <c r="B214" i="11"/>
  <c r="C214" i="11"/>
  <c r="D214" i="11"/>
  <c r="E214" i="11"/>
  <c r="F214" i="11"/>
  <c r="B215" i="11"/>
  <c r="C215" i="11"/>
  <c r="D215" i="11"/>
  <c r="E215" i="11"/>
  <c r="F215" i="11"/>
  <c r="B216" i="11"/>
  <c r="C216" i="11"/>
  <c r="D216" i="11"/>
  <c r="E216" i="11"/>
  <c r="F216" i="11"/>
  <c r="B217" i="11"/>
  <c r="C217" i="11"/>
  <c r="D217" i="11"/>
  <c r="E217" i="11"/>
  <c r="F217" i="11"/>
  <c r="B218" i="11"/>
  <c r="C218" i="11"/>
  <c r="D218" i="11"/>
  <c r="E218" i="11"/>
  <c r="F218" i="11"/>
  <c r="B219" i="11"/>
  <c r="C219" i="11"/>
  <c r="D219" i="11"/>
  <c r="E219" i="11"/>
  <c r="F219" i="11"/>
  <c r="B220" i="11"/>
  <c r="C220" i="11"/>
  <c r="D220" i="11"/>
  <c r="E220" i="11"/>
  <c r="F220" i="11"/>
  <c r="B221" i="11"/>
  <c r="C221" i="11"/>
  <c r="D221" i="11"/>
  <c r="E221" i="11"/>
  <c r="F221" i="11"/>
  <c r="B222" i="11"/>
  <c r="C222" i="11"/>
  <c r="D222" i="11"/>
  <c r="E222" i="11"/>
  <c r="F222" i="11"/>
  <c r="B223" i="11"/>
  <c r="C223" i="11"/>
  <c r="D223" i="11"/>
  <c r="E223" i="11"/>
  <c r="F223" i="11"/>
  <c r="B224" i="11"/>
  <c r="C224" i="11"/>
  <c r="D224" i="11"/>
  <c r="E224" i="11"/>
  <c r="F224" i="11"/>
  <c r="B225" i="11"/>
  <c r="C225" i="11"/>
  <c r="D225" i="11"/>
  <c r="E225" i="11"/>
  <c r="F225" i="11"/>
  <c r="B226" i="11"/>
  <c r="C226" i="11"/>
  <c r="D226" i="11"/>
  <c r="E226" i="11"/>
  <c r="F226" i="11"/>
  <c r="B227" i="11"/>
  <c r="C227" i="11"/>
  <c r="D227" i="11"/>
  <c r="E227" i="11"/>
  <c r="F227" i="11"/>
  <c r="B228" i="11"/>
  <c r="C228" i="11"/>
  <c r="D228" i="11"/>
  <c r="E228" i="11"/>
  <c r="F228" i="11"/>
  <c r="B229" i="11"/>
  <c r="C229" i="11"/>
  <c r="D229" i="11"/>
  <c r="E229" i="11"/>
  <c r="F229" i="11"/>
  <c r="B230" i="11"/>
  <c r="C230" i="11"/>
  <c r="D230" i="11"/>
  <c r="E230" i="11"/>
  <c r="F230" i="11"/>
  <c r="B231" i="11"/>
  <c r="C231" i="11"/>
  <c r="D231" i="11"/>
  <c r="E231" i="11"/>
  <c r="F231" i="11"/>
  <c r="B232" i="11"/>
  <c r="C232" i="11"/>
  <c r="D232" i="11"/>
  <c r="E232" i="11"/>
  <c r="F232" i="11"/>
  <c r="B233" i="11"/>
  <c r="C233" i="11"/>
  <c r="D233" i="11"/>
  <c r="E233" i="11"/>
  <c r="F233" i="11"/>
  <c r="B234" i="11"/>
  <c r="C234" i="11"/>
  <c r="D234" i="11"/>
  <c r="E234" i="11"/>
  <c r="F234" i="11"/>
  <c r="B235" i="11"/>
  <c r="C235" i="11"/>
  <c r="D235" i="11"/>
  <c r="E235" i="11"/>
  <c r="F235" i="11"/>
  <c r="B236" i="11"/>
  <c r="C236" i="11"/>
  <c r="D236" i="11"/>
  <c r="E236" i="11"/>
  <c r="F236" i="11"/>
  <c r="B237" i="11"/>
  <c r="C237" i="11"/>
  <c r="D237" i="11"/>
  <c r="E237" i="11"/>
  <c r="F237" i="11"/>
  <c r="B238" i="11"/>
  <c r="C238" i="11"/>
  <c r="D238" i="11"/>
  <c r="E238" i="11"/>
  <c r="F238" i="11"/>
  <c r="B239" i="11"/>
  <c r="C239" i="11"/>
  <c r="D239" i="11"/>
  <c r="E239" i="11"/>
  <c r="F239" i="11"/>
  <c r="B240" i="11"/>
  <c r="C240" i="11"/>
  <c r="D240" i="11"/>
  <c r="E240" i="11"/>
  <c r="F240" i="11"/>
  <c r="B241" i="11"/>
  <c r="C241" i="11"/>
  <c r="D241" i="11"/>
  <c r="E241" i="11"/>
  <c r="F241" i="11"/>
  <c r="B242" i="11"/>
  <c r="C242" i="11"/>
  <c r="D242" i="11"/>
  <c r="E242" i="11"/>
  <c r="F242" i="11"/>
  <c r="B243" i="11"/>
  <c r="C243" i="11"/>
  <c r="D243" i="11"/>
  <c r="E243" i="11"/>
  <c r="F243" i="11"/>
  <c r="B244" i="11"/>
  <c r="C244" i="11"/>
  <c r="D244" i="11"/>
  <c r="E244" i="11"/>
  <c r="F244" i="11"/>
  <c r="B245" i="11"/>
  <c r="C245" i="11"/>
  <c r="D245" i="11"/>
  <c r="E245" i="11"/>
  <c r="F245" i="11"/>
  <c r="B246" i="11"/>
  <c r="C246" i="11"/>
  <c r="D246" i="11"/>
  <c r="E246" i="11"/>
  <c r="F246" i="11"/>
  <c r="B247" i="11"/>
  <c r="C247" i="11"/>
  <c r="D247" i="11"/>
  <c r="E247" i="11"/>
  <c r="F247" i="11"/>
  <c r="B248" i="11"/>
  <c r="C248" i="11"/>
  <c r="D248" i="11"/>
  <c r="E248" i="11"/>
  <c r="F248" i="11"/>
  <c r="B249" i="11"/>
  <c r="C249" i="11"/>
  <c r="D249" i="11"/>
  <c r="E249" i="11"/>
  <c r="F249" i="11"/>
  <c r="B250" i="11"/>
  <c r="C250" i="11"/>
  <c r="D250" i="11"/>
  <c r="E250" i="11"/>
  <c r="F250" i="11"/>
  <c r="B251" i="11"/>
  <c r="C251" i="11"/>
  <c r="D251" i="11"/>
  <c r="E251" i="11"/>
  <c r="F251" i="11"/>
  <c r="B252" i="11"/>
  <c r="C252" i="11"/>
  <c r="D252" i="11"/>
  <c r="E252" i="11"/>
  <c r="F252" i="11"/>
  <c r="B253" i="11"/>
  <c r="C253" i="11"/>
  <c r="D253" i="11"/>
  <c r="E253" i="11"/>
  <c r="F253" i="11"/>
  <c r="B254" i="11"/>
  <c r="C254" i="11"/>
  <c r="D254" i="11"/>
  <c r="E254" i="11"/>
  <c r="F254" i="11"/>
  <c r="B255" i="11"/>
  <c r="C255" i="11"/>
  <c r="D255" i="11"/>
  <c r="E255" i="11"/>
  <c r="F255" i="11"/>
  <c r="B256" i="11"/>
  <c r="C256" i="11"/>
  <c r="D256" i="11"/>
  <c r="E256" i="11"/>
  <c r="F256" i="11"/>
  <c r="B257" i="11"/>
  <c r="C257" i="11"/>
  <c r="D257" i="11"/>
  <c r="E257" i="11"/>
  <c r="F257" i="11"/>
  <c r="B258" i="11"/>
  <c r="C258" i="11"/>
  <c r="D258" i="11"/>
  <c r="E258" i="11"/>
  <c r="F258" i="11"/>
  <c r="B259" i="11"/>
  <c r="C259" i="11"/>
  <c r="D259" i="11"/>
  <c r="E259" i="11"/>
  <c r="F259" i="11"/>
  <c r="B260" i="11"/>
  <c r="C260" i="11"/>
  <c r="D260" i="11"/>
  <c r="E260" i="11"/>
  <c r="F260" i="11"/>
  <c r="B261" i="11"/>
  <c r="C261" i="11"/>
  <c r="D261" i="11"/>
  <c r="E261" i="11"/>
  <c r="F261" i="11"/>
  <c r="B262" i="11"/>
  <c r="C262" i="11"/>
  <c r="D262" i="11"/>
  <c r="E262" i="11"/>
  <c r="F262" i="11"/>
  <c r="B263" i="11"/>
  <c r="C263" i="11"/>
  <c r="D263" i="11"/>
  <c r="E263" i="11"/>
  <c r="F263" i="11"/>
  <c r="B264" i="11"/>
  <c r="C264" i="11"/>
  <c r="D264" i="11"/>
  <c r="E264" i="11"/>
  <c r="F264" i="11"/>
  <c r="B265" i="11"/>
  <c r="C265" i="11"/>
  <c r="D265" i="11"/>
  <c r="E265" i="11"/>
  <c r="F265" i="11"/>
  <c r="B266" i="11"/>
  <c r="C266" i="11"/>
  <c r="D266" i="11"/>
  <c r="E266" i="11"/>
  <c r="F266" i="11"/>
  <c r="B267" i="11"/>
  <c r="C267" i="11"/>
  <c r="D267" i="11"/>
  <c r="E267" i="11"/>
  <c r="F267" i="11"/>
  <c r="B268" i="11"/>
  <c r="C268" i="11"/>
  <c r="D268" i="11"/>
  <c r="E268" i="11"/>
  <c r="F268" i="11"/>
  <c r="B269" i="11"/>
  <c r="C269" i="11"/>
  <c r="D269" i="11"/>
  <c r="E269" i="11"/>
  <c r="F269" i="11"/>
  <c r="B270" i="11"/>
  <c r="C270" i="11"/>
  <c r="D270" i="11"/>
  <c r="E270" i="11"/>
  <c r="F270" i="11"/>
  <c r="B271" i="11"/>
  <c r="C271" i="11"/>
  <c r="D271" i="11"/>
  <c r="E271" i="11"/>
  <c r="F271" i="11"/>
  <c r="B272" i="11"/>
  <c r="C272" i="11"/>
  <c r="D272" i="11"/>
  <c r="E272" i="11"/>
  <c r="F272" i="11"/>
  <c r="B273" i="11"/>
  <c r="C273" i="11"/>
  <c r="D273" i="11"/>
  <c r="E273" i="11"/>
  <c r="F273" i="11"/>
  <c r="B274" i="11"/>
  <c r="C274" i="11"/>
  <c r="D274" i="11"/>
  <c r="E274" i="11"/>
  <c r="F274" i="11"/>
  <c r="B275" i="11"/>
  <c r="C275" i="11"/>
  <c r="D275" i="11"/>
  <c r="E275" i="11"/>
  <c r="F275" i="11"/>
  <c r="B276" i="11"/>
  <c r="C276" i="11"/>
  <c r="D276" i="11"/>
  <c r="E276" i="11"/>
  <c r="F276" i="11"/>
  <c r="B277" i="11"/>
  <c r="C277" i="11"/>
  <c r="D277" i="11"/>
  <c r="E277" i="11"/>
  <c r="F277" i="11"/>
  <c r="B278" i="11"/>
  <c r="C278" i="11"/>
  <c r="D278" i="11"/>
  <c r="E278" i="11"/>
  <c r="F278" i="11"/>
  <c r="B279" i="11"/>
  <c r="C279" i="11"/>
  <c r="D279" i="11"/>
  <c r="E279" i="11"/>
  <c r="F279" i="11"/>
  <c r="B280" i="11"/>
  <c r="C280" i="11"/>
  <c r="D280" i="11"/>
  <c r="E280" i="11"/>
  <c r="F280" i="11"/>
  <c r="B281" i="11"/>
  <c r="C281" i="11"/>
  <c r="D281" i="11"/>
  <c r="E281" i="11"/>
  <c r="F281" i="11"/>
  <c r="B282" i="11"/>
  <c r="C282" i="11"/>
  <c r="D282" i="11"/>
  <c r="E282" i="11"/>
  <c r="F282" i="11"/>
  <c r="B283" i="11"/>
  <c r="C283" i="11"/>
  <c r="D283" i="11"/>
  <c r="E283" i="11"/>
  <c r="F283" i="11"/>
  <c r="B284" i="11"/>
  <c r="C284" i="11"/>
  <c r="D284" i="11"/>
  <c r="E284" i="11"/>
  <c r="F284" i="11"/>
  <c r="B285" i="11"/>
  <c r="C285" i="11"/>
  <c r="D285" i="11"/>
  <c r="E285" i="11"/>
  <c r="F285" i="11"/>
  <c r="B286" i="11"/>
  <c r="C286" i="11"/>
  <c r="D286" i="11"/>
  <c r="E286" i="11"/>
  <c r="F286" i="11"/>
  <c r="B287" i="11"/>
  <c r="C287" i="11"/>
  <c r="D287" i="11"/>
  <c r="E287" i="11"/>
  <c r="F287" i="11"/>
  <c r="B288" i="11"/>
  <c r="C288" i="11"/>
  <c r="D288" i="11"/>
  <c r="E288" i="11"/>
  <c r="F288" i="11"/>
  <c r="B289" i="11"/>
  <c r="C289" i="11"/>
  <c r="D289" i="11"/>
  <c r="E289" i="11"/>
  <c r="F289" i="11"/>
  <c r="B290" i="11"/>
  <c r="C290" i="11"/>
  <c r="D290" i="11"/>
  <c r="E290" i="11"/>
  <c r="F290" i="11"/>
  <c r="B291" i="11"/>
  <c r="C291" i="11"/>
  <c r="D291" i="11"/>
  <c r="E291" i="11"/>
  <c r="F291" i="11"/>
  <c r="B292" i="11"/>
  <c r="C292" i="11"/>
  <c r="D292" i="11"/>
  <c r="E292" i="11"/>
  <c r="F292" i="11"/>
  <c r="B293" i="11"/>
  <c r="C293" i="11"/>
  <c r="D293" i="11"/>
  <c r="E293" i="11"/>
  <c r="F293" i="11"/>
  <c r="B294" i="11"/>
  <c r="C294" i="11"/>
  <c r="D294" i="11"/>
  <c r="E294" i="11"/>
  <c r="F294" i="11"/>
  <c r="B295" i="11"/>
  <c r="C295" i="11"/>
  <c r="D295" i="11"/>
  <c r="E295" i="11"/>
  <c r="F295" i="11"/>
  <c r="B296" i="11"/>
  <c r="C296" i="11"/>
  <c r="D296" i="11"/>
  <c r="E296" i="11"/>
  <c r="F296" i="11"/>
  <c r="B297" i="11"/>
  <c r="C297" i="11"/>
  <c r="D297" i="11"/>
  <c r="E297" i="11"/>
  <c r="F297" i="11"/>
  <c r="B298" i="11"/>
  <c r="C298" i="11"/>
  <c r="D298" i="11"/>
  <c r="E298" i="11"/>
  <c r="F298" i="11"/>
  <c r="B299" i="11"/>
  <c r="C299" i="11"/>
  <c r="D299" i="11"/>
  <c r="E299" i="11"/>
  <c r="F299" i="11"/>
  <c r="B300" i="11"/>
  <c r="C300" i="11"/>
  <c r="D300" i="11"/>
  <c r="E300" i="11"/>
  <c r="F300" i="11"/>
  <c r="B301" i="11"/>
  <c r="C301" i="11"/>
  <c r="D301" i="11"/>
  <c r="E301" i="11"/>
  <c r="F301" i="11"/>
  <c r="B302" i="11"/>
  <c r="C302" i="11"/>
  <c r="D302" i="11"/>
  <c r="E302" i="11"/>
  <c r="F302" i="11"/>
  <c r="B303" i="11"/>
  <c r="C303" i="11"/>
  <c r="D303" i="11"/>
  <c r="E303" i="11"/>
  <c r="F303" i="11"/>
  <c r="B304" i="11"/>
  <c r="C304" i="11"/>
  <c r="D304" i="11"/>
  <c r="E304" i="11"/>
  <c r="F304" i="11"/>
  <c r="B305" i="11"/>
  <c r="C305" i="11"/>
  <c r="D305" i="11"/>
  <c r="E305" i="11"/>
  <c r="F305" i="11"/>
  <c r="B306" i="11"/>
  <c r="C306" i="11"/>
  <c r="D306" i="11"/>
  <c r="E306" i="11"/>
  <c r="F306" i="11"/>
  <c r="B307" i="11"/>
  <c r="C307" i="11"/>
  <c r="D307" i="11"/>
  <c r="E307" i="11"/>
  <c r="F307" i="11"/>
  <c r="B308" i="11"/>
  <c r="C308" i="11"/>
  <c r="D308" i="11"/>
  <c r="E308" i="11"/>
  <c r="F308" i="11"/>
  <c r="B309" i="11"/>
  <c r="C309" i="11"/>
  <c r="D309" i="11"/>
  <c r="E309" i="11"/>
  <c r="F309" i="11"/>
  <c r="B310" i="11"/>
  <c r="C310" i="11"/>
  <c r="D310" i="11"/>
  <c r="E310" i="11"/>
  <c r="F310" i="11"/>
  <c r="B311" i="11"/>
  <c r="C311" i="11"/>
  <c r="D311" i="11"/>
  <c r="E311" i="11"/>
  <c r="F311" i="11"/>
  <c r="B312" i="11"/>
  <c r="C312" i="11"/>
  <c r="D312" i="11"/>
  <c r="E312" i="11"/>
  <c r="F312" i="11"/>
  <c r="B313" i="11"/>
  <c r="C313" i="11"/>
  <c r="D313" i="11"/>
  <c r="E313" i="11"/>
  <c r="F313" i="11"/>
  <c r="B314" i="11"/>
  <c r="C314" i="11"/>
  <c r="D314" i="11"/>
  <c r="E314" i="11"/>
  <c r="F314" i="11"/>
  <c r="B315" i="11"/>
  <c r="C315" i="11"/>
  <c r="D315" i="11"/>
  <c r="E315" i="11"/>
  <c r="F315" i="11"/>
  <c r="B316" i="11"/>
  <c r="C316" i="11"/>
  <c r="D316" i="11"/>
  <c r="E316" i="11"/>
  <c r="F316" i="11"/>
  <c r="B317" i="11"/>
  <c r="C317" i="11"/>
  <c r="D317" i="11"/>
  <c r="E317" i="11"/>
  <c r="F317" i="11"/>
  <c r="B318" i="11"/>
  <c r="C318" i="11"/>
  <c r="D318" i="11"/>
  <c r="E318" i="11"/>
  <c r="F318" i="11"/>
  <c r="B319" i="11"/>
  <c r="C319" i="11"/>
  <c r="D319" i="11"/>
  <c r="E319" i="11"/>
  <c r="F319" i="11"/>
  <c r="B320" i="11"/>
  <c r="C320" i="11"/>
  <c r="D320" i="11"/>
  <c r="E320" i="11"/>
  <c r="F320" i="11"/>
  <c r="B321" i="11"/>
  <c r="C321" i="11"/>
  <c r="D321" i="11"/>
  <c r="E321" i="11"/>
  <c r="F321" i="11"/>
  <c r="B322" i="11"/>
  <c r="C322" i="11"/>
  <c r="D322" i="11"/>
  <c r="E322" i="11"/>
  <c r="F322" i="11"/>
  <c r="B323" i="11"/>
  <c r="C323" i="11"/>
  <c r="D323" i="11"/>
  <c r="E323" i="11"/>
  <c r="F323" i="11"/>
  <c r="B324" i="11"/>
  <c r="C324" i="11"/>
  <c r="D324" i="11"/>
  <c r="E324" i="11"/>
  <c r="F324" i="11"/>
  <c r="B325" i="11"/>
  <c r="C325" i="11"/>
  <c r="D325" i="11"/>
  <c r="E325" i="11"/>
  <c r="F325" i="11"/>
  <c r="B326" i="11"/>
  <c r="C326" i="11"/>
  <c r="D326" i="11"/>
  <c r="E326" i="11"/>
  <c r="F326" i="11"/>
  <c r="B327" i="11"/>
  <c r="C327" i="11"/>
  <c r="D327" i="11"/>
  <c r="E327" i="11"/>
  <c r="F327" i="11"/>
  <c r="B328" i="11"/>
  <c r="C328" i="11"/>
  <c r="D328" i="11"/>
  <c r="E328" i="11"/>
  <c r="F328" i="11"/>
  <c r="B329" i="11"/>
  <c r="C329" i="11"/>
  <c r="D329" i="11"/>
  <c r="E329" i="11"/>
  <c r="F329" i="11"/>
  <c r="B330" i="11"/>
  <c r="C330" i="11"/>
  <c r="D330" i="11"/>
  <c r="E330" i="11"/>
  <c r="F330" i="11"/>
  <c r="B331" i="11"/>
  <c r="C331" i="11"/>
  <c r="D331" i="11"/>
  <c r="E331" i="11"/>
  <c r="F331" i="11"/>
  <c r="B332" i="11"/>
  <c r="C332" i="11"/>
  <c r="D332" i="11"/>
  <c r="E332" i="11"/>
  <c r="F332" i="11"/>
  <c r="B333" i="11"/>
  <c r="C333" i="11"/>
  <c r="D333" i="11"/>
  <c r="E333" i="11"/>
  <c r="F333" i="11"/>
  <c r="B334" i="11"/>
  <c r="C334" i="11"/>
  <c r="D334" i="11"/>
  <c r="E334" i="11"/>
  <c r="F334" i="11"/>
  <c r="B335" i="11"/>
  <c r="C335" i="11"/>
  <c r="D335" i="11"/>
  <c r="E335" i="11"/>
  <c r="F335" i="11"/>
  <c r="B336" i="11"/>
  <c r="C336" i="11"/>
  <c r="D336" i="11"/>
  <c r="E336" i="11"/>
  <c r="F336" i="11"/>
  <c r="B337" i="11"/>
  <c r="C337" i="11"/>
  <c r="D337" i="11"/>
  <c r="E337" i="11"/>
  <c r="F337" i="11"/>
  <c r="B338" i="11"/>
  <c r="C338" i="11"/>
  <c r="D338" i="11"/>
  <c r="E338" i="11"/>
  <c r="F338" i="11"/>
  <c r="B339" i="11"/>
  <c r="C339" i="11"/>
  <c r="D339" i="11"/>
  <c r="E339" i="11"/>
  <c r="F339" i="11"/>
  <c r="B340" i="11"/>
  <c r="C340" i="11"/>
  <c r="D340" i="11"/>
  <c r="E340" i="11"/>
  <c r="F340" i="11"/>
  <c r="B341" i="11"/>
  <c r="C341" i="11"/>
  <c r="D341" i="11"/>
  <c r="E341" i="11"/>
  <c r="F341" i="11"/>
  <c r="B342" i="11"/>
  <c r="C342" i="11"/>
  <c r="D342" i="11"/>
  <c r="E342" i="11"/>
  <c r="F342" i="11"/>
  <c r="B343" i="11"/>
  <c r="C343" i="11"/>
  <c r="D343" i="11"/>
  <c r="E343" i="11"/>
  <c r="F343" i="11"/>
  <c r="B344" i="11"/>
  <c r="C344" i="11"/>
  <c r="D344" i="11"/>
  <c r="E344" i="11"/>
  <c r="F344" i="11"/>
  <c r="B345" i="11"/>
  <c r="C345" i="11"/>
  <c r="D345" i="11"/>
  <c r="E345" i="11"/>
  <c r="F345" i="11"/>
  <c r="B346" i="11"/>
  <c r="C346" i="11"/>
  <c r="D346" i="11"/>
  <c r="E346" i="11"/>
  <c r="F346" i="11"/>
  <c r="B347" i="11"/>
  <c r="C347" i="11"/>
  <c r="D347" i="11"/>
  <c r="E347" i="11"/>
  <c r="F347" i="11"/>
  <c r="B348" i="11"/>
  <c r="C348" i="11"/>
  <c r="D348" i="11"/>
  <c r="E348" i="11"/>
  <c r="F348" i="11"/>
  <c r="B349" i="11"/>
  <c r="C349" i="11"/>
  <c r="D349" i="11"/>
  <c r="E349" i="11"/>
  <c r="F349" i="11"/>
  <c r="B350" i="11"/>
  <c r="C350" i="11"/>
  <c r="D350" i="11"/>
  <c r="E350" i="11"/>
  <c r="F350" i="11"/>
  <c r="B351" i="11"/>
  <c r="C351" i="11"/>
  <c r="D351" i="11"/>
  <c r="E351" i="11"/>
  <c r="F351" i="11"/>
  <c r="B352" i="11"/>
  <c r="C352" i="11"/>
  <c r="D352" i="11"/>
  <c r="E352" i="11"/>
  <c r="F352" i="11"/>
  <c r="B353" i="11"/>
  <c r="C353" i="11"/>
  <c r="D353" i="11"/>
  <c r="E353" i="11"/>
  <c r="F353" i="11"/>
  <c r="B354" i="11"/>
  <c r="C354" i="11"/>
  <c r="D354" i="11"/>
  <c r="E354" i="11"/>
  <c r="F354" i="11"/>
  <c r="B355" i="11"/>
  <c r="C355" i="11"/>
  <c r="D355" i="11"/>
  <c r="E355" i="11"/>
  <c r="F355" i="11"/>
  <c r="B356" i="11"/>
  <c r="C356" i="11"/>
  <c r="D356" i="11"/>
  <c r="E356" i="11"/>
  <c r="F356" i="11"/>
  <c r="B357" i="11"/>
  <c r="C357" i="11"/>
  <c r="D357" i="11"/>
  <c r="E357" i="11"/>
  <c r="F357" i="11"/>
  <c r="B358" i="11"/>
  <c r="C358" i="11"/>
  <c r="D358" i="11"/>
  <c r="E358" i="11"/>
  <c r="F358" i="11"/>
  <c r="B359" i="11"/>
  <c r="C359" i="11"/>
  <c r="D359" i="11"/>
  <c r="E359" i="11"/>
  <c r="F359" i="11"/>
  <c r="B360" i="11"/>
  <c r="C360" i="11"/>
  <c r="D360" i="11"/>
  <c r="E360" i="11"/>
  <c r="F360" i="11"/>
  <c r="B361" i="11"/>
  <c r="C361" i="11"/>
  <c r="D361" i="11"/>
  <c r="E361" i="11"/>
  <c r="F361" i="11"/>
  <c r="B362" i="11"/>
  <c r="C362" i="11"/>
  <c r="D362" i="11"/>
  <c r="E362" i="11"/>
  <c r="F362" i="11"/>
  <c r="B363" i="11"/>
  <c r="C363" i="11"/>
  <c r="D363" i="11"/>
  <c r="E363" i="11"/>
  <c r="F363" i="11"/>
  <c r="B364" i="11"/>
  <c r="C364" i="11"/>
  <c r="D364" i="11"/>
  <c r="E364" i="11"/>
  <c r="F364" i="11"/>
  <c r="B365" i="11"/>
  <c r="C365" i="11"/>
  <c r="D365" i="11"/>
  <c r="E365" i="11"/>
  <c r="F365" i="11"/>
  <c r="B366" i="11"/>
  <c r="C366" i="11"/>
  <c r="D366" i="11"/>
  <c r="E366" i="11"/>
  <c r="F366" i="11"/>
  <c r="B367" i="11"/>
  <c r="C367" i="11"/>
  <c r="D367" i="11"/>
  <c r="E367" i="11"/>
  <c r="F367" i="11"/>
  <c r="B368" i="11"/>
  <c r="C368" i="11"/>
  <c r="D368" i="11"/>
  <c r="E368" i="11"/>
  <c r="F368" i="11"/>
  <c r="B369" i="11"/>
  <c r="C369" i="11"/>
  <c r="D369" i="11"/>
  <c r="E369" i="11"/>
  <c r="F369" i="11"/>
  <c r="B370" i="11"/>
  <c r="C370" i="11"/>
  <c r="D370" i="11"/>
  <c r="E370" i="11"/>
  <c r="F370" i="11"/>
  <c r="B371" i="11"/>
  <c r="C371" i="11"/>
  <c r="D371" i="11"/>
  <c r="E371" i="11"/>
  <c r="F371" i="11"/>
  <c r="B372" i="11"/>
  <c r="C372" i="11"/>
  <c r="D372" i="11"/>
  <c r="E372" i="11"/>
  <c r="F372" i="11"/>
  <c r="B373" i="11"/>
  <c r="C373" i="11"/>
  <c r="D373" i="11"/>
  <c r="E373" i="11"/>
  <c r="F373" i="11"/>
  <c r="B374" i="11"/>
  <c r="C374" i="11"/>
  <c r="D374" i="11"/>
  <c r="E374" i="11"/>
  <c r="F374" i="11"/>
  <c r="B375" i="11"/>
  <c r="C375" i="11"/>
  <c r="D375" i="11"/>
  <c r="E375" i="11"/>
  <c r="F375" i="11"/>
  <c r="B376" i="11"/>
  <c r="C376" i="11"/>
  <c r="D376" i="11"/>
  <c r="E376" i="11"/>
  <c r="F376" i="11"/>
  <c r="B377" i="11"/>
  <c r="C377" i="11"/>
  <c r="D377" i="11"/>
  <c r="E377" i="11"/>
  <c r="F377" i="11"/>
  <c r="B378" i="11"/>
  <c r="C378" i="11"/>
  <c r="D378" i="11"/>
  <c r="E378" i="11"/>
  <c r="F378" i="11"/>
  <c r="B379" i="11"/>
  <c r="C379" i="11"/>
  <c r="D379" i="11"/>
  <c r="E379" i="11"/>
  <c r="F379" i="11"/>
  <c r="B380" i="11"/>
  <c r="C380" i="11"/>
  <c r="D380" i="11"/>
  <c r="E380" i="11"/>
  <c r="F380" i="11"/>
  <c r="B381" i="11"/>
  <c r="C381" i="11"/>
  <c r="D381" i="11"/>
  <c r="E381" i="11"/>
  <c r="F381" i="11"/>
  <c r="B382" i="11"/>
  <c r="C382" i="11"/>
  <c r="D382" i="11"/>
  <c r="E382" i="11"/>
  <c r="F382" i="11"/>
  <c r="B383" i="11"/>
  <c r="C383" i="11"/>
  <c r="D383" i="11"/>
  <c r="E383" i="11"/>
  <c r="F383" i="11"/>
  <c r="B384" i="11"/>
  <c r="C384" i="11"/>
  <c r="D384" i="11"/>
  <c r="E384" i="11"/>
  <c r="F384" i="11"/>
  <c r="B385" i="11"/>
  <c r="C385" i="11"/>
  <c r="D385" i="11"/>
  <c r="E385" i="11"/>
  <c r="F385" i="11"/>
  <c r="B386" i="11"/>
  <c r="C386" i="11"/>
  <c r="D386" i="11"/>
  <c r="E386" i="11"/>
  <c r="F386" i="11"/>
  <c r="B387" i="11"/>
  <c r="C387" i="11"/>
  <c r="D387" i="11"/>
  <c r="E387" i="11"/>
  <c r="F387" i="11"/>
  <c r="B388" i="11"/>
  <c r="C388" i="11"/>
  <c r="D388" i="11"/>
  <c r="E388" i="11"/>
  <c r="F388" i="11"/>
  <c r="B389" i="11"/>
  <c r="C389" i="11"/>
  <c r="D389" i="11"/>
  <c r="E389" i="11"/>
  <c r="F389" i="11"/>
  <c r="B390" i="11"/>
  <c r="C390" i="11"/>
  <c r="D390" i="11"/>
  <c r="E390" i="11"/>
  <c r="F390" i="11"/>
  <c r="B391" i="11"/>
  <c r="C391" i="11"/>
  <c r="D391" i="11"/>
  <c r="E391" i="11"/>
  <c r="F391" i="11"/>
  <c r="B392" i="11"/>
  <c r="C392" i="11"/>
  <c r="D392" i="11"/>
  <c r="E392" i="11"/>
  <c r="F392" i="11"/>
  <c r="B393" i="11"/>
  <c r="C393" i="11"/>
  <c r="D393" i="11"/>
  <c r="E393" i="11"/>
  <c r="F393" i="11"/>
  <c r="B394" i="11"/>
  <c r="C394" i="11"/>
  <c r="D394" i="11"/>
  <c r="E394" i="11"/>
  <c r="F394" i="11"/>
  <c r="B395" i="11"/>
  <c r="C395" i="11"/>
  <c r="D395" i="11"/>
  <c r="E395" i="11"/>
  <c r="F395" i="11"/>
  <c r="B396" i="11"/>
  <c r="C396" i="11"/>
  <c r="D396" i="11"/>
  <c r="E396" i="11"/>
  <c r="F396" i="11"/>
  <c r="B397" i="11"/>
  <c r="C397" i="11"/>
  <c r="D397" i="11"/>
  <c r="E397" i="11"/>
  <c r="F397" i="11"/>
  <c r="B398" i="11"/>
  <c r="C398" i="11"/>
  <c r="D398" i="11"/>
  <c r="E398" i="11"/>
  <c r="F398" i="11"/>
  <c r="B399" i="11"/>
  <c r="C399" i="11"/>
  <c r="D399" i="11"/>
  <c r="E399" i="11"/>
  <c r="F399" i="11"/>
  <c r="B400" i="11"/>
  <c r="C400" i="11"/>
  <c r="D400" i="11"/>
  <c r="E400" i="11"/>
  <c r="F400" i="11"/>
  <c r="B401" i="11"/>
  <c r="C401" i="11"/>
  <c r="D401" i="11"/>
  <c r="E401" i="11"/>
  <c r="F401" i="11"/>
  <c r="B402" i="11"/>
  <c r="C402" i="11"/>
  <c r="D402" i="11"/>
  <c r="E402" i="11"/>
  <c r="F402" i="11"/>
  <c r="B403" i="11"/>
  <c r="C403" i="11"/>
  <c r="D403" i="11"/>
  <c r="E403" i="11"/>
  <c r="F403" i="11"/>
  <c r="B404" i="11"/>
  <c r="C404" i="11"/>
  <c r="D404" i="11"/>
  <c r="E404" i="11"/>
  <c r="F404" i="11"/>
  <c r="B405" i="11"/>
  <c r="C405" i="11"/>
  <c r="D405" i="11"/>
  <c r="E405" i="11"/>
  <c r="F405" i="11"/>
  <c r="B406" i="11"/>
  <c r="C406" i="11"/>
  <c r="D406" i="11"/>
  <c r="E406" i="11"/>
  <c r="F406" i="11"/>
  <c r="B407" i="11"/>
  <c r="C407" i="11"/>
  <c r="D407" i="11"/>
  <c r="E407" i="11"/>
  <c r="F407" i="11"/>
  <c r="B408" i="11"/>
  <c r="C408" i="11"/>
  <c r="D408" i="11"/>
  <c r="E408" i="11"/>
  <c r="F408" i="11"/>
  <c r="B409" i="11"/>
  <c r="C409" i="11"/>
  <c r="D409" i="11"/>
  <c r="E409" i="11"/>
  <c r="F409" i="11"/>
  <c r="B410" i="11"/>
  <c r="C410" i="11"/>
  <c r="D410" i="11"/>
  <c r="E410" i="11"/>
  <c r="F410" i="11"/>
  <c r="B411" i="11"/>
  <c r="C411" i="11"/>
  <c r="D411" i="11"/>
  <c r="E411" i="11"/>
  <c r="F411" i="11"/>
  <c r="B412" i="11"/>
  <c r="C412" i="11"/>
  <c r="D412" i="11"/>
  <c r="E412" i="11"/>
  <c r="F412" i="11"/>
  <c r="B413" i="11"/>
  <c r="C413" i="11"/>
  <c r="D413" i="11"/>
  <c r="E413" i="11"/>
  <c r="F413" i="11"/>
  <c r="B414" i="11"/>
  <c r="C414" i="11"/>
  <c r="D414" i="11"/>
  <c r="E414" i="11"/>
  <c r="F414" i="11"/>
  <c r="B415" i="11"/>
  <c r="C415" i="11"/>
  <c r="D415" i="11"/>
  <c r="E415" i="11"/>
  <c r="F415" i="11"/>
  <c r="B416" i="11"/>
  <c r="C416" i="11"/>
  <c r="D416" i="11"/>
  <c r="E416" i="11"/>
  <c r="F416" i="11"/>
  <c r="B417" i="11"/>
  <c r="C417" i="11"/>
  <c r="D417" i="11"/>
  <c r="E417" i="11"/>
  <c r="F417" i="11"/>
  <c r="B418" i="11"/>
  <c r="C418" i="11"/>
  <c r="D418" i="11"/>
  <c r="E418" i="11"/>
  <c r="F418" i="11"/>
  <c r="B419" i="11"/>
  <c r="C419" i="11"/>
  <c r="D419" i="11"/>
  <c r="E419" i="11"/>
  <c r="F419" i="11"/>
  <c r="B420" i="11"/>
  <c r="C420" i="11"/>
  <c r="D420" i="11"/>
  <c r="E420" i="11"/>
  <c r="F420" i="11"/>
  <c r="B421" i="11"/>
  <c r="C421" i="11"/>
  <c r="D421" i="11"/>
  <c r="E421" i="11"/>
  <c r="F421" i="11"/>
  <c r="B422" i="11"/>
  <c r="C422" i="11"/>
  <c r="D422" i="11"/>
  <c r="E422" i="11"/>
  <c r="F422" i="11"/>
  <c r="B423" i="11"/>
  <c r="C423" i="11"/>
  <c r="D423" i="11"/>
  <c r="E423" i="11"/>
  <c r="F423" i="11"/>
  <c r="B424" i="11"/>
  <c r="C424" i="11"/>
  <c r="D424" i="11"/>
  <c r="E424" i="11"/>
  <c r="F424" i="11"/>
  <c r="B425" i="11"/>
  <c r="C425" i="11"/>
  <c r="D425" i="11"/>
  <c r="E425" i="11"/>
  <c r="F425" i="11"/>
  <c r="B426" i="11"/>
  <c r="C426" i="11"/>
  <c r="D426" i="11"/>
  <c r="E426" i="11"/>
  <c r="F426" i="11"/>
  <c r="B427" i="11"/>
  <c r="C427" i="11"/>
  <c r="D427" i="11"/>
  <c r="E427" i="11"/>
  <c r="F427" i="11"/>
  <c r="B428" i="11"/>
  <c r="C428" i="11"/>
  <c r="D428" i="11"/>
  <c r="E428" i="11"/>
  <c r="F428" i="11"/>
  <c r="B429" i="11"/>
  <c r="C429" i="11"/>
  <c r="D429" i="11"/>
  <c r="E429" i="11"/>
  <c r="F429" i="11"/>
  <c r="B430" i="11"/>
  <c r="C430" i="11"/>
  <c r="D430" i="11"/>
  <c r="E430" i="11"/>
  <c r="F430" i="11"/>
  <c r="B431" i="11"/>
  <c r="C431" i="11"/>
  <c r="D431" i="11"/>
  <c r="E431" i="11"/>
  <c r="F431" i="11"/>
  <c r="B432" i="11"/>
  <c r="C432" i="11"/>
  <c r="D432" i="11"/>
  <c r="E432" i="11"/>
  <c r="F432" i="11"/>
  <c r="B433" i="11"/>
  <c r="C433" i="11"/>
  <c r="D433" i="11"/>
  <c r="E433" i="11"/>
  <c r="F433" i="11"/>
  <c r="B434" i="11"/>
  <c r="C434" i="11"/>
  <c r="D434" i="11"/>
  <c r="E434" i="11"/>
  <c r="F434" i="11"/>
  <c r="B435" i="11"/>
  <c r="C435" i="11"/>
  <c r="D435" i="11"/>
  <c r="E435" i="11"/>
  <c r="F435" i="11"/>
  <c r="B436" i="11"/>
  <c r="C436" i="11"/>
  <c r="D436" i="11"/>
  <c r="E436" i="11"/>
  <c r="F436" i="11"/>
  <c r="B437" i="11"/>
  <c r="C437" i="11"/>
  <c r="D437" i="11"/>
  <c r="E437" i="11"/>
  <c r="F437" i="11"/>
  <c r="B438" i="11"/>
  <c r="C438" i="11"/>
  <c r="D438" i="11"/>
  <c r="E438" i="11"/>
  <c r="F438" i="11"/>
  <c r="B439" i="11"/>
  <c r="C439" i="11"/>
  <c r="D439" i="11"/>
  <c r="E439" i="11"/>
  <c r="F439" i="11"/>
  <c r="B440" i="11"/>
  <c r="C440" i="11"/>
  <c r="D440" i="11"/>
  <c r="E440" i="11"/>
  <c r="F440" i="11"/>
  <c r="B441" i="11"/>
  <c r="C441" i="11"/>
  <c r="D441" i="11"/>
  <c r="E441" i="11"/>
  <c r="F441" i="11"/>
  <c r="B442" i="11"/>
  <c r="C442" i="11"/>
  <c r="D442" i="11"/>
  <c r="E442" i="11"/>
  <c r="F442" i="11"/>
  <c r="B443" i="11"/>
  <c r="C443" i="11"/>
  <c r="D443" i="11"/>
  <c r="E443" i="11"/>
  <c r="F443" i="11"/>
  <c r="B444" i="11"/>
  <c r="C444" i="11"/>
  <c r="D444" i="11"/>
  <c r="E444" i="11"/>
  <c r="F444" i="11"/>
  <c r="B445" i="11"/>
  <c r="C445" i="11"/>
  <c r="D445" i="11"/>
  <c r="E445" i="11"/>
  <c r="F445" i="11"/>
  <c r="B446" i="11"/>
  <c r="C446" i="11"/>
  <c r="D446" i="11"/>
  <c r="E446" i="11"/>
  <c r="F446" i="11"/>
  <c r="B447" i="11"/>
  <c r="C447" i="11"/>
  <c r="D447" i="11"/>
  <c r="E447" i="11"/>
  <c r="F447" i="11"/>
  <c r="B448" i="11"/>
  <c r="C448" i="11"/>
  <c r="D448" i="11"/>
  <c r="E448" i="11"/>
  <c r="F448" i="11"/>
  <c r="B449" i="11"/>
  <c r="C449" i="11"/>
  <c r="D449" i="11"/>
  <c r="E449" i="11"/>
  <c r="F449" i="11"/>
  <c r="B450" i="11"/>
  <c r="C450" i="11"/>
  <c r="D450" i="11"/>
  <c r="E450" i="11"/>
  <c r="F450" i="11"/>
  <c r="B451" i="11"/>
  <c r="C451" i="11"/>
  <c r="D451" i="11"/>
  <c r="E451" i="11"/>
  <c r="F451" i="11"/>
  <c r="B452" i="11"/>
  <c r="C452" i="11"/>
  <c r="D452" i="11"/>
  <c r="E452" i="11"/>
  <c r="F452" i="11"/>
  <c r="B453" i="11"/>
  <c r="C453" i="11"/>
  <c r="D453" i="11"/>
  <c r="E453" i="11"/>
  <c r="F453" i="11"/>
  <c r="B454" i="11"/>
  <c r="C454" i="11"/>
  <c r="D454" i="11"/>
  <c r="E454" i="11"/>
  <c r="F454" i="11"/>
  <c r="B455" i="11"/>
  <c r="C455" i="11"/>
  <c r="D455" i="11"/>
  <c r="E455" i="11"/>
  <c r="F455" i="11"/>
  <c r="B456" i="11"/>
  <c r="C456" i="11"/>
  <c r="D456" i="11"/>
  <c r="E456" i="11"/>
  <c r="F456" i="11"/>
  <c r="B457" i="11"/>
  <c r="C457" i="11"/>
  <c r="D457" i="11"/>
  <c r="E457" i="11"/>
  <c r="F457" i="11"/>
  <c r="B458" i="11"/>
  <c r="C458" i="11"/>
  <c r="D458" i="11"/>
  <c r="E458" i="11"/>
  <c r="F458" i="11"/>
  <c r="B459" i="11"/>
  <c r="C459" i="11"/>
  <c r="D459" i="11"/>
  <c r="E459" i="11"/>
  <c r="F459" i="11"/>
  <c r="B460" i="11"/>
  <c r="C460" i="11"/>
  <c r="D460" i="11"/>
  <c r="E460" i="11"/>
  <c r="F460" i="11"/>
  <c r="B461" i="11"/>
  <c r="C461" i="11"/>
  <c r="D461" i="11"/>
  <c r="E461" i="11"/>
  <c r="F461" i="11"/>
  <c r="B462" i="11"/>
  <c r="C462" i="11"/>
  <c r="D462" i="11"/>
  <c r="E462" i="11"/>
  <c r="F462" i="11"/>
  <c r="B463" i="11"/>
  <c r="C463" i="11"/>
  <c r="D463" i="11"/>
  <c r="E463" i="11"/>
  <c r="F463" i="11"/>
  <c r="B464" i="11"/>
  <c r="C464" i="11"/>
  <c r="D464" i="11"/>
  <c r="E464" i="11"/>
  <c r="F464" i="11"/>
  <c r="B465" i="11"/>
  <c r="C465" i="11"/>
  <c r="D465" i="11"/>
  <c r="E465" i="11"/>
  <c r="F465" i="11"/>
  <c r="B466" i="11"/>
  <c r="C466" i="11"/>
  <c r="D466" i="11"/>
  <c r="E466" i="11"/>
  <c r="F466" i="11"/>
  <c r="B467" i="11"/>
  <c r="C467" i="11"/>
  <c r="D467" i="11"/>
  <c r="E467" i="11"/>
  <c r="F467" i="11"/>
  <c r="B468" i="11"/>
  <c r="C468" i="11"/>
  <c r="D468" i="11"/>
  <c r="E468" i="11"/>
  <c r="F468" i="11"/>
  <c r="B469" i="11"/>
  <c r="C469" i="11"/>
  <c r="D469" i="11"/>
  <c r="E469" i="11"/>
  <c r="F469" i="11"/>
  <c r="B470" i="11"/>
  <c r="C470" i="11"/>
  <c r="D470" i="11"/>
  <c r="E470" i="11"/>
  <c r="F470" i="11"/>
  <c r="B471" i="11"/>
  <c r="C471" i="11"/>
  <c r="D471" i="11"/>
  <c r="E471" i="11"/>
  <c r="F471" i="11"/>
  <c r="B472" i="11"/>
  <c r="C472" i="11"/>
  <c r="D472" i="11"/>
  <c r="E472" i="11"/>
  <c r="F472" i="11"/>
  <c r="B473" i="11"/>
  <c r="C473" i="11"/>
  <c r="D473" i="11"/>
  <c r="E473" i="11"/>
  <c r="F473" i="11"/>
  <c r="B474" i="11"/>
  <c r="C474" i="11"/>
  <c r="D474" i="11"/>
  <c r="E474" i="11"/>
  <c r="F474" i="11"/>
  <c r="B475" i="11"/>
  <c r="C475" i="11"/>
  <c r="D475" i="11"/>
  <c r="E475" i="11"/>
  <c r="F475" i="11"/>
  <c r="B476" i="11"/>
  <c r="C476" i="11"/>
  <c r="D476" i="11"/>
  <c r="E476" i="11"/>
  <c r="F476" i="11"/>
  <c r="B477" i="11"/>
  <c r="C477" i="11"/>
  <c r="D477" i="11"/>
  <c r="E477" i="11"/>
  <c r="F477" i="11"/>
  <c r="B478" i="11"/>
  <c r="C478" i="11"/>
  <c r="D478" i="11"/>
  <c r="E478" i="11"/>
  <c r="F478" i="11"/>
  <c r="B479" i="11"/>
  <c r="C479" i="11"/>
  <c r="D479" i="11"/>
  <c r="E479" i="11"/>
  <c r="F479" i="11"/>
  <c r="B480" i="11"/>
  <c r="C480" i="11"/>
  <c r="D480" i="11"/>
  <c r="E480" i="11"/>
  <c r="F480" i="11"/>
  <c r="B481" i="11"/>
  <c r="C481" i="11"/>
  <c r="D481" i="11"/>
  <c r="E481" i="11"/>
  <c r="F481" i="11"/>
  <c r="B482" i="11"/>
  <c r="C482" i="11"/>
  <c r="D482" i="11"/>
  <c r="E482" i="11"/>
  <c r="F482" i="11"/>
  <c r="B483" i="11"/>
  <c r="C483" i="11"/>
  <c r="D483" i="11"/>
  <c r="E483" i="11"/>
  <c r="F483" i="11"/>
  <c r="B484" i="11"/>
  <c r="C484" i="11"/>
  <c r="D484" i="11"/>
  <c r="E484" i="11"/>
  <c r="F484" i="11"/>
  <c r="B485" i="11"/>
  <c r="C485" i="11"/>
  <c r="D485" i="11"/>
  <c r="E485" i="11"/>
  <c r="F485" i="11"/>
  <c r="B486" i="11"/>
  <c r="C486" i="11"/>
  <c r="D486" i="11"/>
  <c r="E486" i="11"/>
  <c r="F486" i="11"/>
  <c r="B487" i="11"/>
  <c r="C487" i="11"/>
  <c r="D487" i="11"/>
  <c r="E487" i="11"/>
  <c r="F487" i="11"/>
  <c r="B488" i="11"/>
  <c r="C488" i="11"/>
  <c r="D488" i="11"/>
  <c r="E488" i="11"/>
  <c r="F488" i="11"/>
  <c r="B489" i="11"/>
  <c r="C489" i="11"/>
  <c r="D489" i="11"/>
  <c r="E489" i="11"/>
  <c r="F489" i="11"/>
  <c r="B490" i="11"/>
  <c r="C490" i="11"/>
  <c r="D490" i="11"/>
  <c r="E490" i="11"/>
  <c r="F490" i="11"/>
  <c r="B491" i="11"/>
  <c r="C491" i="11"/>
  <c r="D491" i="11"/>
  <c r="E491" i="11"/>
  <c r="F491" i="11"/>
  <c r="B492" i="11"/>
  <c r="C492" i="11"/>
  <c r="D492" i="11"/>
  <c r="E492" i="11"/>
  <c r="F492" i="11"/>
  <c r="B493" i="11"/>
  <c r="C493" i="11"/>
  <c r="D493" i="11"/>
  <c r="E493" i="11"/>
  <c r="F493" i="11"/>
  <c r="B494" i="11"/>
  <c r="C494" i="11"/>
  <c r="D494" i="11"/>
  <c r="E494" i="11"/>
  <c r="F494" i="11"/>
  <c r="B495" i="11"/>
  <c r="C495" i="11"/>
  <c r="D495" i="11"/>
  <c r="E495" i="11"/>
  <c r="F495" i="11"/>
  <c r="B496" i="11"/>
  <c r="C496" i="11"/>
  <c r="D496" i="11"/>
  <c r="E496" i="11"/>
  <c r="F496" i="11"/>
  <c r="B497" i="11"/>
  <c r="C497" i="11"/>
  <c r="D497" i="11"/>
  <c r="E497" i="11"/>
  <c r="F497" i="11"/>
  <c r="B498" i="11"/>
  <c r="C498" i="11"/>
  <c r="D498" i="11"/>
  <c r="E498" i="11"/>
  <c r="F498" i="11"/>
  <c r="B499" i="11"/>
  <c r="C499" i="11"/>
  <c r="D499" i="11"/>
  <c r="E499" i="11"/>
  <c r="F499" i="11"/>
  <c r="B500" i="11"/>
  <c r="C500" i="11"/>
  <c r="D500" i="11"/>
  <c r="E500" i="11"/>
  <c r="F500" i="11"/>
  <c r="B501" i="11"/>
  <c r="C501" i="11"/>
  <c r="D501" i="11"/>
  <c r="E501" i="11"/>
  <c r="F501" i="11"/>
  <c r="B502" i="11"/>
  <c r="C502" i="11"/>
  <c r="D502" i="11"/>
  <c r="E502" i="11"/>
  <c r="F502" i="11"/>
  <c r="B503" i="11"/>
  <c r="C503" i="11"/>
  <c r="D503" i="11"/>
  <c r="E503" i="11"/>
  <c r="F503" i="11"/>
  <c r="B504" i="11"/>
  <c r="C504" i="11"/>
  <c r="D504" i="11"/>
  <c r="E504" i="11"/>
  <c r="F504" i="11"/>
  <c r="B505" i="11"/>
  <c r="C505" i="11"/>
  <c r="D505" i="11"/>
  <c r="E505" i="11"/>
  <c r="F505" i="11"/>
  <c r="B506" i="11"/>
  <c r="C506" i="11"/>
  <c r="D506" i="11"/>
  <c r="E506" i="11"/>
  <c r="F506" i="11"/>
  <c r="B507" i="11"/>
  <c r="C507" i="11"/>
  <c r="D507" i="11"/>
  <c r="E507" i="11"/>
  <c r="F507" i="11"/>
  <c r="B508" i="11"/>
  <c r="C508" i="11"/>
  <c r="D508" i="11"/>
  <c r="E508" i="11"/>
  <c r="F508" i="11"/>
  <c r="B509" i="11"/>
  <c r="C509" i="11"/>
  <c r="D509" i="11"/>
  <c r="E509" i="11"/>
  <c r="F509" i="11"/>
  <c r="B510" i="11"/>
  <c r="C510" i="11"/>
  <c r="D510" i="11"/>
  <c r="E510" i="11"/>
  <c r="F510" i="11"/>
  <c r="B511" i="11"/>
  <c r="C511" i="11"/>
  <c r="D511" i="11"/>
  <c r="E511" i="11"/>
  <c r="F511" i="11"/>
  <c r="B512" i="11"/>
  <c r="C512" i="11"/>
  <c r="D512" i="11"/>
  <c r="E512" i="11"/>
  <c r="F512" i="11"/>
  <c r="B513" i="11"/>
  <c r="C513" i="11"/>
  <c r="D513" i="11"/>
  <c r="E513" i="11"/>
  <c r="F513" i="11"/>
  <c r="B514" i="11"/>
  <c r="C514" i="11"/>
  <c r="D514" i="11"/>
  <c r="E514" i="11"/>
  <c r="F514" i="11"/>
  <c r="B515" i="11"/>
  <c r="C515" i="11"/>
  <c r="D515" i="11"/>
  <c r="E515" i="11"/>
  <c r="F515" i="11"/>
  <c r="B516" i="11"/>
  <c r="C516" i="11"/>
  <c r="D516" i="11"/>
  <c r="E516" i="11"/>
  <c r="F516" i="11"/>
  <c r="B517" i="11"/>
  <c r="C517" i="11"/>
  <c r="D517" i="11"/>
  <c r="E517" i="11"/>
  <c r="F517" i="11"/>
  <c r="B518" i="11"/>
  <c r="C518" i="11"/>
  <c r="D518" i="11"/>
  <c r="E518" i="11"/>
  <c r="F518" i="11"/>
  <c r="B519" i="11"/>
  <c r="C519" i="11"/>
  <c r="D519" i="11"/>
  <c r="E519" i="11"/>
  <c r="F519" i="11"/>
  <c r="B520" i="11"/>
  <c r="C520" i="11"/>
  <c r="D520" i="11"/>
  <c r="E520" i="11"/>
  <c r="F520" i="11"/>
  <c r="B521" i="11"/>
  <c r="C521" i="11"/>
  <c r="D521" i="11"/>
  <c r="E521" i="11"/>
  <c r="F521" i="11"/>
  <c r="B522" i="11"/>
  <c r="C522" i="11"/>
  <c r="D522" i="11"/>
  <c r="E522" i="11"/>
  <c r="F522" i="11"/>
  <c r="B523" i="11"/>
  <c r="C523" i="11"/>
  <c r="D523" i="11"/>
  <c r="E523" i="11"/>
  <c r="F523" i="11"/>
  <c r="B524" i="11"/>
  <c r="C524" i="11"/>
  <c r="D524" i="11"/>
  <c r="E524" i="11"/>
  <c r="F524" i="11"/>
  <c r="B525" i="11"/>
  <c r="C525" i="11"/>
  <c r="D525" i="11"/>
  <c r="E525" i="11"/>
  <c r="F525" i="11"/>
  <c r="B526" i="11"/>
  <c r="C526" i="11"/>
  <c r="D526" i="11"/>
  <c r="E526" i="11"/>
  <c r="F526" i="11"/>
  <c r="B527" i="11"/>
  <c r="C527" i="11"/>
  <c r="D527" i="11"/>
  <c r="E527" i="11"/>
  <c r="F527" i="11"/>
  <c r="B528" i="11"/>
  <c r="C528" i="11"/>
  <c r="D528" i="11"/>
  <c r="E528" i="11"/>
  <c r="F528" i="11"/>
  <c r="B529" i="11"/>
  <c r="C529" i="11"/>
  <c r="D529" i="11"/>
  <c r="E529" i="11"/>
  <c r="F529" i="11"/>
  <c r="B530" i="11"/>
  <c r="C530" i="11"/>
  <c r="D530" i="11"/>
  <c r="E530" i="11"/>
  <c r="F530" i="11"/>
  <c r="B531" i="11"/>
  <c r="C531" i="11"/>
  <c r="D531" i="11"/>
  <c r="E531" i="11"/>
  <c r="F531" i="11"/>
  <c r="B532" i="11"/>
  <c r="C532" i="11"/>
  <c r="D532" i="11"/>
  <c r="E532" i="11"/>
  <c r="F532" i="11"/>
  <c r="B533" i="11"/>
  <c r="C533" i="11"/>
  <c r="D533" i="11"/>
  <c r="E533" i="11"/>
  <c r="F533" i="11"/>
  <c r="B534" i="11"/>
  <c r="C534" i="11"/>
  <c r="D534" i="11"/>
  <c r="E534" i="11"/>
  <c r="F534" i="11"/>
  <c r="B535" i="11"/>
  <c r="C535" i="11"/>
  <c r="D535" i="11"/>
  <c r="E535" i="11"/>
  <c r="F535" i="11"/>
  <c r="B536" i="11"/>
  <c r="C536" i="11"/>
  <c r="D536" i="11"/>
  <c r="E536" i="11"/>
  <c r="F536" i="11"/>
  <c r="B537" i="11"/>
  <c r="C537" i="11"/>
  <c r="D537" i="11"/>
  <c r="E537" i="11"/>
  <c r="F537" i="11"/>
  <c r="B538" i="11"/>
  <c r="C538" i="11"/>
  <c r="D538" i="11"/>
  <c r="E538" i="11"/>
  <c r="F538" i="11"/>
  <c r="B539" i="11"/>
  <c r="C539" i="11"/>
  <c r="D539" i="11"/>
  <c r="E539" i="11"/>
  <c r="F539" i="11"/>
  <c r="B540" i="11"/>
  <c r="C540" i="11"/>
  <c r="D540" i="11"/>
  <c r="E540" i="11"/>
  <c r="F540" i="11"/>
  <c r="B541" i="11"/>
  <c r="C541" i="11"/>
  <c r="D541" i="11"/>
  <c r="E541" i="11"/>
  <c r="F541" i="11"/>
  <c r="B542" i="11"/>
  <c r="C542" i="11"/>
  <c r="D542" i="11"/>
  <c r="E542" i="11"/>
  <c r="F542" i="11"/>
  <c r="B543" i="11"/>
  <c r="C543" i="11"/>
  <c r="D543" i="11"/>
  <c r="E543" i="11"/>
  <c r="F543" i="11"/>
  <c r="B544" i="11"/>
  <c r="C544" i="11"/>
  <c r="D544" i="11"/>
  <c r="E544" i="11"/>
  <c r="F544" i="11"/>
  <c r="B545" i="11"/>
  <c r="C545" i="11"/>
  <c r="D545" i="11"/>
  <c r="E545" i="11"/>
  <c r="F545" i="11"/>
  <c r="B546" i="11"/>
  <c r="C546" i="11"/>
  <c r="D546" i="11"/>
  <c r="E546" i="11"/>
  <c r="F546" i="11"/>
  <c r="B547" i="11"/>
  <c r="C547" i="11"/>
  <c r="D547" i="11"/>
  <c r="E547" i="11"/>
  <c r="F547" i="11"/>
  <c r="B548" i="11"/>
  <c r="C548" i="11"/>
  <c r="D548" i="11"/>
  <c r="E548" i="11"/>
  <c r="F548" i="11"/>
  <c r="B549" i="11"/>
  <c r="C549" i="11"/>
  <c r="D549" i="11"/>
  <c r="E549" i="11"/>
  <c r="F549" i="11"/>
  <c r="B550" i="11"/>
  <c r="C550" i="11"/>
  <c r="D550" i="11"/>
  <c r="E550" i="11"/>
  <c r="F550" i="11"/>
  <c r="B551" i="11"/>
  <c r="C551" i="11"/>
  <c r="D551" i="11"/>
  <c r="E551" i="11"/>
  <c r="F551" i="11"/>
  <c r="B552" i="11"/>
  <c r="C552" i="11"/>
  <c r="D552" i="11"/>
  <c r="E552" i="11"/>
  <c r="F552" i="11"/>
  <c r="B553" i="11"/>
  <c r="C553" i="11"/>
  <c r="D553" i="11"/>
  <c r="E553" i="11"/>
  <c r="F553" i="11"/>
  <c r="B554" i="11"/>
  <c r="C554" i="11"/>
  <c r="D554" i="11"/>
  <c r="E554" i="11"/>
  <c r="F554" i="11"/>
  <c r="B555" i="11"/>
  <c r="C555" i="11"/>
  <c r="D555" i="11"/>
  <c r="E555" i="11"/>
  <c r="F555" i="11"/>
  <c r="B556" i="11"/>
  <c r="C556" i="11"/>
  <c r="D556" i="11"/>
  <c r="E556" i="11"/>
  <c r="F556" i="11"/>
  <c r="B557" i="11"/>
  <c r="C557" i="11"/>
  <c r="D557" i="11"/>
  <c r="E557" i="11"/>
  <c r="F557" i="11"/>
  <c r="B558" i="11"/>
  <c r="C558" i="11"/>
  <c r="D558" i="11"/>
  <c r="E558" i="11"/>
  <c r="F558" i="11"/>
  <c r="B559" i="11"/>
  <c r="C559" i="11"/>
  <c r="D559" i="11"/>
  <c r="E559" i="11"/>
  <c r="F559" i="11"/>
  <c r="B560" i="11"/>
  <c r="C560" i="11"/>
  <c r="D560" i="11"/>
  <c r="E560" i="11"/>
  <c r="F560" i="11"/>
  <c r="B561" i="11"/>
  <c r="C561" i="11"/>
  <c r="D561" i="11"/>
  <c r="E561" i="11"/>
  <c r="F561" i="11"/>
  <c r="B562" i="11"/>
  <c r="C562" i="11"/>
  <c r="D562" i="11"/>
  <c r="E562" i="11"/>
  <c r="F562" i="11"/>
  <c r="B563" i="11"/>
  <c r="C563" i="11"/>
  <c r="D563" i="11"/>
  <c r="E563" i="11"/>
  <c r="F563" i="11"/>
  <c r="B564" i="11"/>
  <c r="C564" i="11"/>
  <c r="D564" i="11"/>
  <c r="E564" i="11"/>
  <c r="F564" i="11"/>
  <c r="B565" i="11"/>
  <c r="C565" i="11"/>
  <c r="D565" i="11"/>
  <c r="E565" i="11"/>
  <c r="F565" i="11"/>
  <c r="B566" i="11"/>
  <c r="C566" i="11"/>
  <c r="D566" i="11"/>
  <c r="E566" i="11"/>
  <c r="F566" i="11"/>
  <c r="B567" i="11"/>
  <c r="C567" i="11"/>
  <c r="D567" i="11"/>
  <c r="E567" i="11"/>
  <c r="F567" i="11"/>
  <c r="B568" i="11"/>
  <c r="C568" i="11"/>
  <c r="D568" i="11"/>
  <c r="E568" i="11"/>
  <c r="F568" i="11"/>
  <c r="B569" i="11"/>
  <c r="C569" i="11"/>
  <c r="D569" i="11"/>
  <c r="E569" i="11"/>
  <c r="F569" i="11"/>
  <c r="B570" i="11"/>
  <c r="C570" i="11"/>
  <c r="D570" i="11"/>
  <c r="E570" i="11"/>
  <c r="F570" i="11"/>
  <c r="B571" i="11"/>
  <c r="C571" i="11"/>
  <c r="D571" i="11"/>
  <c r="E571" i="11"/>
  <c r="F571" i="11"/>
  <c r="B572" i="11"/>
  <c r="C572" i="11"/>
  <c r="D572" i="11"/>
  <c r="E572" i="11"/>
  <c r="F572" i="11"/>
  <c r="B573" i="11"/>
  <c r="C573" i="11"/>
  <c r="D573" i="11"/>
  <c r="E573" i="11"/>
  <c r="F573" i="11"/>
  <c r="B574" i="11"/>
  <c r="C574" i="11"/>
  <c r="D574" i="11"/>
  <c r="E574" i="11"/>
  <c r="F574" i="11"/>
  <c r="B575" i="11"/>
  <c r="C575" i="11"/>
  <c r="D575" i="11"/>
  <c r="E575" i="11"/>
  <c r="F575" i="11"/>
  <c r="B576" i="11"/>
  <c r="C576" i="11"/>
  <c r="D576" i="11"/>
  <c r="E576" i="11"/>
  <c r="F576" i="11"/>
  <c r="B577" i="11"/>
  <c r="C577" i="11"/>
  <c r="D577" i="11"/>
  <c r="E577" i="11"/>
  <c r="F577" i="11"/>
  <c r="B578" i="11"/>
  <c r="C578" i="11"/>
  <c r="D578" i="11"/>
  <c r="E578" i="11"/>
  <c r="F578" i="11"/>
  <c r="B579" i="11"/>
  <c r="C579" i="11"/>
  <c r="D579" i="11"/>
  <c r="E579" i="11"/>
  <c r="F579" i="11"/>
  <c r="B580" i="11"/>
  <c r="C580" i="11"/>
  <c r="D580" i="11"/>
  <c r="E580" i="11"/>
  <c r="F580" i="11"/>
  <c r="B581" i="11"/>
  <c r="C581" i="11"/>
  <c r="D581" i="11"/>
  <c r="E581" i="11"/>
  <c r="F581" i="11"/>
  <c r="B582" i="11"/>
  <c r="C582" i="11"/>
  <c r="D582" i="11"/>
  <c r="E582" i="11"/>
  <c r="F582" i="11"/>
  <c r="B583" i="11"/>
  <c r="C583" i="11"/>
  <c r="D583" i="11"/>
  <c r="E583" i="11"/>
  <c r="F583" i="11"/>
  <c r="B584" i="11"/>
  <c r="C584" i="11"/>
  <c r="D584" i="11"/>
  <c r="E584" i="11"/>
  <c r="F584" i="11"/>
  <c r="B585" i="11"/>
  <c r="C585" i="11"/>
  <c r="D585" i="11"/>
  <c r="E585" i="11"/>
  <c r="F585" i="11"/>
  <c r="B586" i="11"/>
  <c r="C586" i="11"/>
  <c r="D586" i="11"/>
  <c r="E586" i="11"/>
  <c r="F586" i="11"/>
  <c r="B587" i="11"/>
  <c r="C587" i="11"/>
  <c r="D587" i="11"/>
  <c r="E587" i="11"/>
  <c r="F587" i="11"/>
  <c r="B588" i="11"/>
  <c r="C588" i="11"/>
  <c r="D588" i="11"/>
  <c r="E588" i="11"/>
  <c r="F588" i="11"/>
  <c r="B589" i="11"/>
  <c r="C589" i="11"/>
  <c r="D589" i="11"/>
  <c r="E589" i="11"/>
  <c r="F589" i="11"/>
  <c r="B590" i="11"/>
  <c r="C590" i="11"/>
  <c r="D590" i="11"/>
  <c r="E590" i="11"/>
  <c r="F590" i="11"/>
  <c r="B591" i="11"/>
  <c r="C591" i="11"/>
  <c r="D591" i="11"/>
  <c r="E591" i="11"/>
  <c r="F591" i="11"/>
  <c r="B592" i="11"/>
  <c r="C592" i="11"/>
  <c r="D592" i="11"/>
  <c r="E592" i="11"/>
  <c r="F592" i="11"/>
  <c r="B593" i="11"/>
  <c r="C593" i="11"/>
  <c r="D593" i="11"/>
  <c r="E593" i="11"/>
  <c r="F593" i="11"/>
  <c r="B594" i="11"/>
  <c r="C594" i="11"/>
  <c r="D594" i="11"/>
  <c r="E594" i="11"/>
  <c r="F594" i="11"/>
  <c r="B595" i="11"/>
  <c r="C595" i="11"/>
  <c r="D595" i="11"/>
  <c r="E595" i="11"/>
  <c r="F595" i="11"/>
  <c r="B596" i="11"/>
  <c r="C596" i="11"/>
  <c r="D596" i="11"/>
  <c r="E596" i="11"/>
  <c r="F596" i="11"/>
  <c r="B597" i="11"/>
  <c r="C597" i="11"/>
  <c r="D597" i="11"/>
  <c r="E597" i="11"/>
  <c r="F597" i="11"/>
  <c r="B598" i="11"/>
  <c r="C598" i="11"/>
  <c r="D598" i="11"/>
  <c r="E598" i="11"/>
  <c r="F598" i="11"/>
  <c r="B599" i="11"/>
  <c r="C599" i="11"/>
  <c r="D599" i="11"/>
  <c r="E599" i="11"/>
  <c r="F599" i="11"/>
  <c r="B600" i="11"/>
  <c r="C600" i="11"/>
  <c r="D600" i="11"/>
  <c r="E600" i="11"/>
  <c r="F600" i="11"/>
  <c r="B601" i="11"/>
  <c r="C601" i="11"/>
  <c r="D601" i="11"/>
  <c r="E601" i="11"/>
  <c r="F601" i="11"/>
  <c r="B602" i="11"/>
  <c r="C602" i="11"/>
  <c r="D602" i="11"/>
  <c r="E602" i="11"/>
  <c r="F602" i="11"/>
  <c r="B603" i="11"/>
  <c r="C603" i="11"/>
  <c r="D603" i="11"/>
  <c r="E603" i="11"/>
  <c r="F603" i="11"/>
  <c r="B604" i="11"/>
  <c r="C604" i="11"/>
  <c r="D604" i="11"/>
  <c r="E604" i="11"/>
  <c r="F604" i="11"/>
  <c r="B605" i="11"/>
  <c r="C605" i="11"/>
  <c r="D605" i="11"/>
  <c r="E605" i="11"/>
  <c r="F605" i="11"/>
  <c r="B606" i="11"/>
  <c r="C606" i="11"/>
  <c r="D606" i="11"/>
  <c r="E606" i="11"/>
  <c r="F606" i="11"/>
  <c r="B607" i="11"/>
  <c r="C607" i="11"/>
  <c r="D607" i="11"/>
  <c r="E607" i="11"/>
  <c r="F607" i="11"/>
  <c r="B608" i="11"/>
  <c r="C608" i="11"/>
  <c r="D608" i="11"/>
  <c r="E608" i="11"/>
  <c r="F608" i="11"/>
  <c r="B609" i="11"/>
  <c r="C609" i="11"/>
  <c r="D609" i="11"/>
  <c r="E609" i="11"/>
  <c r="F609" i="11"/>
  <c r="B610" i="11"/>
  <c r="C610" i="11"/>
  <c r="D610" i="11"/>
  <c r="E610" i="11"/>
  <c r="F610" i="11"/>
  <c r="B611" i="11"/>
  <c r="C611" i="11"/>
  <c r="D611" i="11"/>
  <c r="E611" i="11"/>
  <c r="F611" i="11"/>
  <c r="B612" i="11"/>
  <c r="C612" i="11"/>
  <c r="D612" i="11"/>
  <c r="E612" i="11"/>
  <c r="F612" i="11"/>
  <c r="B613" i="11"/>
  <c r="C613" i="11"/>
  <c r="D613" i="11"/>
  <c r="E613" i="11"/>
  <c r="F613" i="11"/>
  <c r="B614" i="11"/>
  <c r="C614" i="11"/>
  <c r="D614" i="11"/>
  <c r="E614" i="11"/>
  <c r="F614" i="11"/>
  <c r="B615" i="11"/>
  <c r="C615" i="11"/>
  <c r="D615" i="11"/>
  <c r="E615" i="11"/>
  <c r="F615" i="11"/>
  <c r="B616" i="11"/>
  <c r="C616" i="11"/>
  <c r="D616" i="11"/>
  <c r="E616" i="11"/>
  <c r="F616" i="11"/>
  <c r="B617" i="11"/>
  <c r="C617" i="11"/>
  <c r="D617" i="11"/>
  <c r="E617" i="11"/>
  <c r="F617" i="11"/>
  <c r="B618" i="11"/>
  <c r="C618" i="11"/>
  <c r="D618" i="11"/>
  <c r="E618" i="11"/>
  <c r="F618" i="11"/>
  <c r="B619" i="11"/>
  <c r="C619" i="11"/>
  <c r="D619" i="11"/>
  <c r="E619" i="11"/>
  <c r="F619" i="11"/>
  <c r="B620" i="11"/>
  <c r="C620" i="11"/>
  <c r="D620" i="11"/>
  <c r="E620" i="11"/>
  <c r="F620" i="11"/>
  <c r="B621" i="11"/>
  <c r="C621" i="11"/>
  <c r="D621" i="11"/>
  <c r="E621" i="11"/>
  <c r="F621" i="11"/>
  <c r="B622" i="11"/>
  <c r="C622" i="11"/>
  <c r="D622" i="11"/>
  <c r="E622" i="11"/>
  <c r="F622" i="11"/>
  <c r="B623" i="11"/>
  <c r="C623" i="11"/>
  <c r="D623" i="11"/>
  <c r="E623" i="11"/>
  <c r="F623" i="11"/>
  <c r="B624" i="11"/>
  <c r="C624" i="11"/>
  <c r="D624" i="11"/>
  <c r="E624" i="11"/>
  <c r="F624" i="11"/>
  <c r="B625" i="11"/>
  <c r="C625" i="11"/>
  <c r="D625" i="11"/>
  <c r="E625" i="11"/>
  <c r="F625" i="11"/>
  <c r="B626" i="11"/>
  <c r="C626" i="11"/>
  <c r="D626" i="11"/>
  <c r="E626" i="11"/>
  <c r="F626" i="11"/>
  <c r="B627" i="11"/>
  <c r="C627" i="11"/>
  <c r="D627" i="11"/>
  <c r="E627" i="11"/>
  <c r="F627" i="11"/>
  <c r="B628" i="11"/>
  <c r="C628" i="11"/>
  <c r="D628" i="11"/>
  <c r="E628" i="11"/>
  <c r="F628" i="11"/>
  <c r="B629" i="11"/>
  <c r="C629" i="11"/>
  <c r="D629" i="11"/>
  <c r="E629" i="11"/>
  <c r="F629" i="11"/>
  <c r="B630" i="11"/>
  <c r="C630" i="11"/>
  <c r="D630" i="11"/>
  <c r="E630" i="11"/>
  <c r="F630" i="11"/>
  <c r="B631" i="11"/>
  <c r="C631" i="11"/>
  <c r="D631" i="11"/>
  <c r="E631" i="11"/>
  <c r="F631" i="11"/>
  <c r="B632" i="11"/>
  <c r="C632" i="11"/>
  <c r="D632" i="11"/>
  <c r="E632" i="11"/>
  <c r="F632" i="11"/>
  <c r="B633" i="11"/>
  <c r="C633" i="11"/>
  <c r="D633" i="11"/>
  <c r="E633" i="11"/>
  <c r="F633" i="11"/>
  <c r="B634" i="11"/>
  <c r="C634" i="11"/>
  <c r="D634" i="11"/>
  <c r="E634" i="11"/>
  <c r="F634" i="11"/>
  <c r="B635" i="11"/>
  <c r="C635" i="11"/>
  <c r="D635" i="11"/>
  <c r="E635" i="11"/>
  <c r="F635" i="11"/>
  <c r="B636" i="11"/>
  <c r="C636" i="11"/>
  <c r="D636" i="11"/>
  <c r="E636" i="11"/>
  <c r="F636" i="11"/>
  <c r="B637" i="11"/>
  <c r="C637" i="11"/>
  <c r="D637" i="11"/>
  <c r="E637" i="11"/>
  <c r="F637" i="11"/>
  <c r="B638" i="11"/>
  <c r="C638" i="11"/>
  <c r="D638" i="11"/>
  <c r="E638" i="11"/>
  <c r="F638" i="11"/>
  <c r="B639" i="11"/>
  <c r="C639" i="11"/>
  <c r="D639" i="11"/>
  <c r="E639" i="11"/>
  <c r="F639" i="11"/>
  <c r="B640" i="11"/>
  <c r="C640" i="11"/>
  <c r="D640" i="11"/>
  <c r="E640" i="11"/>
  <c r="F640" i="11"/>
  <c r="B641" i="11"/>
  <c r="C641" i="11"/>
  <c r="D641" i="11"/>
  <c r="E641" i="11"/>
  <c r="F641" i="11"/>
  <c r="B642" i="11"/>
  <c r="C642" i="11"/>
  <c r="D642" i="11"/>
  <c r="E642" i="11"/>
  <c r="F642" i="11"/>
  <c r="B643" i="11"/>
  <c r="C643" i="11"/>
  <c r="D643" i="11"/>
  <c r="E643" i="11"/>
  <c r="F643" i="11"/>
  <c r="B644" i="11"/>
  <c r="C644" i="11"/>
  <c r="D644" i="11"/>
  <c r="E644" i="11"/>
  <c r="F644" i="11"/>
  <c r="B645" i="11"/>
  <c r="C645" i="11"/>
  <c r="D645" i="11"/>
  <c r="E645" i="11"/>
  <c r="F645" i="11"/>
  <c r="B646" i="11"/>
  <c r="C646" i="11"/>
  <c r="D646" i="11"/>
  <c r="E646" i="11"/>
  <c r="F646" i="11"/>
  <c r="B647" i="11"/>
  <c r="C647" i="11"/>
  <c r="D647" i="11"/>
  <c r="E647" i="11"/>
  <c r="F647" i="11"/>
  <c r="B648" i="11"/>
  <c r="C648" i="11"/>
  <c r="D648" i="11"/>
  <c r="E648" i="11"/>
  <c r="F648" i="11"/>
  <c r="B649" i="11"/>
  <c r="C649" i="11"/>
  <c r="D649" i="11"/>
  <c r="E649" i="11"/>
  <c r="F649" i="11"/>
  <c r="B650" i="11"/>
  <c r="C650" i="11"/>
  <c r="D650" i="11"/>
  <c r="E650" i="11"/>
  <c r="F650" i="11"/>
  <c r="B651" i="11"/>
  <c r="C651" i="11"/>
  <c r="D651" i="11"/>
  <c r="E651" i="11"/>
  <c r="F651" i="11"/>
  <c r="B652" i="11"/>
  <c r="C652" i="11"/>
  <c r="D652" i="11"/>
  <c r="E652" i="11"/>
  <c r="F652" i="11"/>
  <c r="B653" i="11"/>
  <c r="C653" i="11"/>
  <c r="D653" i="11"/>
  <c r="E653" i="11"/>
  <c r="F653" i="11"/>
  <c r="B654" i="11"/>
  <c r="C654" i="11"/>
  <c r="D654" i="11"/>
  <c r="E654" i="11"/>
  <c r="F654" i="11"/>
  <c r="B655" i="11"/>
  <c r="C655" i="11"/>
  <c r="D655" i="11"/>
  <c r="E655" i="11"/>
  <c r="F655" i="11"/>
  <c r="B656" i="11"/>
  <c r="C656" i="11"/>
  <c r="D656" i="11"/>
  <c r="E656" i="11"/>
  <c r="F656" i="11"/>
  <c r="B657" i="11"/>
  <c r="C657" i="11"/>
  <c r="D657" i="11"/>
  <c r="E657" i="11"/>
  <c r="F657" i="11"/>
  <c r="B658" i="11"/>
  <c r="C658" i="11"/>
  <c r="D658" i="11"/>
  <c r="E658" i="11"/>
  <c r="F658" i="11"/>
  <c r="B659" i="11"/>
  <c r="C659" i="11"/>
  <c r="D659" i="11"/>
  <c r="E659" i="11"/>
  <c r="F659" i="11"/>
  <c r="B660" i="11"/>
  <c r="C660" i="11"/>
  <c r="D660" i="11"/>
  <c r="E660" i="11"/>
  <c r="F660" i="11"/>
  <c r="B661" i="11"/>
  <c r="C661" i="11"/>
  <c r="D661" i="11"/>
  <c r="E661" i="11"/>
  <c r="F661" i="11"/>
  <c r="B662" i="11"/>
  <c r="C662" i="11"/>
  <c r="D662" i="11"/>
  <c r="E662" i="11"/>
  <c r="F662" i="11"/>
  <c r="B663" i="11"/>
  <c r="C663" i="11"/>
  <c r="D663" i="11"/>
  <c r="E663" i="11"/>
  <c r="F663" i="11"/>
  <c r="B664" i="11"/>
  <c r="C664" i="11"/>
  <c r="D664" i="11"/>
  <c r="E664" i="11"/>
  <c r="F664" i="11"/>
  <c r="B665" i="11"/>
  <c r="C665" i="11"/>
  <c r="D665" i="11"/>
  <c r="E665" i="11"/>
  <c r="F665" i="11"/>
  <c r="B666" i="11"/>
  <c r="C666" i="11"/>
  <c r="D666" i="11"/>
  <c r="E666" i="11"/>
  <c r="F666" i="11"/>
  <c r="B667" i="11"/>
  <c r="C667" i="11"/>
  <c r="D667" i="11"/>
  <c r="E667" i="11"/>
  <c r="F667" i="11"/>
  <c r="B668" i="11"/>
  <c r="C668" i="11"/>
  <c r="D668" i="11"/>
  <c r="E668" i="11"/>
  <c r="F668" i="11"/>
  <c r="B669" i="11"/>
  <c r="C669" i="11"/>
  <c r="D669" i="11"/>
  <c r="E669" i="11"/>
  <c r="F669" i="11"/>
  <c r="B670" i="11"/>
  <c r="C670" i="11"/>
  <c r="D670" i="11"/>
  <c r="E670" i="11"/>
  <c r="F670" i="11"/>
  <c r="B671" i="11"/>
  <c r="C671" i="11"/>
  <c r="D671" i="11"/>
  <c r="E671" i="11"/>
  <c r="F671" i="11"/>
  <c r="B672" i="11"/>
  <c r="C672" i="11"/>
  <c r="D672" i="11"/>
  <c r="E672" i="11"/>
  <c r="F672" i="11"/>
  <c r="B673" i="11"/>
  <c r="C673" i="11"/>
  <c r="D673" i="11"/>
  <c r="E673" i="11"/>
  <c r="F673" i="11"/>
  <c r="B674" i="11"/>
  <c r="C674" i="11"/>
  <c r="D674" i="11"/>
  <c r="E674" i="11"/>
  <c r="F674" i="11"/>
  <c r="B675" i="11"/>
  <c r="C675" i="11"/>
  <c r="D675" i="11"/>
  <c r="E675" i="11"/>
  <c r="F675" i="11"/>
  <c r="B676" i="11"/>
  <c r="C676" i="11"/>
  <c r="D676" i="11"/>
  <c r="E676" i="11"/>
  <c r="F676" i="11"/>
  <c r="B677" i="11"/>
  <c r="C677" i="11"/>
  <c r="D677" i="11"/>
  <c r="E677" i="11"/>
  <c r="F677" i="11"/>
  <c r="B678" i="11"/>
  <c r="C678" i="11"/>
  <c r="D678" i="11"/>
  <c r="E678" i="11"/>
  <c r="F678" i="11"/>
  <c r="B679" i="11"/>
  <c r="C679" i="11"/>
  <c r="D679" i="11"/>
  <c r="E679" i="11"/>
  <c r="F679" i="11"/>
  <c r="B680" i="11"/>
  <c r="C680" i="11"/>
  <c r="D680" i="11"/>
  <c r="E680" i="11"/>
  <c r="F680" i="11"/>
  <c r="B681" i="11"/>
  <c r="C681" i="11"/>
  <c r="D681" i="11"/>
  <c r="E681" i="11"/>
  <c r="F681" i="11"/>
  <c r="B682" i="11"/>
  <c r="C682" i="11"/>
  <c r="D682" i="11"/>
  <c r="E682" i="11"/>
  <c r="F682" i="11"/>
  <c r="B683" i="11"/>
  <c r="C683" i="11"/>
  <c r="D683" i="11"/>
  <c r="E683" i="11"/>
  <c r="F683" i="11"/>
  <c r="B684" i="11"/>
  <c r="C684" i="11"/>
  <c r="D684" i="11"/>
  <c r="E684" i="11"/>
  <c r="F684" i="11"/>
  <c r="B685" i="11"/>
  <c r="C685" i="11"/>
  <c r="D685" i="11"/>
  <c r="E685" i="11"/>
  <c r="F685" i="11"/>
  <c r="B686" i="11"/>
  <c r="C686" i="11"/>
  <c r="D686" i="11"/>
  <c r="E686" i="11"/>
  <c r="F686" i="11"/>
  <c r="B687" i="11"/>
  <c r="C687" i="11"/>
  <c r="D687" i="11"/>
  <c r="E687" i="11"/>
  <c r="F687" i="11"/>
  <c r="B688" i="11"/>
  <c r="C688" i="11"/>
  <c r="D688" i="11"/>
  <c r="E688" i="11"/>
  <c r="F688" i="11"/>
  <c r="B689" i="11"/>
  <c r="C689" i="11"/>
  <c r="D689" i="11"/>
  <c r="E689" i="11"/>
  <c r="F689" i="11"/>
  <c r="B690" i="11"/>
  <c r="C690" i="11"/>
  <c r="D690" i="11"/>
  <c r="E690" i="11"/>
  <c r="F690" i="11"/>
  <c r="B691" i="11"/>
  <c r="C691" i="11"/>
  <c r="D691" i="11"/>
  <c r="E691" i="11"/>
  <c r="F691" i="11"/>
  <c r="B692" i="11"/>
  <c r="C692" i="11"/>
  <c r="D692" i="11"/>
  <c r="E692" i="11"/>
  <c r="F692" i="11"/>
  <c r="B693" i="11"/>
  <c r="C693" i="11"/>
  <c r="D693" i="11"/>
  <c r="E693" i="11"/>
  <c r="F693" i="11"/>
  <c r="B694" i="11"/>
  <c r="C694" i="11"/>
  <c r="D694" i="11"/>
  <c r="E694" i="11"/>
  <c r="F694" i="11"/>
  <c r="B695" i="11"/>
  <c r="C695" i="11"/>
  <c r="D695" i="11"/>
  <c r="E695" i="11"/>
  <c r="F695" i="11"/>
  <c r="B696" i="11"/>
  <c r="C696" i="11"/>
  <c r="D696" i="11"/>
  <c r="E696" i="11"/>
  <c r="F696" i="11"/>
  <c r="B697" i="11"/>
  <c r="C697" i="11"/>
  <c r="D697" i="11"/>
  <c r="E697" i="11"/>
  <c r="F697" i="11"/>
  <c r="B698" i="11"/>
  <c r="C698" i="11"/>
  <c r="D698" i="11"/>
  <c r="E698" i="11"/>
  <c r="F698" i="11"/>
  <c r="B699" i="11"/>
  <c r="C699" i="11"/>
  <c r="D699" i="11"/>
  <c r="E699" i="11"/>
  <c r="F699" i="11"/>
  <c r="B700" i="11"/>
  <c r="C700" i="11"/>
  <c r="D700" i="11"/>
  <c r="E700" i="11"/>
  <c r="F700" i="11"/>
  <c r="B701" i="11"/>
  <c r="C701" i="11"/>
  <c r="D701" i="11"/>
  <c r="E701" i="11"/>
  <c r="F701" i="11"/>
  <c r="B702" i="11"/>
  <c r="C702" i="11"/>
  <c r="D702" i="11"/>
  <c r="E702" i="11"/>
  <c r="F702" i="11"/>
  <c r="B703" i="11"/>
  <c r="C703" i="11"/>
  <c r="D703" i="11"/>
  <c r="E703" i="11"/>
  <c r="F703" i="11"/>
  <c r="B704" i="11"/>
  <c r="C704" i="11"/>
  <c r="D704" i="11"/>
  <c r="E704" i="11"/>
  <c r="F704" i="11"/>
  <c r="B705" i="11"/>
  <c r="C705" i="11"/>
  <c r="D705" i="11"/>
  <c r="E705" i="11"/>
  <c r="F705" i="11"/>
  <c r="B706" i="11"/>
  <c r="C706" i="11"/>
  <c r="D706" i="11"/>
  <c r="E706" i="11"/>
  <c r="F706" i="11"/>
  <c r="B707" i="11"/>
  <c r="C707" i="11"/>
  <c r="D707" i="11"/>
  <c r="E707" i="11"/>
  <c r="F707" i="11"/>
  <c r="B708" i="11"/>
  <c r="C708" i="11"/>
  <c r="D708" i="11"/>
  <c r="E708" i="11"/>
  <c r="F708" i="11"/>
  <c r="B709" i="11"/>
  <c r="C709" i="11"/>
  <c r="D709" i="11"/>
  <c r="E709" i="11"/>
  <c r="F709" i="11"/>
  <c r="B710" i="11"/>
  <c r="C710" i="11"/>
  <c r="D710" i="11"/>
  <c r="E710" i="11"/>
  <c r="F710" i="11"/>
  <c r="B711" i="11"/>
  <c r="C711" i="11"/>
  <c r="D711" i="11"/>
  <c r="E711" i="11"/>
  <c r="F711" i="11"/>
  <c r="B712" i="11"/>
  <c r="C712" i="11"/>
  <c r="D712" i="11"/>
  <c r="E712" i="11"/>
  <c r="F712" i="11"/>
  <c r="B713" i="11"/>
  <c r="C713" i="11"/>
  <c r="D713" i="11"/>
  <c r="E713" i="11"/>
  <c r="F713" i="11"/>
  <c r="B714" i="11"/>
  <c r="C714" i="11"/>
  <c r="D714" i="11"/>
  <c r="E714" i="11"/>
  <c r="F714" i="11"/>
  <c r="B715" i="11"/>
  <c r="C715" i="11"/>
  <c r="D715" i="11"/>
  <c r="E715" i="11"/>
  <c r="F715" i="11"/>
  <c r="B716" i="11"/>
  <c r="C716" i="11"/>
  <c r="D716" i="11"/>
  <c r="E716" i="11"/>
  <c r="F716" i="11"/>
  <c r="B717" i="11"/>
  <c r="C717" i="11"/>
  <c r="D717" i="11"/>
  <c r="E717" i="11"/>
  <c r="F717" i="11"/>
  <c r="B718" i="11"/>
  <c r="C718" i="11"/>
  <c r="D718" i="11"/>
  <c r="E718" i="11"/>
  <c r="F718" i="11"/>
  <c r="B719" i="11"/>
  <c r="C719" i="11"/>
  <c r="D719" i="11"/>
  <c r="E719" i="11"/>
  <c r="F719" i="11"/>
  <c r="B720" i="11"/>
  <c r="C720" i="11"/>
  <c r="D720" i="11"/>
  <c r="E720" i="11"/>
  <c r="F720" i="11"/>
  <c r="B721" i="11"/>
  <c r="C721" i="11"/>
  <c r="D721" i="11"/>
  <c r="E721" i="11"/>
  <c r="F721" i="11"/>
  <c r="B722" i="11"/>
  <c r="C722" i="11"/>
  <c r="D722" i="11"/>
  <c r="E722" i="11"/>
  <c r="F722" i="11"/>
  <c r="B723" i="11"/>
  <c r="C723" i="11"/>
  <c r="D723" i="11"/>
  <c r="E723" i="11"/>
  <c r="F723" i="11"/>
  <c r="B724" i="11"/>
  <c r="C724" i="11"/>
  <c r="D724" i="11"/>
  <c r="E724" i="11"/>
  <c r="F724" i="11"/>
  <c r="B725" i="11"/>
  <c r="C725" i="11"/>
  <c r="D725" i="11"/>
  <c r="E725" i="11"/>
  <c r="F725" i="11"/>
  <c r="B726" i="11"/>
  <c r="C726" i="11"/>
  <c r="D726" i="11"/>
  <c r="E726" i="11"/>
  <c r="F726" i="11"/>
  <c r="B727" i="11"/>
  <c r="C727" i="11"/>
  <c r="D727" i="11"/>
  <c r="E727" i="11"/>
  <c r="F727" i="11"/>
  <c r="B728" i="11"/>
  <c r="C728" i="11"/>
  <c r="D728" i="11"/>
  <c r="E728" i="11"/>
  <c r="F728" i="11"/>
  <c r="B729" i="11"/>
  <c r="C729" i="11"/>
  <c r="D729" i="11"/>
  <c r="E729" i="11"/>
  <c r="F729" i="11"/>
  <c r="B730" i="11"/>
  <c r="C730" i="11"/>
  <c r="D730" i="11"/>
  <c r="E730" i="11"/>
  <c r="F730" i="11"/>
  <c r="B731" i="11"/>
  <c r="C731" i="11"/>
  <c r="D731" i="11"/>
  <c r="E731" i="11"/>
  <c r="F731" i="11"/>
  <c r="B732" i="11"/>
  <c r="C732" i="11"/>
  <c r="D732" i="11"/>
  <c r="E732" i="11"/>
  <c r="F732" i="11"/>
  <c r="B733" i="11"/>
  <c r="C733" i="11"/>
  <c r="D733" i="11"/>
  <c r="E733" i="11"/>
  <c r="F733" i="11"/>
  <c r="B734" i="11"/>
  <c r="C734" i="11"/>
  <c r="D734" i="11"/>
  <c r="E734" i="11"/>
  <c r="F734" i="11"/>
  <c r="B735" i="11"/>
  <c r="C735" i="11"/>
  <c r="D735" i="11"/>
  <c r="E735" i="11"/>
  <c r="F735" i="11"/>
  <c r="B736" i="11"/>
  <c r="C736" i="11"/>
  <c r="D736" i="11"/>
  <c r="E736" i="11"/>
  <c r="F736" i="11"/>
  <c r="B737" i="11"/>
  <c r="C737" i="11"/>
  <c r="D737" i="11"/>
  <c r="E737" i="11"/>
  <c r="F737" i="11"/>
  <c r="B738" i="11"/>
  <c r="C738" i="11"/>
  <c r="D738" i="11"/>
  <c r="E738" i="11"/>
  <c r="F738" i="11"/>
  <c r="B739" i="11"/>
  <c r="C739" i="11"/>
  <c r="D739" i="11"/>
  <c r="E739" i="11"/>
  <c r="F739" i="11"/>
  <c r="B740" i="11"/>
  <c r="C740" i="11"/>
  <c r="D740" i="11"/>
  <c r="E740" i="11"/>
  <c r="F740" i="11"/>
  <c r="B741" i="11"/>
  <c r="C741" i="11"/>
  <c r="D741" i="11"/>
  <c r="E741" i="11"/>
  <c r="F741" i="11"/>
  <c r="B742" i="11"/>
  <c r="C742" i="11"/>
  <c r="D742" i="11"/>
  <c r="E742" i="11"/>
  <c r="F742" i="11"/>
  <c r="B743" i="11"/>
  <c r="C743" i="11"/>
  <c r="D743" i="11"/>
  <c r="E743" i="11"/>
  <c r="F743" i="11"/>
  <c r="B744" i="11"/>
  <c r="C744" i="11"/>
  <c r="D744" i="11"/>
  <c r="E744" i="11"/>
  <c r="F744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B43" i="9"/>
  <c r="C43" i="9"/>
  <c r="D43" i="9"/>
  <c r="E43" i="9"/>
  <c r="F43" i="9"/>
  <c r="B44" i="9"/>
  <c r="C44" i="9"/>
  <c r="D44" i="9"/>
  <c r="E44" i="9"/>
  <c r="F44" i="9"/>
  <c r="B45" i="9"/>
  <c r="C45" i="9"/>
  <c r="D45" i="9"/>
  <c r="E45" i="9"/>
  <c r="F45" i="9"/>
  <c r="B46" i="9"/>
  <c r="C46" i="9"/>
  <c r="D46" i="9"/>
  <c r="E46" i="9"/>
  <c r="F46" i="9"/>
  <c r="B47" i="9"/>
  <c r="C47" i="9"/>
  <c r="D47" i="9"/>
  <c r="E47" i="9"/>
  <c r="F47" i="9"/>
  <c r="B48" i="9"/>
  <c r="C48" i="9"/>
  <c r="D48" i="9"/>
  <c r="E48" i="9"/>
  <c r="F48" i="9"/>
  <c r="B49" i="9"/>
  <c r="C49" i="9"/>
  <c r="D49" i="9"/>
  <c r="E49" i="9"/>
  <c r="F49" i="9"/>
  <c r="B50" i="9"/>
  <c r="C50" i="9"/>
  <c r="D50" i="9"/>
  <c r="E50" i="9"/>
  <c r="F50" i="9"/>
  <c r="B51" i="9"/>
  <c r="C51" i="9"/>
  <c r="D51" i="9"/>
  <c r="E51" i="9"/>
  <c r="F51" i="9"/>
  <c r="B52" i="9"/>
  <c r="C52" i="9"/>
  <c r="D52" i="9"/>
  <c r="E52" i="9"/>
  <c r="F52" i="9"/>
  <c r="B53" i="9"/>
  <c r="C53" i="9"/>
  <c r="D53" i="9"/>
  <c r="E53" i="9"/>
  <c r="F53" i="9"/>
  <c r="B54" i="9"/>
  <c r="C54" i="9"/>
  <c r="D54" i="9"/>
  <c r="E54" i="9"/>
  <c r="F54" i="9"/>
  <c r="B55" i="9"/>
  <c r="C55" i="9"/>
  <c r="D55" i="9"/>
  <c r="E55" i="9"/>
  <c r="F55" i="9"/>
  <c r="B56" i="9"/>
  <c r="C56" i="9"/>
  <c r="D56" i="9"/>
  <c r="E56" i="9"/>
  <c r="F56" i="9"/>
  <c r="B57" i="9"/>
  <c r="C57" i="9"/>
  <c r="D57" i="9"/>
  <c r="E57" i="9"/>
  <c r="F57" i="9"/>
  <c r="B58" i="9"/>
  <c r="C58" i="9"/>
  <c r="D58" i="9"/>
  <c r="E58" i="9"/>
  <c r="F58" i="9"/>
  <c r="B59" i="9"/>
  <c r="C59" i="9"/>
  <c r="D59" i="9"/>
  <c r="E59" i="9"/>
  <c r="F59" i="9"/>
  <c r="B60" i="9"/>
  <c r="C60" i="9"/>
  <c r="D60" i="9"/>
  <c r="E60" i="9"/>
  <c r="F60" i="9"/>
  <c r="B61" i="9"/>
  <c r="C61" i="9"/>
  <c r="D61" i="9"/>
  <c r="E61" i="9"/>
  <c r="F61" i="9"/>
  <c r="B62" i="9"/>
  <c r="C62" i="9"/>
  <c r="D62" i="9"/>
  <c r="E62" i="9"/>
  <c r="F62" i="9"/>
  <c r="B63" i="9"/>
  <c r="C63" i="9"/>
  <c r="D63" i="9"/>
  <c r="E63" i="9"/>
  <c r="F63" i="9"/>
  <c r="B64" i="9"/>
  <c r="C64" i="9"/>
  <c r="D64" i="9"/>
  <c r="E64" i="9"/>
  <c r="F64" i="9"/>
  <c r="B65" i="9"/>
  <c r="C65" i="9"/>
  <c r="D65" i="9"/>
  <c r="E65" i="9"/>
  <c r="F65" i="9"/>
  <c r="B66" i="9"/>
  <c r="C66" i="9"/>
  <c r="D66" i="9"/>
  <c r="E66" i="9"/>
  <c r="F66" i="9"/>
  <c r="B67" i="9"/>
  <c r="C67" i="9"/>
  <c r="D67" i="9"/>
  <c r="E67" i="9"/>
  <c r="F67" i="9"/>
  <c r="B68" i="9"/>
  <c r="C68" i="9"/>
  <c r="D68" i="9"/>
  <c r="E68" i="9"/>
  <c r="F68" i="9"/>
  <c r="B69" i="9"/>
  <c r="C69" i="9"/>
  <c r="D69" i="9"/>
  <c r="E69" i="9"/>
  <c r="F69" i="9"/>
  <c r="B70" i="9"/>
  <c r="C70" i="9"/>
  <c r="D70" i="9"/>
  <c r="E70" i="9"/>
  <c r="F70" i="9"/>
  <c r="B71" i="9"/>
  <c r="C71" i="9"/>
  <c r="D71" i="9"/>
  <c r="E71" i="9"/>
  <c r="F71" i="9"/>
  <c r="B72" i="9"/>
  <c r="C72" i="9"/>
  <c r="D72" i="9"/>
  <c r="E72" i="9"/>
  <c r="F72" i="9"/>
  <c r="B73" i="9"/>
  <c r="C73" i="9"/>
  <c r="D73" i="9"/>
  <c r="E73" i="9"/>
  <c r="F73" i="9"/>
  <c r="B74" i="9"/>
  <c r="C74" i="9"/>
  <c r="D74" i="9"/>
  <c r="E74" i="9"/>
  <c r="F74" i="9"/>
  <c r="B75" i="9"/>
  <c r="C75" i="9"/>
  <c r="D75" i="9"/>
  <c r="E75" i="9"/>
  <c r="F75" i="9"/>
  <c r="B76" i="9"/>
  <c r="C76" i="9"/>
  <c r="D76" i="9"/>
  <c r="E76" i="9"/>
  <c r="F76" i="9"/>
  <c r="B77" i="9"/>
  <c r="C77" i="9"/>
  <c r="D77" i="9"/>
  <c r="E77" i="9"/>
  <c r="F77" i="9"/>
  <c r="B78" i="9"/>
  <c r="C78" i="9"/>
  <c r="D78" i="9"/>
  <c r="E78" i="9"/>
  <c r="F78" i="9"/>
  <c r="B79" i="9"/>
  <c r="C79" i="9"/>
  <c r="D79" i="9"/>
  <c r="E79" i="9"/>
  <c r="F79" i="9"/>
  <c r="B80" i="9"/>
  <c r="C80" i="9"/>
  <c r="D80" i="9"/>
  <c r="E80" i="9"/>
  <c r="F80" i="9"/>
  <c r="B81" i="9"/>
  <c r="C81" i="9"/>
  <c r="D81" i="9"/>
  <c r="E81" i="9"/>
  <c r="F81" i="9"/>
  <c r="B82" i="9"/>
  <c r="C82" i="9"/>
  <c r="D82" i="9"/>
  <c r="E82" i="9"/>
  <c r="F82" i="9"/>
  <c r="B83" i="9"/>
  <c r="C83" i="9"/>
  <c r="D83" i="9"/>
  <c r="E83" i="9"/>
  <c r="F83" i="9"/>
  <c r="B84" i="9"/>
  <c r="C84" i="9"/>
  <c r="D84" i="9"/>
  <c r="E84" i="9"/>
  <c r="F84" i="9"/>
  <c r="B85" i="9"/>
  <c r="C85" i="9"/>
  <c r="D85" i="9"/>
  <c r="E85" i="9"/>
  <c r="F85" i="9"/>
  <c r="B86" i="9"/>
  <c r="C86" i="9"/>
  <c r="D86" i="9"/>
  <c r="E86" i="9"/>
  <c r="F86" i="9"/>
  <c r="B87" i="9"/>
  <c r="C87" i="9"/>
  <c r="D87" i="9"/>
  <c r="E87" i="9"/>
  <c r="F87" i="9"/>
  <c r="B88" i="9"/>
  <c r="C88" i="9"/>
  <c r="D88" i="9"/>
  <c r="E88" i="9"/>
  <c r="F88" i="9"/>
  <c r="B89" i="9"/>
  <c r="C89" i="9"/>
  <c r="D89" i="9"/>
  <c r="E89" i="9"/>
  <c r="F89" i="9"/>
  <c r="B90" i="9"/>
  <c r="C90" i="9"/>
  <c r="D90" i="9"/>
  <c r="E90" i="9"/>
  <c r="F90" i="9"/>
  <c r="B91" i="9"/>
  <c r="C91" i="9"/>
  <c r="D91" i="9"/>
  <c r="E91" i="9"/>
  <c r="F91" i="9"/>
  <c r="B92" i="9"/>
  <c r="C92" i="9"/>
  <c r="D92" i="9"/>
  <c r="E92" i="9"/>
  <c r="F92" i="9"/>
  <c r="B93" i="9"/>
  <c r="C93" i="9"/>
  <c r="D93" i="9"/>
  <c r="E93" i="9"/>
  <c r="F93" i="9"/>
  <c r="B94" i="9"/>
  <c r="C94" i="9"/>
  <c r="D94" i="9"/>
  <c r="E94" i="9"/>
  <c r="F94" i="9"/>
  <c r="B95" i="9"/>
  <c r="C95" i="9"/>
  <c r="D95" i="9"/>
  <c r="E95" i="9"/>
  <c r="F95" i="9"/>
  <c r="B96" i="9"/>
  <c r="C96" i="9"/>
  <c r="D96" i="9"/>
  <c r="E96" i="9"/>
  <c r="F96" i="9"/>
  <c r="B97" i="9"/>
  <c r="C97" i="9"/>
  <c r="D97" i="9"/>
  <c r="E97" i="9"/>
  <c r="F97" i="9"/>
  <c r="B98" i="9"/>
  <c r="C98" i="9"/>
  <c r="D98" i="9"/>
  <c r="E98" i="9"/>
  <c r="F98" i="9"/>
  <c r="B99" i="9"/>
  <c r="C99" i="9"/>
  <c r="D99" i="9"/>
  <c r="E99" i="9"/>
  <c r="F99" i="9"/>
  <c r="B100" i="9"/>
  <c r="C100" i="9"/>
  <c r="D100" i="9"/>
  <c r="E100" i="9"/>
  <c r="F100" i="9"/>
  <c r="B101" i="9"/>
  <c r="C101" i="9"/>
  <c r="D101" i="9"/>
  <c r="E101" i="9"/>
  <c r="F101" i="9"/>
  <c r="B102" i="9"/>
  <c r="C102" i="9"/>
  <c r="D102" i="9"/>
  <c r="E102" i="9"/>
  <c r="F102" i="9"/>
  <c r="B103" i="9"/>
  <c r="C103" i="9"/>
  <c r="D103" i="9"/>
  <c r="E103" i="9"/>
  <c r="F103" i="9"/>
  <c r="B104" i="9"/>
  <c r="C104" i="9"/>
  <c r="D104" i="9"/>
  <c r="E104" i="9"/>
  <c r="F104" i="9"/>
  <c r="B105" i="9"/>
  <c r="C105" i="9"/>
  <c r="D105" i="9"/>
  <c r="E105" i="9"/>
  <c r="F105" i="9"/>
  <c r="B106" i="9"/>
  <c r="C106" i="9"/>
  <c r="D106" i="9"/>
  <c r="E106" i="9"/>
  <c r="F106" i="9"/>
  <c r="B107" i="9"/>
  <c r="C107" i="9"/>
  <c r="D107" i="9"/>
  <c r="E107" i="9"/>
  <c r="F107" i="9"/>
  <c r="B108" i="9"/>
  <c r="C108" i="9"/>
  <c r="D108" i="9"/>
  <c r="E108" i="9"/>
  <c r="F108" i="9"/>
  <c r="B109" i="9"/>
  <c r="C109" i="9"/>
  <c r="D109" i="9"/>
  <c r="E109" i="9"/>
  <c r="F109" i="9"/>
  <c r="B110" i="9"/>
  <c r="C110" i="9"/>
  <c r="D110" i="9"/>
  <c r="E110" i="9"/>
  <c r="F110" i="9"/>
  <c r="B111" i="9"/>
  <c r="C111" i="9"/>
  <c r="D111" i="9"/>
  <c r="E111" i="9"/>
  <c r="F111" i="9"/>
  <c r="B112" i="9"/>
  <c r="C112" i="9"/>
  <c r="D112" i="9"/>
  <c r="E112" i="9"/>
  <c r="F112" i="9"/>
  <c r="B113" i="9"/>
  <c r="C113" i="9"/>
  <c r="D113" i="9"/>
  <c r="E113" i="9"/>
  <c r="F113" i="9"/>
  <c r="B114" i="9"/>
  <c r="C114" i="9"/>
  <c r="D114" i="9"/>
  <c r="E114" i="9"/>
  <c r="F114" i="9"/>
  <c r="B115" i="9"/>
  <c r="C115" i="9"/>
  <c r="D115" i="9"/>
  <c r="E115" i="9"/>
  <c r="F115" i="9"/>
  <c r="B116" i="9"/>
  <c r="C116" i="9"/>
  <c r="D116" i="9"/>
  <c r="E116" i="9"/>
  <c r="F116" i="9"/>
  <c r="B117" i="9"/>
  <c r="C117" i="9"/>
  <c r="D117" i="9"/>
  <c r="E117" i="9"/>
  <c r="F117" i="9"/>
  <c r="B118" i="9"/>
  <c r="C118" i="9"/>
  <c r="D118" i="9"/>
  <c r="E118" i="9"/>
  <c r="F118" i="9"/>
  <c r="B119" i="9"/>
  <c r="C119" i="9"/>
  <c r="D119" i="9"/>
  <c r="E119" i="9"/>
  <c r="F119" i="9"/>
  <c r="B120" i="9"/>
  <c r="C120" i="9"/>
  <c r="D120" i="9"/>
  <c r="E120" i="9"/>
  <c r="F120" i="9"/>
  <c r="B121" i="9"/>
  <c r="C121" i="9"/>
  <c r="D121" i="9"/>
  <c r="E121" i="9"/>
  <c r="F121" i="9"/>
  <c r="B122" i="9"/>
  <c r="C122" i="9"/>
  <c r="D122" i="9"/>
  <c r="E122" i="9"/>
  <c r="F122" i="9"/>
  <c r="B123" i="9"/>
  <c r="C123" i="9"/>
  <c r="D123" i="9"/>
  <c r="E123" i="9"/>
  <c r="F123" i="9"/>
  <c r="B124" i="9"/>
  <c r="C124" i="9"/>
  <c r="D124" i="9"/>
  <c r="E124" i="9"/>
  <c r="F124" i="9"/>
  <c r="B125" i="9"/>
  <c r="C125" i="9"/>
  <c r="D125" i="9"/>
  <c r="E125" i="9"/>
  <c r="F125" i="9"/>
  <c r="B126" i="9"/>
  <c r="C126" i="9"/>
  <c r="D126" i="9"/>
  <c r="E126" i="9"/>
  <c r="F126" i="9"/>
  <c r="B127" i="9"/>
  <c r="C127" i="9"/>
  <c r="D127" i="9"/>
  <c r="E127" i="9"/>
  <c r="F127" i="9"/>
  <c r="B128" i="9"/>
  <c r="C128" i="9"/>
  <c r="D128" i="9"/>
  <c r="E128" i="9"/>
  <c r="F128" i="9"/>
  <c r="B129" i="9"/>
  <c r="C129" i="9"/>
  <c r="D129" i="9"/>
  <c r="E129" i="9"/>
  <c r="F129" i="9"/>
  <c r="B130" i="9"/>
  <c r="C130" i="9"/>
  <c r="D130" i="9"/>
  <c r="E130" i="9"/>
  <c r="F130" i="9"/>
  <c r="B131" i="9"/>
  <c r="C131" i="9"/>
  <c r="D131" i="9"/>
  <c r="E131" i="9"/>
  <c r="F131" i="9"/>
  <c r="B132" i="9"/>
  <c r="C132" i="9"/>
  <c r="D132" i="9"/>
  <c r="E132" i="9"/>
  <c r="F132" i="9"/>
  <c r="B133" i="9"/>
  <c r="C133" i="9"/>
  <c r="D133" i="9"/>
  <c r="E133" i="9"/>
  <c r="F133" i="9"/>
  <c r="B134" i="9"/>
  <c r="C134" i="9"/>
  <c r="D134" i="9"/>
  <c r="E134" i="9"/>
  <c r="F134" i="9"/>
  <c r="B135" i="9"/>
  <c r="C135" i="9"/>
  <c r="D135" i="9"/>
  <c r="E135" i="9"/>
  <c r="F135" i="9"/>
  <c r="B136" i="9"/>
  <c r="C136" i="9"/>
  <c r="D136" i="9"/>
  <c r="E136" i="9"/>
  <c r="F136" i="9"/>
  <c r="B137" i="9"/>
  <c r="C137" i="9"/>
  <c r="D137" i="9"/>
  <c r="E137" i="9"/>
  <c r="F137" i="9"/>
  <c r="B138" i="9"/>
  <c r="C138" i="9"/>
  <c r="D138" i="9"/>
  <c r="E138" i="9"/>
  <c r="F138" i="9"/>
  <c r="B139" i="9"/>
  <c r="C139" i="9"/>
  <c r="D139" i="9"/>
  <c r="E139" i="9"/>
  <c r="F139" i="9"/>
  <c r="B140" i="9"/>
  <c r="C140" i="9"/>
  <c r="D140" i="9"/>
  <c r="E140" i="9"/>
  <c r="F140" i="9"/>
  <c r="B141" i="9"/>
  <c r="C141" i="9"/>
  <c r="D141" i="9"/>
  <c r="E141" i="9"/>
  <c r="F141" i="9"/>
  <c r="B142" i="9"/>
  <c r="C142" i="9"/>
  <c r="D142" i="9"/>
  <c r="E142" i="9"/>
  <c r="F142" i="9"/>
  <c r="B143" i="9"/>
  <c r="C143" i="9"/>
  <c r="D143" i="9"/>
  <c r="E143" i="9"/>
  <c r="F143" i="9"/>
  <c r="B144" i="9"/>
  <c r="C144" i="9"/>
  <c r="D144" i="9"/>
  <c r="E144" i="9"/>
  <c r="F144" i="9"/>
  <c r="B145" i="9"/>
  <c r="C145" i="9"/>
  <c r="D145" i="9"/>
  <c r="E145" i="9"/>
  <c r="F145" i="9"/>
  <c r="B146" i="9"/>
  <c r="C146" i="9"/>
  <c r="D146" i="9"/>
  <c r="E146" i="9"/>
  <c r="F146" i="9"/>
  <c r="B147" i="9"/>
  <c r="C147" i="9"/>
  <c r="D147" i="9"/>
  <c r="E147" i="9"/>
  <c r="F147" i="9"/>
  <c r="B148" i="9"/>
  <c r="C148" i="9"/>
  <c r="D148" i="9"/>
  <c r="E148" i="9"/>
  <c r="F148" i="9"/>
  <c r="B149" i="9"/>
  <c r="C149" i="9"/>
  <c r="D149" i="9"/>
  <c r="E149" i="9"/>
  <c r="F149" i="9"/>
  <c r="B150" i="9"/>
  <c r="C150" i="9"/>
  <c r="D150" i="9"/>
  <c r="E150" i="9"/>
  <c r="F150" i="9"/>
  <c r="B151" i="9"/>
  <c r="C151" i="9"/>
  <c r="D151" i="9"/>
  <c r="E151" i="9"/>
  <c r="F151" i="9"/>
  <c r="B152" i="9"/>
  <c r="C152" i="9"/>
  <c r="D152" i="9"/>
  <c r="E152" i="9"/>
  <c r="F152" i="9"/>
  <c r="B153" i="9"/>
  <c r="C153" i="9"/>
  <c r="D153" i="9"/>
  <c r="E153" i="9"/>
  <c r="F153" i="9"/>
  <c r="B154" i="9"/>
  <c r="C154" i="9"/>
  <c r="D154" i="9"/>
  <c r="E154" i="9"/>
  <c r="F154" i="9"/>
  <c r="B155" i="9"/>
  <c r="C155" i="9"/>
  <c r="D155" i="9"/>
  <c r="E155" i="9"/>
  <c r="F155" i="9"/>
  <c r="B156" i="9"/>
  <c r="C156" i="9"/>
  <c r="D156" i="9"/>
  <c r="E156" i="9"/>
  <c r="F156" i="9"/>
  <c r="B157" i="9"/>
  <c r="C157" i="9"/>
  <c r="D157" i="9"/>
  <c r="E157" i="9"/>
  <c r="F157" i="9"/>
  <c r="B158" i="9"/>
  <c r="C158" i="9"/>
  <c r="D158" i="9"/>
  <c r="E158" i="9"/>
  <c r="F158" i="9"/>
  <c r="B159" i="9"/>
  <c r="C159" i="9"/>
  <c r="D159" i="9"/>
  <c r="E159" i="9"/>
  <c r="F159" i="9"/>
  <c r="B160" i="9"/>
  <c r="C160" i="9"/>
  <c r="D160" i="9"/>
  <c r="E160" i="9"/>
  <c r="F160" i="9"/>
  <c r="B161" i="9"/>
  <c r="C161" i="9"/>
  <c r="D161" i="9"/>
  <c r="E161" i="9"/>
  <c r="F161" i="9"/>
  <c r="B162" i="9"/>
  <c r="C162" i="9"/>
  <c r="D162" i="9"/>
  <c r="E162" i="9"/>
  <c r="F162" i="9"/>
  <c r="B163" i="9"/>
  <c r="C163" i="9"/>
  <c r="D163" i="9"/>
  <c r="E163" i="9"/>
  <c r="F163" i="9"/>
  <c r="B164" i="9"/>
  <c r="C164" i="9"/>
  <c r="D164" i="9"/>
  <c r="E164" i="9"/>
  <c r="F164" i="9"/>
  <c r="B165" i="9"/>
  <c r="C165" i="9"/>
  <c r="D165" i="9"/>
  <c r="E165" i="9"/>
  <c r="F165" i="9"/>
  <c r="B166" i="9"/>
  <c r="C166" i="9"/>
  <c r="D166" i="9"/>
  <c r="E166" i="9"/>
  <c r="F166" i="9"/>
  <c r="B167" i="9"/>
  <c r="C167" i="9"/>
  <c r="D167" i="9"/>
  <c r="E167" i="9"/>
  <c r="F167" i="9"/>
  <c r="B168" i="9"/>
  <c r="C168" i="9"/>
  <c r="D168" i="9"/>
  <c r="E168" i="9"/>
  <c r="F168" i="9"/>
  <c r="B169" i="9"/>
  <c r="C169" i="9"/>
  <c r="D169" i="9"/>
  <c r="E169" i="9"/>
  <c r="F169" i="9"/>
  <c r="B170" i="9"/>
  <c r="C170" i="9"/>
  <c r="D170" i="9"/>
  <c r="E170" i="9"/>
  <c r="F170" i="9"/>
  <c r="B171" i="9"/>
  <c r="C171" i="9"/>
  <c r="D171" i="9"/>
  <c r="E171" i="9"/>
  <c r="F171" i="9"/>
  <c r="B172" i="9"/>
  <c r="C172" i="9"/>
  <c r="D172" i="9"/>
  <c r="E172" i="9"/>
  <c r="F172" i="9"/>
  <c r="B173" i="9"/>
  <c r="C173" i="9"/>
  <c r="D173" i="9"/>
  <c r="E173" i="9"/>
  <c r="F173" i="9"/>
  <c r="B174" i="9"/>
  <c r="C174" i="9"/>
  <c r="D174" i="9"/>
  <c r="E174" i="9"/>
  <c r="F174" i="9"/>
  <c r="B175" i="9"/>
  <c r="C175" i="9"/>
  <c r="D175" i="9"/>
  <c r="E175" i="9"/>
  <c r="F175" i="9"/>
  <c r="B176" i="9"/>
  <c r="C176" i="9"/>
  <c r="D176" i="9"/>
  <c r="E176" i="9"/>
  <c r="F176" i="9"/>
  <c r="B177" i="9"/>
  <c r="C177" i="9"/>
  <c r="D177" i="9"/>
  <c r="E177" i="9"/>
  <c r="F177" i="9"/>
  <c r="B178" i="9"/>
  <c r="C178" i="9"/>
  <c r="D178" i="9"/>
  <c r="E178" i="9"/>
  <c r="F178" i="9"/>
  <c r="B179" i="9"/>
  <c r="C179" i="9"/>
  <c r="D179" i="9"/>
  <c r="E179" i="9"/>
  <c r="F179" i="9"/>
  <c r="B180" i="9"/>
  <c r="C180" i="9"/>
  <c r="D180" i="9"/>
  <c r="E180" i="9"/>
  <c r="F180" i="9"/>
  <c r="B181" i="9"/>
  <c r="C181" i="9"/>
  <c r="D181" i="9"/>
  <c r="E181" i="9"/>
  <c r="F181" i="9"/>
  <c r="B182" i="9"/>
  <c r="C182" i="9"/>
  <c r="D182" i="9"/>
  <c r="E182" i="9"/>
  <c r="F182" i="9"/>
  <c r="B183" i="9"/>
  <c r="C183" i="9"/>
  <c r="D183" i="9"/>
  <c r="E183" i="9"/>
  <c r="F183" i="9"/>
  <c r="B184" i="9"/>
  <c r="C184" i="9"/>
  <c r="D184" i="9"/>
  <c r="E184" i="9"/>
  <c r="F184" i="9"/>
  <c r="B185" i="9"/>
  <c r="C185" i="9"/>
  <c r="D185" i="9"/>
  <c r="E185" i="9"/>
  <c r="F185" i="9"/>
  <c r="B186" i="9"/>
  <c r="C186" i="9"/>
  <c r="D186" i="9"/>
  <c r="E186" i="9"/>
  <c r="F186" i="9"/>
  <c r="B187" i="9"/>
  <c r="C187" i="9"/>
  <c r="D187" i="9"/>
  <c r="E187" i="9"/>
  <c r="F187" i="9"/>
  <c r="B188" i="9"/>
  <c r="C188" i="9"/>
  <c r="D188" i="9"/>
  <c r="E188" i="9"/>
  <c r="F188" i="9"/>
  <c r="B189" i="9"/>
  <c r="C189" i="9"/>
  <c r="D189" i="9"/>
  <c r="E189" i="9"/>
  <c r="F189" i="9"/>
  <c r="B190" i="9"/>
  <c r="C190" i="9"/>
  <c r="D190" i="9"/>
  <c r="E190" i="9"/>
  <c r="F190" i="9"/>
  <c r="B191" i="9"/>
  <c r="C191" i="9"/>
  <c r="D191" i="9"/>
  <c r="E191" i="9"/>
  <c r="F191" i="9"/>
  <c r="B192" i="9"/>
  <c r="C192" i="9"/>
  <c r="D192" i="9"/>
  <c r="E192" i="9"/>
  <c r="F192" i="9"/>
  <c r="B193" i="9"/>
  <c r="C193" i="9"/>
  <c r="D193" i="9"/>
  <c r="E193" i="9"/>
  <c r="F193" i="9"/>
  <c r="B194" i="9"/>
  <c r="C194" i="9"/>
  <c r="D194" i="9"/>
  <c r="E194" i="9"/>
  <c r="F194" i="9"/>
  <c r="B195" i="9"/>
  <c r="C195" i="9"/>
  <c r="D195" i="9"/>
  <c r="E195" i="9"/>
  <c r="F195" i="9"/>
  <c r="B196" i="9"/>
  <c r="C196" i="9"/>
  <c r="D196" i="9"/>
  <c r="E196" i="9"/>
  <c r="F196" i="9"/>
  <c r="B197" i="9"/>
  <c r="C197" i="9"/>
  <c r="D197" i="9"/>
  <c r="E197" i="9"/>
  <c r="F197" i="9"/>
  <c r="B198" i="9"/>
  <c r="C198" i="9"/>
  <c r="D198" i="9"/>
  <c r="E198" i="9"/>
  <c r="F198" i="9"/>
  <c r="B199" i="9"/>
  <c r="C199" i="9"/>
  <c r="D199" i="9"/>
  <c r="E199" i="9"/>
  <c r="F199" i="9"/>
  <c r="B200" i="9"/>
  <c r="C200" i="9"/>
  <c r="D200" i="9"/>
  <c r="E200" i="9"/>
  <c r="F200" i="9"/>
  <c r="B201" i="9"/>
  <c r="C201" i="9"/>
  <c r="D201" i="9"/>
  <c r="E201" i="9"/>
  <c r="F201" i="9"/>
  <c r="B202" i="9"/>
  <c r="C202" i="9"/>
  <c r="D202" i="9"/>
  <c r="E202" i="9"/>
  <c r="F202" i="9"/>
  <c r="B203" i="9"/>
  <c r="C203" i="9"/>
  <c r="D203" i="9"/>
  <c r="E203" i="9"/>
  <c r="F203" i="9"/>
  <c r="B204" i="9"/>
  <c r="C204" i="9"/>
  <c r="D204" i="9"/>
  <c r="E204" i="9"/>
  <c r="F204" i="9"/>
  <c r="B205" i="9"/>
  <c r="C205" i="9"/>
  <c r="D205" i="9"/>
  <c r="E205" i="9"/>
  <c r="F205" i="9"/>
  <c r="B206" i="9"/>
  <c r="C206" i="9"/>
  <c r="D206" i="9"/>
  <c r="E206" i="9"/>
  <c r="F206" i="9"/>
  <c r="B207" i="9"/>
  <c r="C207" i="9"/>
  <c r="D207" i="9"/>
  <c r="E207" i="9"/>
  <c r="F207" i="9"/>
  <c r="B208" i="9"/>
  <c r="C208" i="9"/>
  <c r="D208" i="9"/>
  <c r="E208" i="9"/>
  <c r="F208" i="9"/>
  <c r="B209" i="9"/>
  <c r="C209" i="9"/>
  <c r="D209" i="9"/>
  <c r="E209" i="9"/>
  <c r="F209" i="9"/>
  <c r="B210" i="9"/>
  <c r="C210" i="9"/>
  <c r="D210" i="9"/>
  <c r="E210" i="9"/>
  <c r="F210" i="9"/>
  <c r="B211" i="9"/>
  <c r="C211" i="9"/>
  <c r="D211" i="9"/>
  <c r="E211" i="9"/>
  <c r="F211" i="9"/>
  <c r="B212" i="9"/>
  <c r="C212" i="9"/>
  <c r="D212" i="9"/>
  <c r="E212" i="9"/>
  <c r="F212" i="9"/>
  <c r="B213" i="9"/>
  <c r="C213" i="9"/>
  <c r="D213" i="9"/>
  <c r="E213" i="9"/>
  <c r="F213" i="9"/>
  <c r="B214" i="9"/>
  <c r="C214" i="9"/>
  <c r="D214" i="9"/>
  <c r="E214" i="9"/>
  <c r="F214" i="9"/>
  <c r="B215" i="9"/>
  <c r="C215" i="9"/>
  <c r="D215" i="9"/>
  <c r="E215" i="9"/>
  <c r="F215" i="9"/>
  <c r="B216" i="9"/>
  <c r="C216" i="9"/>
  <c r="D216" i="9"/>
  <c r="E216" i="9"/>
  <c r="F216" i="9"/>
  <c r="B217" i="9"/>
  <c r="C217" i="9"/>
  <c r="D217" i="9"/>
  <c r="E217" i="9"/>
  <c r="F217" i="9"/>
  <c r="B218" i="9"/>
  <c r="C218" i="9"/>
  <c r="D218" i="9"/>
  <c r="E218" i="9"/>
  <c r="F218" i="9"/>
  <c r="B219" i="9"/>
  <c r="C219" i="9"/>
  <c r="D219" i="9"/>
  <c r="E219" i="9"/>
  <c r="F219" i="9"/>
  <c r="B220" i="9"/>
  <c r="C220" i="9"/>
  <c r="D220" i="9"/>
  <c r="E220" i="9"/>
  <c r="F220" i="9"/>
  <c r="B221" i="9"/>
  <c r="C221" i="9"/>
  <c r="D221" i="9"/>
  <c r="E221" i="9"/>
  <c r="F221" i="9"/>
  <c r="B222" i="9"/>
  <c r="C222" i="9"/>
  <c r="D222" i="9"/>
  <c r="E222" i="9"/>
  <c r="F222" i="9"/>
  <c r="B223" i="9"/>
  <c r="C223" i="9"/>
  <c r="D223" i="9"/>
  <c r="E223" i="9"/>
  <c r="F223" i="9"/>
  <c r="B224" i="9"/>
  <c r="C224" i="9"/>
  <c r="D224" i="9"/>
  <c r="E224" i="9"/>
  <c r="F224" i="9"/>
  <c r="B225" i="9"/>
  <c r="C225" i="9"/>
  <c r="D225" i="9"/>
  <c r="E225" i="9"/>
  <c r="F225" i="9"/>
  <c r="B226" i="9"/>
  <c r="C226" i="9"/>
  <c r="D226" i="9"/>
  <c r="E226" i="9"/>
  <c r="F226" i="9"/>
  <c r="B227" i="9"/>
  <c r="C227" i="9"/>
  <c r="D227" i="9"/>
  <c r="E227" i="9"/>
  <c r="F227" i="9"/>
  <c r="B228" i="9"/>
  <c r="C228" i="9"/>
  <c r="D228" i="9"/>
  <c r="E228" i="9"/>
  <c r="F228" i="9"/>
  <c r="B229" i="9"/>
  <c r="C229" i="9"/>
  <c r="D229" i="9"/>
  <c r="E229" i="9"/>
  <c r="F229" i="9"/>
  <c r="B230" i="9"/>
  <c r="C230" i="9"/>
  <c r="D230" i="9"/>
  <c r="E230" i="9"/>
  <c r="F230" i="9"/>
  <c r="B231" i="9"/>
  <c r="C231" i="9"/>
  <c r="D231" i="9"/>
  <c r="E231" i="9"/>
  <c r="F231" i="9"/>
  <c r="B232" i="9"/>
  <c r="C232" i="9"/>
  <c r="D232" i="9"/>
  <c r="E232" i="9"/>
  <c r="F232" i="9"/>
  <c r="B233" i="9"/>
  <c r="C233" i="9"/>
  <c r="D233" i="9"/>
  <c r="E233" i="9"/>
  <c r="F233" i="9"/>
  <c r="B234" i="9"/>
  <c r="C234" i="9"/>
  <c r="D234" i="9"/>
  <c r="E234" i="9"/>
  <c r="F234" i="9"/>
  <c r="B235" i="9"/>
  <c r="C235" i="9"/>
  <c r="D235" i="9"/>
  <c r="E235" i="9"/>
  <c r="F235" i="9"/>
  <c r="B236" i="9"/>
  <c r="C236" i="9"/>
  <c r="D236" i="9"/>
  <c r="E236" i="9"/>
  <c r="F236" i="9"/>
  <c r="B237" i="9"/>
  <c r="C237" i="9"/>
  <c r="D237" i="9"/>
  <c r="E237" i="9"/>
  <c r="F237" i="9"/>
  <c r="B238" i="9"/>
  <c r="C238" i="9"/>
  <c r="D238" i="9"/>
  <c r="E238" i="9"/>
  <c r="F238" i="9"/>
  <c r="B239" i="9"/>
  <c r="C239" i="9"/>
  <c r="D239" i="9"/>
  <c r="E239" i="9"/>
  <c r="F239" i="9"/>
  <c r="B240" i="9"/>
  <c r="C240" i="9"/>
  <c r="D240" i="9"/>
  <c r="E240" i="9"/>
  <c r="F240" i="9"/>
  <c r="B241" i="9"/>
  <c r="C241" i="9"/>
  <c r="D241" i="9"/>
  <c r="E241" i="9"/>
  <c r="F241" i="9"/>
  <c r="B242" i="9"/>
  <c r="C242" i="9"/>
  <c r="D242" i="9"/>
  <c r="E242" i="9"/>
  <c r="F242" i="9"/>
  <c r="B243" i="9"/>
  <c r="C243" i="9"/>
  <c r="D243" i="9"/>
  <c r="E243" i="9"/>
  <c r="F243" i="9"/>
  <c r="B244" i="9"/>
  <c r="C244" i="9"/>
  <c r="D244" i="9"/>
  <c r="E244" i="9"/>
  <c r="F244" i="9"/>
  <c r="B245" i="9"/>
  <c r="C245" i="9"/>
  <c r="D245" i="9"/>
  <c r="E245" i="9"/>
  <c r="F245" i="9"/>
  <c r="B246" i="9"/>
  <c r="C246" i="9"/>
  <c r="D246" i="9"/>
  <c r="E246" i="9"/>
  <c r="F246" i="9"/>
  <c r="B247" i="9"/>
  <c r="C247" i="9"/>
  <c r="D247" i="9"/>
  <c r="E247" i="9"/>
  <c r="F247" i="9"/>
  <c r="B248" i="9"/>
  <c r="C248" i="9"/>
  <c r="D248" i="9"/>
  <c r="E248" i="9"/>
  <c r="F248" i="9"/>
  <c r="B249" i="9"/>
  <c r="C249" i="9"/>
  <c r="D249" i="9"/>
  <c r="E249" i="9"/>
  <c r="F249" i="9"/>
  <c r="B250" i="9"/>
  <c r="C250" i="9"/>
  <c r="D250" i="9"/>
  <c r="E250" i="9"/>
  <c r="F250" i="9"/>
  <c r="B251" i="9"/>
  <c r="C251" i="9"/>
  <c r="D251" i="9"/>
  <c r="E251" i="9"/>
  <c r="F251" i="9"/>
  <c r="B252" i="9"/>
  <c r="C252" i="9"/>
  <c r="D252" i="9"/>
  <c r="E252" i="9"/>
  <c r="F252" i="9"/>
  <c r="B253" i="9"/>
  <c r="C253" i="9"/>
  <c r="D253" i="9"/>
  <c r="E253" i="9"/>
  <c r="F253" i="9"/>
  <c r="B254" i="9"/>
  <c r="C254" i="9"/>
  <c r="D254" i="9"/>
  <c r="E254" i="9"/>
  <c r="F254" i="9"/>
  <c r="B255" i="9"/>
  <c r="C255" i="9"/>
  <c r="D255" i="9"/>
  <c r="E255" i="9"/>
  <c r="F255" i="9"/>
  <c r="B256" i="9"/>
  <c r="C256" i="9"/>
  <c r="D256" i="9"/>
  <c r="E256" i="9"/>
  <c r="F256" i="9"/>
  <c r="B257" i="9"/>
  <c r="C257" i="9"/>
  <c r="D257" i="9"/>
  <c r="E257" i="9"/>
  <c r="F257" i="9"/>
  <c r="B258" i="9"/>
  <c r="C258" i="9"/>
  <c r="D258" i="9"/>
  <c r="E258" i="9"/>
  <c r="F258" i="9"/>
  <c r="B259" i="9"/>
  <c r="C259" i="9"/>
  <c r="D259" i="9"/>
  <c r="E259" i="9"/>
  <c r="F259" i="9"/>
  <c r="B260" i="9"/>
  <c r="C260" i="9"/>
  <c r="D260" i="9"/>
  <c r="E260" i="9"/>
  <c r="F260" i="9"/>
  <c r="B261" i="9"/>
  <c r="C261" i="9"/>
  <c r="D261" i="9"/>
  <c r="E261" i="9"/>
  <c r="F261" i="9"/>
  <c r="B262" i="9"/>
  <c r="C262" i="9"/>
  <c r="D262" i="9"/>
  <c r="E262" i="9"/>
  <c r="F262" i="9"/>
  <c r="B263" i="9"/>
  <c r="C263" i="9"/>
  <c r="D263" i="9"/>
  <c r="E263" i="9"/>
  <c r="F263" i="9"/>
  <c r="B264" i="9"/>
  <c r="C264" i="9"/>
  <c r="D264" i="9"/>
  <c r="E264" i="9"/>
  <c r="F264" i="9"/>
  <c r="B265" i="9"/>
  <c r="C265" i="9"/>
  <c r="D265" i="9"/>
  <c r="E265" i="9"/>
  <c r="F265" i="9"/>
  <c r="B266" i="9"/>
  <c r="C266" i="9"/>
  <c r="D266" i="9"/>
  <c r="E266" i="9"/>
  <c r="F266" i="9"/>
  <c r="B267" i="9"/>
  <c r="C267" i="9"/>
  <c r="D267" i="9"/>
  <c r="E267" i="9"/>
  <c r="F267" i="9"/>
  <c r="B268" i="9"/>
  <c r="C268" i="9"/>
  <c r="D268" i="9"/>
  <c r="E268" i="9"/>
  <c r="F268" i="9"/>
  <c r="B269" i="9"/>
  <c r="C269" i="9"/>
  <c r="D269" i="9"/>
  <c r="E269" i="9"/>
  <c r="F269" i="9"/>
  <c r="B270" i="9"/>
  <c r="C270" i="9"/>
  <c r="D270" i="9"/>
  <c r="E270" i="9"/>
  <c r="F270" i="9"/>
  <c r="B271" i="9"/>
  <c r="C271" i="9"/>
  <c r="D271" i="9"/>
  <c r="E271" i="9"/>
  <c r="F271" i="9"/>
  <c r="B272" i="9"/>
  <c r="C272" i="9"/>
  <c r="D272" i="9"/>
  <c r="E272" i="9"/>
  <c r="F272" i="9"/>
  <c r="B273" i="9"/>
  <c r="C273" i="9"/>
  <c r="D273" i="9"/>
  <c r="E273" i="9"/>
  <c r="F273" i="9"/>
  <c r="B274" i="9"/>
  <c r="C274" i="9"/>
  <c r="D274" i="9"/>
  <c r="E274" i="9"/>
  <c r="F274" i="9"/>
  <c r="B275" i="9"/>
  <c r="C275" i="9"/>
  <c r="D275" i="9"/>
  <c r="E275" i="9"/>
  <c r="F275" i="9"/>
  <c r="B276" i="9"/>
  <c r="C276" i="9"/>
  <c r="D276" i="9"/>
  <c r="E276" i="9"/>
  <c r="F276" i="9"/>
  <c r="B277" i="9"/>
  <c r="C277" i="9"/>
  <c r="D277" i="9"/>
  <c r="E277" i="9"/>
  <c r="F277" i="9"/>
  <c r="B278" i="9"/>
  <c r="C278" i="9"/>
  <c r="D278" i="9"/>
  <c r="E278" i="9"/>
  <c r="F278" i="9"/>
  <c r="B279" i="9"/>
  <c r="C279" i="9"/>
  <c r="D279" i="9"/>
  <c r="E279" i="9"/>
  <c r="F279" i="9"/>
  <c r="B280" i="9"/>
  <c r="C280" i="9"/>
  <c r="D280" i="9"/>
  <c r="E280" i="9"/>
  <c r="F280" i="9"/>
  <c r="B281" i="9"/>
  <c r="C281" i="9"/>
  <c r="D281" i="9"/>
  <c r="E281" i="9"/>
  <c r="F281" i="9"/>
  <c r="B282" i="9"/>
  <c r="C282" i="9"/>
  <c r="D282" i="9"/>
  <c r="E282" i="9"/>
  <c r="F282" i="9"/>
  <c r="B283" i="9"/>
  <c r="C283" i="9"/>
  <c r="D283" i="9"/>
  <c r="E283" i="9"/>
  <c r="F283" i="9"/>
  <c r="B284" i="9"/>
  <c r="C284" i="9"/>
  <c r="D284" i="9"/>
  <c r="E284" i="9"/>
  <c r="F284" i="9"/>
  <c r="B285" i="9"/>
  <c r="C285" i="9"/>
  <c r="D285" i="9"/>
  <c r="E285" i="9"/>
  <c r="F285" i="9"/>
  <c r="B286" i="9"/>
  <c r="C286" i="9"/>
  <c r="D286" i="9"/>
  <c r="E286" i="9"/>
  <c r="F286" i="9"/>
  <c r="B287" i="9"/>
  <c r="C287" i="9"/>
  <c r="D287" i="9"/>
  <c r="E287" i="9"/>
  <c r="F287" i="9"/>
  <c r="B288" i="9"/>
  <c r="C288" i="9"/>
  <c r="D288" i="9"/>
  <c r="E288" i="9"/>
  <c r="F288" i="9"/>
  <c r="B289" i="9"/>
  <c r="C289" i="9"/>
  <c r="D289" i="9"/>
  <c r="E289" i="9"/>
  <c r="F289" i="9"/>
  <c r="B290" i="9"/>
  <c r="C290" i="9"/>
  <c r="D290" i="9"/>
  <c r="E290" i="9"/>
  <c r="F290" i="9"/>
  <c r="B291" i="9"/>
  <c r="C291" i="9"/>
  <c r="D291" i="9"/>
  <c r="E291" i="9"/>
  <c r="F291" i="9"/>
  <c r="B292" i="9"/>
  <c r="C292" i="9"/>
  <c r="D292" i="9"/>
  <c r="E292" i="9"/>
  <c r="F292" i="9"/>
  <c r="B293" i="9"/>
  <c r="C293" i="9"/>
  <c r="D293" i="9"/>
  <c r="E293" i="9"/>
  <c r="F293" i="9"/>
  <c r="B294" i="9"/>
  <c r="C294" i="9"/>
  <c r="D294" i="9"/>
  <c r="E294" i="9"/>
  <c r="F294" i="9"/>
  <c r="B295" i="9"/>
  <c r="C295" i="9"/>
  <c r="D295" i="9"/>
  <c r="E295" i="9"/>
  <c r="F295" i="9"/>
  <c r="B296" i="9"/>
  <c r="C296" i="9"/>
  <c r="D296" i="9"/>
  <c r="E296" i="9"/>
  <c r="F296" i="9"/>
  <c r="B297" i="9"/>
  <c r="C297" i="9"/>
  <c r="D297" i="9"/>
  <c r="E297" i="9"/>
  <c r="F297" i="9"/>
  <c r="B298" i="9"/>
  <c r="C298" i="9"/>
  <c r="D298" i="9"/>
  <c r="E298" i="9"/>
  <c r="F298" i="9"/>
  <c r="B299" i="9"/>
  <c r="C299" i="9"/>
  <c r="D299" i="9"/>
  <c r="E299" i="9"/>
  <c r="F299" i="9"/>
  <c r="B300" i="9"/>
  <c r="C300" i="9"/>
  <c r="D300" i="9"/>
  <c r="E300" i="9"/>
  <c r="F300" i="9"/>
  <c r="B301" i="9"/>
  <c r="C301" i="9"/>
  <c r="D301" i="9"/>
  <c r="E301" i="9"/>
  <c r="F301" i="9"/>
  <c r="B302" i="9"/>
  <c r="C302" i="9"/>
  <c r="D302" i="9"/>
  <c r="E302" i="9"/>
  <c r="F302" i="9"/>
  <c r="B303" i="9"/>
  <c r="C303" i="9"/>
  <c r="D303" i="9"/>
  <c r="E303" i="9"/>
  <c r="F303" i="9"/>
  <c r="B304" i="9"/>
  <c r="C304" i="9"/>
  <c r="D304" i="9"/>
  <c r="E304" i="9"/>
  <c r="F304" i="9"/>
  <c r="B305" i="9"/>
  <c r="C305" i="9"/>
  <c r="D305" i="9"/>
  <c r="E305" i="9"/>
  <c r="F305" i="9"/>
  <c r="B306" i="9"/>
  <c r="C306" i="9"/>
  <c r="D306" i="9"/>
  <c r="E306" i="9"/>
  <c r="F306" i="9"/>
  <c r="B307" i="9"/>
  <c r="C307" i="9"/>
  <c r="D307" i="9"/>
  <c r="E307" i="9"/>
  <c r="F307" i="9"/>
  <c r="B308" i="9"/>
  <c r="C308" i="9"/>
  <c r="D308" i="9"/>
  <c r="E308" i="9"/>
  <c r="F308" i="9"/>
  <c r="B309" i="9"/>
  <c r="C309" i="9"/>
  <c r="D309" i="9"/>
  <c r="E309" i="9"/>
  <c r="F309" i="9"/>
  <c r="B310" i="9"/>
  <c r="C310" i="9"/>
  <c r="D310" i="9"/>
  <c r="E310" i="9"/>
  <c r="F310" i="9"/>
  <c r="B311" i="9"/>
  <c r="C311" i="9"/>
  <c r="D311" i="9"/>
  <c r="E311" i="9"/>
  <c r="F311" i="9"/>
  <c r="B312" i="9"/>
  <c r="C312" i="9"/>
  <c r="D312" i="9"/>
  <c r="E312" i="9"/>
  <c r="F312" i="9"/>
  <c r="B313" i="9"/>
  <c r="C313" i="9"/>
  <c r="D313" i="9"/>
  <c r="E313" i="9"/>
  <c r="F313" i="9"/>
  <c r="B314" i="9"/>
  <c r="C314" i="9"/>
  <c r="D314" i="9"/>
  <c r="E314" i="9"/>
  <c r="F314" i="9"/>
  <c r="B315" i="9"/>
  <c r="C315" i="9"/>
  <c r="D315" i="9"/>
  <c r="E315" i="9"/>
  <c r="F315" i="9"/>
  <c r="B316" i="9"/>
  <c r="C316" i="9"/>
  <c r="D316" i="9"/>
  <c r="E316" i="9"/>
  <c r="F316" i="9"/>
  <c r="B317" i="9"/>
  <c r="C317" i="9"/>
  <c r="D317" i="9"/>
  <c r="E317" i="9"/>
  <c r="F317" i="9"/>
  <c r="B318" i="9"/>
  <c r="C318" i="9"/>
  <c r="D318" i="9"/>
  <c r="E318" i="9"/>
  <c r="F318" i="9"/>
  <c r="B319" i="9"/>
  <c r="C319" i="9"/>
  <c r="D319" i="9"/>
  <c r="E319" i="9"/>
  <c r="F319" i="9"/>
  <c r="B320" i="9"/>
  <c r="C320" i="9"/>
  <c r="D320" i="9"/>
  <c r="E320" i="9"/>
  <c r="F320" i="9"/>
  <c r="B321" i="9"/>
  <c r="C321" i="9"/>
  <c r="D321" i="9"/>
  <c r="E321" i="9"/>
  <c r="F321" i="9"/>
  <c r="B322" i="9"/>
  <c r="C322" i="9"/>
  <c r="D322" i="9"/>
  <c r="E322" i="9"/>
  <c r="F322" i="9"/>
  <c r="B323" i="9"/>
  <c r="C323" i="9"/>
  <c r="D323" i="9"/>
  <c r="E323" i="9"/>
  <c r="F323" i="9"/>
  <c r="B324" i="9"/>
  <c r="C324" i="9"/>
  <c r="D324" i="9"/>
  <c r="E324" i="9"/>
  <c r="F324" i="9"/>
  <c r="B325" i="9"/>
  <c r="C325" i="9"/>
  <c r="D325" i="9"/>
  <c r="E325" i="9"/>
  <c r="F325" i="9"/>
  <c r="B326" i="9"/>
  <c r="C326" i="9"/>
  <c r="D326" i="9"/>
  <c r="E326" i="9"/>
  <c r="F326" i="9"/>
  <c r="B327" i="9"/>
  <c r="C327" i="9"/>
  <c r="D327" i="9"/>
  <c r="E327" i="9"/>
  <c r="F327" i="9"/>
  <c r="B328" i="9"/>
  <c r="C328" i="9"/>
  <c r="D328" i="9"/>
  <c r="E328" i="9"/>
  <c r="F328" i="9"/>
  <c r="B329" i="9"/>
  <c r="C329" i="9"/>
  <c r="D329" i="9"/>
  <c r="E329" i="9"/>
  <c r="F329" i="9"/>
  <c r="B330" i="9"/>
  <c r="C330" i="9"/>
  <c r="D330" i="9"/>
  <c r="E330" i="9"/>
  <c r="F330" i="9"/>
  <c r="B331" i="9"/>
  <c r="C331" i="9"/>
  <c r="D331" i="9"/>
  <c r="E331" i="9"/>
  <c r="F331" i="9"/>
  <c r="B332" i="9"/>
  <c r="C332" i="9"/>
  <c r="D332" i="9"/>
  <c r="E332" i="9"/>
  <c r="F332" i="9"/>
  <c r="B333" i="9"/>
  <c r="C333" i="9"/>
  <c r="D333" i="9"/>
  <c r="E333" i="9"/>
  <c r="F333" i="9"/>
  <c r="B334" i="9"/>
  <c r="C334" i="9"/>
  <c r="D334" i="9"/>
  <c r="E334" i="9"/>
  <c r="F334" i="9"/>
  <c r="B335" i="9"/>
  <c r="C335" i="9"/>
  <c r="D335" i="9"/>
  <c r="E335" i="9"/>
  <c r="F335" i="9"/>
  <c r="B336" i="9"/>
  <c r="C336" i="9"/>
  <c r="D336" i="9"/>
  <c r="E336" i="9"/>
  <c r="F336" i="9"/>
  <c r="B337" i="9"/>
  <c r="C337" i="9"/>
  <c r="D337" i="9"/>
  <c r="E337" i="9"/>
  <c r="F337" i="9"/>
  <c r="B338" i="9"/>
  <c r="C338" i="9"/>
  <c r="D338" i="9"/>
  <c r="E338" i="9"/>
  <c r="F338" i="9"/>
  <c r="B339" i="9"/>
  <c r="C339" i="9"/>
  <c r="D339" i="9"/>
  <c r="E339" i="9"/>
  <c r="F339" i="9"/>
  <c r="B340" i="9"/>
  <c r="C340" i="9"/>
  <c r="D340" i="9"/>
  <c r="E340" i="9"/>
  <c r="F340" i="9"/>
  <c r="B341" i="9"/>
  <c r="C341" i="9"/>
  <c r="D341" i="9"/>
  <c r="E341" i="9"/>
  <c r="F341" i="9"/>
  <c r="B342" i="9"/>
  <c r="C342" i="9"/>
  <c r="D342" i="9"/>
  <c r="E342" i="9"/>
  <c r="F342" i="9"/>
  <c r="B343" i="9"/>
  <c r="C343" i="9"/>
  <c r="D343" i="9"/>
  <c r="E343" i="9"/>
  <c r="F343" i="9"/>
  <c r="B344" i="9"/>
  <c r="C344" i="9"/>
  <c r="D344" i="9"/>
  <c r="E344" i="9"/>
  <c r="F344" i="9"/>
  <c r="B345" i="9"/>
  <c r="C345" i="9"/>
  <c r="D345" i="9"/>
  <c r="E345" i="9"/>
  <c r="F345" i="9"/>
  <c r="B346" i="9"/>
  <c r="C346" i="9"/>
  <c r="D346" i="9"/>
  <c r="E346" i="9"/>
  <c r="F346" i="9"/>
  <c r="B347" i="9"/>
  <c r="C347" i="9"/>
  <c r="D347" i="9"/>
  <c r="E347" i="9"/>
  <c r="F347" i="9"/>
  <c r="B348" i="9"/>
  <c r="C348" i="9"/>
  <c r="D348" i="9"/>
  <c r="E348" i="9"/>
  <c r="F348" i="9"/>
  <c r="B349" i="9"/>
  <c r="C349" i="9"/>
  <c r="D349" i="9"/>
  <c r="E349" i="9"/>
  <c r="F349" i="9"/>
  <c r="B350" i="9"/>
  <c r="C350" i="9"/>
  <c r="D350" i="9"/>
  <c r="E350" i="9"/>
  <c r="F350" i="9"/>
  <c r="B351" i="9"/>
  <c r="C351" i="9"/>
  <c r="D351" i="9"/>
  <c r="E351" i="9"/>
  <c r="F351" i="9"/>
  <c r="B352" i="9"/>
  <c r="C352" i="9"/>
  <c r="D352" i="9"/>
  <c r="E352" i="9"/>
  <c r="F352" i="9"/>
  <c r="B353" i="9"/>
  <c r="C353" i="9"/>
  <c r="D353" i="9"/>
  <c r="E353" i="9"/>
  <c r="F353" i="9"/>
  <c r="B354" i="9"/>
  <c r="C354" i="9"/>
  <c r="D354" i="9"/>
  <c r="E354" i="9"/>
  <c r="F354" i="9"/>
  <c r="B355" i="9"/>
  <c r="C355" i="9"/>
  <c r="D355" i="9"/>
  <c r="E355" i="9"/>
  <c r="F355" i="9"/>
  <c r="B356" i="9"/>
  <c r="C356" i="9"/>
  <c r="D356" i="9"/>
  <c r="E356" i="9"/>
  <c r="F356" i="9"/>
  <c r="B357" i="9"/>
  <c r="C357" i="9"/>
  <c r="D357" i="9"/>
  <c r="E357" i="9"/>
  <c r="F357" i="9"/>
  <c r="B358" i="9"/>
  <c r="C358" i="9"/>
  <c r="D358" i="9"/>
  <c r="E358" i="9"/>
  <c r="F358" i="9"/>
  <c r="B359" i="9"/>
  <c r="C359" i="9"/>
  <c r="D359" i="9"/>
  <c r="E359" i="9"/>
  <c r="F359" i="9"/>
  <c r="B360" i="9"/>
  <c r="C360" i="9"/>
  <c r="D360" i="9"/>
  <c r="E360" i="9"/>
  <c r="F360" i="9"/>
  <c r="B361" i="9"/>
  <c r="C361" i="9"/>
  <c r="D361" i="9"/>
  <c r="E361" i="9"/>
  <c r="F361" i="9"/>
  <c r="B362" i="9"/>
  <c r="C362" i="9"/>
  <c r="D362" i="9"/>
  <c r="E362" i="9"/>
  <c r="F362" i="9"/>
  <c r="B363" i="9"/>
  <c r="C363" i="9"/>
  <c r="D363" i="9"/>
  <c r="E363" i="9"/>
  <c r="F363" i="9"/>
  <c r="B364" i="9"/>
  <c r="C364" i="9"/>
  <c r="D364" i="9"/>
  <c r="E364" i="9"/>
  <c r="F364" i="9"/>
  <c r="B365" i="9"/>
  <c r="C365" i="9"/>
  <c r="D365" i="9"/>
  <c r="E365" i="9"/>
  <c r="F365" i="9"/>
  <c r="B366" i="9"/>
  <c r="C366" i="9"/>
  <c r="D366" i="9"/>
  <c r="E366" i="9"/>
  <c r="F366" i="9"/>
  <c r="B367" i="9"/>
  <c r="C367" i="9"/>
  <c r="D367" i="9"/>
  <c r="E367" i="9"/>
  <c r="F367" i="9"/>
  <c r="B368" i="9"/>
  <c r="C368" i="9"/>
  <c r="D368" i="9"/>
  <c r="E368" i="9"/>
  <c r="F368" i="9"/>
  <c r="B369" i="9"/>
  <c r="C369" i="9"/>
  <c r="D369" i="9"/>
  <c r="E369" i="9"/>
  <c r="F369" i="9"/>
  <c r="B370" i="9"/>
  <c r="C370" i="9"/>
  <c r="D370" i="9"/>
  <c r="E370" i="9"/>
  <c r="F370" i="9"/>
  <c r="B371" i="9"/>
  <c r="C371" i="9"/>
  <c r="D371" i="9"/>
  <c r="E371" i="9"/>
  <c r="F371" i="9"/>
  <c r="B372" i="9"/>
  <c r="C372" i="9"/>
  <c r="D372" i="9"/>
  <c r="E372" i="9"/>
  <c r="F372" i="9"/>
  <c r="B373" i="9"/>
  <c r="C373" i="9"/>
  <c r="D373" i="9"/>
  <c r="E373" i="9"/>
  <c r="F373" i="9"/>
  <c r="B374" i="9"/>
  <c r="C374" i="9"/>
  <c r="D374" i="9"/>
  <c r="E374" i="9"/>
  <c r="F374" i="9"/>
  <c r="B375" i="9"/>
  <c r="C375" i="9"/>
  <c r="D375" i="9"/>
  <c r="E375" i="9"/>
  <c r="F375" i="9"/>
  <c r="B376" i="9"/>
  <c r="C376" i="9"/>
  <c r="D376" i="9"/>
  <c r="E376" i="9"/>
  <c r="F376" i="9"/>
  <c r="B377" i="9"/>
  <c r="C377" i="9"/>
  <c r="D377" i="9"/>
  <c r="E377" i="9"/>
  <c r="F377" i="9"/>
  <c r="B378" i="9"/>
  <c r="C378" i="9"/>
  <c r="D378" i="9"/>
  <c r="E378" i="9"/>
  <c r="F378" i="9"/>
  <c r="B379" i="9"/>
  <c r="C379" i="9"/>
  <c r="D379" i="9"/>
  <c r="E379" i="9"/>
  <c r="F379" i="9"/>
  <c r="B380" i="9"/>
  <c r="C380" i="9"/>
  <c r="D380" i="9"/>
  <c r="E380" i="9"/>
  <c r="F380" i="9"/>
  <c r="B381" i="9"/>
  <c r="C381" i="9"/>
  <c r="D381" i="9"/>
  <c r="E381" i="9"/>
  <c r="F381" i="9"/>
  <c r="B382" i="9"/>
  <c r="C382" i="9"/>
  <c r="D382" i="9"/>
  <c r="E382" i="9"/>
  <c r="F382" i="9"/>
  <c r="B383" i="9"/>
  <c r="C383" i="9"/>
  <c r="D383" i="9"/>
  <c r="E383" i="9"/>
  <c r="F383" i="9"/>
  <c r="B384" i="9"/>
  <c r="C384" i="9"/>
  <c r="D384" i="9"/>
  <c r="E384" i="9"/>
  <c r="F384" i="9"/>
  <c r="B385" i="9"/>
  <c r="C385" i="9"/>
  <c r="D385" i="9"/>
  <c r="E385" i="9"/>
  <c r="F385" i="9"/>
  <c r="B386" i="9"/>
  <c r="C386" i="9"/>
  <c r="D386" i="9"/>
  <c r="E386" i="9"/>
  <c r="F386" i="9"/>
  <c r="B387" i="9"/>
  <c r="C387" i="9"/>
  <c r="D387" i="9"/>
  <c r="E387" i="9"/>
  <c r="F387" i="9"/>
  <c r="B388" i="9"/>
  <c r="C388" i="9"/>
  <c r="D388" i="9"/>
  <c r="E388" i="9"/>
  <c r="F388" i="9"/>
  <c r="B389" i="9"/>
  <c r="C389" i="9"/>
  <c r="D389" i="9"/>
  <c r="E389" i="9"/>
  <c r="F389" i="9"/>
  <c r="B390" i="9"/>
  <c r="C390" i="9"/>
  <c r="D390" i="9"/>
  <c r="E390" i="9"/>
  <c r="F390" i="9"/>
  <c r="B391" i="9"/>
  <c r="C391" i="9"/>
  <c r="D391" i="9"/>
  <c r="E391" i="9"/>
  <c r="F391" i="9"/>
  <c r="B392" i="9"/>
  <c r="C392" i="9"/>
  <c r="D392" i="9"/>
  <c r="E392" i="9"/>
  <c r="F392" i="9"/>
  <c r="B393" i="9"/>
  <c r="C393" i="9"/>
  <c r="D393" i="9"/>
  <c r="E393" i="9"/>
  <c r="F393" i="9"/>
  <c r="B394" i="9"/>
  <c r="C394" i="9"/>
  <c r="D394" i="9"/>
  <c r="E394" i="9"/>
  <c r="F394" i="9"/>
  <c r="B395" i="9"/>
  <c r="C395" i="9"/>
  <c r="D395" i="9"/>
  <c r="E395" i="9"/>
  <c r="F395" i="9"/>
  <c r="B396" i="9"/>
  <c r="C396" i="9"/>
  <c r="D396" i="9"/>
  <c r="E396" i="9"/>
  <c r="F396" i="9"/>
  <c r="B397" i="9"/>
  <c r="C397" i="9"/>
  <c r="D397" i="9"/>
  <c r="E397" i="9"/>
  <c r="F397" i="9"/>
  <c r="B398" i="9"/>
  <c r="C398" i="9"/>
  <c r="D398" i="9"/>
  <c r="E398" i="9"/>
  <c r="F398" i="9"/>
  <c r="B399" i="9"/>
  <c r="C399" i="9"/>
  <c r="D399" i="9"/>
  <c r="E399" i="9"/>
  <c r="F399" i="9"/>
  <c r="B400" i="9"/>
  <c r="C400" i="9"/>
  <c r="D400" i="9"/>
  <c r="E400" i="9"/>
  <c r="F400" i="9"/>
  <c r="B401" i="9"/>
  <c r="C401" i="9"/>
  <c r="D401" i="9"/>
  <c r="E401" i="9"/>
  <c r="F401" i="9"/>
  <c r="B402" i="9"/>
  <c r="C402" i="9"/>
  <c r="D402" i="9"/>
  <c r="E402" i="9"/>
  <c r="F402" i="9"/>
  <c r="B403" i="9"/>
  <c r="C403" i="9"/>
  <c r="D403" i="9"/>
  <c r="E403" i="9"/>
  <c r="F403" i="9"/>
  <c r="B404" i="9"/>
  <c r="C404" i="9"/>
  <c r="D404" i="9"/>
  <c r="E404" i="9"/>
  <c r="F404" i="9"/>
  <c r="B405" i="9"/>
  <c r="C405" i="9"/>
  <c r="D405" i="9"/>
  <c r="E405" i="9"/>
  <c r="F405" i="9"/>
  <c r="B406" i="9"/>
  <c r="C406" i="9"/>
  <c r="D406" i="9"/>
  <c r="E406" i="9"/>
  <c r="F406" i="9"/>
  <c r="B407" i="9"/>
  <c r="C407" i="9"/>
  <c r="D407" i="9"/>
  <c r="E407" i="9"/>
  <c r="F407" i="9"/>
  <c r="B408" i="9"/>
  <c r="C408" i="9"/>
  <c r="D408" i="9"/>
  <c r="E408" i="9"/>
  <c r="F408" i="9"/>
  <c r="B409" i="9"/>
  <c r="C409" i="9"/>
  <c r="D409" i="9"/>
  <c r="E409" i="9"/>
  <c r="F409" i="9"/>
  <c r="B410" i="9"/>
  <c r="C410" i="9"/>
  <c r="D410" i="9"/>
  <c r="E410" i="9"/>
  <c r="F410" i="9"/>
  <c r="B411" i="9"/>
  <c r="C411" i="9"/>
  <c r="D411" i="9"/>
  <c r="E411" i="9"/>
  <c r="F411" i="9"/>
  <c r="B412" i="9"/>
  <c r="C412" i="9"/>
  <c r="D412" i="9"/>
  <c r="E412" i="9"/>
  <c r="F412" i="9"/>
  <c r="B413" i="9"/>
  <c r="C413" i="9"/>
  <c r="D413" i="9"/>
  <c r="E413" i="9"/>
  <c r="F413" i="9"/>
  <c r="B414" i="9"/>
  <c r="C414" i="9"/>
  <c r="D414" i="9"/>
  <c r="E414" i="9"/>
  <c r="F414" i="9"/>
  <c r="B415" i="9"/>
  <c r="C415" i="9"/>
  <c r="D415" i="9"/>
  <c r="E415" i="9"/>
  <c r="F415" i="9"/>
  <c r="B416" i="9"/>
  <c r="C416" i="9"/>
  <c r="D416" i="9"/>
  <c r="E416" i="9"/>
  <c r="F416" i="9"/>
  <c r="B417" i="9"/>
  <c r="C417" i="9"/>
  <c r="D417" i="9"/>
  <c r="E417" i="9"/>
  <c r="F417" i="9"/>
  <c r="B418" i="9"/>
  <c r="C418" i="9"/>
  <c r="D418" i="9"/>
  <c r="E418" i="9"/>
  <c r="F418" i="9"/>
  <c r="B419" i="9"/>
  <c r="C419" i="9"/>
  <c r="D419" i="9"/>
  <c r="E419" i="9"/>
  <c r="F419" i="9"/>
  <c r="B420" i="9"/>
  <c r="C420" i="9"/>
  <c r="D420" i="9"/>
  <c r="E420" i="9"/>
  <c r="F420" i="9"/>
  <c r="B421" i="9"/>
  <c r="C421" i="9"/>
  <c r="D421" i="9"/>
  <c r="E421" i="9"/>
  <c r="F421" i="9"/>
  <c r="B422" i="9"/>
  <c r="C422" i="9"/>
  <c r="D422" i="9"/>
  <c r="E422" i="9"/>
  <c r="F422" i="9"/>
  <c r="B423" i="9"/>
  <c r="C423" i="9"/>
  <c r="D423" i="9"/>
  <c r="E423" i="9"/>
  <c r="F423" i="9"/>
  <c r="B424" i="9"/>
  <c r="C424" i="9"/>
  <c r="D424" i="9"/>
  <c r="E424" i="9"/>
  <c r="F424" i="9"/>
  <c r="B425" i="9"/>
  <c r="C425" i="9"/>
  <c r="D425" i="9"/>
  <c r="E425" i="9"/>
  <c r="F425" i="9"/>
  <c r="B426" i="9"/>
  <c r="C426" i="9"/>
  <c r="D426" i="9"/>
  <c r="E426" i="9"/>
  <c r="F426" i="9"/>
  <c r="B427" i="9"/>
  <c r="C427" i="9"/>
  <c r="D427" i="9"/>
  <c r="E427" i="9"/>
  <c r="F427" i="9"/>
  <c r="B428" i="9"/>
  <c r="C428" i="9"/>
  <c r="D428" i="9"/>
  <c r="E428" i="9"/>
  <c r="F428" i="9"/>
  <c r="B429" i="9"/>
  <c r="C429" i="9"/>
  <c r="D429" i="9"/>
  <c r="E429" i="9"/>
  <c r="F429" i="9"/>
  <c r="B430" i="9"/>
  <c r="C430" i="9"/>
  <c r="D430" i="9"/>
  <c r="E430" i="9"/>
  <c r="F430" i="9"/>
  <c r="B431" i="9"/>
  <c r="C431" i="9"/>
  <c r="D431" i="9"/>
  <c r="E431" i="9"/>
  <c r="F431" i="9"/>
  <c r="B432" i="9"/>
  <c r="C432" i="9"/>
  <c r="D432" i="9"/>
  <c r="E432" i="9"/>
  <c r="F432" i="9"/>
  <c r="B433" i="9"/>
  <c r="C433" i="9"/>
  <c r="D433" i="9"/>
  <c r="E433" i="9"/>
  <c r="F433" i="9"/>
  <c r="B434" i="9"/>
  <c r="C434" i="9"/>
  <c r="D434" i="9"/>
  <c r="E434" i="9"/>
  <c r="F434" i="9"/>
  <c r="B435" i="9"/>
  <c r="C435" i="9"/>
  <c r="D435" i="9"/>
  <c r="E435" i="9"/>
  <c r="F435" i="9"/>
  <c r="B436" i="9"/>
  <c r="C436" i="9"/>
  <c r="D436" i="9"/>
  <c r="E436" i="9"/>
  <c r="F436" i="9"/>
  <c r="B437" i="9"/>
  <c r="C437" i="9"/>
  <c r="D437" i="9"/>
  <c r="E437" i="9"/>
  <c r="F437" i="9"/>
  <c r="B438" i="9"/>
  <c r="C438" i="9"/>
  <c r="D438" i="9"/>
  <c r="E438" i="9"/>
  <c r="F438" i="9"/>
  <c r="B439" i="9"/>
  <c r="C439" i="9"/>
  <c r="D439" i="9"/>
  <c r="E439" i="9"/>
  <c r="F439" i="9"/>
  <c r="B440" i="9"/>
  <c r="C440" i="9"/>
  <c r="D440" i="9"/>
  <c r="E440" i="9"/>
  <c r="F440" i="9"/>
  <c r="B441" i="9"/>
  <c r="C441" i="9"/>
  <c r="D441" i="9"/>
  <c r="E441" i="9"/>
  <c r="F441" i="9"/>
  <c r="B442" i="9"/>
  <c r="C442" i="9"/>
  <c r="D442" i="9"/>
  <c r="E442" i="9"/>
  <c r="F442" i="9"/>
  <c r="B443" i="9"/>
  <c r="C443" i="9"/>
  <c r="D443" i="9"/>
  <c r="E443" i="9"/>
  <c r="F443" i="9"/>
  <c r="B444" i="9"/>
  <c r="C444" i="9"/>
  <c r="D444" i="9"/>
  <c r="E444" i="9"/>
  <c r="F444" i="9"/>
  <c r="B445" i="9"/>
  <c r="C445" i="9"/>
  <c r="D445" i="9"/>
  <c r="E445" i="9"/>
  <c r="F445" i="9"/>
  <c r="B446" i="9"/>
  <c r="C446" i="9"/>
  <c r="D446" i="9"/>
  <c r="E446" i="9"/>
  <c r="F446" i="9"/>
  <c r="B447" i="9"/>
  <c r="C447" i="9"/>
  <c r="D447" i="9"/>
  <c r="E447" i="9"/>
  <c r="F447" i="9"/>
  <c r="B448" i="9"/>
  <c r="C448" i="9"/>
  <c r="D448" i="9"/>
  <c r="E448" i="9"/>
  <c r="F448" i="9"/>
  <c r="B449" i="9"/>
  <c r="C449" i="9"/>
  <c r="D449" i="9"/>
  <c r="E449" i="9"/>
  <c r="F449" i="9"/>
  <c r="B450" i="9"/>
  <c r="C450" i="9"/>
  <c r="D450" i="9"/>
  <c r="E450" i="9"/>
  <c r="F450" i="9"/>
  <c r="B451" i="9"/>
  <c r="C451" i="9"/>
  <c r="D451" i="9"/>
  <c r="E451" i="9"/>
  <c r="F451" i="9"/>
  <c r="B452" i="9"/>
  <c r="C452" i="9"/>
  <c r="D452" i="9"/>
  <c r="E452" i="9"/>
  <c r="F452" i="9"/>
  <c r="B453" i="9"/>
  <c r="C453" i="9"/>
  <c r="D453" i="9"/>
  <c r="E453" i="9"/>
  <c r="F453" i="9"/>
  <c r="B454" i="9"/>
  <c r="C454" i="9"/>
  <c r="D454" i="9"/>
  <c r="E454" i="9"/>
  <c r="F454" i="9"/>
  <c r="B455" i="9"/>
  <c r="C455" i="9"/>
  <c r="D455" i="9"/>
  <c r="E455" i="9"/>
  <c r="F455" i="9"/>
  <c r="B456" i="9"/>
  <c r="C456" i="9"/>
  <c r="D456" i="9"/>
  <c r="E456" i="9"/>
  <c r="F456" i="9"/>
  <c r="B457" i="9"/>
  <c r="C457" i="9"/>
  <c r="D457" i="9"/>
  <c r="E457" i="9"/>
  <c r="F457" i="9"/>
  <c r="B458" i="9"/>
  <c r="C458" i="9"/>
  <c r="D458" i="9"/>
  <c r="E458" i="9"/>
  <c r="F458" i="9"/>
  <c r="B459" i="9"/>
  <c r="C459" i="9"/>
  <c r="D459" i="9"/>
  <c r="E459" i="9"/>
  <c r="F459" i="9"/>
  <c r="B460" i="9"/>
  <c r="C460" i="9"/>
  <c r="D460" i="9"/>
  <c r="E460" i="9"/>
  <c r="F460" i="9"/>
  <c r="B461" i="9"/>
  <c r="C461" i="9"/>
  <c r="D461" i="9"/>
  <c r="E461" i="9"/>
  <c r="F461" i="9"/>
  <c r="B462" i="9"/>
  <c r="C462" i="9"/>
  <c r="D462" i="9"/>
  <c r="E462" i="9"/>
  <c r="F462" i="9"/>
  <c r="B463" i="9"/>
  <c r="C463" i="9"/>
  <c r="D463" i="9"/>
  <c r="E463" i="9"/>
  <c r="F463" i="9"/>
  <c r="B464" i="9"/>
  <c r="C464" i="9"/>
  <c r="D464" i="9"/>
  <c r="E464" i="9"/>
  <c r="F464" i="9"/>
  <c r="B465" i="9"/>
  <c r="C465" i="9"/>
  <c r="D465" i="9"/>
  <c r="E465" i="9"/>
  <c r="F465" i="9"/>
  <c r="B466" i="9"/>
  <c r="C466" i="9"/>
  <c r="D466" i="9"/>
  <c r="E466" i="9"/>
  <c r="F466" i="9"/>
  <c r="B467" i="9"/>
  <c r="C467" i="9"/>
  <c r="D467" i="9"/>
  <c r="E467" i="9"/>
  <c r="F467" i="9"/>
  <c r="B468" i="9"/>
  <c r="C468" i="9"/>
  <c r="D468" i="9"/>
  <c r="E468" i="9"/>
  <c r="F468" i="9"/>
  <c r="B469" i="9"/>
  <c r="C469" i="9"/>
  <c r="D469" i="9"/>
  <c r="E469" i="9"/>
  <c r="F469" i="9"/>
  <c r="B470" i="9"/>
  <c r="C470" i="9"/>
  <c r="D470" i="9"/>
  <c r="E470" i="9"/>
  <c r="F470" i="9"/>
  <c r="B471" i="9"/>
  <c r="C471" i="9"/>
  <c r="D471" i="9"/>
  <c r="E471" i="9"/>
  <c r="F471" i="9"/>
  <c r="B472" i="9"/>
  <c r="C472" i="9"/>
  <c r="D472" i="9"/>
  <c r="E472" i="9"/>
  <c r="F472" i="9"/>
  <c r="B473" i="9"/>
  <c r="C473" i="9"/>
  <c r="D473" i="9"/>
  <c r="E473" i="9"/>
  <c r="F473" i="9"/>
  <c r="B474" i="9"/>
  <c r="C474" i="9"/>
  <c r="D474" i="9"/>
  <c r="E474" i="9"/>
  <c r="F474" i="9"/>
  <c r="B475" i="9"/>
  <c r="C475" i="9"/>
  <c r="D475" i="9"/>
  <c r="E475" i="9"/>
  <c r="F475" i="9"/>
  <c r="B476" i="9"/>
  <c r="C476" i="9"/>
  <c r="D476" i="9"/>
  <c r="E476" i="9"/>
  <c r="F476" i="9"/>
  <c r="B477" i="9"/>
  <c r="C477" i="9"/>
  <c r="D477" i="9"/>
  <c r="E477" i="9"/>
  <c r="F477" i="9"/>
  <c r="B478" i="9"/>
  <c r="C478" i="9"/>
  <c r="D478" i="9"/>
  <c r="E478" i="9"/>
  <c r="F478" i="9"/>
  <c r="B479" i="9"/>
  <c r="C479" i="9"/>
  <c r="D479" i="9"/>
  <c r="E479" i="9"/>
  <c r="F479" i="9"/>
  <c r="B480" i="9"/>
  <c r="C480" i="9"/>
  <c r="D480" i="9"/>
  <c r="E480" i="9"/>
  <c r="F480" i="9"/>
  <c r="B481" i="9"/>
  <c r="C481" i="9"/>
  <c r="D481" i="9"/>
  <c r="E481" i="9"/>
  <c r="F481" i="9"/>
  <c r="B482" i="9"/>
  <c r="C482" i="9"/>
  <c r="D482" i="9"/>
  <c r="E482" i="9"/>
  <c r="F482" i="9"/>
  <c r="B483" i="9"/>
  <c r="C483" i="9"/>
  <c r="D483" i="9"/>
  <c r="E483" i="9"/>
  <c r="F483" i="9"/>
  <c r="B484" i="9"/>
  <c r="C484" i="9"/>
  <c r="D484" i="9"/>
  <c r="E484" i="9"/>
  <c r="F484" i="9"/>
  <c r="B485" i="9"/>
  <c r="C485" i="9"/>
  <c r="D485" i="9"/>
  <c r="E485" i="9"/>
  <c r="F485" i="9"/>
  <c r="B486" i="9"/>
  <c r="C486" i="9"/>
  <c r="D486" i="9"/>
  <c r="E486" i="9"/>
  <c r="F486" i="9"/>
  <c r="B487" i="9"/>
  <c r="C487" i="9"/>
  <c r="D487" i="9"/>
  <c r="E487" i="9"/>
  <c r="F487" i="9"/>
  <c r="B488" i="9"/>
  <c r="C488" i="9"/>
  <c r="D488" i="9"/>
  <c r="E488" i="9"/>
  <c r="F488" i="9"/>
  <c r="B489" i="9"/>
  <c r="C489" i="9"/>
  <c r="D489" i="9"/>
  <c r="E489" i="9"/>
  <c r="F489" i="9"/>
  <c r="B490" i="9"/>
  <c r="C490" i="9"/>
  <c r="D490" i="9"/>
  <c r="E490" i="9"/>
  <c r="F490" i="9"/>
  <c r="B491" i="9"/>
  <c r="C491" i="9"/>
  <c r="D491" i="9"/>
  <c r="E491" i="9"/>
  <c r="F491" i="9"/>
  <c r="B492" i="9"/>
  <c r="C492" i="9"/>
  <c r="D492" i="9"/>
  <c r="E492" i="9"/>
  <c r="F492" i="9"/>
  <c r="B493" i="9"/>
  <c r="C493" i="9"/>
  <c r="D493" i="9"/>
  <c r="E493" i="9"/>
  <c r="F493" i="9"/>
  <c r="B494" i="9"/>
  <c r="C494" i="9"/>
  <c r="D494" i="9"/>
  <c r="E494" i="9"/>
  <c r="F494" i="9"/>
  <c r="B495" i="9"/>
  <c r="C495" i="9"/>
  <c r="D495" i="9"/>
  <c r="E495" i="9"/>
  <c r="F495" i="9"/>
  <c r="B496" i="9"/>
  <c r="C496" i="9"/>
  <c r="D496" i="9"/>
  <c r="E496" i="9"/>
  <c r="F496" i="9"/>
  <c r="B497" i="9"/>
  <c r="C497" i="9"/>
  <c r="D497" i="9"/>
  <c r="E497" i="9"/>
  <c r="F497" i="9"/>
  <c r="B498" i="9"/>
  <c r="C498" i="9"/>
  <c r="D498" i="9"/>
  <c r="E498" i="9"/>
  <c r="F498" i="9"/>
  <c r="B499" i="9"/>
  <c r="C499" i="9"/>
  <c r="D499" i="9"/>
  <c r="E499" i="9"/>
  <c r="F499" i="9"/>
  <c r="B500" i="9"/>
  <c r="C500" i="9"/>
  <c r="D500" i="9"/>
  <c r="E500" i="9"/>
  <c r="F500" i="9"/>
  <c r="B501" i="9"/>
  <c r="C501" i="9"/>
  <c r="D501" i="9"/>
  <c r="E501" i="9"/>
  <c r="F501" i="9"/>
  <c r="B502" i="9"/>
  <c r="C502" i="9"/>
  <c r="D502" i="9"/>
  <c r="E502" i="9"/>
  <c r="F502" i="9"/>
  <c r="B503" i="9"/>
  <c r="C503" i="9"/>
  <c r="D503" i="9"/>
  <c r="E503" i="9"/>
  <c r="F503" i="9"/>
  <c r="B504" i="9"/>
  <c r="C504" i="9"/>
  <c r="D504" i="9"/>
  <c r="E504" i="9"/>
  <c r="F504" i="9"/>
  <c r="B505" i="9"/>
  <c r="C505" i="9"/>
  <c r="D505" i="9"/>
  <c r="E505" i="9"/>
  <c r="F505" i="9"/>
  <c r="B506" i="9"/>
  <c r="C506" i="9"/>
  <c r="D506" i="9"/>
  <c r="E506" i="9"/>
  <c r="F506" i="9"/>
  <c r="B507" i="9"/>
  <c r="C507" i="9"/>
  <c r="D507" i="9"/>
  <c r="E507" i="9"/>
  <c r="F507" i="9"/>
  <c r="B508" i="9"/>
  <c r="C508" i="9"/>
  <c r="D508" i="9"/>
  <c r="E508" i="9"/>
  <c r="F508" i="9"/>
  <c r="B509" i="9"/>
  <c r="C509" i="9"/>
  <c r="D509" i="9"/>
  <c r="E509" i="9"/>
  <c r="F509" i="9"/>
  <c r="B510" i="9"/>
  <c r="C510" i="9"/>
  <c r="D510" i="9"/>
  <c r="E510" i="9"/>
  <c r="F510" i="9"/>
  <c r="B511" i="9"/>
  <c r="C511" i="9"/>
  <c r="D511" i="9"/>
  <c r="E511" i="9"/>
  <c r="F511" i="9"/>
  <c r="B512" i="9"/>
  <c r="C512" i="9"/>
  <c r="D512" i="9"/>
  <c r="E512" i="9"/>
  <c r="F512" i="9"/>
  <c r="B513" i="9"/>
  <c r="C513" i="9"/>
  <c r="D513" i="9"/>
  <c r="E513" i="9"/>
  <c r="F513" i="9"/>
  <c r="B514" i="9"/>
  <c r="C514" i="9"/>
  <c r="D514" i="9"/>
  <c r="E514" i="9"/>
  <c r="F514" i="9"/>
  <c r="B515" i="9"/>
  <c r="C515" i="9"/>
  <c r="D515" i="9"/>
  <c r="E515" i="9"/>
  <c r="F515" i="9"/>
  <c r="B516" i="9"/>
  <c r="C516" i="9"/>
  <c r="D516" i="9"/>
  <c r="E516" i="9"/>
  <c r="F516" i="9"/>
  <c r="B517" i="9"/>
  <c r="C517" i="9"/>
  <c r="D517" i="9"/>
  <c r="E517" i="9"/>
  <c r="F517" i="9"/>
  <c r="B518" i="9"/>
  <c r="C518" i="9"/>
  <c r="D518" i="9"/>
  <c r="E518" i="9"/>
  <c r="F518" i="9"/>
  <c r="B519" i="9"/>
  <c r="C519" i="9"/>
  <c r="D519" i="9"/>
  <c r="E519" i="9"/>
  <c r="F519" i="9"/>
  <c r="B520" i="9"/>
  <c r="C520" i="9"/>
  <c r="D520" i="9"/>
  <c r="E520" i="9"/>
  <c r="F520" i="9"/>
  <c r="B521" i="9"/>
  <c r="C521" i="9"/>
  <c r="D521" i="9"/>
  <c r="E521" i="9"/>
  <c r="F521" i="9"/>
  <c r="B522" i="9"/>
  <c r="C522" i="9"/>
  <c r="D522" i="9"/>
  <c r="E522" i="9"/>
  <c r="F522" i="9"/>
  <c r="B523" i="9"/>
  <c r="C523" i="9"/>
  <c r="D523" i="9"/>
  <c r="E523" i="9"/>
  <c r="F523" i="9"/>
  <c r="B524" i="9"/>
  <c r="C524" i="9"/>
  <c r="D524" i="9"/>
  <c r="E524" i="9"/>
  <c r="F524" i="9"/>
  <c r="B525" i="9"/>
  <c r="C525" i="9"/>
  <c r="D525" i="9"/>
  <c r="E525" i="9"/>
  <c r="F525" i="9"/>
  <c r="B526" i="9"/>
  <c r="C526" i="9"/>
  <c r="D526" i="9"/>
  <c r="E526" i="9"/>
  <c r="F526" i="9"/>
  <c r="B527" i="9"/>
  <c r="C527" i="9"/>
  <c r="D527" i="9"/>
  <c r="E527" i="9"/>
  <c r="F527" i="9"/>
  <c r="B528" i="9"/>
  <c r="C528" i="9"/>
  <c r="D528" i="9"/>
  <c r="E528" i="9"/>
  <c r="F528" i="9"/>
  <c r="B529" i="9"/>
  <c r="C529" i="9"/>
  <c r="D529" i="9"/>
  <c r="E529" i="9"/>
  <c r="F529" i="9"/>
  <c r="B530" i="9"/>
  <c r="C530" i="9"/>
  <c r="D530" i="9"/>
  <c r="E530" i="9"/>
  <c r="F530" i="9"/>
  <c r="B531" i="9"/>
  <c r="C531" i="9"/>
  <c r="D531" i="9"/>
  <c r="E531" i="9"/>
  <c r="F531" i="9"/>
  <c r="B532" i="9"/>
  <c r="C532" i="9"/>
  <c r="D532" i="9"/>
  <c r="E532" i="9"/>
  <c r="F532" i="9"/>
  <c r="B533" i="9"/>
  <c r="C533" i="9"/>
  <c r="D533" i="9"/>
  <c r="E533" i="9"/>
  <c r="F533" i="9"/>
  <c r="B534" i="9"/>
  <c r="C534" i="9"/>
  <c r="D534" i="9"/>
  <c r="E534" i="9"/>
  <c r="F534" i="9"/>
  <c r="B535" i="9"/>
  <c r="C535" i="9"/>
  <c r="D535" i="9"/>
  <c r="E535" i="9"/>
  <c r="F535" i="9"/>
  <c r="B536" i="9"/>
  <c r="C536" i="9"/>
  <c r="D536" i="9"/>
  <c r="E536" i="9"/>
  <c r="F536" i="9"/>
  <c r="B537" i="9"/>
  <c r="C537" i="9"/>
  <c r="D537" i="9"/>
  <c r="E537" i="9"/>
  <c r="F537" i="9"/>
  <c r="B538" i="9"/>
  <c r="C538" i="9"/>
  <c r="D538" i="9"/>
  <c r="E538" i="9"/>
  <c r="F538" i="9"/>
  <c r="B539" i="9"/>
  <c r="C539" i="9"/>
  <c r="D539" i="9"/>
  <c r="E539" i="9"/>
  <c r="F539" i="9"/>
  <c r="B540" i="9"/>
  <c r="C540" i="9"/>
  <c r="D540" i="9"/>
  <c r="E540" i="9"/>
  <c r="F540" i="9"/>
  <c r="B541" i="9"/>
  <c r="C541" i="9"/>
  <c r="D541" i="9"/>
  <c r="E541" i="9"/>
  <c r="F541" i="9"/>
  <c r="B542" i="9"/>
  <c r="C542" i="9"/>
  <c r="D542" i="9"/>
  <c r="E542" i="9"/>
  <c r="F542" i="9"/>
  <c r="B543" i="9"/>
  <c r="C543" i="9"/>
  <c r="D543" i="9"/>
  <c r="E543" i="9"/>
  <c r="F543" i="9"/>
  <c r="B544" i="9"/>
  <c r="C544" i="9"/>
  <c r="D544" i="9"/>
  <c r="E544" i="9"/>
  <c r="F544" i="9"/>
  <c r="B545" i="9"/>
  <c r="C545" i="9"/>
  <c r="D545" i="9"/>
  <c r="E545" i="9"/>
  <c r="F545" i="9"/>
  <c r="B546" i="9"/>
  <c r="C546" i="9"/>
  <c r="D546" i="9"/>
  <c r="E546" i="9"/>
  <c r="F546" i="9"/>
  <c r="B547" i="9"/>
  <c r="C547" i="9"/>
  <c r="D547" i="9"/>
  <c r="E547" i="9"/>
  <c r="F547" i="9"/>
  <c r="B548" i="9"/>
  <c r="C548" i="9"/>
  <c r="D548" i="9"/>
  <c r="E548" i="9"/>
  <c r="F548" i="9"/>
  <c r="B549" i="9"/>
  <c r="C549" i="9"/>
  <c r="D549" i="9"/>
  <c r="E549" i="9"/>
  <c r="F549" i="9"/>
  <c r="B550" i="9"/>
  <c r="C550" i="9"/>
  <c r="D550" i="9"/>
  <c r="E550" i="9"/>
  <c r="F550" i="9"/>
  <c r="B551" i="9"/>
  <c r="C551" i="9"/>
  <c r="D551" i="9"/>
  <c r="E551" i="9"/>
  <c r="F551" i="9"/>
  <c r="B552" i="9"/>
  <c r="C552" i="9"/>
  <c r="D552" i="9"/>
  <c r="E552" i="9"/>
  <c r="F552" i="9"/>
  <c r="B553" i="9"/>
  <c r="C553" i="9"/>
  <c r="D553" i="9"/>
  <c r="E553" i="9"/>
  <c r="F553" i="9"/>
  <c r="B554" i="9"/>
  <c r="C554" i="9"/>
  <c r="D554" i="9"/>
  <c r="E554" i="9"/>
  <c r="F554" i="9"/>
  <c r="B555" i="9"/>
  <c r="C555" i="9"/>
  <c r="D555" i="9"/>
  <c r="E555" i="9"/>
  <c r="F555" i="9"/>
  <c r="B556" i="9"/>
  <c r="C556" i="9"/>
  <c r="D556" i="9"/>
  <c r="E556" i="9"/>
  <c r="F556" i="9"/>
  <c r="B557" i="9"/>
  <c r="C557" i="9"/>
  <c r="D557" i="9"/>
  <c r="E557" i="9"/>
  <c r="F557" i="9"/>
  <c r="B558" i="9"/>
  <c r="C558" i="9"/>
  <c r="D558" i="9"/>
  <c r="E558" i="9"/>
  <c r="F558" i="9"/>
  <c r="B559" i="9"/>
  <c r="C559" i="9"/>
  <c r="D559" i="9"/>
  <c r="E559" i="9"/>
  <c r="F559" i="9"/>
  <c r="B560" i="9"/>
  <c r="C560" i="9"/>
  <c r="D560" i="9"/>
  <c r="E560" i="9"/>
  <c r="F560" i="9"/>
  <c r="B561" i="9"/>
  <c r="C561" i="9"/>
  <c r="D561" i="9"/>
  <c r="E561" i="9"/>
  <c r="F561" i="9"/>
  <c r="B562" i="9"/>
  <c r="C562" i="9"/>
  <c r="D562" i="9"/>
  <c r="E562" i="9"/>
  <c r="F562" i="9"/>
  <c r="B563" i="9"/>
  <c r="C563" i="9"/>
  <c r="D563" i="9"/>
  <c r="E563" i="9"/>
  <c r="F563" i="9"/>
  <c r="B564" i="9"/>
  <c r="C564" i="9"/>
  <c r="D564" i="9"/>
  <c r="E564" i="9"/>
  <c r="F564" i="9"/>
  <c r="B565" i="9"/>
  <c r="C565" i="9"/>
  <c r="D565" i="9"/>
  <c r="E565" i="9"/>
  <c r="F565" i="9"/>
  <c r="B566" i="9"/>
  <c r="C566" i="9"/>
  <c r="D566" i="9"/>
  <c r="E566" i="9"/>
  <c r="F566" i="9"/>
  <c r="B567" i="9"/>
  <c r="C567" i="9"/>
  <c r="D567" i="9"/>
  <c r="E567" i="9"/>
  <c r="F567" i="9"/>
  <c r="B568" i="9"/>
  <c r="C568" i="9"/>
  <c r="D568" i="9"/>
  <c r="E568" i="9"/>
  <c r="F568" i="9"/>
  <c r="B569" i="9"/>
  <c r="C569" i="9"/>
  <c r="D569" i="9"/>
  <c r="E569" i="9"/>
  <c r="F569" i="9"/>
  <c r="B570" i="9"/>
  <c r="C570" i="9"/>
  <c r="D570" i="9"/>
  <c r="E570" i="9"/>
  <c r="F570" i="9"/>
  <c r="B571" i="9"/>
  <c r="C571" i="9"/>
  <c r="D571" i="9"/>
  <c r="E571" i="9"/>
  <c r="F571" i="9"/>
  <c r="B572" i="9"/>
  <c r="C572" i="9"/>
  <c r="D572" i="9"/>
  <c r="E572" i="9"/>
  <c r="F572" i="9"/>
  <c r="B573" i="9"/>
  <c r="C573" i="9"/>
  <c r="D573" i="9"/>
  <c r="E573" i="9"/>
  <c r="F573" i="9"/>
  <c r="B574" i="9"/>
  <c r="C574" i="9"/>
  <c r="D574" i="9"/>
  <c r="E574" i="9"/>
  <c r="F574" i="9"/>
  <c r="B575" i="9"/>
  <c r="C575" i="9"/>
  <c r="D575" i="9"/>
  <c r="E575" i="9"/>
  <c r="F575" i="9"/>
  <c r="B576" i="9"/>
  <c r="C576" i="9"/>
  <c r="D576" i="9"/>
  <c r="E576" i="9"/>
  <c r="F576" i="9"/>
  <c r="B577" i="9"/>
  <c r="C577" i="9"/>
  <c r="D577" i="9"/>
  <c r="E577" i="9"/>
  <c r="F577" i="9"/>
  <c r="B578" i="9"/>
  <c r="C578" i="9"/>
  <c r="D578" i="9"/>
  <c r="E578" i="9"/>
  <c r="F578" i="9"/>
  <c r="B579" i="9"/>
  <c r="C579" i="9"/>
  <c r="D579" i="9"/>
  <c r="E579" i="9"/>
  <c r="F579" i="9"/>
  <c r="B580" i="9"/>
  <c r="C580" i="9"/>
  <c r="D580" i="9"/>
  <c r="E580" i="9"/>
  <c r="F580" i="9"/>
  <c r="B581" i="9"/>
  <c r="C581" i="9"/>
  <c r="D581" i="9"/>
  <c r="E581" i="9"/>
  <c r="F581" i="9"/>
  <c r="B582" i="9"/>
  <c r="C582" i="9"/>
  <c r="D582" i="9"/>
  <c r="E582" i="9"/>
  <c r="F582" i="9"/>
  <c r="B583" i="9"/>
  <c r="C583" i="9"/>
  <c r="D583" i="9"/>
  <c r="E583" i="9"/>
  <c r="F583" i="9"/>
  <c r="B584" i="9"/>
  <c r="C584" i="9"/>
  <c r="D584" i="9"/>
  <c r="E584" i="9"/>
  <c r="F584" i="9"/>
  <c r="B585" i="9"/>
  <c r="C585" i="9"/>
  <c r="D585" i="9"/>
  <c r="E585" i="9"/>
  <c r="F585" i="9"/>
  <c r="B586" i="9"/>
  <c r="C586" i="9"/>
  <c r="D586" i="9"/>
  <c r="E586" i="9"/>
  <c r="F586" i="9"/>
  <c r="B587" i="9"/>
  <c r="C587" i="9"/>
  <c r="D587" i="9"/>
  <c r="E587" i="9"/>
  <c r="F587" i="9"/>
  <c r="B588" i="9"/>
  <c r="C588" i="9"/>
  <c r="D588" i="9"/>
  <c r="E588" i="9"/>
  <c r="F588" i="9"/>
  <c r="B589" i="9"/>
  <c r="C589" i="9"/>
  <c r="D589" i="9"/>
  <c r="E589" i="9"/>
  <c r="F589" i="9"/>
  <c r="B590" i="9"/>
  <c r="C590" i="9"/>
  <c r="D590" i="9"/>
  <c r="E590" i="9"/>
  <c r="F590" i="9"/>
  <c r="B591" i="9"/>
  <c r="C591" i="9"/>
  <c r="D591" i="9"/>
  <c r="E591" i="9"/>
  <c r="F591" i="9"/>
  <c r="B592" i="9"/>
  <c r="C592" i="9"/>
  <c r="D592" i="9"/>
  <c r="E592" i="9"/>
  <c r="F592" i="9"/>
  <c r="B593" i="9"/>
  <c r="C593" i="9"/>
  <c r="D593" i="9"/>
  <c r="E593" i="9"/>
  <c r="F593" i="9"/>
  <c r="B594" i="9"/>
  <c r="C594" i="9"/>
  <c r="D594" i="9"/>
  <c r="E594" i="9"/>
  <c r="F594" i="9"/>
  <c r="B595" i="9"/>
  <c r="C595" i="9"/>
  <c r="D595" i="9"/>
  <c r="E595" i="9"/>
  <c r="F595" i="9"/>
  <c r="B596" i="9"/>
  <c r="C596" i="9"/>
  <c r="D596" i="9"/>
  <c r="E596" i="9"/>
  <c r="F596" i="9"/>
  <c r="B597" i="9"/>
  <c r="C597" i="9"/>
  <c r="D597" i="9"/>
  <c r="E597" i="9"/>
  <c r="F597" i="9"/>
  <c r="B598" i="9"/>
  <c r="C598" i="9"/>
  <c r="D598" i="9"/>
  <c r="E598" i="9"/>
  <c r="F598" i="9"/>
  <c r="B599" i="9"/>
  <c r="C599" i="9"/>
  <c r="D599" i="9"/>
  <c r="E599" i="9"/>
  <c r="F599" i="9"/>
  <c r="B600" i="9"/>
  <c r="C600" i="9"/>
  <c r="D600" i="9"/>
  <c r="E600" i="9"/>
  <c r="F600" i="9"/>
  <c r="B601" i="9"/>
  <c r="C601" i="9"/>
  <c r="D601" i="9"/>
  <c r="E601" i="9"/>
  <c r="F601" i="9"/>
  <c r="B602" i="9"/>
  <c r="C602" i="9"/>
  <c r="D602" i="9"/>
  <c r="E602" i="9"/>
  <c r="F602" i="9"/>
  <c r="B603" i="9"/>
  <c r="C603" i="9"/>
  <c r="D603" i="9"/>
  <c r="E603" i="9"/>
  <c r="F603" i="9"/>
  <c r="B604" i="9"/>
  <c r="C604" i="9"/>
  <c r="D604" i="9"/>
  <c r="E604" i="9"/>
  <c r="F604" i="9"/>
  <c r="B605" i="9"/>
  <c r="C605" i="9"/>
  <c r="D605" i="9"/>
  <c r="E605" i="9"/>
  <c r="F605" i="9"/>
  <c r="B606" i="9"/>
  <c r="C606" i="9"/>
  <c r="D606" i="9"/>
  <c r="E606" i="9"/>
  <c r="F606" i="9"/>
  <c r="B607" i="9"/>
  <c r="C607" i="9"/>
  <c r="D607" i="9"/>
  <c r="E607" i="9"/>
  <c r="F607" i="9"/>
  <c r="B608" i="9"/>
  <c r="C608" i="9"/>
  <c r="D608" i="9"/>
  <c r="E608" i="9"/>
  <c r="F608" i="9"/>
  <c r="B609" i="9"/>
  <c r="C609" i="9"/>
  <c r="D609" i="9"/>
  <c r="E609" i="9"/>
  <c r="F609" i="9"/>
  <c r="B610" i="9"/>
  <c r="C610" i="9"/>
  <c r="D610" i="9"/>
  <c r="E610" i="9"/>
  <c r="F610" i="9"/>
  <c r="B611" i="9"/>
  <c r="C611" i="9"/>
  <c r="D611" i="9"/>
  <c r="E611" i="9"/>
  <c r="F611" i="9"/>
  <c r="B612" i="9"/>
  <c r="C612" i="9"/>
  <c r="D612" i="9"/>
  <c r="E612" i="9"/>
  <c r="F612" i="9"/>
  <c r="B613" i="9"/>
  <c r="C613" i="9"/>
  <c r="D613" i="9"/>
  <c r="E613" i="9"/>
  <c r="F613" i="9"/>
  <c r="B614" i="9"/>
  <c r="C614" i="9"/>
  <c r="D614" i="9"/>
  <c r="E614" i="9"/>
  <c r="F614" i="9"/>
  <c r="B615" i="9"/>
  <c r="C615" i="9"/>
  <c r="D615" i="9"/>
  <c r="E615" i="9"/>
  <c r="F615" i="9"/>
  <c r="B616" i="9"/>
  <c r="C616" i="9"/>
  <c r="D616" i="9"/>
  <c r="E616" i="9"/>
  <c r="F616" i="9"/>
  <c r="B617" i="9"/>
  <c r="C617" i="9"/>
  <c r="D617" i="9"/>
  <c r="E617" i="9"/>
  <c r="F617" i="9"/>
  <c r="B618" i="9"/>
  <c r="C618" i="9"/>
  <c r="D618" i="9"/>
  <c r="E618" i="9"/>
  <c r="F618" i="9"/>
  <c r="B619" i="9"/>
  <c r="C619" i="9"/>
  <c r="D619" i="9"/>
  <c r="E619" i="9"/>
  <c r="F619" i="9"/>
  <c r="B620" i="9"/>
  <c r="C620" i="9"/>
  <c r="D620" i="9"/>
  <c r="E620" i="9"/>
  <c r="F620" i="9"/>
  <c r="B621" i="9"/>
  <c r="C621" i="9"/>
  <c r="D621" i="9"/>
  <c r="E621" i="9"/>
  <c r="F621" i="9"/>
  <c r="B622" i="9"/>
  <c r="C622" i="9"/>
  <c r="D622" i="9"/>
  <c r="E622" i="9"/>
  <c r="F622" i="9"/>
  <c r="B623" i="9"/>
  <c r="C623" i="9"/>
  <c r="D623" i="9"/>
  <c r="E623" i="9"/>
  <c r="F623" i="9"/>
  <c r="B624" i="9"/>
  <c r="C624" i="9"/>
  <c r="D624" i="9"/>
  <c r="E624" i="9"/>
  <c r="F624" i="9"/>
  <c r="B625" i="9"/>
  <c r="C625" i="9"/>
  <c r="D625" i="9"/>
  <c r="E625" i="9"/>
  <c r="F625" i="9"/>
  <c r="B626" i="9"/>
  <c r="C626" i="9"/>
  <c r="D626" i="9"/>
  <c r="E626" i="9"/>
  <c r="F626" i="9"/>
  <c r="B627" i="9"/>
  <c r="C627" i="9"/>
  <c r="D627" i="9"/>
  <c r="E627" i="9"/>
  <c r="F627" i="9"/>
  <c r="B628" i="9"/>
  <c r="C628" i="9"/>
  <c r="D628" i="9"/>
  <c r="E628" i="9"/>
  <c r="F628" i="9"/>
  <c r="B629" i="9"/>
  <c r="C629" i="9"/>
  <c r="D629" i="9"/>
  <c r="E629" i="9"/>
  <c r="F629" i="9"/>
  <c r="B630" i="9"/>
  <c r="C630" i="9"/>
  <c r="D630" i="9"/>
  <c r="E630" i="9"/>
  <c r="F630" i="9"/>
  <c r="B631" i="9"/>
  <c r="C631" i="9"/>
  <c r="D631" i="9"/>
  <c r="E631" i="9"/>
  <c r="F631" i="9"/>
  <c r="B632" i="9"/>
  <c r="C632" i="9"/>
  <c r="D632" i="9"/>
  <c r="E632" i="9"/>
  <c r="F632" i="9"/>
  <c r="B633" i="9"/>
  <c r="C633" i="9"/>
  <c r="D633" i="9"/>
  <c r="E633" i="9"/>
  <c r="F633" i="9"/>
  <c r="B634" i="9"/>
  <c r="C634" i="9"/>
  <c r="D634" i="9"/>
  <c r="E634" i="9"/>
  <c r="F634" i="9"/>
  <c r="B635" i="9"/>
  <c r="C635" i="9"/>
  <c r="D635" i="9"/>
  <c r="E635" i="9"/>
  <c r="F635" i="9"/>
  <c r="B636" i="9"/>
  <c r="C636" i="9"/>
  <c r="D636" i="9"/>
  <c r="E636" i="9"/>
  <c r="F636" i="9"/>
  <c r="B637" i="9"/>
  <c r="C637" i="9"/>
  <c r="D637" i="9"/>
  <c r="E637" i="9"/>
  <c r="F637" i="9"/>
  <c r="B638" i="9"/>
  <c r="C638" i="9"/>
  <c r="D638" i="9"/>
  <c r="E638" i="9"/>
  <c r="F638" i="9"/>
  <c r="B639" i="9"/>
  <c r="C639" i="9"/>
  <c r="D639" i="9"/>
  <c r="E639" i="9"/>
  <c r="F639" i="9"/>
  <c r="B640" i="9"/>
  <c r="C640" i="9"/>
  <c r="D640" i="9"/>
  <c r="E640" i="9"/>
  <c r="F640" i="9"/>
  <c r="B641" i="9"/>
  <c r="C641" i="9"/>
  <c r="D641" i="9"/>
  <c r="E641" i="9"/>
  <c r="F641" i="9"/>
  <c r="B642" i="9"/>
  <c r="C642" i="9"/>
  <c r="D642" i="9"/>
  <c r="E642" i="9"/>
  <c r="F642" i="9"/>
  <c r="B643" i="9"/>
  <c r="C643" i="9"/>
  <c r="D643" i="9"/>
  <c r="E643" i="9"/>
  <c r="F643" i="9"/>
  <c r="B644" i="9"/>
  <c r="C644" i="9"/>
  <c r="D644" i="9"/>
  <c r="E644" i="9"/>
  <c r="F644" i="9"/>
  <c r="B645" i="9"/>
  <c r="C645" i="9"/>
  <c r="D645" i="9"/>
  <c r="E645" i="9"/>
  <c r="F645" i="9"/>
  <c r="B646" i="9"/>
  <c r="C646" i="9"/>
  <c r="D646" i="9"/>
  <c r="E646" i="9"/>
  <c r="F646" i="9"/>
  <c r="B647" i="9"/>
  <c r="C647" i="9"/>
  <c r="D647" i="9"/>
  <c r="E647" i="9"/>
  <c r="F647" i="9"/>
  <c r="B648" i="9"/>
  <c r="C648" i="9"/>
  <c r="D648" i="9"/>
  <c r="E648" i="9"/>
  <c r="F648" i="9"/>
  <c r="B649" i="9"/>
  <c r="C649" i="9"/>
  <c r="D649" i="9"/>
  <c r="E649" i="9"/>
  <c r="F649" i="9"/>
  <c r="B650" i="9"/>
  <c r="C650" i="9"/>
  <c r="D650" i="9"/>
  <c r="E650" i="9"/>
  <c r="F650" i="9"/>
  <c r="B651" i="9"/>
  <c r="C651" i="9"/>
  <c r="D651" i="9"/>
  <c r="E651" i="9"/>
  <c r="F651" i="9"/>
  <c r="B652" i="9"/>
  <c r="C652" i="9"/>
  <c r="D652" i="9"/>
  <c r="E652" i="9"/>
  <c r="F652" i="9"/>
  <c r="B653" i="9"/>
  <c r="C653" i="9"/>
  <c r="D653" i="9"/>
  <c r="E653" i="9"/>
  <c r="F653" i="9"/>
  <c r="B654" i="9"/>
  <c r="C654" i="9"/>
  <c r="D654" i="9"/>
  <c r="E654" i="9"/>
  <c r="F654" i="9"/>
  <c r="B655" i="9"/>
  <c r="C655" i="9"/>
  <c r="D655" i="9"/>
  <c r="E655" i="9"/>
  <c r="F655" i="9"/>
  <c r="B656" i="9"/>
  <c r="C656" i="9"/>
  <c r="D656" i="9"/>
  <c r="E656" i="9"/>
  <c r="F656" i="9"/>
  <c r="B657" i="9"/>
  <c r="C657" i="9"/>
  <c r="D657" i="9"/>
  <c r="E657" i="9"/>
  <c r="F657" i="9"/>
  <c r="B658" i="9"/>
  <c r="C658" i="9"/>
  <c r="D658" i="9"/>
  <c r="E658" i="9"/>
  <c r="F658" i="9"/>
  <c r="B659" i="9"/>
  <c r="C659" i="9"/>
  <c r="D659" i="9"/>
  <c r="E659" i="9"/>
  <c r="F659" i="9"/>
  <c r="B660" i="9"/>
  <c r="C660" i="9"/>
  <c r="D660" i="9"/>
  <c r="E660" i="9"/>
  <c r="F660" i="9"/>
  <c r="B661" i="9"/>
  <c r="C661" i="9"/>
  <c r="D661" i="9"/>
  <c r="E661" i="9"/>
  <c r="F661" i="9"/>
  <c r="B662" i="9"/>
  <c r="C662" i="9"/>
  <c r="D662" i="9"/>
  <c r="E662" i="9"/>
  <c r="F662" i="9"/>
  <c r="B663" i="9"/>
  <c r="C663" i="9"/>
  <c r="D663" i="9"/>
  <c r="E663" i="9"/>
  <c r="F663" i="9"/>
  <c r="B664" i="9"/>
  <c r="C664" i="9"/>
  <c r="D664" i="9"/>
  <c r="E664" i="9"/>
  <c r="F664" i="9"/>
  <c r="B665" i="9"/>
  <c r="C665" i="9"/>
  <c r="D665" i="9"/>
  <c r="E665" i="9"/>
  <c r="F665" i="9"/>
  <c r="B666" i="9"/>
  <c r="C666" i="9"/>
  <c r="D666" i="9"/>
  <c r="E666" i="9"/>
  <c r="F666" i="9"/>
  <c r="B667" i="9"/>
  <c r="C667" i="9"/>
  <c r="D667" i="9"/>
  <c r="E667" i="9"/>
  <c r="F667" i="9"/>
  <c r="B668" i="9"/>
  <c r="C668" i="9"/>
  <c r="D668" i="9"/>
  <c r="E668" i="9"/>
  <c r="F668" i="9"/>
  <c r="B669" i="9"/>
  <c r="C669" i="9"/>
  <c r="D669" i="9"/>
  <c r="E669" i="9"/>
  <c r="F669" i="9"/>
  <c r="B670" i="9"/>
  <c r="C670" i="9"/>
  <c r="D670" i="9"/>
  <c r="E670" i="9"/>
  <c r="F670" i="9"/>
  <c r="B671" i="9"/>
  <c r="C671" i="9"/>
  <c r="D671" i="9"/>
  <c r="E671" i="9"/>
  <c r="F671" i="9"/>
  <c r="B672" i="9"/>
  <c r="C672" i="9"/>
  <c r="D672" i="9"/>
  <c r="E672" i="9"/>
  <c r="F672" i="9"/>
  <c r="B673" i="9"/>
  <c r="C673" i="9"/>
  <c r="D673" i="9"/>
  <c r="E673" i="9"/>
  <c r="F673" i="9"/>
  <c r="B674" i="9"/>
  <c r="C674" i="9"/>
  <c r="D674" i="9"/>
  <c r="E674" i="9"/>
  <c r="F674" i="9"/>
  <c r="B675" i="9"/>
  <c r="C675" i="9"/>
  <c r="D675" i="9"/>
  <c r="E675" i="9"/>
  <c r="F675" i="9"/>
  <c r="B676" i="9"/>
  <c r="C676" i="9"/>
  <c r="D676" i="9"/>
  <c r="E676" i="9"/>
  <c r="F676" i="9"/>
  <c r="B677" i="9"/>
  <c r="C677" i="9"/>
  <c r="D677" i="9"/>
  <c r="E677" i="9"/>
  <c r="F677" i="9"/>
  <c r="B678" i="9"/>
  <c r="C678" i="9"/>
  <c r="D678" i="9"/>
  <c r="E678" i="9"/>
  <c r="F678" i="9"/>
  <c r="B679" i="9"/>
  <c r="C679" i="9"/>
  <c r="D679" i="9"/>
  <c r="E679" i="9"/>
  <c r="F679" i="9"/>
  <c r="B680" i="9"/>
  <c r="C680" i="9"/>
  <c r="D680" i="9"/>
  <c r="E680" i="9"/>
  <c r="F680" i="9"/>
  <c r="B681" i="9"/>
  <c r="C681" i="9"/>
  <c r="D681" i="9"/>
  <c r="E681" i="9"/>
  <c r="F681" i="9"/>
  <c r="B682" i="9"/>
  <c r="C682" i="9"/>
  <c r="D682" i="9"/>
  <c r="E682" i="9"/>
  <c r="F682" i="9"/>
  <c r="B683" i="9"/>
  <c r="C683" i="9"/>
  <c r="D683" i="9"/>
  <c r="E683" i="9"/>
  <c r="F683" i="9"/>
  <c r="B684" i="9"/>
  <c r="C684" i="9"/>
  <c r="D684" i="9"/>
  <c r="E684" i="9"/>
  <c r="F684" i="9"/>
  <c r="B685" i="9"/>
  <c r="C685" i="9"/>
  <c r="D685" i="9"/>
  <c r="E685" i="9"/>
  <c r="F685" i="9"/>
  <c r="B686" i="9"/>
  <c r="C686" i="9"/>
  <c r="D686" i="9"/>
  <c r="E686" i="9"/>
  <c r="F686" i="9"/>
  <c r="B687" i="9"/>
  <c r="C687" i="9"/>
  <c r="D687" i="9"/>
  <c r="E687" i="9"/>
  <c r="F687" i="9"/>
  <c r="B688" i="9"/>
  <c r="C688" i="9"/>
  <c r="D688" i="9"/>
  <c r="E688" i="9"/>
  <c r="F688" i="9"/>
  <c r="B689" i="9"/>
  <c r="C689" i="9"/>
  <c r="D689" i="9"/>
  <c r="E689" i="9"/>
  <c r="F689" i="9"/>
  <c r="B690" i="9"/>
  <c r="C690" i="9"/>
  <c r="D690" i="9"/>
  <c r="E690" i="9"/>
  <c r="F690" i="9"/>
  <c r="B691" i="9"/>
  <c r="C691" i="9"/>
  <c r="D691" i="9"/>
  <c r="E691" i="9"/>
  <c r="F691" i="9"/>
  <c r="B692" i="9"/>
  <c r="C692" i="9"/>
  <c r="D692" i="9"/>
  <c r="E692" i="9"/>
  <c r="F692" i="9"/>
  <c r="B693" i="9"/>
  <c r="C693" i="9"/>
  <c r="D693" i="9"/>
  <c r="E693" i="9"/>
  <c r="F693" i="9"/>
  <c r="B694" i="9"/>
  <c r="C694" i="9"/>
  <c r="D694" i="9"/>
  <c r="E694" i="9"/>
  <c r="F694" i="9"/>
  <c r="B695" i="9"/>
  <c r="C695" i="9"/>
  <c r="D695" i="9"/>
  <c r="E695" i="9"/>
  <c r="F695" i="9"/>
  <c r="B696" i="9"/>
  <c r="C696" i="9"/>
  <c r="D696" i="9"/>
  <c r="E696" i="9"/>
  <c r="F696" i="9"/>
  <c r="B697" i="9"/>
  <c r="C697" i="9"/>
  <c r="D697" i="9"/>
  <c r="E697" i="9"/>
  <c r="F697" i="9"/>
  <c r="B698" i="9"/>
  <c r="C698" i="9"/>
  <c r="D698" i="9"/>
  <c r="E698" i="9"/>
  <c r="F698" i="9"/>
  <c r="B699" i="9"/>
  <c r="C699" i="9"/>
  <c r="D699" i="9"/>
  <c r="E699" i="9"/>
  <c r="F699" i="9"/>
  <c r="B700" i="9"/>
  <c r="C700" i="9"/>
  <c r="D700" i="9"/>
  <c r="E700" i="9"/>
  <c r="F700" i="9"/>
  <c r="B701" i="9"/>
  <c r="C701" i="9"/>
  <c r="D701" i="9"/>
  <c r="E701" i="9"/>
  <c r="F701" i="9"/>
  <c r="B702" i="9"/>
  <c r="C702" i="9"/>
  <c r="D702" i="9"/>
  <c r="E702" i="9"/>
  <c r="F702" i="9"/>
  <c r="B703" i="9"/>
  <c r="C703" i="9"/>
  <c r="D703" i="9"/>
  <c r="E703" i="9"/>
  <c r="F703" i="9"/>
  <c r="B704" i="9"/>
  <c r="C704" i="9"/>
  <c r="D704" i="9"/>
  <c r="E704" i="9"/>
  <c r="F704" i="9"/>
  <c r="B705" i="9"/>
  <c r="C705" i="9"/>
  <c r="D705" i="9"/>
  <c r="E705" i="9"/>
  <c r="F705" i="9"/>
  <c r="B706" i="9"/>
  <c r="C706" i="9"/>
  <c r="D706" i="9"/>
  <c r="E706" i="9"/>
  <c r="F706" i="9"/>
  <c r="B707" i="9"/>
  <c r="C707" i="9"/>
  <c r="D707" i="9"/>
  <c r="E707" i="9"/>
  <c r="F707" i="9"/>
  <c r="B708" i="9"/>
  <c r="C708" i="9"/>
  <c r="D708" i="9"/>
  <c r="E708" i="9"/>
  <c r="F708" i="9"/>
  <c r="B709" i="9"/>
  <c r="C709" i="9"/>
  <c r="D709" i="9"/>
  <c r="E709" i="9"/>
  <c r="F709" i="9"/>
  <c r="B710" i="9"/>
  <c r="C710" i="9"/>
  <c r="D710" i="9"/>
  <c r="E710" i="9"/>
  <c r="F710" i="9"/>
  <c r="B711" i="9"/>
  <c r="C711" i="9"/>
  <c r="D711" i="9"/>
  <c r="E711" i="9"/>
  <c r="F711" i="9"/>
  <c r="B712" i="9"/>
  <c r="C712" i="9"/>
  <c r="D712" i="9"/>
  <c r="E712" i="9"/>
  <c r="F712" i="9"/>
  <c r="B713" i="9"/>
  <c r="C713" i="9"/>
  <c r="D713" i="9"/>
  <c r="E713" i="9"/>
  <c r="F713" i="9"/>
  <c r="B714" i="9"/>
  <c r="C714" i="9"/>
  <c r="D714" i="9"/>
  <c r="E714" i="9"/>
  <c r="F714" i="9"/>
  <c r="B715" i="9"/>
  <c r="C715" i="9"/>
  <c r="D715" i="9"/>
  <c r="E715" i="9"/>
  <c r="F715" i="9"/>
  <c r="B716" i="9"/>
  <c r="C716" i="9"/>
  <c r="D716" i="9"/>
  <c r="E716" i="9"/>
  <c r="F716" i="9"/>
  <c r="B717" i="9"/>
  <c r="C717" i="9"/>
  <c r="D717" i="9"/>
  <c r="E717" i="9"/>
  <c r="F717" i="9"/>
  <c r="B718" i="9"/>
  <c r="C718" i="9"/>
  <c r="D718" i="9"/>
  <c r="E718" i="9"/>
  <c r="F718" i="9"/>
  <c r="B719" i="9"/>
  <c r="C719" i="9"/>
  <c r="D719" i="9"/>
  <c r="E719" i="9"/>
  <c r="F719" i="9"/>
  <c r="B720" i="9"/>
  <c r="C720" i="9"/>
  <c r="D720" i="9"/>
  <c r="E720" i="9"/>
  <c r="F720" i="9"/>
  <c r="B721" i="9"/>
  <c r="C721" i="9"/>
  <c r="D721" i="9"/>
  <c r="E721" i="9"/>
  <c r="F721" i="9"/>
  <c r="B722" i="9"/>
  <c r="C722" i="9"/>
  <c r="D722" i="9"/>
  <c r="E722" i="9"/>
  <c r="F722" i="9"/>
  <c r="B723" i="9"/>
  <c r="C723" i="9"/>
  <c r="D723" i="9"/>
  <c r="E723" i="9"/>
  <c r="F723" i="9"/>
  <c r="B724" i="9"/>
  <c r="C724" i="9"/>
  <c r="D724" i="9"/>
  <c r="E724" i="9"/>
  <c r="F724" i="9"/>
  <c r="B725" i="9"/>
  <c r="C725" i="9"/>
  <c r="D725" i="9"/>
  <c r="E725" i="9"/>
  <c r="F725" i="9"/>
  <c r="B726" i="9"/>
  <c r="C726" i="9"/>
  <c r="D726" i="9"/>
  <c r="E726" i="9"/>
  <c r="F726" i="9"/>
  <c r="B727" i="9"/>
  <c r="C727" i="9"/>
  <c r="D727" i="9"/>
  <c r="E727" i="9"/>
  <c r="F727" i="9"/>
  <c r="B728" i="9"/>
  <c r="C728" i="9"/>
  <c r="D728" i="9"/>
  <c r="E728" i="9"/>
  <c r="F728" i="9"/>
  <c r="B729" i="9"/>
  <c r="C729" i="9"/>
  <c r="D729" i="9"/>
  <c r="E729" i="9"/>
  <c r="F729" i="9"/>
  <c r="B730" i="9"/>
  <c r="C730" i="9"/>
  <c r="D730" i="9"/>
  <c r="E730" i="9"/>
  <c r="F730" i="9"/>
  <c r="B731" i="9"/>
  <c r="C731" i="9"/>
  <c r="D731" i="9"/>
  <c r="E731" i="9"/>
  <c r="F731" i="9"/>
  <c r="B732" i="9"/>
  <c r="C732" i="9"/>
  <c r="D732" i="9"/>
  <c r="E732" i="9"/>
  <c r="F732" i="9"/>
  <c r="B733" i="9"/>
  <c r="C733" i="9"/>
  <c r="D733" i="9"/>
  <c r="E733" i="9"/>
  <c r="F733" i="9"/>
  <c r="B734" i="9"/>
  <c r="C734" i="9"/>
  <c r="D734" i="9"/>
  <c r="E734" i="9"/>
  <c r="F734" i="9"/>
  <c r="B735" i="9"/>
  <c r="C735" i="9"/>
  <c r="D735" i="9"/>
  <c r="E735" i="9"/>
  <c r="F735" i="9"/>
  <c r="B736" i="9"/>
  <c r="C736" i="9"/>
  <c r="D736" i="9"/>
  <c r="E736" i="9"/>
  <c r="F736" i="9"/>
  <c r="B737" i="9"/>
  <c r="C737" i="9"/>
  <c r="D737" i="9"/>
  <c r="E737" i="9"/>
  <c r="F737" i="9"/>
  <c r="B738" i="9"/>
  <c r="C738" i="9"/>
  <c r="D738" i="9"/>
  <c r="E738" i="9"/>
  <c r="F738" i="9"/>
  <c r="B739" i="9"/>
  <c r="C739" i="9"/>
  <c r="D739" i="9"/>
  <c r="E739" i="9"/>
  <c r="F739" i="9"/>
  <c r="B740" i="9"/>
  <c r="C740" i="9"/>
  <c r="D740" i="9"/>
  <c r="E740" i="9"/>
  <c r="F740" i="9"/>
  <c r="B741" i="9"/>
  <c r="C741" i="9"/>
  <c r="D741" i="9"/>
  <c r="E741" i="9"/>
  <c r="F741" i="9"/>
  <c r="B742" i="9"/>
  <c r="C742" i="9"/>
  <c r="D742" i="9"/>
  <c r="E742" i="9"/>
  <c r="F742" i="9"/>
  <c r="B743" i="9"/>
  <c r="C743" i="9"/>
  <c r="D743" i="9"/>
  <c r="E743" i="9"/>
  <c r="F743" i="9"/>
  <c r="C2" i="9"/>
  <c r="D2" i="9"/>
  <c r="E2" i="9"/>
  <c r="F2" i="9"/>
  <c r="B2" i="9"/>
  <c r="J3" i="11" l="1"/>
  <c r="C3" i="11" l="1"/>
  <c r="D3" i="11"/>
  <c r="G2" i="9"/>
  <c r="H2" i="9" s="1"/>
  <c r="E3" i="11"/>
  <c r="F3" i="11" l="1"/>
  <c r="G3" i="11"/>
  <c r="K3" i="11" s="1"/>
  <c r="L3" i="11" s="1"/>
  <c r="B2" i="10"/>
  <c r="B3" i="11"/>
  <c r="D2" i="10" l="1"/>
  <c r="D60" i="10"/>
  <c r="C2" i="10"/>
  <c r="N3" i="11"/>
  <c r="S3" i="11" s="1"/>
  <c r="Q3" i="11"/>
  <c r="V3" i="11" s="1"/>
  <c r="M3" i="11"/>
  <c r="R3" i="11" s="1"/>
  <c r="O3" i="11"/>
  <c r="T3" i="11" s="1"/>
  <c r="P3" i="11"/>
  <c r="U3" i="11" s="1"/>
  <c r="B3" i="10"/>
  <c r="D61" i="10" s="1"/>
  <c r="B4" i="10" l="1"/>
  <c r="D62" i="10" s="1"/>
  <c r="B5" i="10"/>
  <c r="D63" i="10" s="1"/>
  <c r="C3" i="10"/>
  <c r="D3" i="10"/>
  <c r="C4" i="10" l="1"/>
  <c r="D4" i="10"/>
  <c r="B6" i="10"/>
  <c r="D64" i="10" s="1"/>
  <c r="C5" i="10"/>
  <c r="D5" i="10"/>
  <c r="C6" i="10" l="1"/>
  <c r="D6" i="10"/>
  <c r="B7" i="10" l="1"/>
  <c r="D65" i="10" s="1"/>
  <c r="B8" i="10" l="1"/>
  <c r="D66" i="10" s="1"/>
  <c r="C7" i="10"/>
  <c r="D7" i="10"/>
  <c r="B9" i="10"/>
  <c r="D67" i="10" s="1"/>
  <c r="D8" i="10"/>
  <c r="C8" i="10"/>
  <c r="C9" i="10" l="1"/>
  <c r="D9" i="10"/>
  <c r="B10" i="10" l="1"/>
  <c r="D68" i="10" s="1"/>
  <c r="B11" i="10"/>
  <c r="D69" i="10" s="1"/>
  <c r="D10" i="10"/>
  <c r="C10" i="10"/>
  <c r="B12" i="10" l="1"/>
  <c r="D70" i="10" s="1"/>
  <c r="D11" i="10"/>
  <c r="C11" i="10"/>
  <c r="C12" i="10" l="1"/>
  <c r="D12" i="10"/>
  <c r="B13" i="10"/>
  <c r="D71" i="10" s="1"/>
  <c r="B14" i="10" l="1"/>
  <c r="D72" i="10" s="1"/>
  <c r="C13" i="10"/>
  <c r="D13" i="10"/>
  <c r="C14" i="10" l="1"/>
  <c r="D14" i="10"/>
  <c r="B15" i="10" l="1"/>
  <c r="D73" i="10" s="1"/>
  <c r="B16" i="10"/>
  <c r="D74" i="10" s="1"/>
  <c r="D15" i="10"/>
  <c r="C15" i="10"/>
  <c r="D16" i="10" l="1"/>
  <c r="C16" i="10"/>
  <c r="B17" i="10" l="1"/>
  <c r="D75" i="10" s="1"/>
  <c r="B18" i="10"/>
  <c r="D76" i="10" s="1"/>
  <c r="C17" i="10"/>
  <c r="D17" i="10"/>
  <c r="D18" i="10" l="1"/>
  <c r="C18" i="10"/>
  <c r="B19" i="10" l="1"/>
  <c r="D77" i="10" s="1"/>
  <c r="B20" i="10"/>
  <c r="D78" i="10" s="1"/>
  <c r="D19" i="10"/>
  <c r="C19" i="10"/>
  <c r="D20" i="10" l="1"/>
  <c r="C20" i="10"/>
  <c r="B21" i="10"/>
  <c r="D79" i="10" s="1"/>
  <c r="B22" i="10" l="1"/>
  <c r="D80" i="10" s="1"/>
  <c r="C21" i="10"/>
  <c r="D21" i="10"/>
  <c r="C22" i="10" l="1"/>
  <c r="D22" i="10"/>
  <c r="B23" i="10"/>
  <c r="D81" i="10" s="1"/>
  <c r="D23" i="10" l="1"/>
  <c r="C23" i="10"/>
  <c r="B24" i="10"/>
  <c r="D82" i="10" s="1"/>
  <c r="C24" i="10" l="1"/>
  <c r="D24" i="10"/>
  <c r="B25" i="10"/>
  <c r="D83" i="10" s="1"/>
  <c r="B26" i="10" l="1"/>
  <c r="D84" i="10" s="1"/>
  <c r="C25" i="10"/>
  <c r="D25" i="10"/>
  <c r="B27" i="10" l="1"/>
  <c r="D85" i="10" s="1"/>
  <c r="C26" i="10"/>
  <c r="D26" i="10"/>
  <c r="D27" i="10" l="1"/>
  <c r="C27" i="10"/>
  <c r="B28" i="10"/>
  <c r="D86" i="10" s="1"/>
  <c r="D28" i="10" l="1"/>
  <c r="C28" i="10"/>
  <c r="B29" i="10" l="1"/>
  <c r="D87" i="10" s="1"/>
  <c r="C29" i="10"/>
  <c r="D29" i="10"/>
  <c r="B30" i="10" l="1"/>
  <c r="D88" i="10" s="1"/>
  <c r="B31" i="10"/>
  <c r="D89" i="10" s="1"/>
  <c r="D30" i="10"/>
  <c r="C30" i="10"/>
  <c r="D31" i="10" l="1"/>
  <c r="C31" i="10"/>
  <c r="B32" i="10"/>
  <c r="D90" i="10" s="1"/>
  <c r="D32" i="10" l="1"/>
  <c r="C32" i="10"/>
  <c r="B33" i="10"/>
  <c r="D91" i="10" s="1"/>
  <c r="C33" i="10" l="1"/>
  <c r="D33" i="10"/>
  <c r="B34" i="10"/>
  <c r="D92" i="10" s="1"/>
  <c r="C34" i="10" l="1"/>
  <c r="D34" i="10"/>
  <c r="B35" i="10"/>
  <c r="D93" i="10" s="1"/>
  <c r="B36" i="10" l="1"/>
  <c r="D94" i="10" s="1"/>
  <c r="D35" i="10"/>
  <c r="C35" i="10"/>
  <c r="C36" i="10" l="1"/>
  <c r="D36" i="10"/>
  <c r="B37" i="10"/>
  <c r="D95" i="10" s="1"/>
  <c r="C37" i="10" l="1"/>
  <c r="D37" i="10"/>
  <c r="B38" i="10"/>
  <c r="D96" i="10" s="1"/>
  <c r="D38" i="10" l="1"/>
  <c r="C38" i="10"/>
  <c r="B39" i="10"/>
  <c r="D97" i="10" s="1"/>
  <c r="B40" i="10" l="1"/>
  <c r="D98" i="10" s="1"/>
  <c r="D39" i="10"/>
  <c r="C39" i="10"/>
  <c r="B41" i="10" l="1"/>
  <c r="D99" i="10" s="1"/>
  <c r="D40" i="10"/>
  <c r="C40" i="10"/>
  <c r="C41" i="10" l="1"/>
  <c r="D41" i="10"/>
  <c r="B42" i="10" l="1"/>
  <c r="D100" i="10" s="1"/>
  <c r="D42" i="10"/>
  <c r="C42" i="10" l="1"/>
  <c r="B43" i="10"/>
  <c r="D101" i="10" s="1"/>
  <c r="B44" i="10"/>
  <c r="D102" i="10" s="1"/>
  <c r="D43" i="10" l="1"/>
  <c r="C43" i="10"/>
  <c r="B45" i="10"/>
  <c r="D103" i="10" s="1"/>
  <c r="D44" i="10"/>
  <c r="C44" i="10"/>
  <c r="C45" i="10" l="1"/>
  <c r="D45" i="10"/>
  <c r="B46" i="10"/>
  <c r="D104" i="10" s="1"/>
  <c r="C46" i="10" l="1"/>
  <c r="D46" i="10"/>
  <c r="B47" i="10" l="1"/>
  <c r="D105" i="10" s="1"/>
  <c r="B48" i="10"/>
  <c r="D106" i="10" s="1"/>
  <c r="D47" i="10"/>
  <c r="C47" i="10"/>
  <c r="C48" i="10" l="1"/>
  <c r="D48" i="10"/>
  <c r="B49" i="10"/>
  <c r="D107" i="10" s="1"/>
  <c r="C49" i="10" l="1"/>
  <c r="D49" i="10"/>
  <c r="B50" i="10"/>
  <c r="D108" i="10" s="1"/>
  <c r="D50" i="10" l="1"/>
  <c r="C50" i="10"/>
  <c r="B51" i="10" l="1"/>
  <c r="D109" i="10" s="1"/>
  <c r="D51" i="10"/>
  <c r="C51" i="10"/>
  <c r="B52" i="10"/>
  <c r="D110" i="10" s="1"/>
  <c r="D52" i="10" l="1"/>
  <c r="C52" i="10"/>
  <c r="B53" i="10" l="1"/>
  <c r="D111" i="10" s="1"/>
  <c r="C53" i="10"/>
  <c r="D53" i="10"/>
  <c r="B54" i="10"/>
  <c r="D112" i="10" s="1"/>
  <c r="C54" i="10" l="1"/>
  <c r="D54" i="10"/>
  <c r="B55" i="10"/>
  <c r="D113" i="10" s="1"/>
  <c r="D55" i="10" l="1"/>
  <c r="C55" i="10"/>
  <c r="B56" i="10" l="1"/>
  <c r="D114" i="10" s="1"/>
  <c r="B57" i="10"/>
  <c r="D115" i="10" s="1"/>
  <c r="D56" i="10" l="1"/>
  <c r="C56" i="10"/>
  <c r="B58" i="10"/>
  <c r="D116" i="10" s="1"/>
  <c r="C57" i="10"/>
  <c r="D57" i="10"/>
  <c r="B59" i="10" l="1"/>
  <c r="D117" i="10" s="1"/>
  <c r="D58" i="10"/>
  <c r="C58" i="10"/>
  <c r="D59" i="10" l="1"/>
  <c r="C59" i="10"/>
  <c r="B60" i="10"/>
  <c r="C60" i="10" l="1"/>
  <c r="D118" i="10"/>
  <c r="B61" i="10"/>
  <c r="C61" i="10" l="1"/>
  <c r="D119" i="10"/>
  <c r="B62" i="10"/>
  <c r="C62" i="10" l="1"/>
  <c r="D120" i="10"/>
  <c r="B63" i="10" l="1"/>
  <c r="C63" i="10"/>
  <c r="D121" i="10"/>
  <c r="B64" i="10"/>
  <c r="C64" i="10" l="1"/>
  <c r="D122" i="10"/>
  <c r="B65" i="10"/>
  <c r="D123" i="10" l="1"/>
  <c r="B66" i="10" l="1"/>
  <c r="D124" i="10"/>
  <c r="B67" i="10"/>
  <c r="D125" i="10" l="1"/>
  <c r="B68" i="10"/>
  <c r="D126" i="10" l="1"/>
  <c r="B69" i="10"/>
  <c r="D127" i="10" l="1"/>
  <c r="B70" i="10"/>
  <c r="B71" i="10" l="1"/>
  <c r="B72" i="10" l="1"/>
  <c r="B73" i="10" l="1"/>
  <c r="B74" i="10" l="1"/>
  <c r="B75" i="10" l="1"/>
  <c r="B76" i="10" l="1"/>
  <c r="B77" i="10" l="1"/>
  <c r="B78" i="10" l="1"/>
  <c r="B79" i="10" l="1"/>
  <c r="B80" i="10"/>
  <c r="B81" i="10" l="1"/>
  <c r="B82" i="10"/>
  <c r="B83" i="10" l="1"/>
  <c r="B84" i="10" l="1"/>
  <c r="B85" i="10" l="1"/>
  <c r="B86" i="10" l="1"/>
  <c r="B87" i="10" l="1"/>
  <c r="B88" i="10" l="1"/>
  <c r="B89" i="10" l="1"/>
  <c r="B90" i="10" l="1"/>
  <c r="B91" i="10" l="1"/>
  <c r="B92" i="10" l="1"/>
  <c r="B93" i="10" l="1"/>
  <c r="B94" i="10" l="1"/>
  <c r="B95" i="10" l="1"/>
  <c r="B96" i="10"/>
  <c r="B97" i="10" l="1"/>
  <c r="B98" i="10" l="1"/>
  <c r="B99" i="10"/>
  <c r="B100" i="10" l="1"/>
  <c r="B101" i="10"/>
  <c r="B102" i="10" l="1"/>
  <c r="B103" i="10"/>
  <c r="B104" i="10" l="1"/>
  <c r="B105" i="10"/>
  <c r="B106" i="10" l="1"/>
  <c r="B107" i="10" l="1"/>
  <c r="B108" i="10" l="1"/>
  <c r="B109" i="10"/>
  <c r="B110" i="10" l="1"/>
  <c r="B111" i="10"/>
  <c r="B112" i="10" l="1"/>
  <c r="B113" i="10"/>
  <c r="B114" i="10" l="1"/>
  <c r="B115" i="10" l="1"/>
  <c r="B116" i="10" l="1"/>
  <c r="B117" i="10"/>
  <c r="B118" i="10" l="1"/>
  <c r="B119" i="10"/>
  <c r="B120" i="10" l="1"/>
  <c r="B121" i="10"/>
  <c r="B122" i="10" l="1"/>
  <c r="B123" i="10" l="1"/>
  <c r="B124" i="10"/>
  <c r="B125" i="10" l="1"/>
  <c r="B126" i="10"/>
  <c r="B127" i="10" l="1"/>
  <c r="B128" i="10" l="1"/>
  <c r="B129" i="10"/>
  <c r="B130" i="10" l="1"/>
  <c r="B131" i="10"/>
  <c r="B132" i="10" l="1"/>
  <c r="B133" i="10" l="1"/>
  <c r="B134" i="10"/>
  <c r="B135" i="10" l="1"/>
  <c r="B136" i="10" l="1"/>
  <c r="B137" i="10"/>
  <c r="B138" i="10" l="1"/>
  <c r="B139" i="10" l="1"/>
  <c r="B140" i="10"/>
  <c r="B141" i="10" l="1"/>
  <c r="B142" i="10" l="1"/>
  <c r="B143" i="10"/>
  <c r="B144" i="10" l="1"/>
  <c r="B145" i="10"/>
  <c r="B146" i="10" l="1"/>
  <c r="B147" i="10"/>
  <c r="B148" i="10" l="1"/>
  <c r="B149" i="10"/>
  <c r="B150" i="10" l="1"/>
  <c r="B151" i="10" l="1"/>
  <c r="B152" i="10" l="1"/>
  <c r="B153" i="10" l="1"/>
  <c r="B154" i="10" l="1"/>
  <c r="B155" i="10" l="1"/>
  <c r="B156" i="10"/>
  <c r="B157" i="10" l="1"/>
  <c r="B158" i="10" l="1"/>
  <c r="B159" i="10" l="1"/>
  <c r="B160" i="10" l="1"/>
  <c r="B161" i="10" l="1"/>
  <c r="B162" i="10" l="1"/>
  <c r="B163" i="10" l="1"/>
  <c r="B164" i="10" l="1"/>
  <c r="B165" i="10" l="1"/>
  <c r="B166" i="10" l="1"/>
  <c r="B167" i="10" l="1"/>
  <c r="B168" i="10" l="1"/>
  <c r="B169" i="10" l="1"/>
  <c r="B170" i="10" l="1"/>
  <c r="B171" i="10" l="1"/>
  <c r="B172" i="10" l="1"/>
  <c r="B173" i="10" l="1"/>
  <c r="B174" i="10" l="1"/>
  <c r="B175" i="10" l="1"/>
  <c r="B176" i="10" l="1"/>
  <c r="B177" i="10" l="1"/>
  <c r="B178" i="10" l="1"/>
  <c r="B179" i="10"/>
  <c r="B180" i="10" l="1"/>
  <c r="B181" i="10" l="1"/>
  <c r="B182" i="10" l="1"/>
  <c r="B183" i="10" l="1"/>
  <c r="B184" i="10" l="1"/>
  <c r="B185" i="10" l="1"/>
  <c r="B186" i="10" l="1"/>
  <c r="B187" i="10" l="1"/>
  <c r="B188" i="10" l="1"/>
  <c r="B189" i="10" l="1"/>
  <c r="B190" i="10" l="1"/>
  <c r="B191" i="10" l="1"/>
  <c r="B192" i="10"/>
  <c r="B193" i="10" l="1"/>
  <c r="B194" i="10" l="1"/>
  <c r="B195" i="10" l="1"/>
  <c r="B196" i="10" l="1"/>
  <c r="B197" i="10"/>
  <c r="B198" i="10" l="1"/>
  <c r="B199" i="10"/>
  <c r="B200" i="10" l="1"/>
  <c r="B201" i="10"/>
  <c r="B202" i="10" l="1"/>
  <c r="B203" i="10" l="1"/>
  <c r="B204" i="10" l="1"/>
  <c r="B205" i="10" l="1"/>
  <c r="B206" i="10" l="1"/>
  <c r="B207" i="10" l="1"/>
  <c r="B208" i="10"/>
  <c r="B209" i="10" l="1"/>
  <c r="B210" i="10" l="1"/>
  <c r="B211" i="10"/>
  <c r="B212" i="10" l="1"/>
  <c r="B213" i="10" l="1"/>
  <c r="B214" i="10" l="1"/>
  <c r="B215" i="10" l="1"/>
  <c r="B216" i="10" l="1"/>
  <c r="B217" i="10"/>
  <c r="B218" i="10" l="1"/>
  <c r="B219" i="10"/>
  <c r="B220" i="10" l="1"/>
  <c r="B221" i="10"/>
  <c r="B222" i="10" l="1"/>
  <c r="B223" i="10" l="1"/>
  <c r="B224" i="10"/>
  <c r="B225" i="10" l="1"/>
  <c r="B226" i="10"/>
  <c r="B227" i="10" l="1"/>
  <c r="B228" i="10"/>
  <c r="B229" i="10" l="1"/>
  <c r="B230" i="10" l="1"/>
  <c r="B231" i="10"/>
  <c r="B232" i="10" l="1"/>
  <c r="B233" i="10" l="1"/>
  <c r="B234" i="10" l="1"/>
  <c r="B235" i="10"/>
  <c r="B236" i="10" l="1"/>
  <c r="B237" i="10" l="1"/>
  <c r="B238" i="10" l="1"/>
  <c r="B239" i="10"/>
  <c r="B240" i="10" l="1"/>
  <c r="B241" i="10" l="1"/>
  <c r="B242" i="10"/>
  <c r="B243" i="10" l="1"/>
  <c r="B244" i="10" l="1"/>
  <c r="B245" i="10" l="1"/>
  <c r="B246" i="10" l="1"/>
  <c r="B247" i="10" l="1"/>
  <c r="B248" i="10" l="1"/>
  <c r="B249" i="10" l="1"/>
  <c r="B250" i="10" l="1"/>
  <c r="B251" i="10" l="1"/>
  <c r="B252" i="10" l="1"/>
  <c r="B253" i="10"/>
  <c r="J4" i="11"/>
  <c r="O4" i="11" l="1"/>
  <c r="T4" i="11" s="1"/>
  <c r="M4" i="11"/>
  <c r="R4" i="11" s="1"/>
  <c r="Q4" i="11"/>
  <c r="V4" i="11" s="1"/>
  <c r="P4" i="11"/>
  <c r="U4" i="11" s="1"/>
  <c r="N4" i="11"/>
  <c r="S4" i="11" s="1"/>
  <c r="N6" i="11" l="1"/>
  <c r="S6" i="11" s="1"/>
  <c r="M6" i="11"/>
  <c r="R6" i="11" s="1"/>
  <c r="P6" i="11"/>
  <c r="U6" i="11" s="1"/>
  <c r="O6" i="11"/>
  <c r="T6" i="11" s="1"/>
  <c r="Q6" i="11"/>
  <c r="V6" i="11" s="1"/>
  <c r="R7" i="11" l="1"/>
  <c r="N7" i="11"/>
  <c r="S7" i="11" s="1"/>
  <c r="P7" i="11"/>
  <c r="U7" i="11" s="1"/>
  <c r="M7" i="11"/>
  <c r="Q7" i="11"/>
  <c r="V7" i="11" s="1"/>
  <c r="O7" i="11"/>
  <c r="T7" i="11" s="1"/>
  <c r="T8" i="11" l="1"/>
  <c r="U8" i="11"/>
  <c r="Q8" i="11"/>
  <c r="V8" i="11" s="1"/>
  <c r="O8" i="11"/>
  <c r="M8" i="11"/>
  <c r="R8" i="11" s="1"/>
  <c r="P8" i="11"/>
  <c r="N8" i="11" l="1"/>
  <c r="S8" i="11" s="1"/>
  <c r="O9" i="11"/>
  <c r="T9" i="11" s="1"/>
  <c r="M9" i="11"/>
  <c r="R9" i="11" s="1"/>
  <c r="P9" i="11"/>
  <c r="U9" i="11" s="1"/>
  <c r="Q9" i="11"/>
  <c r="V9" i="11" s="1"/>
  <c r="V10" i="11" l="1"/>
  <c r="R10" i="11"/>
  <c r="N9" i="11"/>
  <c r="S9" i="11" s="1"/>
  <c r="O10" i="11"/>
  <c r="T10" i="11" s="1"/>
  <c r="P10" i="11"/>
  <c r="U10" i="11" s="1"/>
  <c r="Q10" i="11"/>
  <c r="M10" i="11"/>
  <c r="N10" i="11" l="1"/>
  <c r="S10" i="11" s="1"/>
  <c r="R11" i="11"/>
  <c r="M11" i="11"/>
  <c r="O11" i="11"/>
  <c r="T11" i="11" s="1"/>
  <c r="P11" i="11"/>
  <c r="U11" i="11" s="1"/>
  <c r="Q11" i="11"/>
  <c r="V11" i="11" s="1"/>
  <c r="U12" i="11" l="1"/>
  <c r="S11" i="11"/>
  <c r="N11" i="11"/>
  <c r="Q12" i="11"/>
  <c r="V12" i="11" s="1"/>
  <c r="M12" i="11"/>
  <c r="R12" i="11" s="1"/>
  <c r="O12" i="11"/>
  <c r="T12" i="11" s="1"/>
  <c r="P12" i="11"/>
  <c r="S12" i="11" l="1"/>
  <c r="N12" i="11"/>
  <c r="P13" i="11"/>
  <c r="U13" i="11" s="1"/>
  <c r="Q13" i="11"/>
  <c r="V13" i="11" s="1"/>
  <c r="M13" i="11"/>
  <c r="R13" i="11" s="1"/>
  <c r="O13" i="11"/>
  <c r="T13" i="11" s="1"/>
  <c r="R14" i="11" l="1"/>
  <c r="V14" i="11"/>
  <c r="U14" i="11"/>
  <c r="N13" i="11"/>
  <c r="S13" i="11" s="1"/>
  <c r="P14" i="11"/>
  <c r="Q14" i="11"/>
  <c r="O14" i="11"/>
  <c r="T14" i="11" s="1"/>
  <c r="M14" i="11"/>
  <c r="N14" i="11" l="1"/>
  <c r="S14" i="11" s="1"/>
  <c r="U15" i="11"/>
  <c r="R15" i="11"/>
  <c r="M15" i="11"/>
  <c r="Q15" i="11"/>
  <c r="V15" i="11" s="1"/>
  <c r="O15" i="11"/>
  <c r="T15" i="11" s="1"/>
  <c r="P15" i="11"/>
  <c r="V16" i="11" l="1"/>
  <c r="N15" i="11"/>
  <c r="S15" i="11" s="1"/>
  <c r="R16" i="11"/>
  <c r="M16" i="11"/>
  <c r="P16" i="11"/>
  <c r="U16" i="11" s="1"/>
  <c r="O16" i="11"/>
  <c r="T16" i="11" s="1"/>
  <c r="Q16" i="11"/>
  <c r="N16" i="11" l="1"/>
  <c r="S16" i="11" s="1"/>
  <c r="V17" i="11"/>
  <c r="Q17" i="11"/>
  <c r="M17" i="11"/>
  <c r="R17" i="11" s="1"/>
  <c r="O17" i="11"/>
  <c r="T17" i="11" s="1"/>
  <c r="P17" i="11"/>
  <c r="U17" i="11" s="1"/>
  <c r="R18" i="11" l="1"/>
  <c r="S17" i="11"/>
  <c r="N17" i="11"/>
  <c r="O18" i="11"/>
  <c r="T18" i="11" s="1"/>
  <c r="Q18" i="11"/>
  <c r="V18" i="11" s="1"/>
  <c r="P18" i="11"/>
  <c r="U18" i="11" s="1"/>
  <c r="M18" i="11"/>
  <c r="T19" i="11" l="1"/>
  <c r="S18" i="11"/>
  <c r="N18" i="11"/>
  <c r="O19" i="11"/>
  <c r="Q19" i="11"/>
  <c r="V19" i="11" s="1"/>
  <c r="M19" i="11"/>
  <c r="R19" i="11" s="1"/>
  <c r="P19" i="11"/>
  <c r="U19" i="11" s="1"/>
  <c r="S19" i="11" l="1"/>
  <c r="N19" i="11"/>
  <c r="Q20" i="11"/>
  <c r="V20" i="11" s="1"/>
  <c r="M20" i="11"/>
  <c r="R20" i="11" s="1"/>
  <c r="P20" i="11"/>
  <c r="U20" i="11" s="1"/>
  <c r="O20" i="11"/>
  <c r="T20" i="11" s="1"/>
  <c r="T21" i="11" l="1"/>
  <c r="V21" i="11"/>
  <c r="N20" i="11"/>
  <c r="S20" i="11" s="1"/>
  <c r="O21" i="11"/>
  <c r="P21" i="11"/>
  <c r="U21" i="11" s="1"/>
  <c r="M21" i="11"/>
  <c r="R21" i="11" s="1"/>
  <c r="Q21" i="11"/>
  <c r="N21" i="11" l="1"/>
  <c r="S21" i="11" s="1"/>
  <c r="M22" i="11"/>
  <c r="R22" i="11" s="1"/>
  <c r="O22" i="11"/>
  <c r="T22" i="11" s="1"/>
  <c r="P22" i="11"/>
  <c r="U22" i="11" s="1"/>
  <c r="Q22" i="11"/>
  <c r="V22" i="11" s="1"/>
  <c r="U23" i="11" l="1"/>
  <c r="T23" i="11"/>
  <c r="N22" i="11"/>
  <c r="S22" i="11" s="1"/>
  <c r="O23" i="11"/>
  <c r="M23" i="11"/>
  <c r="R23" i="11" s="1"/>
  <c r="Q23" i="11"/>
  <c r="V23" i="11" s="1"/>
  <c r="P23" i="11"/>
  <c r="N23" i="11" l="1"/>
  <c r="S23" i="11" s="1"/>
  <c r="O24" i="11"/>
  <c r="T24" i="11" s="1"/>
  <c r="P24" i="11"/>
  <c r="U24" i="11" s="1"/>
  <c r="M24" i="11"/>
  <c r="R24" i="11" s="1"/>
  <c r="Q24" i="11"/>
  <c r="V24" i="11" s="1"/>
  <c r="V25" i="11" l="1"/>
  <c r="N24" i="11"/>
  <c r="S24" i="11" s="1"/>
  <c r="Q25" i="11"/>
  <c r="P25" i="11"/>
  <c r="U25" i="11" s="1"/>
  <c r="M25" i="11"/>
  <c r="R25" i="11" s="1"/>
  <c r="O25" i="11"/>
  <c r="T25" i="11" s="1"/>
  <c r="R26" i="11" l="1"/>
  <c r="U26" i="11"/>
  <c r="S25" i="11"/>
  <c r="N25" i="11"/>
  <c r="O26" i="11"/>
  <c r="T26" i="11" s="1"/>
  <c r="P26" i="11"/>
  <c r="Q26" i="11"/>
  <c r="V26" i="11" s="1"/>
  <c r="M26" i="11"/>
  <c r="N26" i="11" l="1"/>
  <c r="S26" i="11" s="1"/>
  <c r="R27" i="11"/>
  <c r="M27" i="11"/>
  <c r="O27" i="11"/>
  <c r="T27" i="11" s="1"/>
  <c r="Q27" i="11"/>
  <c r="V27" i="11" s="1"/>
  <c r="P27" i="11"/>
  <c r="U27" i="11" s="1"/>
  <c r="T28" i="11" l="1"/>
  <c r="S27" i="11"/>
  <c r="N27" i="11"/>
  <c r="R28" i="11"/>
  <c r="M28" i="11"/>
  <c r="Q28" i="11"/>
  <c r="V28" i="11" s="1"/>
  <c r="P28" i="11"/>
  <c r="U28" i="11" s="1"/>
  <c r="O28" i="11"/>
  <c r="U29" i="11" l="1"/>
  <c r="N28" i="11"/>
  <c r="S28" i="11" s="1"/>
  <c r="O29" i="11"/>
  <c r="T29" i="11" s="1"/>
  <c r="M29" i="11"/>
  <c r="R29" i="11" s="1"/>
  <c r="Q29" i="11"/>
  <c r="V29" i="11" s="1"/>
  <c r="P29" i="11"/>
  <c r="R30" i="11" l="1"/>
  <c r="N29" i="11"/>
  <c r="S29" i="11" s="1"/>
  <c r="U30" i="11"/>
  <c r="P30" i="11"/>
  <c r="Q30" i="11"/>
  <c r="V30" i="11" s="1"/>
  <c r="O30" i="11"/>
  <c r="T30" i="11" s="1"/>
  <c r="M30" i="11"/>
  <c r="N30" i="11" l="1"/>
  <c r="S30" i="11" s="1"/>
  <c r="R31" i="11"/>
  <c r="M31" i="11"/>
  <c r="O31" i="11"/>
  <c r="T31" i="11" s="1"/>
  <c r="Q31" i="11"/>
  <c r="V31" i="11" s="1"/>
  <c r="P31" i="11"/>
  <c r="U31" i="11" s="1"/>
  <c r="V32" i="11" l="1"/>
  <c r="T32" i="11"/>
  <c r="S31" i="11"/>
  <c r="N31" i="11"/>
  <c r="O32" i="11"/>
  <c r="M32" i="11"/>
  <c r="R32" i="11" s="1"/>
  <c r="P32" i="11"/>
  <c r="U32" i="11" s="1"/>
  <c r="Q32" i="11"/>
  <c r="N32" i="11" l="1"/>
  <c r="S32" i="11" s="1"/>
  <c r="V33" i="11"/>
  <c r="M33" i="11"/>
  <c r="R33" i="11" s="1"/>
  <c r="O33" i="11"/>
  <c r="T33" i="11" s="1"/>
  <c r="P33" i="11"/>
  <c r="U33" i="11" s="1"/>
  <c r="Q33" i="11"/>
  <c r="R34" i="11" l="1"/>
  <c r="S33" i="11"/>
  <c r="N33" i="11"/>
  <c r="M34" i="11"/>
  <c r="Q34" i="11"/>
  <c r="V34" i="11" s="1"/>
  <c r="O34" i="11"/>
  <c r="T34" i="11" s="1"/>
  <c r="P34" i="11"/>
  <c r="U34" i="11" s="1"/>
  <c r="U35" i="11" l="1"/>
  <c r="S34" i="11"/>
  <c r="N34" i="11"/>
  <c r="P35" i="11"/>
  <c r="O35" i="11"/>
  <c r="T35" i="11" s="1"/>
  <c r="Q35" i="11"/>
  <c r="V35" i="11" s="1"/>
  <c r="M35" i="11"/>
  <c r="R35" i="11" s="1"/>
  <c r="S35" i="11" l="1"/>
  <c r="N35" i="11"/>
  <c r="U36" i="11"/>
  <c r="P36" i="11"/>
  <c r="O36" i="11"/>
  <c r="T36" i="11" s="1"/>
  <c r="M36" i="11"/>
  <c r="R36" i="11" s="1"/>
  <c r="Q36" i="11"/>
  <c r="V36" i="11" s="1"/>
  <c r="T37" i="11" l="1"/>
  <c r="V37" i="11"/>
  <c r="S36" i="11"/>
  <c r="N36" i="11"/>
  <c r="M37" i="11"/>
  <c r="R37" i="11" s="1"/>
  <c r="Q37" i="11"/>
  <c r="P37" i="11"/>
  <c r="U37" i="11" s="1"/>
  <c r="O37" i="11"/>
  <c r="U38" i="11" l="1"/>
  <c r="N37" i="11"/>
  <c r="S37" i="11" s="1"/>
  <c r="T38" i="11"/>
  <c r="O38" i="11"/>
  <c r="M38" i="11"/>
  <c r="R38" i="11" s="1"/>
  <c r="Q38" i="11"/>
  <c r="V38" i="11" s="1"/>
  <c r="P38" i="11"/>
  <c r="N38" i="11" l="1"/>
  <c r="S38" i="11" s="1"/>
  <c r="O39" i="11"/>
  <c r="T39" i="11" s="1"/>
  <c r="P39" i="11"/>
  <c r="U39" i="11" s="1"/>
  <c r="M39" i="11"/>
  <c r="R39" i="11" s="1"/>
  <c r="Q39" i="11"/>
  <c r="V39" i="11" s="1"/>
  <c r="V40" i="11" l="1"/>
  <c r="U40" i="11"/>
  <c r="N39" i="11"/>
  <c r="S39" i="11" s="1"/>
  <c r="Q40" i="11"/>
  <c r="O40" i="11"/>
  <c r="T40" i="11" s="1"/>
  <c r="M40" i="11"/>
  <c r="R40" i="11" s="1"/>
  <c r="P40" i="11"/>
  <c r="N40" i="11" l="1"/>
  <c r="S40" i="11" s="1"/>
  <c r="V41" i="11"/>
  <c r="M41" i="11"/>
  <c r="R41" i="11" s="1"/>
  <c r="O41" i="11"/>
  <c r="T41" i="11" s="1"/>
  <c r="P41" i="11"/>
  <c r="U41" i="11" s="1"/>
  <c r="Q41" i="11"/>
  <c r="T42" i="11" l="1"/>
  <c r="R42" i="11"/>
  <c r="S41" i="11"/>
  <c r="N41" i="11"/>
  <c r="M42" i="11"/>
  <c r="P42" i="11"/>
  <c r="U42" i="11" s="1"/>
  <c r="Q42" i="11"/>
  <c r="V42" i="11" s="1"/>
  <c r="O42" i="11"/>
  <c r="N42" i="11" l="1"/>
  <c r="S42" i="11" s="1"/>
  <c r="T43" i="11"/>
  <c r="M43" i="11"/>
  <c r="R43" i="11" s="1"/>
  <c r="P43" i="11"/>
  <c r="U43" i="11" s="1"/>
  <c r="Q43" i="11"/>
  <c r="V43" i="11" s="1"/>
  <c r="O43" i="11"/>
  <c r="R44" i="11" l="1"/>
  <c r="S43" i="11"/>
  <c r="N43" i="11"/>
  <c r="T44" i="11"/>
  <c r="O44" i="11"/>
  <c r="M44" i="11"/>
  <c r="P44" i="11"/>
  <c r="U44" i="11" s="1"/>
  <c r="Q44" i="11"/>
  <c r="V44" i="11" s="1"/>
  <c r="U45" i="11" l="1"/>
  <c r="N44" i="11"/>
  <c r="S44" i="11" s="1"/>
  <c r="T45" i="11"/>
  <c r="O45" i="11"/>
  <c r="Q45" i="11"/>
  <c r="V45" i="11" s="1"/>
  <c r="M45" i="11"/>
  <c r="R45" i="11" s="1"/>
  <c r="P45" i="11"/>
  <c r="N45" i="11" l="1"/>
  <c r="S45" i="11" s="1"/>
  <c r="O46" i="11"/>
  <c r="T46" i="11" s="1"/>
  <c r="Q46" i="11"/>
  <c r="V46" i="11" s="1"/>
  <c r="P46" i="11"/>
  <c r="U46" i="11" s="1"/>
  <c r="M46" i="11"/>
  <c r="R46" i="11" s="1"/>
  <c r="V47" i="11" l="1"/>
  <c r="N46" i="11"/>
  <c r="S46" i="11" s="1"/>
  <c r="O47" i="11"/>
  <c r="T47" i="11" s="1"/>
  <c r="P47" i="11"/>
  <c r="U47" i="11" s="1"/>
  <c r="Q47" i="11"/>
  <c r="M47" i="11"/>
  <c r="R47" i="11" s="1"/>
  <c r="N47" i="11" l="1"/>
  <c r="S47" i="11" s="1"/>
  <c r="V48" i="11"/>
  <c r="O48" i="11"/>
  <c r="T48" i="11" s="1"/>
  <c r="M48" i="11"/>
  <c r="R48" i="11" s="1"/>
  <c r="P48" i="11"/>
  <c r="U48" i="11" s="1"/>
  <c r="Q48" i="11"/>
  <c r="T49" i="11" l="1"/>
  <c r="S48" i="11"/>
  <c r="N48" i="11"/>
  <c r="O49" i="11"/>
  <c r="P49" i="11"/>
  <c r="U49" i="11" s="1"/>
  <c r="M49" i="11"/>
  <c r="R49" i="11" s="1"/>
  <c r="Q49" i="11"/>
  <c r="V49" i="11" s="1"/>
  <c r="V50" i="11" l="1"/>
  <c r="S49" i="11"/>
  <c r="N49" i="11"/>
  <c r="M50" i="11"/>
  <c r="R50" i="11" s="1"/>
  <c r="Q50" i="11"/>
  <c r="P50" i="11"/>
  <c r="U50" i="11" s="1"/>
  <c r="O50" i="11"/>
  <c r="T50" i="11" s="1"/>
  <c r="R51" i="11" l="1"/>
  <c r="T51" i="11"/>
  <c r="S50" i="11"/>
  <c r="N50" i="11"/>
  <c r="P51" i="11"/>
  <c r="U51" i="11" s="1"/>
  <c r="O51" i="11"/>
  <c r="Q51" i="11"/>
  <c r="V51" i="11" s="1"/>
  <c r="M51" i="11"/>
  <c r="N51" i="11" l="1"/>
  <c r="S51" i="11" s="1"/>
  <c r="R52" i="11"/>
  <c r="M52" i="11"/>
  <c r="P52" i="11"/>
  <c r="U52" i="11" s="1"/>
  <c r="O52" i="11"/>
  <c r="T52" i="11" s="1"/>
  <c r="Q52" i="11"/>
  <c r="V52" i="11" s="1"/>
  <c r="T53" i="11" l="1"/>
  <c r="S52" i="11"/>
  <c r="N52" i="11"/>
  <c r="Q53" i="11"/>
  <c r="V53" i="11" s="1"/>
  <c r="P53" i="11"/>
  <c r="U53" i="11" s="1"/>
  <c r="M53" i="11"/>
  <c r="R53" i="11" s="1"/>
  <c r="O53" i="11"/>
  <c r="V54" i="11" l="1"/>
  <c r="S53" i="11"/>
  <c r="N53" i="11"/>
  <c r="T54" i="11"/>
  <c r="Q54" i="11"/>
  <c r="P54" i="11"/>
  <c r="U54" i="11" s="1"/>
  <c r="M54" i="11"/>
  <c r="R54" i="11" s="1"/>
  <c r="O54" i="11"/>
  <c r="R55" i="11" l="1"/>
  <c r="N54" i="11"/>
  <c r="S54" i="11" s="1"/>
  <c r="T55" i="11"/>
  <c r="M55" i="11"/>
  <c r="Q55" i="11"/>
  <c r="V55" i="11" s="1"/>
  <c r="P55" i="11"/>
  <c r="U55" i="11" s="1"/>
  <c r="O55" i="11"/>
  <c r="V56" i="11" l="1"/>
  <c r="N55" i="11"/>
  <c r="S55" i="11" s="1"/>
  <c r="O56" i="11"/>
  <c r="T56" i="11" s="1"/>
  <c r="M56" i="11"/>
  <c r="R56" i="11" s="1"/>
  <c r="P56" i="11"/>
  <c r="U56" i="11" s="1"/>
  <c r="Q56" i="11"/>
  <c r="N56" i="11" l="1"/>
  <c r="S56" i="11" s="1"/>
  <c r="P57" i="11"/>
  <c r="U57" i="11" s="1"/>
  <c r="M57" i="11"/>
  <c r="R57" i="11" s="1"/>
  <c r="Q57" i="11"/>
  <c r="V57" i="11" s="1"/>
  <c r="O57" i="11"/>
  <c r="T57" i="11" s="1"/>
  <c r="T58" i="11" l="1"/>
  <c r="R58" i="11"/>
  <c r="N57" i="11"/>
  <c r="S57" i="11" s="1"/>
  <c r="O58" i="11"/>
  <c r="P58" i="11"/>
  <c r="U58" i="11" s="1"/>
  <c r="Q58" i="11"/>
  <c r="V58" i="11" s="1"/>
  <c r="M58" i="11"/>
  <c r="U59" i="11" l="1"/>
  <c r="N58" i="11"/>
  <c r="S58" i="11" s="1"/>
  <c r="T59" i="11"/>
  <c r="O59" i="11"/>
  <c r="Q59" i="11"/>
  <c r="V59" i="11" s="1"/>
  <c r="M59" i="11"/>
  <c r="R59" i="11" s="1"/>
  <c r="P59" i="11"/>
  <c r="N59" i="11" l="1"/>
  <c r="S59" i="11" s="1"/>
  <c r="U60" i="11"/>
  <c r="P60" i="11"/>
  <c r="O60" i="11"/>
  <c r="T60" i="11" s="1"/>
  <c r="Q60" i="11"/>
  <c r="V60" i="11" s="1"/>
  <c r="M60" i="11"/>
  <c r="R60" i="11" s="1"/>
  <c r="T61" i="11" l="1"/>
  <c r="S60" i="11"/>
  <c r="N60" i="11"/>
  <c r="M61" i="11"/>
  <c r="R61" i="11" s="1"/>
  <c r="Q61" i="11"/>
  <c r="V61" i="11" s="1"/>
  <c r="P61" i="11"/>
  <c r="U61" i="11" s="1"/>
  <c r="O61" i="11"/>
  <c r="R62" i="11" l="1"/>
  <c r="S61" i="11"/>
  <c r="N61" i="11"/>
  <c r="T62" i="11"/>
  <c r="P62" i="11"/>
  <c r="U62" i="11" s="1"/>
  <c r="M62" i="11"/>
  <c r="Q62" i="11"/>
  <c r="V62" i="11" s="1"/>
  <c r="O62" i="11"/>
  <c r="S62" i="11" l="1"/>
  <c r="N62" i="11"/>
  <c r="T63" i="11"/>
  <c r="P63" i="11"/>
  <c r="U63" i="11" s="1"/>
  <c r="Q63" i="11"/>
  <c r="V63" i="11" s="1"/>
  <c r="M63" i="11"/>
  <c r="R63" i="11" s="1"/>
  <c r="O63" i="11"/>
  <c r="S63" i="11" l="1"/>
  <c r="N63" i="11"/>
  <c r="T64" i="11"/>
  <c r="O64" i="11"/>
  <c r="M64" i="11"/>
  <c r="R64" i="11" s="1"/>
  <c r="P64" i="11"/>
  <c r="U64" i="11" s="1"/>
  <c r="Q64" i="11"/>
  <c r="V64" i="11" s="1"/>
  <c r="R65" i="11" l="1"/>
  <c r="V65" i="11"/>
  <c r="S64" i="11"/>
  <c r="N64" i="11"/>
  <c r="M65" i="11"/>
  <c r="O65" i="11"/>
  <c r="T65" i="11" s="1"/>
  <c r="P65" i="11"/>
  <c r="U65" i="11" s="1"/>
  <c r="Q65" i="11"/>
  <c r="U66" i="11" l="1"/>
  <c r="S65" i="11"/>
  <c r="N65" i="11"/>
  <c r="O66" i="11"/>
  <c r="T66" i="11" s="1"/>
  <c r="Q66" i="11"/>
  <c r="V66" i="11" s="1"/>
  <c r="M66" i="11"/>
  <c r="R66" i="11" s="1"/>
  <c r="P66" i="11"/>
  <c r="V67" i="11" l="1"/>
  <c r="T67" i="11"/>
  <c r="S66" i="11"/>
  <c r="N66" i="11"/>
  <c r="Q67" i="11"/>
  <c r="M67" i="11"/>
  <c r="R67" i="11" s="1"/>
  <c r="P67" i="11"/>
  <c r="U67" i="11" s="1"/>
  <c r="O67" i="11"/>
  <c r="N67" i="11" l="1"/>
  <c r="S67" i="11" s="1"/>
  <c r="V68" i="11"/>
  <c r="Q68" i="11"/>
  <c r="M68" i="11"/>
  <c r="R68" i="11" s="1"/>
  <c r="P68" i="11"/>
  <c r="U68" i="11" s="1"/>
  <c r="O68" i="11"/>
  <c r="T68" i="11" s="1"/>
  <c r="S68" i="11" l="1"/>
  <c r="N68" i="11"/>
  <c r="O69" i="11"/>
  <c r="T69" i="11" s="1"/>
  <c r="Q69" i="11"/>
  <c r="V69" i="11" s="1"/>
  <c r="P69" i="11"/>
  <c r="U69" i="11" s="1"/>
  <c r="M69" i="11"/>
  <c r="R69" i="11" s="1"/>
  <c r="T70" i="11" l="1"/>
  <c r="N69" i="11"/>
  <c r="S69" i="11" s="1"/>
  <c r="O70" i="11"/>
  <c r="P70" i="11"/>
  <c r="U70" i="11" s="1"/>
  <c r="Q70" i="11"/>
  <c r="V70" i="11" s="1"/>
  <c r="M70" i="11"/>
  <c r="R70" i="11" s="1"/>
  <c r="V71" i="11" l="1"/>
  <c r="S70" i="11"/>
  <c r="N70" i="11"/>
  <c r="Q71" i="11"/>
  <c r="O71" i="11"/>
  <c r="T71" i="11" s="1"/>
  <c r="M71" i="11"/>
  <c r="R71" i="11" s="1"/>
  <c r="P71" i="11"/>
  <c r="U71" i="11" s="1"/>
  <c r="T72" i="11" l="1"/>
  <c r="S71" i="11"/>
  <c r="N71" i="11"/>
  <c r="V72" i="11"/>
  <c r="O72" i="11"/>
  <c r="M72" i="11"/>
  <c r="R72" i="11" s="1"/>
  <c r="P72" i="11"/>
  <c r="U72" i="11" s="1"/>
  <c r="Q72" i="11"/>
  <c r="N72" i="11" l="1"/>
  <c r="S72" i="11" s="1"/>
  <c r="T73" i="11"/>
  <c r="Q73" i="11"/>
  <c r="V73" i="11" s="1"/>
  <c r="M73" i="11"/>
  <c r="R73" i="11" s="1"/>
  <c r="P73" i="11"/>
  <c r="U73" i="11" s="1"/>
  <c r="O73" i="11"/>
  <c r="V74" i="11" l="1"/>
  <c r="S73" i="11"/>
  <c r="N73" i="11"/>
  <c r="Q74" i="11"/>
  <c r="O74" i="11"/>
  <c r="T74" i="11" s="1"/>
  <c r="M74" i="11"/>
  <c r="R74" i="11" s="1"/>
  <c r="P74" i="11"/>
  <c r="U74" i="11" s="1"/>
  <c r="T75" i="11" l="1"/>
  <c r="U75" i="11"/>
  <c r="S74" i="11"/>
  <c r="N74" i="11"/>
  <c r="P75" i="11"/>
  <c r="M75" i="11"/>
  <c r="R75" i="11" s="1"/>
  <c r="Q75" i="11"/>
  <c r="V75" i="11" s="1"/>
  <c r="O75" i="11"/>
  <c r="V76" i="11" l="1"/>
  <c r="N75" i="11"/>
  <c r="S75" i="11" s="1"/>
  <c r="T76" i="11"/>
  <c r="O76" i="11"/>
  <c r="M76" i="11"/>
  <c r="R76" i="11" s="1"/>
  <c r="P76" i="11"/>
  <c r="U76" i="11" s="1"/>
  <c r="Q76" i="11"/>
  <c r="N76" i="11" l="1"/>
  <c r="S76" i="11" s="1"/>
  <c r="V77" i="11"/>
  <c r="Q77" i="11"/>
  <c r="P77" i="11"/>
  <c r="U77" i="11" s="1"/>
  <c r="M77" i="11"/>
  <c r="R77" i="11" s="1"/>
  <c r="O77" i="11"/>
  <c r="T77" i="11" s="1"/>
  <c r="U78" i="11" l="1"/>
  <c r="S77" i="11"/>
  <c r="N77" i="11"/>
  <c r="P78" i="11"/>
  <c r="Q78" i="11"/>
  <c r="V78" i="11" s="1"/>
  <c r="M78" i="11"/>
  <c r="R78" i="11" s="1"/>
  <c r="O78" i="11"/>
  <c r="T78" i="11" s="1"/>
  <c r="T79" i="11" l="1"/>
  <c r="S78" i="11"/>
  <c r="N78" i="11"/>
  <c r="O79" i="11"/>
  <c r="P79" i="11"/>
  <c r="U79" i="11" s="1"/>
  <c r="Q79" i="11"/>
  <c r="V79" i="11" s="1"/>
  <c r="M79" i="11"/>
  <c r="R79" i="11" s="1"/>
  <c r="R80" i="11" l="1"/>
  <c r="T80" i="11"/>
  <c r="N79" i="11"/>
  <c r="S79" i="11" s="1"/>
  <c r="Q80" i="11"/>
  <c r="V80" i="11" s="1"/>
  <c r="O80" i="11"/>
  <c r="P80" i="11"/>
  <c r="U80" i="11" s="1"/>
  <c r="M80" i="11"/>
  <c r="N80" i="11" l="1"/>
  <c r="S80" i="11" s="1"/>
  <c r="V81" i="11"/>
  <c r="R81" i="11"/>
  <c r="M81" i="11"/>
  <c r="P81" i="11"/>
  <c r="U81" i="11" s="1"/>
  <c r="Q81" i="11"/>
  <c r="O81" i="11"/>
  <c r="T81" i="11" s="1"/>
  <c r="N81" i="11" l="1"/>
  <c r="S81" i="11" s="1"/>
  <c r="U82" i="11"/>
  <c r="Q82" i="11"/>
  <c r="V82" i="11" s="1"/>
  <c r="M82" i="11"/>
  <c r="R82" i="11" s="1"/>
  <c r="P82" i="11"/>
  <c r="O82" i="11"/>
  <c r="T82" i="11" s="1"/>
  <c r="V83" i="11" l="1"/>
  <c r="S82" i="11"/>
  <c r="N82" i="11"/>
  <c r="U83" i="11"/>
  <c r="O83" i="11"/>
  <c r="T83" i="11" s="1"/>
  <c r="Q83" i="11"/>
  <c r="M83" i="11"/>
  <c r="R83" i="11" s="1"/>
  <c r="P83" i="11"/>
  <c r="R84" i="11" l="1"/>
  <c r="N83" i="11"/>
  <c r="S83" i="11" s="1"/>
  <c r="M84" i="11"/>
  <c r="O84" i="11"/>
  <c r="T84" i="11" s="1"/>
  <c r="P84" i="11"/>
  <c r="U84" i="11" s="1"/>
  <c r="Q84" i="11"/>
  <c r="V84" i="11" s="1"/>
  <c r="T85" i="11" l="1"/>
  <c r="S84" i="11"/>
  <c r="N84" i="11"/>
  <c r="R85" i="11"/>
  <c r="M85" i="11"/>
  <c r="Q85" i="11"/>
  <c r="V85" i="11" s="1"/>
  <c r="P85" i="11"/>
  <c r="U85" i="11" s="1"/>
  <c r="O85" i="11"/>
  <c r="N85" i="11" l="1"/>
  <c r="S85" i="11" s="1"/>
  <c r="T86" i="11"/>
  <c r="O86" i="11"/>
  <c r="M86" i="11"/>
  <c r="R86" i="11" s="1"/>
  <c r="P86" i="11"/>
  <c r="U86" i="11" s="1"/>
  <c r="Q86" i="11"/>
  <c r="V86" i="11" s="1"/>
  <c r="R87" i="11" l="1"/>
  <c r="S86" i="11"/>
  <c r="N86" i="11"/>
  <c r="T87" i="11"/>
  <c r="O87" i="11"/>
  <c r="M87" i="11"/>
  <c r="Q87" i="11"/>
  <c r="V87" i="11" s="1"/>
  <c r="P87" i="11"/>
  <c r="U87" i="11" s="1"/>
  <c r="N87" i="11" l="1"/>
  <c r="S87" i="11" s="1"/>
  <c r="T88" i="11"/>
  <c r="O88" i="11"/>
  <c r="M88" i="11"/>
  <c r="R88" i="11" s="1"/>
  <c r="P88" i="11"/>
  <c r="U88" i="11" s="1"/>
  <c r="Q88" i="11"/>
  <c r="V88" i="11" s="1"/>
  <c r="U89" i="11" l="1"/>
  <c r="R89" i="11"/>
  <c r="S88" i="11"/>
  <c r="N88" i="11"/>
  <c r="M89" i="11"/>
  <c r="O89" i="11"/>
  <c r="T89" i="11" s="1"/>
  <c r="Q89" i="11"/>
  <c r="V89" i="11" s="1"/>
  <c r="P89" i="11"/>
  <c r="N89" i="11" l="1"/>
  <c r="S89" i="11" s="1"/>
  <c r="U90" i="11"/>
  <c r="M90" i="11"/>
  <c r="R90" i="11" s="1"/>
  <c r="Q90" i="11"/>
  <c r="V90" i="11" s="1"/>
  <c r="O90" i="11"/>
  <c r="T90" i="11" s="1"/>
  <c r="P90" i="11"/>
  <c r="V91" i="11" l="1"/>
  <c r="S90" i="11"/>
  <c r="N90" i="11"/>
  <c r="O91" i="11"/>
  <c r="T91" i="11" s="1"/>
  <c r="P91" i="11"/>
  <c r="U91" i="11" s="1"/>
  <c r="M91" i="11"/>
  <c r="R91" i="11" s="1"/>
  <c r="Q91" i="11"/>
  <c r="S91" i="11" l="1"/>
  <c r="N91" i="11"/>
  <c r="V92" i="11"/>
  <c r="Q92" i="11"/>
  <c r="M92" i="11"/>
  <c r="R92" i="11" s="1"/>
  <c r="P92" i="11"/>
  <c r="U92" i="11" s="1"/>
  <c r="O92" i="11"/>
  <c r="T92" i="11" s="1"/>
  <c r="R93" i="11" l="1"/>
  <c r="S92" i="11"/>
  <c r="N92" i="11"/>
  <c r="M93" i="11"/>
  <c r="Q93" i="11"/>
  <c r="V93" i="11" s="1"/>
  <c r="O93" i="11"/>
  <c r="T93" i="11" s="1"/>
  <c r="P93" i="11"/>
  <c r="U93" i="11" s="1"/>
  <c r="U94" i="11" l="1"/>
  <c r="S93" i="11"/>
  <c r="N93" i="11"/>
  <c r="R94" i="11"/>
  <c r="M94" i="11"/>
  <c r="Q94" i="11"/>
  <c r="V94" i="11" s="1"/>
  <c r="O94" i="11"/>
  <c r="T94" i="11" s="1"/>
  <c r="P94" i="11"/>
  <c r="T95" i="11" l="1"/>
  <c r="N94" i="11"/>
  <c r="S94" i="11" s="1"/>
  <c r="P95" i="11"/>
  <c r="U95" i="11" s="1"/>
  <c r="M95" i="11"/>
  <c r="R95" i="11" s="1"/>
  <c r="Q95" i="11"/>
  <c r="V95" i="11" s="1"/>
  <c r="O95" i="11"/>
  <c r="R96" i="11" l="1"/>
  <c r="N95" i="11"/>
  <c r="S95" i="11" s="1"/>
  <c r="P96" i="11"/>
  <c r="U96" i="11" s="1"/>
  <c r="Q96" i="11"/>
  <c r="V96" i="11" s="1"/>
  <c r="O96" i="11"/>
  <c r="T96" i="11" s="1"/>
  <c r="M96" i="11"/>
  <c r="N96" i="11" l="1"/>
  <c r="S96" i="11" s="1"/>
  <c r="R97" i="11"/>
  <c r="M97" i="11"/>
  <c r="P97" i="11"/>
  <c r="U97" i="11" s="1"/>
  <c r="Q97" i="11"/>
  <c r="V97" i="11" s="1"/>
  <c r="O97" i="11"/>
  <c r="T97" i="11" s="1"/>
  <c r="V98" i="11" l="1"/>
  <c r="S97" i="11"/>
  <c r="N97" i="11"/>
  <c r="O98" i="11"/>
  <c r="T98" i="11" s="1"/>
  <c r="M98" i="11"/>
  <c r="R98" i="11" s="1"/>
  <c r="P98" i="11"/>
  <c r="U98" i="11" s="1"/>
  <c r="Q98" i="11"/>
  <c r="T99" i="11" l="1"/>
  <c r="S98" i="11"/>
  <c r="N98" i="11"/>
  <c r="P99" i="11"/>
  <c r="U99" i="11" s="1"/>
  <c r="O99" i="11"/>
  <c r="M99" i="11"/>
  <c r="R99" i="11" s="1"/>
  <c r="Q99" i="11"/>
  <c r="V99" i="11" s="1"/>
  <c r="U100" i="11" l="1"/>
  <c r="V100" i="11"/>
  <c r="S99" i="11"/>
  <c r="N99" i="11"/>
  <c r="P100" i="11"/>
  <c r="O100" i="11"/>
  <c r="T100" i="11" s="1"/>
  <c r="M100" i="11"/>
  <c r="R100" i="11" s="1"/>
  <c r="Q100" i="11"/>
  <c r="V101" i="11" l="1"/>
  <c r="S100" i="11"/>
  <c r="N100" i="11"/>
  <c r="Q101" i="11"/>
  <c r="P101" i="11"/>
  <c r="U101" i="11" s="1"/>
  <c r="O101" i="11"/>
  <c r="T101" i="11" s="1"/>
  <c r="M101" i="11"/>
  <c r="R101" i="11" s="1"/>
  <c r="S101" i="11" l="1"/>
  <c r="N101" i="11"/>
  <c r="V102" i="11"/>
  <c r="Q102" i="11"/>
  <c r="P102" i="11"/>
  <c r="U102" i="11" s="1"/>
  <c r="M102" i="11"/>
  <c r="R102" i="11" s="1"/>
  <c r="O102" i="11"/>
  <c r="T102" i="11" s="1"/>
  <c r="U103" i="11" l="1"/>
  <c r="T103" i="11"/>
  <c r="S102" i="11"/>
  <c r="N102" i="11"/>
  <c r="O103" i="11"/>
  <c r="Q103" i="11"/>
  <c r="V103" i="11" s="1"/>
  <c r="M103" i="11"/>
  <c r="R103" i="11" s="1"/>
  <c r="P103" i="11"/>
  <c r="R104" i="11" l="1"/>
  <c r="N103" i="11"/>
  <c r="S103" i="11" s="1"/>
  <c r="M104" i="11"/>
  <c r="P104" i="11"/>
  <c r="U104" i="11" s="1"/>
  <c r="O104" i="11"/>
  <c r="T104" i="11" s="1"/>
  <c r="Q104" i="11"/>
  <c r="V104" i="11" s="1"/>
  <c r="T105" i="11" l="1"/>
  <c r="S104" i="11"/>
  <c r="N104" i="11"/>
  <c r="R105" i="11"/>
  <c r="O105" i="11"/>
  <c r="M105" i="11"/>
  <c r="P105" i="11"/>
  <c r="U105" i="11" s="1"/>
  <c r="Q105" i="11"/>
  <c r="V105" i="11" s="1"/>
  <c r="R106" i="11" l="1"/>
  <c r="S105" i="11"/>
  <c r="N105" i="11"/>
  <c r="Q106" i="11"/>
  <c r="V106" i="11" s="1"/>
  <c r="O106" i="11"/>
  <c r="T106" i="11" s="1"/>
  <c r="P106" i="11"/>
  <c r="U106" i="11" s="1"/>
  <c r="M106" i="11"/>
  <c r="T107" i="11" l="1"/>
  <c r="S106" i="11"/>
  <c r="N106" i="11"/>
  <c r="P107" i="11"/>
  <c r="U107" i="11" s="1"/>
  <c r="M107" i="11"/>
  <c r="R107" i="11" s="1"/>
  <c r="Q107" i="11"/>
  <c r="V107" i="11" s="1"/>
  <c r="O107" i="11"/>
  <c r="S107" i="11" l="1"/>
  <c r="N107" i="11"/>
  <c r="T108" i="11"/>
  <c r="O108" i="11"/>
  <c r="Q108" i="11"/>
  <c r="V108" i="11" s="1"/>
  <c r="P108" i="11"/>
  <c r="U108" i="11" s="1"/>
  <c r="M108" i="11"/>
  <c r="R108" i="11" s="1"/>
  <c r="S108" i="11" l="1"/>
  <c r="N108" i="11"/>
  <c r="T109" i="11"/>
  <c r="O109" i="11"/>
  <c r="M109" i="11"/>
  <c r="R109" i="11" s="1"/>
  <c r="Q109" i="11"/>
  <c r="V109" i="11" s="1"/>
  <c r="P109" i="11"/>
  <c r="U109" i="11" s="1"/>
  <c r="U110" i="11" l="1"/>
  <c r="S109" i="11"/>
  <c r="N109" i="11"/>
  <c r="P110" i="11"/>
  <c r="O110" i="11"/>
  <c r="T110" i="11" s="1"/>
  <c r="M110" i="11"/>
  <c r="R110" i="11" s="1"/>
  <c r="Q110" i="11"/>
  <c r="V110" i="11" s="1"/>
  <c r="V111" i="11" l="1"/>
  <c r="S110" i="11"/>
  <c r="N110" i="11"/>
  <c r="U111" i="11"/>
  <c r="P111" i="11"/>
  <c r="O111" i="11"/>
  <c r="T111" i="11" s="1"/>
  <c r="M111" i="11"/>
  <c r="R111" i="11" s="1"/>
  <c r="Q111" i="11"/>
  <c r="N111" i="11" l="1"/>
  <c r="S111" i="11" s="1"/>
  <c r="U112" i="11"/>
  <c r="Q112" i="11"/>
  <c r="V112" i="11" s="1"/>
  <c r="M112" i="11"/>
  <c r="R112" i="11" s="1"/>
  <c r="O112" i="11"/>
  <c r="T112" i="11" s="1"/>
  <c r="P112" i="11"/>
  <c r="R113" i="11" l="1"/>
  <c r="V113" i="11"/>
  <c r="S112" i="11"/>
  <c r="N112" i="11"/>
  <c r="U113" i="11"/>
  <c r="P113" i="11"/>
  <c r="Q113" i="11"/>
  <c r="O113" i="11"/>
  <c r="T113" i="11" s="1"/>
  <c r="M113" i="11"/>
  <c r="U114" i="11" l="1"/>
  <c r="N113" i="11"/>
  <c r="S113" i="11" s="1"/>
  <c r="P114" i="11"/>
  <c r="O114" i="11"/>
  <c r="T114" i="11" s="1"/>
  <c r="M114" i="11"/>
  <c r="R114" i="11" s="1"/>
  <c r="Q114" i="11"/>
  <c r="V114" i="11" s="1"/>
  <c r="R115" i="11" l="1"/>
  <c r="S114" i="11"/>
  <c r="N114" i="11"/>
  <c r="U115" i="11"/>
  <c r="P115" i="11"/>
  <c r="Q115" i="11"/>
  <c r="V115" i="11" s="1"/>
  <c r="O115" i="11"/>
  <c r="T115" i="11" s="1"/>
  <c r="M115" i="11"/>
  <c r="N115" i="11" l="1"/>
  <c r="S115" i="11" s="1"/>
  <c r="R116" i="11"/>
  <c r="M116" i="11"/>
  <c r="P116" i="11"/>
  <c r="U116" i="11" s="1"/>
  <c r="O116" i="11"/>
  <c r="T116" i="11" s="1"/>
  <c r="Q116" i="11"/>
  <c r="V116" i="11" s="1"/>
  <c r="T117" i="11" l="1"/>
  <c r="S116" i="11"/>
  <c r="N116" i="11"/>
  <c r="Q117" i="11"/>
  <c r="V117" i="11" s="1"/>
  <c r="M117" i="11"/>
  <c r="R117" i="11" s="1"/>
  <c r="P117" i="11"/>
  <c r="U117" i="11" s="1"/>
  <c r="O117" i="11"/>
  <c r="V118" i="11" l="1"/>
  <c r="S117" i="11"/>
  <c r="N117" i="11"/>
  <c r="Q118" i="11"/>
  <c r="O118" i="11"/>
  <c r="T118" i="11" s="1"/>
  <c r="M118" i="11"/>
  <c r="R118" i="11" s="1"/>
  <c r="P118" i="11"/>
  <c r="U118" i="11" s="1"/>
  <c r="U119" i="11" l="1"/>
  <c r="S118" i="11"/>
  <c r="N118" i="11"/>
  <c r="Q119" i="11"/>
  <c r="V119" i="11" s="1"/>
  <c r="P119" i="11"/>
  <c r="O119" i="11"/>
  <c r="T119" i="11" s="1"/>
  <c r="M119" i="11"/>
  <c r="R119" i="11" s="1"/>
  <c r="V120" i="11" l="1"/>
  <c r="S119" i="11"/>
  <c r="N119" i="11"/>
  <c r="Q120" i="11"/>
  <c r="P120" i="11"/>
  <c r="U120" i="11" s="1"/>
  <c r="M120" i="11"/>
  <c r="R120" i="11" s="1"/>
  <c r="O120" i="11"/>
  <c r="T120" i="11" s="1"/>
  <c r="R121" i="11" l="1"/>
  <c r="S120" i="11"/>
  <c r="N120" i="11"/>
  <c r="V121" i="11"/>
  <c r="Q121" i="11"/>
  <c r="P121" i="11"/>
  <c r="U121" i="11" s="1"/>
  <c r="O121" i="11"/>
  <c r="T121" i="11" s="1"/>
  <c r="M121" i="11"/>
  <c r="V122" i="11" l="1"/>
  <c r="S121" i="11"/>
  <c r="N121" i="11"/>
  <c r="R122" i="11"/>
  <c r="M122" i="11"/>
  <c r="Q122" i="11"/>
  <c r="O122" i="11"/>
  <c r="T122" i="11" s="1"/>
  <c r="P122" i="11"/>
  <c r="U122" i="11" s="1"/>
  <c r="N122" i="11" l="1"/>
  <c r="S122" i="11" s="1"/>
  <c r="P123" i="11"/>
  <c r="U123" i="11" s="1"/>
  <c r="M123" i="11"/>
  <c r="R123" i="11" s="1"/>
  <c r="O123" i="11"/>
  <c r="T123" i="11" s="1"/>
  <c r="Q123" i="11"/>
  <c r="V123" i="11" s="1"/>
  <c r="V124" i="11" l="1"/>
  <c r="T124" i="11"/>
  <c r="R124" i="11"/>
  <c r="N123" i="11"/>
  <c r="S123" i="11" s="1"/>
  <c r="P124" i="11"/>
  <c r="U124" i="11" s="1"/>
  <c r="O124" i="11"/>
  <c r="M124" i="11"/>
  <c r="Q124" i="11"/>
  <c r="N124" i="11" l="1"/>
  <c r="S124" i="11" s="1"/>
  <c r="R125" i="11"/>
  <c r="V125" i="11"/>
  <c r="Q125" i="11"/>
  <c r="P125" i="11"/>
  <c r="U125" i="11" s="1"/>
  <c r="M125" i="11"/>
  <c r="O125" i="11"/>
  <c r="T125" i="11" s="1"/>
  <c r="N125" i="11" l="1"/>
  <c r="S125" i="11" s="1"/>
  <c r="V126" i="11"/>
  <c r="Q126" i="11"/>
  <c r="M126" i="11"/>
  <c r="R126" i="11" s="1"/>
  <c r="O126" i="11"/>
  <c r="T126" i="11" s="1"/>
  <c r="P126" i="11"/>
  <c r="U126" i="11" s="1"/>
  <c r="T127" i="11" l="1"/>
  <c r="R127" i="11"/>
  <c r="S126" i="11"/>
  <c r="N126" i="11"/>
  <c r="O127" i="11"/>
  <c r="Q127" i="11"/>
  <c r="V127" i="11" s="1"/>
  <c r="P127" i="11"/>
  <c r="U127" i="11" s="1"/>
  <c r="M127" i="11"/>
  <c r="U128" i="11" l="1"/>
  <c r="N127" i="11"/>
  <c r="S127" i="11" s="1"/>
  <c r="M128" i="11"/>
  <c r="R128" i="11" s="1"/>
  <c r="O128" i="11"/>
  <c r="T128" i="11" s="1"/>
  <c r="Q128" i="11"/>
  <c r="V128" i="11" s="1"/>
  <c r="P128" i="11"/>
  <c r="T129" i="11" l="1"/>
  <c r="N128" i="11"/>
  <c r="S128" i="11" s="1"/>
  <c r="U129" i="11"/>
  <c r="P129" i="11"/>
  <c r="M129" i="11"/>
  <c r="R129" i="11" s="1"/>
  <c r="Q129" i="11"/>
  <c r="V129" i="11" s="1"/>
  <c r="O129" i="11"/>
  <c r="N129" i="11" l="1"/>
  <c r="S129" i="11" s="1"/>
  <c r="T130" i="11"/>
  <c r="O130" i="11"/>
  <c r="P130" i="11"/>
  <c r="U130" i="11" s="1"/>
  <c r="M130" i="11"/>
  <c r="R130" i="11" s="1"/>
  <c r="Q130" i="11"/>
  <c r="V130" i="11" s="1"/>
  <c r="S130" i="11" l="1"/>
  <c r="N130" i="11"/>
  <c r="M131" i="11"/>
  <c r="R131" i="11" s="1"/>
  <c r="Q131" i="11"/>
  <c r="V131" i="11" s="1"/>
  <c r="P131" i="11"/>
  <c r="U131" i="11" s="1"/>
  <c r="O131" i="11"/>
  <c r="T131" i="11" s="1"/>
  <c r="R132" i="11" l="1"/>
  <c r="N131" i="11"/>
  <c r="S131" i="11" s="1"/>
  <c r="M132" i="11"/>
  <c r="P132" i="11"/>
  <c r="U132" i="11" s="1"/>
  <c r="Q132" i="11"/>
  <c r="V132" i="11" s="1"/>
  <c r="O132" i="11"/>
  <c r="T132" i="11" s="1"/>
  <c r="S132" i="11" l="1"/>
  <c r="N132" i="11"/>
  <c r="P133" i="11"/>
  <c r="U133" i="11" s="1"/>
  <c r="M133" i="11"/>
  <c r="R133" i="11" s="1"/>
  <c r="Q133" i="11"/>
  <c r="V133" i="11" s="1"/>
  <c r="O133" i="11"/>
  <c r="T133" i="11" s="1"/>
  <c r="R134" i="11" l="1"/>
  <c r="U134" i="11"/>
  <c r="N133" i="11"/>
  <c r="S133" i="11" s="1"/>
  <c r="M134" i="11"/>
  <c r="P134" i="11"/>
  <c r="Q134" i="11"/>
  <c r="V134" i="11" s="1"/>
  <c r="O134" i="11"/>
  <c r="T134" i="11" s="1"/>
  <c r="N134" i="11" l="1"/>
  <c r="S134" i="11" s="1"/>
  <c r="Q135" i="11"/>
  <c r="V135" i="11" s="1"/>
  <c r="M135" i="11"/>
  <c r="R135" i="11" s="1"/>
  <c r="O135" i="11"/>
  <c r="T135" i="11" s="1"/>
  <c r="P135" i="11"/>
  <c r="U135" i="11" s="1"/>
  <c r="T136" i="11" l="1"/>
  <c r="R136" i="11"/>
  <c r="N135" i="11"/>
  <c r="S135" i="11" s="1"/>
  <c r="O136" i="11"/>
  <c r="P136" i="11"/>
  <c r="U136" i="11" s="1"/>
  <c r="Q136" i="11"/>
  <c r="V136" i="11" s="1"/>
  <c r="M136" i="11"/>
  <c r="N136" i="11" l="1"/>
  <c r="S136" i="11" s="1"/>
  <c r="M137" i="11"/>
  <c r="R137" i="11" s="1"/>
  <c r="O137" i="11"/>
  <c r="T137" i="11" s="1"/>
  <c r="Q137" i="11"/>
  <c r="V137" i="11" s="1"/>
  <c r="P137" i="11"/>
  <c r="U137" i="11" s="1"/>
  <c r="N137" i="11" l="1"/>
  <c r="S137" i="11" s="1"/>
  <c r="Q138" i="11"/>
  <c r="V138" i="11" s="1"/>
  <c r="M138" i="11"/>
  <c r="R138" i="11" s="1"/>
  <c r="O138" i="11"/>
  <c r="T138" i="11" s="1"/>
  <c r="P138" i="11"/>
  <c r="U138" i="11" s="1"/>
  <c r="R139" i="11" l="1"/>
  <c r="N138" i="11"/>
  <c r="S138" i="11" s="1"/>
  <c r="M139" i="11"/>
  <c r="Q139" i="11"/>
  <c r="V139" i="11" s="1"/>
  <c r="P139" i="11"/>
  <c r="U139" i="11" s="1"/>
  <c r="O139" i="11"/>
  <c r="T139" i="11" s="1"/>
  <c r="U140" i="11" l="1"/>
  <c r="S139" i="11"/>
  <c r="N139" i="11"/>
  <c r="Q140" i="11"/>
  <c r="V140" i="11" s="1"/>
  <c r="O140" i="11"/>
  <c r="T140" i="11" s="1"/>
  <c r="M140" i="11"/>
  <c r="R140" i="11" s="1"/>
  <c r="P140" i="11"/>
  <c r="S140" i="11" l="1"/>
  <c r="N140" i="11"/>
  <c r="U141" i="11"/>
  <c r="P141" i="11"/>
  <c r="Q141" i="11"/>
  <c r="V141" i="11" s="1"/>
  <c r="O141" i="11"/>
  <c r="T141" i="11" s="1"/>
  <c r="M141" i="11"/>
  <c r="R141" i="11" s="1"/>
  <c r="V142" i="11" l="1"/>
  <c r="R142" i="11"/>
  <c r="S141" i="11"/>
  <c r="N141" i="11"/>
  <c r="M142" i="11"/>
  <c r="P142" i="11"/>
  <c r="U142" i="11" s="1"/>
  <c r="O142" i="11"/>
  <c r="T142" i="11" s="1"/>
  <c r="Q142" i="11"/>
  <c r="N142" i="11" l="1"/>
  <c r="S142" i="11" s="1"/>
  <c r="M143" i="11"/>
  <c r="R143" i="11" s="1"/>
  <c r="P143" i="11"/>
  <c r="U143" i="11" s="1"/>
  <c r="Q143" i="11"/>
  <c r="V143" i="11" s="1"/>
  <c r="O143" i="11"/>
  <c r="T143" i="11" s="1"/>
  <c r="V144" i="11" l="1"/>
  <c r="U144" i="11"/>
  <c r="N143" i="11"/>
  <c r="S143" i="11" s="1"/>
  <c r="Q144" i="11"/>
  <c r="O144" i="11"/>
  <c r="T144" i="11" s="1"/>
  <c r="M144" i="11"/>
  <c r="R144" i="11" s="1"/>
  <c r="P144" i="11"/>
  <c r="N144" i="11" l="1"/>
  <c r="S144" i="11" s="1"/>
  <c r="V145" i="11"/>
  <c r="Q145" i="11"/>
  <c r="P145" i="11"/>
  <c r="U145" i="11" s="1"/>
  <c r="O145" i="11"/>
  <c r="T145" i="11" s="1"/>
  <c r="M145" i="11"/>
  <c r="R145" i="11" s="1"/>
  <c r="U146" i="11" l="1"/>
  <c r="S145" i="11"/>
  <c r="N145" i="11"/>
  <c r="M146" i="11"/>
  <c r="R146" i="11" s="1"/>
  <c r="Q146" i="11"/>
  <c r="V146" i="11" s="1"/>
  <c r="O146" i="11"/>
  <c r="T146" i="11" s="1"/>
  <c r="P146" i="11"/>
  <c r="R147" i="11" l="1"/>
  <c r="S146" i="11"/>
  <c r="N146" i="11"/>
  <c r="M147" i="11"/>
  <c r="P147" i="11"/>
  <c r="U147" i="11" s="1"/>
  <c r="Q147" i="11"/>
  <c r="V147" i="11" s="1"/>
  <c r="O147" i="11"/>
  <c r="T147" i="11" s="1"/>
  <c r="V148" i="11" l="1"/>
  <c r="U148" i="11"/>
  <c r="S147" i="11"/>
  <c r="N147" i="11"/>
  <c r="Q148" i="11"/>
  <c r="M148" i="11"/>
  <c r="R148" i="11" s="1"/>
  <c r="O148" i="11"/>
  <c r="T148" i="11" s="1"/>
  <c r="P148" i="11"/>
  <c r="N148" i="11" l="1"/>
  <c r="S148" i="11" s="1"/>
  <c r="U149" i="11"/>
  <c r="P149" i="11"/>
  <c r="Q149" i="11"/>
  <c r="V149" i="11" s="1"/>
  <c r="M149" i="11"/>
  <c r="R149" i="11" s="1"/>
  <c r="O149" i="11"/>
  <c r="T149" i="11" s="1"/>
  <c r="V150" i="11" l="1"/>
  <c r="S149" i="11"/>
  <c r="N149" i="11"/>
  <c r="O150" i="11"/>
  <c r="T150" i="11" s="1"/>
  <c r="P150" i="11"/>
  <c r="U150" i="11" s="1"/>
  <c r="M150" i="11"/>
  <c r="R150" i="11" s="1"/>
  <c r="Q150" i="11"/>
  <c r="N150" i="11" l="1"/>
  <c r="S150" i="11" s="1"/>
  <c r="O151" i="11"/>
  <c r="T151" i="11" s="1"/>
  <c r="M151" i="11"/>
  <c r="R151" i="11" s="1"/>
  <c r="Q151" i="11"/>
  <c r="V151" i="11" s="1"/>
  <c r="P151" i="11"/>
  <c r="U151" i="11" s="1"/>
  <c r="V152" i="11" l="1"/>
  <c r="R152" i="11"/>
  <c r="N151" i="11"/>
  <c r="S151" i="11" s="1"/>
  <c r="Q152" i="11"/>
  <c r="O152" i="11"/>
  <c r="T152" i="11" s="1"/>
  <c r="P152" i="11"/>
  <c r="U152" i="11" s="1"/>
  <c r="M152" i="11"/>
  <c r="N152" i="11" l="1"/>
  <c r="S152" i="11" s="1"/>
  <c r="P153" i="11"/>
  <c r="U153" i="11" s="1"/>
  <c r="O153" i="11"/>
  <c r="T153" i="11" s="1"/>
  <c r="M153" i="11"/>
  <c r="R153" i="11" s="1"/>
  <c r="Q153" i="11"/>
  <c r="V153" i="11" s="1"/>
  <c r="V154" i="11" l="1"/>
  <c r="T154" i="11"/>
  <c r="N153" i="11"/>
  <c r="S153" i="11" s="1"/>
  <c r="Q154" i="11"/>
  <c r="P154" i="11"/>
  <c r="U154" i="11" s="1"/>
  <c r="M154" i="11"/>
  <c r="R154" i="11" s="1"/>
  <c r="O154" i="11"/>
  <c r="N154" i="11" l="1"/>
  <c r="S154" i="11" s="1"/>
  <c r="Q155" i="11"/>
  <c r="V155" i="11" s="1"/>
  <c r="O155" i="11"/>
  <c r="T155" i="11" s="1"/>
  <c r="P155" i="11"/>
  <c r="U155" i="11" s="1"/>
  <c r="M155" i="11"/>
  <c r="R155" i="11" s="1"/>
  <c r="R156" i="11" l="1"/>
  <c r="N155" i="11"/>
  <c r="S155" i="11" s="1"/>
  <c r="M156" i="11"/>
  <c r="P156" i="11"/>
  <c r="U156" i="11" s="1"/>
  <c r="Q156" i="11"/>
  <c r="V156" i="11" s="1"/>
  <c r="O156" i="11"/>
  <c r="T156" i="11" s="1"/>
  <c r="N156" i="11" l="1"/>
  <c r="S156" i="11" s="1"/>
  <c r="P157" i="11"/>
  <c r="U157" i="11" s="1"/>
  <c r="M157" i="11"/>
  <c r="R157" i="11" s="1"/>
  <c r="Q157" i="11"/>
  <c r="V157" i="11" s="1"/>
  <c r="O157" i="11"/>
  <c r="T157" i="11" s="1"/>
  <c r="T158" i="11" l="1"/>
  <c r="N157" i="11"/>
  <c r="S157" i="11" s="1"/>
  <c r="O158" i="11"/>
  <c r="P158" i="11"/>
  <c r="U158" i="11" s="1"/>
  <c r="M158" i="11"/>
  <c r="R158" i="11" s="1"/>
  <c r="Q158" i="11"/>
  <c r="V158" i="11" s="1"/>
  <c r="S158" i="11" l="1"/>
  <c r="N158" i="11"/>
  <c r="O159" i="11"/>
  <c r="T159" i="11" s="1"/>
  <c r="M159" i="11"/>
  <c r="R159" i="11" s="1"/>
  <c r="P159" i="11"/>
  <c r="U159" i="11" s="1"/>
  <c r="Q159" i="11"/>
  <c r="V159" i="11" s="1"/>
  <c r="R160" i="11" l="1"/>
  <c r="T160" i="11"/>
  <c r="N159" i="11"/>
  <c r="S159" i="11" s="1"/>
  <c r="O160" i="11"/>
  <c r="Q160" i="11"/>
  <c r="V160" i="11" s="1"/>
  <c r="P160" i="11"/>
  <c r="U160" i="11" s="1"/>
  <c r="M160" i="11"/>
  <c r="V161" i="11" l="1"/>
  <c r="N160" i="11"/>
  <c r="S160" i="11" s="1"/>
  <c r="R161" i="11"/>
  <c r="M161" i="11"/>
  <c r="O161" i="11"/>
  <c r="T161" i="11" s="1"/>
  <c r="P161" i="11"/>
  <c r="U161" i="11" s="1"/>
  <c r="Q161" i="11"/>
  <c r="N161" i="11" l="1"/>
  <c r="S161" i="11" s="1"/>
  <c r="V162" i="11"/>
  <c r="Q162" i="11"/>
  <c r="P162" i="11"/>
  <c r="U162" i="11" s="1"/>
  <c r="M162" i="11"/>
  <c r="R162" i="11" s="1"/>
  <c r="O162" i="11"/>
  <c r="T162" i="11" s="1"/>
  <c r="U163" i="11" l="1"/>
  <c r="S162" i="11"/>
  <c r="N162" i="11"/>
  <c r="P163" i="11"/>
  <c r="Q163" i="11"/>
  <c r="V163" i="11" s="1"/>
  <c r="O163" i="11"/>
  <c r="T163" i="11" s="1"/>
  <c r="M163" i="11"/>
  <c r="R163" i="11" s="1"/>
  <c r="U164" i="11" l="1"/>
  <c r="N163" i="11"/>
  <c r="S163" i="11" s="1"/>
  <c r="P164" i="11"/>
  <c r="Q164" i="11"/>
  <c r="V164" i="11" s="1"/>
  <c r="M164" i="11"/>
  <c r="R164" i="11" s="1"/>
  <c r="O164" i="11"/>
  <c r="T164" i="11" s="1"/>
  <c r="S164" i="11" l="1"/>
  <c r="N164" i="11"/>
  <c r="O165" i="11"/>
  <c r="T165" i="11" s="1"/>
  <c r="P165" i="11"/>
  <c r="U165" i="11" s="1"/>
  <c r="Q165" i="11"/>
  <c r="V165" i="11" s="1"/>
  <c r="M165" i="11"/>
  <c r="R165" i="11" s="1"/>
  <c r="T166" i="11" l="1"/>
  <c r="N165" i="11"/>
  <c r="S165" i="11" s="1"/>
  <c r="O166" i="11"/>
  <c r="M166" i="11"/>
  <c r="R166" i="11" s="1"/>
  <c r="P166" i="11"/>
  <c r="U166" i="11" s="1"/>
  <c r="Q166" i="11"/>
  <c r="V166" i="11" s="1"/>
  <c r="U167" i="11" l="1"/>
  <c r="S166" i="11"/>
  <c r="N166" i="11"/>
  <c r="T167" i="11"/>
  <c r="O167" i="11"/>
  <c r="Q167" i="11"/>
  <c r="V167" i="11" s="1"/>
  <c r="M167" i="11"/>
  <c r="R167" i="11" s="1"/>
  <c r="P167" i="11"/>
  <c r="N167" i="11" l="1"/>
  <c r="S167" i="11" s="1"/>
  <c r="U168" i="11"/>
  <c r="O168" i="11"/>
  <c r="T168" i="11" s="1"/>
  <c r="M168" i="11"/>
  <c r="R168" i="11" s="1"/>
  <c r="Q168" i="11"/>
  <c r="V168" i="11" s="1"/>
  <c r="P168" i="11"/>
  <c r="T169" i="11" l="1"/>
  <c r="S168" i="11"/>
  <c r="N168" i="11"/>
  <c r="U169" i="11"/>
  <c r="P169" i="11"/>
  <c r="O169" i="11"/>
  <c r="M169" i="11"/>
  <c r="R169" i="11" s="1"/>
  <c r="Q169" i="11"/>
  <c r="V169" i="11" s="1"/>
  <c r="U170" i="11" l="1"/>
  <c r="S169" i="11"/>
  <c r="N169" i="11"/>
  <c r="P170" i="11"/>
  <c r="O170" i="11"/>
  <c r="T170" i="11" s="1"/>
  <c r="Q170" i="11"/>
  <c r="V170" i="11" s="1"/>
  <c r="M170" i="11"/>
  <c r="R170" i="11" s="1"/>
  <c r="U171" i="11" l="1"/>
  <c r="N170" i="11"/>
  <c r="S170" i="11" s="1"/>
  <c r="P171" i="11"/>
  <c r="O171" i="11"/>
  <c r="T171" i="11" s="1"/>
  <c r="M171" i="11"/>
  <c r="R171" i="11" s="1"/>
  <c r="Q171" i="11"/>
  <c r="V171" i="11" s="1"/>
  <c r="S171" i="11" l="1"/>
  <c r="N171" i="11"/>
  <c r="Q172" i="11"/>
  <c r="V172" i="11" s="1"/>
  <c r="M172" i="11"/>
  <c r="R172" i="11" s="1"/>
  <c r="O172" i="11"/>
  <c r="T172" i="11" s="1"/>
  <c r="P172" i="11"/>
  <c r="U172" i="11" s="1"/>
  <c r="R173" i="11" l="1"/>
  <c r="V173" i="11"/>
  <c r="N172" i="11"/>
  <c r="S172" i="11" s="1"/>
  <c r="M173" i="11"/>
  <c r="Q173" i="11"/>
  <c r="O173" i="11"/>
  <c r="T173" i="11" s="1"/>
  <c r="P173" i="11"/>
  <c r="U173" i="11" s="1"/>
  <c r="N173" i="11" l="1"/>
  <c r="S173" i="11" s="1"/>
  <c r="U174" i="11"/>
  <c r="P174" i="11"/>
  <c r="M174" i="11"/>
  <c r="R174" i="11" s="1"/>
  <c r="Q174" i="11"/>
  <c r="V174" i="11" s="1"/>
  <c r="O174" i="11"/>
  <c r="T174" i="11" s="1"/>
  <c r="S174" i="11" l="1"/>
  <c r="N174" i="11"/>
  <c r="O175" i="11"/>
  <c r="T175" i="11" s="1"/>
  <c r="Q175" i="11"/>
  <c r="V175" i="11" s="1"/>
  <c r="P175" i="11"/>
  <c r="U175" i="11" s="1"/>
  <c r="M175" i="11"/>
  <c r="R175" i="11" s="1"/>
  <c r="V176" i="11" l="1"/>
  <c r="T176" i="11"/>
  <c r="N175" i="11"/>
  <c r="S175" i="11" s="1"/>
  <c r="Q176" i="11"/>
  <c r="O176" i="11"/>
  <c r="P176" i="11"/>
  <c r="U176" i="11" s="1"/>
  <c r="M176" i="11"/>
  <c r="R176" i="11" s="1"/>
  <c r="N176" i="11" l="1"/>
  <c r="S176" i="11" s="1"/>
  <c r="R177" i="11"/>
  <c r="T177" i="11"/>
  <c r="M177" i="11"/>
  <c r="Q177" i="11"/>
  <c r="V177" i="11" s="1"/>
  <c r="P177" i="11"/>
  <c r="U177" i="11" s="1"/>
  <c r="O177" i="11"/>
  <c r="N177" i="11" l="1"/>
  <c r="S177" i="11" s="1"/>
  <c r="T178" i="11"/>
  <c r="O178" i="11"/>
  <c r="M178" i="11"/>
  <c r="R178" i="11" s="1"/>
  <c r="Q178" i="11"/>
  <c r="V178" i="11" s="1"/>
  <c r="P178" i="11"/>
  <c r="U178" i="11" s="1"/>
  <c r="S178" i="11" l="1"/>
  <c r="N178" i="11"/>
  <c r="P179" i="11"/>
  <c r="U179" i="11" s="1"/>
  <c r="O179" i="11"/>
  <c r="T179" i="11" s="1"/>
  <c r="M179" i="11"/>
  <c r="R179" i="11" s="1"/>
  <c r="Q179" i="11"/>
  <c r="V179" i="11" s="1"/>
  <c r="V180" i="11" l="1"/>
  <c r="S179" i="11"/>
  <c r="N179" i="11"/>
  <c r="M180" i="11"/>
  <c r="R180" i="11" s="1"/>
  <c r="O180" i="11"/>
  <c r="T180" i="11" s="1"/>
  <c r="Q180" i="11"/>
  <c r="P180" i="11"/>
  <c r="U180" i="11" s="1"/>
  <c r="U181" i="11" l="1"/>
  <c r="S180" i="11"/>
  <c r="N180" i="11"/>
  <c r="P181" i="11"/>
  <c r="O181" i="11"/>
  <c r="T181" i="11" s="1"/>
  <c r="M181" i="11"/>
  <c r="R181" i="11" s="1"/>
  <c r="Q181" i="11"/>
  <c r="V181" i="11" s="1"/>
  <c r="T182" i="11" l="1"/>
  <c r="V182" i="11"/>
  <c r="S181" i="11"/>
  <c r="N181" i="11"/>
  <c r="Q182" i="11"/>
  <c r="M182" i="11"/>
  <c r="R182" i="11" s="1"/>
  <c r="P182" i="11"/>
  <c r="U182" i="11" s="1"/>
  <c r="O182" i="11"/>
  <c r="S182" i="11" l="1"/>
  <c r="N182" i="11"/>
  <c r="V183" i="11"/>
  <c r="Q183" i="11"/>
  <c r="P183" i="11"/>
  <c r="U183" i="11" s="1"/>
  <c r="O183" i="11"/>
  <c r="T183" i="11" s="1"/>
  <c r="M183" i="11"/>
  <c r="R183" i="11" s="1"/>
  <c r="U184" i="11" l="1"/>
  <c r="S183" i="11"/>
  <c r="N183" i="11"/>
  <c r="O184" i="11"/>
  <c r="T184" i="11" s="1"/>
  <c r="Q184" i="11"/>
  <c r="V184" i="11" s="1"/>
  <c r="M184" i="11"/>
  <c r="R184" i="11" s="1"/>
  <c r="P184" i="11"/>
  <c r="V185" i="11" l="1"/>
  <c r="T185" i="11"/>
  <c r="S184" i="11"/>
  <c r="N184" i="11"/>
  <c r="O185" i="11"/>
  <c r="M185" i="11"/>
  <c r="R185" i="11" s="1"/>
  <c r="P185" i="11"/>
  <c r="U185" i="11" s="1"/>
  <c r="Q185" i="11"/>
  <c r="N185" i="11" l="1"/>
  <c r="S185" i="11" s="1"/>
  <c r="Q186" i="11"/>
  <c r="V186" i="11" s="1"/>
  <c r="O186" i="11"/>
  <c r="T186" i="11" s="1"/>
  <c r="P186" i="11"/>
  <c r="U186" i="11" s="1"/>
  <c r="M186" i="11"/>
  <c r="R186" i="11" s="1"/>
  <c r="U187" i="11" l="1"/>
  <c r="N186" i="11"/>
  <c r="S186" i="11" s="1"/>
  <c r="M187" i="11"/>
  <c r="R187" i="11" s="1"/>
  <c r="Q187" i="11"/>
  <c r="V187" i="11" s="1"/>
  <c r="O187" i="11"/>
  <c r="T187" i="11" s="1"/>
  <c r="P187" i="11"/>
  <c r="N187" i="11" l="1"/>
  <c r="S187" i="11" s="1"/>
  <c r="U188" i="11"/>
  <c r="M188" i="11"/>
  <c r="R188" i="11" s="1"/>
  <c r="O188" i="11"/>
  <c r="T188" i="11" s="1"/>
  <c r="Q188" i="11"/>
  <c r="V188" i="11" s="1"/>
  <c r="P188" i="11"/>
  <c r="R189" i="11" l="1"/>
  <c r="S188" i="11"/>
  <c r="N188" i="11"/>
  <c r="M189" i="11"/>
  <c r="P189" i="11"/>
  <c r="U189" i="11" s="1"/>
  <c r="Q189" i="11"/>
  <c r="V189" i="11" s="1"/>
  <c r="O189" i="11"/>
  <c r="T189" i="11" s="1"/>
  <c r="R190" i="11" l="1"/>
  <c r="N189" i="11"/>
  <c r="S189" i="11" s="1"/>
  <c r="M190" i="11"/>
  <c r="O190" i="11"/>
  <c r="T190" i="11" s="1"/>
  <c r="P190" i="11"/>
  <c r="U190" i="11" s="1"/>
  <c r="Q190" i="11"/>
  <c r="V190" i="11" s="1"/>
  <c r="T191" i="11" l="1"/>
  <c r="S190" i="11"/>
  <c r="N190" i="11"/>
  <c r="R191" i="11"/>
  <c r="M191" i="11"/>
  <c r="O191" i="11"/>
  <c r="P191" i="11"/>
  <c r="U191" i="11" s="1"/>
  <c r="Q191" i="11"/>
  <c r="V191" i="11" s="1"/>
  <c r="T192" i="11" l="1"/>
  <c r="S191" i="11"/>
  <c r="N191" i="11"/>
  <c r="Q192" i="11"/>
  <c r="V192" i="11" s="1"/>
  <c r="O192" i="11"/>
  <c r="P192" i="11"/>
  <c r="U192" i="11" s="1"/>
  <c r="M192" i="11"/>
  <c r="R192" i="11" s="1"/>
  <c r="U193" i="11" l="1"/>
  <c r="R193" i="11"/>
  <c r="S192" i="11"/>
  <c r="N192" i="11"/>
  <c r="Q193" i="11"/>
  <c r="V193" i="11" s="1"/>
  <c r="M193" i="11"/>
  <c r="O193" i="11"/>
  <c r="T193" i="11" s="1"/>
  <c r="P193" i="11"/>
  <c r="N193" i="11" l="1"/>
  <c r="S193" i="11" s="1"/>
  <c r="M194" i="11"/>
  <c r="R194" i="11" s="1"/>
  <c r="P194" i="11"/>
  <c r="U194" i="11" s="1"/>
  <c r="Q194" i="11"/>
  <c r="V194" i="11" s="1"/>
  <c r="O194" i="11"/>
  <c r="T194" i="11" s="1"/>
  <c r="V195" i="11" l="1"/>
  <c r="U195" i="11"/>
  <c r="N194" i="11"/>
  <c r="S194" i="11" s="1"/>
  <c r="Q195" i="11"/>
  <c r="P195" i="11"/>
  <c r="M195" i="11"/>
  <c r="R195" i="11" s="1"/>
  <c r="O195" i="11"/>
  <c r="T195" i="11" s="1"/>
  <c r="N195" i="11" l="1"/>
  <c r="S195" i="11" s="1"/>
  <c r="T196" i="11"/>
  <c r="O196" i="11"/>
  <c r="Q196" i="11"/>
  <c r="V196" i="11" s="1"/>
  <c r="M196" i="11"/>
  <c r="R196" i="11" s="1"/>
  <c r="P196" i="11"/>
  <c r="U196" i="11" s="1"/>
  <c r="S196" i="11" l="1"/>
  <c r="N196" i="11"/>
  <c r="P197" i="11"/>
  <c r="U197" i="11" s="1"/>
  <c r="O197" i="11"/>
  <c r="T197" i="11" s="1"/>
  <c r="Q197" i="11"/>
  <c r="V197" i="11" s="1"/>
  <c r="M197" i="11"/>
  <c r="R197" i="11" s="1"/>
  <c r="V198" i="11" l="1"/>
  <c r="T198" i="11"/>
  <c r="N197" i="11"/>
  <c r="S197" i="11" s="1"/>
  <c r="Q198" i="11"/>
  <c r="P198" i="11"/>
  <c r="U198" i="11" s="1"/>
  <c r="M198" i="11"/>
  <c r="R198" i="11" s="1"/>
  <c r="O198" i="11"/>
  <c r="N198" i="11" l="1"/>
  <c r="S198" i="11" s="1"/>
  <c r="M199" i="11"/>
  <c r="R199" i="11" s="1"/>
  <c r="P199" i="11"/>
  <c r="U199" i="11" s="1"/>
  <c r="Q199" i="11"/>
  <c r="V199" i="11" s="1"/>
  <c r="O199" i="11"/>
  <c r="T199" i="11" s="1"/>
  <c r="U200" i="11" l="1"/>
  <c r="N199" i="11"/>
  <c r="S199" i="11" s="1"/>
  <c r="O200" i="11"/>
  <c r="T200" i="11" s="1"/>
  <c r="M200" i="11"/>
  <c r="R200" i="11" s="1"/>
  <c r="Q200" i="11"/>
  <c r="V200" i="11" s="1"/>
  <c r="P200" i="11"/>
  <c r="R201" i="11" l="1"/>
  <c r="N200" i="11"/>
  <c r="S200" i="11" s="1"/>
  <c r="O201" i="11"/>
  <c r="T201" i="11" s="1"/>
  <c r="Q201" i="11"/>
  <c r="V201" i="11" s="1"/>
  <c r="P201" i="11"/>
  <c r="U201" i="11" s="1"/>
  <c r="M201" i="11"/>
  <c r="N201" i="11" l="1"/>
  <c r="S201" i="11" s="1"/>
  <c r="M202" i="11"/>
  <c r="R202" i="11" s="1"/>
  <c r="O202" i="11"/>
  <c r="T202" i="11" s="1"/>
  <c r="P202" i="11"/>
  <c r="U202" i="11" s="1"/>
  <c r="Q202" i="11"/>
  <c r="V202" i="11" s="1"/>
  <c r="V203" i="11" l="1"/>
  <c r="T203" i="11"/>
  <c r="N202" i="11"/>
  <c r="S202" i="11" s="1"/>
  <c r="Q203" i="11"/>
  <c r="P203" i="11"/>
  <c r="U203" i="11" s="1"/>
  <c r="M203" i="11"/>
  <c r="R203" i="11" s="1"/>
  <c r="O203" i="11"/>
  <c r="N203" i="11" l="1"/>
  <c r="S203" i="11" s="1"/>
  <c r="M204" i="11"/>
  <c r="R204" i="11" s="1"/>
  <c r="Q204" i="11"/>
  <c r="V204" i="11" s="1"/>
  <c r="P204" i="11"/>
  <c r="U204" i="11" s="1"/>
  <c r="O204" i="11"/>
  <c r="T204" i="11" s="1"/>
  <c r="V205" i="11" l="1"/>
  <c r="N204" i="11"/>
  <c r="S204" i="11" s="1"/>
  <c r="O205" i="11"/>
  <c r="T205" i="11" s="1"/>
  <c r="M205" i="11"/>
  <c r="R205" i="11" s="1"/>
  <c r="Q205" i="11"/>
  <c r="P205" i="11"/>
  <c r="U205" i="11" s="1"/>
  <c r="N205" i="11" l="1"/>
  <c r="S205" i="11" s="1"/>
  <c r="M206" i="11"/>
  <c r="R206" i="11" s="1"/>
  <c r="O206" i="11"/>
  <c r="T206" i="11" s="1"/>
  <c r="Q206" i="11"/>
  <c r="V206" i="11" s="1"/>
  <c r="P206" i="11"/>
  <c r="U206" i="11" s="1"/>
  <c r="N206" i="11" l="1"/>
  <c r="S206" i="11" s="1"/>
  <c r="R207" i="11"/>
  <c r="O207" i="11"/>
  <c r="T207" i="11" s="1"/>
  <c r="M207" i="11"/>
  <c r="P207" i="11"/>
  <c r="U207" i="11" s="1"/>
  <c r="Q207" i="11"/>
  <c r="V207" i="11" s="1"/>
  <c r="T208" i="11" l="1"/>
  <c r="S207" i="11"/>
  <c r="N207" i="11"/>
  <c r="O208" i="11"/>
  <c r="M208" i="11"/>
  <c r="R208" i="11" s="1"/>
  <c r="Q208" i="11"/>
  <c r="V208" i="11" s="1"/>
  <c r="P208" i="11"/>
  <c r="U208" i="11" s="1"/>
  <c r="U209" i="11" l="1"/>
  <c r="S208" i="11"/>
  <c r="N208" i="11"/>
  <c r="O209" i="11"/>
  <c r="T209" i="11" s="1"/>
  <c r="M209" i="11"/>
  <c r="R209" i="11" s="1"/>
  <c r="Q209" i="11"/>
  <c r="V209" i="11" s="1"/>
  <c r="P209" i="11"/>
  <c r="T210" i="11" l="1"/>
  <c r="S209" i="11"/>
  <c r="N209" i="11"/>
  <c r="U210" i="11"/>
  <c r="P210" i="11"/>
  <c r="M210" i="11"/>
  <c r="R210" i="11" s="1"/>
  <c r="Q210" i="11"/>
  <c r="V210" i="11" s="1"/>
  <c r="O210" i="11"/>
  <c r="N210" i="11" l="1"/>
  <c r="S210" i="11" s="1"/>
  <c r="P211" i="11"/>
  <c r="U211" i="11" s="1"/>
  <c r="O211" i="11"/>
  <c r="T211" i="11" s="1"/>
  <c r="Q211" i="11"/>
  <c r="V211" i="11" s="1"/>
  <c r="M211" i="11"/>
  <c r="R211" i="11" s="1"/>
  <c r="V212" i="11" l="1"/>
  <c r="T212" i="11"/>
  <c r="N211" i="11"/>
  <c r="S211" i="11" s="1"/>
  <c r="Q212" i="11"/>
  <c r="P212" i="11"/>
  <c r="U212" i="11" s="1"/>
  <c r="M212" i="11"/>
  <c r="R212" i="11" s="1"/>
  <c r="O212" i="11"/>
  <c r="N212" i="11" l="1"/>
  <c r="S212" i="11" s="1"/>
  <c r="O213" i="11"/>
  <c r="T213" i="11" s="1"/>
  <c r="M213" i="11"/>
  <c r="R213" i="11" s="1"/>
  <c r="Q213" i="11"/>
  <c r="V213" i="11" s="1"/>
  <c r="P213" i="11"/>
  <c r="U213" i="11" s="1"/>
  <c r="N213" i="11" l="1"/>
  <c r="S213" i="11" s="1"/>
  <c r="R214" i="11"/>
  <c r="U214" i="11"/>
  <c r="V214" i="11"/>
  <c r="Q214" i="11"/>
  <c r="M214" i="11"/>
  <c r="O214" i="11"/>
  <c r="T214" i="11" s="1"/>
  <c r="P214" i="11"/>
  <c r="N214" i="11" l="1"/>
  <c r="S214" i="11" s="1"/>
  <c r="U215" i="11"/>
  <c r="O215" i="11"/>
  <c r="T215" i="11" s="1"/>
  <c r="Q215" i="11"/>
  <c r="V215" i="11" s="1"/>
  <c r="P215" i="11"/>
  <c r="M215" i="11"/>
  <c r="R215" i="11" s="1"/>
  <c r="R216" i="11" l="1"/>
  <c r="T216" i="11"/>
  <c r="S215" i="11"/>
  <c r="N215" i="11"/>
  <c r="M216" i="11"/>
  <c r="O216" i="11"/>
  <c r="P216" i="11"/>
  <c r="U216" i="11" s="1"/>
  <c r="Q216" i="11"/>
  <c r="V216" i="11" s="1"/>
  <c r="U217" i="11" l="1"/>
  <c r="N216" i="11"/>
  <c r="S216" i="11" s="1"/>
  <c r="Q217" i="11"/>
  <c r="V217" i="11" s="1"/>
  <c r="M217" i="11"/>
  <c r="R217" i="11" s="1"/>
  <c r="O217" i="11"/>
  <c r="T217" i="11" s="1"/>
  <c r="P217" i="11"/>
  <c r="R218" i="11" l="1"/>
  <c r="N217" i="11"/>
  <c r="S217" i="11" s="1"/>
  <c r="O218" i="11"/>
  <c r="T218" i="11" s="1"/>
  <c r="Q218" i="11"/>
  <c r="V218" i="11" s="1"/>
  <c r="P218" i="11"/>
  <c r="U218" i="11" s="1"/>
  <c r="M218" i="11"/>
  <c r="N218" i="11" l="1"/>
  <c r="S218" i="11" s="1"/>
  <c r="R219" i="11"/>
  <c r="O219" i="11"/>
  <c r="T219" i="11" s="1"/>
  <c r="Q219" i="11"/>
  <c r="V219" i="11" s="1"/>
  <c r="P219" i="11"/>
  <c r="U219" i="11" s="1"/>
  <c r="M219" i="11"/>
  <c r="T220" i="11" l="1"/>
  <c r="S219" i="11"/>
  <c r="N219" i="11"/>
  <c r="M220" i="11"/>
  <c r="R220" i="11" s="1"/>
  <c r="O220" i="11"/>
  <c r="P220" i="11"/>
  <c r="U220" i="11" s="1"/>
  <c r="Q220" i="11"/>
  <c r="V220" i="11" s="1"/>
  <c r="U221" i="11" l="1"/>
  <c r="S220" i="11"/>
  <c r="N220" i="11"/>
  <c r="P221" i="11"/>
  <c r="M221" i="11"/>
  <c r="R221" i="11" s="1"/>
  <c r="Q221" i="11"/>
  <c r="V221" i="11" s="1"/>
  <c r="O221" i="11"/>
  <c r="T221" i="11" s="1"/>
  <c r="T222" i="11" l="1"/>
  <c r="S221" i="11"/>
  <c r="N221" i="11"/>
  <c r="O222" i="11"/>
  <c r="P222" i="11"/>
  <c r="U222" i="11" s="1"/>
  <c r="M222" i="11"/>
  <c r="R222" i="11" s="1"/>
  <c r="Q222" i="11"/>
  <c r="V222" i="11" s="1"/>
  <c r="T223" i="11" l="1"/>
  <c r="N222" i="11"/>
  <c r="S222" i="11" s="1"/>
  <c r="O223" i="11"/>
  <c r="Q223" i="11"/>
  <c r="V223" i="11" s="1"/>
  <c r="M223" i="11"/>
  <c r="R223" i="11" s="1"/>
  <c r="P223" i="11"/>
  <c r="U223" i="11" s="1"/>
  <c r="S223" i="11" l="1"/>
  <c r="N223" i="11"/>
  <c r="Q224" i="11"/>
  <c r="V224" i="11" s="1"/>
  <c r="P224" i="11"/>
  <c r="U224" i="11" s="1"/>
  <c r="O224" i="11"/>
  <c r="T224" i="11" s="1"/>
  <c r="M224" i="11"/>
  <c r="R224" i="11" s="1"/>
  <c r="T225" i="11" l="1"/>
  <c r="U225" i="11"/>
  <c r="N224" i="11"/>
  <c r="S224" i="11" s="1"/>
  <c r="O225" i="11"/>
  <c r="P225" i="11"/>
  <c r="M225" i="11"/>
  <c r="R225" i="11" s="1"/>
  <c r="Q225" i="11"/>
  <c r="V225" i="11" s="1"/>
  <c r="N225" i="11" l="1"/>
  <c r="S225" i="11" s="1"/>
  <c r="V226" i="11"/>
  <c r="M226" i="11"/>
  <c r="R226" i="11" s="1"/>
  <c r="Q226" i="11"/>
  <c r="O226" i="11"/>
  <c r="T226" i="11" s="1"/>
  <c r="P226" i="11"/>
  <c r="U226" i="11" s="1"/>
  <c r="U227" i="11" l="1"/>
  <c r="S226" i="11"/>
  <c r="N226" i="11"/>
  <c r="P227" i="11"/>
  <c r="M227" i="11"/>
  <c r="R227" i="11" s="1"/>
  <c r="Q227" i="11"/>
  <c r="V227" i="11" s="1"/>
  <c r="O227" i="11"/>
  <c r="T227" i="11" s="1"/>
  <c r="T228" i="11" l="1"/>
  <c r="U228" i="11"/>
  <c r="N227" i="11"/>
  <c r="S227" i="11" s="1"/>
  <c r="O228" i="11"/>
  <c r="Q228" i="11"/>
  <c r="V228" i="11" s="1"/>
  <c r="M228" i="11"/>
  <c r="R228" i="11" s="1"/>
  <c r="P228" i="11"/>
  <c r="V229" i="11" l="1"/>
  <c r="N228" i="11"/>
  <c r="S228" i="11" s="1"/>
  <c r="O229" i="11"/>
  <c r="T229" i="11" s="1"/>
  <c r="P229" i="11"/>
  <c r="U229" i="11" s="1"/>
  <c r="M229" i="11"/>
  <c r="R229" i="11" s="1"/>
  <c r="Q229" i="11"/>
  <c r="N229" i="11" l="1"/>
  <c r="S229" i="11" s="1"/>
  <c r="M230" i="11"/>
  <c r="R230" i="11" s="1"/>
  <c r="Q230" i="11"/>
  <c r="V230" i="11" s="1"/>
  <c r="P230" i="11"/>
  <c r="U230" i="11" s="1"/>
  <c r="O230" i="11"/>
  <c r="T230" i="11" s="1"/>
  <c r="R231" i="11" l="1"/>
  <c r="V231" i="11"/>
  <c r="N230" i="11"/>
  <c r="S230" i="11" s="1"/>
  <c r="M231" i="11"/>
  <c r="O231" i="11"/>
  <c r="T231" i="11" s="1"/>
  <c r="Q231" i="11"/>
  <c r="P231" i="11"/>
  <c r="U231" i="11" s="1"/>
  <c r="N231" i="11" l="1"/>
  <c r="S231" i="11" s="1"/>
  <c r="V232" i="11"/>
  <c r="Q232" i="11"/>
  <c r="M232" i="11"/>
  <c r="R232" i="11" s="1"/>
  <c r="O232" i="11"/>
  <c r="T232" i="11" s="1"/>
  <c r="P232" i="11"/>
  <c r="U232" i="11" s="1"/>
  <c r="S232" i="11" l="1"/>
  <c r="N232" i="11"/>
  <c r="Q233" i="11"/>
  <c r="V233" i="11" s="1"/>
  <c r="M233" i="11"/>
  <c r="R233" i="11" s="1"/>
  <c r="O233" i="11"/>
  <c r="T233" i="11" s="1"/>
  <c r="P233" i="11"/>
  <c r="U233" i="11" s="1"/>
  <c r="V234" i="11" l="1"/>
  <c r="N233" i="11"/>
  <c r="S233" i="11" s="1"/>
  <c r="Q234" i="11"/>
  <c r="M234" i="11"/>
  <c r="R234" i="11" s="1"/>
  <c r="P234" i="11"/>
  <c r="U234" i="11" s="1"/>
  <c r="O234" i="11"/>
  <c r="T234" i="11" s="1"/>
  <c r="U235" i="11" l="1"/>
  <c r="S234" i="11"/>
  <c r="N234" i="11"/>
  <c r="O235" i="11"/>
  <c r="T235" i="11" s="1"/>
  <c r="Q235" i="11"/>
  <c r="V235" i="11" s="1"/>
  <c r="M235" i="11"/>
  <c r="R235" i="11" s="1"/>
  <c r="P235" i="11"/>
  <c r="S235" i="11" l="1"/>
  <c r="N235" i="11"/>
  <c r="M236" i="11"/>
  <c r="R236" i="11" s="1"/>
  <c r="P236" i="11"/>
  <c r="U236" i="11" s="1"/>
  <c r="O236" i="11"/>
  <c r="T236" i="11" s="1"/>
  <c r="Q236" i="11"/>
  <c r="V236" i="11" s="1"/>
  <c r="T237" i="11" l="1"/>
  <c r="R237" i="11"/>
  <c r="N236" i="11"/>
  <c r="S236" i="11" s="1"/>
  <c r="O237" i="11"/>
  <c r="M237" i="11"/>
  <c r="P237" i="11"/>
  <c r="U237" i="11" s="1"/>
  <c r="Q237" i="11"/>
  <c r="V237" i="11" s="1"/>
  <c r="N237" i="11" l="1"/>
  <c r="S237" i="11" s="1"/>
  <c r="V238" i="11"/>
  <c r="T238" i="11"/>
  <c r="O238" i="11"/>
  <c r="Q238" i="11"/>
  <c r="M238" i="11"/>
  <c r="R238" i="11" s="1"/>
  <c r="P238" i="11"/>
  <c r="U238" i="11" s="1"/>
  <c r="U239" i="11" l="1"/>
  <c r="N238" i="11"/>
  <c r="S238" i="11" s="1"/>
  <c r="V239" i="11"/>
  <c r="P239" i="11"/>
  <c r="M239" i="11"/>
  <c r="R239" i="11" s="1"/>
  <c r="O239" i="11"/>
  <c r="T239" i="11" s="1"/>
  <c r="Q239" i="11"/>
  <c r="R240" i="11" l="1"/>
  <c r="N239" i="11"/>
  <c r="S239" i="11" s="1"/>
  <c r="M240" i="11"/>
  <c r="P240" i="11"/>
  <c r="U240" i="11" s="1"/>
  <c r="Q240" i="11"/>
  <c r="V240" i="11" s="1"/>
  <c r="O240" i="11"/>
  <c r="T240" i="11" s="1"/>
  <c r="V241" i="11" l="1"/>
  <c r="U241" i="11"/>
  <c r="S240" i="11"/>
  <c r="N240" i="11"/>
  <c r="Q241" i="11"/>
  <c r="M241" i="11"/>
  <c r="R241" i="11" s="1"/>
  <c r="O241" i="11"/>
  <c r="T241" i="11" s="1"/>
  <c r="P241" i="11"/>
  <c r="T242" i="11" l="1"/>
  <c r="S241" i="11"/>
  <c r="N241" i="11"/>
  <c r="U242" i="11"/>
  <c r="O242" i="11"/>
  <c r="M242" i="11"/>
  <c r="R242" i="11" s="1"/>
  <c r="Q242" i="11"/>
  <c r="V242" i="11" s="1"/>
  <c r="P242" i="11"/>
  <c r="N242" i="11" l="1"/>
  <c r="S242" i="11" s="1"/>
  <c r="P243" i="11"/>
  <c r="U243" i="11" s="1"/>
  <c r="O243" i="11"/>
  <c r="T243" i="11" s="1"/>
  <c r="M243" i="11"/>
  <c r="R243" i="11" s="1"/>
  <c r="Q243" i="11"/>
  <c r="V243" i="11" s="1"/>
  <c r="U244" i="11" l="1"/>
  <c r="R244" i="11"/>
  <c r="T244" i="11"/>
  <c r="N243" i="11"/>
  <c r="S243" i="11" s="1"/>
  <c r="P244" i="11"/>
  <c r="O244" i="11"/>
  <c r="Q244" i="11"/>
  <c r="V244" i="11" s="1"/>
  <c r="M244" i="11"/>
  <c r="N244" i="11" l="1"/>
  <c r="S244" i="11" s="1"/>
  <c r="T245" i="11"/>
  <c r="U245" i="11"/>
  <c r="P245" i="11"/>
  <c r="M245" i="11"/>
  <c r="R245" i="11" s="1"/>
  <c r="Q245" i="11"/>
  <c r="V245" i="11" s="1"/>
  <c r="O245" i="11"/>
  <c r="N245" i="11" l="1"/>
  <c r="S245" i="11" s="1"/>
  <c r="U246" i="11"/>
  <c r="P246" i="11"/>
  <c r="M246" i="11"/>
  <c r="R246" i="11" s="1"/>
  <c r="O246" i="11"/>
  <c r="T246" i="11" s="1"/>
  <c r="Q246" i="11"/>
  <c r="V246" i="11" s="1"/>
  <c r="S246" i="11" l="1"/>
  <c r="N246" i="11"/>
  <c r="M247" i="11"/>
  <c r="R247" i="11" s="1"/>
  <c r="O247" i="11"/>
  <c r="T247" i="11" s="1"/>
  <c r="P247" i="11"/>
  <c r="U247" i="11" s="1"/>
  <c r="Q247" i="11"/>
  <c r="V247" i="11" s="1"/>
  <c r="T248" i="11" l="1"/>
  <c r="N247" i="11"/>
  <c r="S247" i="11" s="1"/>
  <c r="O248" i="11"/>
  <c r="Q248" i="11"/>
  <c r="V248" i="11" s="1"/>
  <c r="M248" i="11"/>
  <c r="R248" i="11" s="1"/>
  <c r="P248" i="11"/>
  <c r="U248" i="11" s="1"/>
  <c r="V249" i="11" l="1"/>
  <c r="S248" i="11"/>
  <c r="N248" i="11"/>
  <c r="Q249" i="11"/>
  <c r="O249" i="11"/>
  <c r="T249" i="11" s="1"/>
  <c r="P249" i="11"/>
  <c r="U249" i="11" s="1"/>
  <c r="M249" i="11"/>
  <c r="R249" i="11" s="1"/>
  <c r="T250" i="11" l="1"/>
  <c r="S249" i="11"/>
  <c r="N249" i="11"/>
  <c r="O250" i="11"/>
  <c r="Q250" i="11"/>
  <c r="V250" i="11" s="1"/>
  <c r="M250" i="11"/>
  <c r="R250" i="11" s="1"/>
  <c r="P250" i="11"/>
  <c r="U250" i="11" s="1"/>
  <c r="S250" i="11" l="1"/>
  <c r="N250" i="11"/>
  <c r="Q251" i="11"/>
  <c r="V251" i="11" s="1"/>
  <c r="M251" i="11"/>
  <c r="R251" i="11" s="1"/>
  <c r="P251" i="11"/>
  <c r="U251" i="11" s="1"/>
  <c r="O251" i="11"/>
  <c r="T251" i="11" s="1"/>
  <c r="V252" i="11" l="1"/>
  <c r="N251" i="11"/>
  <c r="S251" i="11" s="1"/>
  <c r="M252" i="11"/>
  <c r="R252" i="11" s="1"/>
  <c r="Q252" i="11"/>
  <c r="O252" i="11"/>
  <c r="T252" i="11" s="1"/>
  <c r="P252" i="11"/>
  <c r="U252" i="11" s="1"/>
  <c r="N252" i="11" l="1"/>
  <c r="S252" i="11" s="1"/>
  <c r="P253" i="11"/>
  <c r="U253" i="11" s="1"/>
  <c r="Q253" i="11"/>
  <c r="V253" i="11" s="1"/>
  <c r="M253" i="11"/>
  <c r="R253" i="11" s="1"/>
  <c r="O253" i="11"/>
  <c r="T253" i="11" s="1"/>
  <c r="R254" i="11" l="1"/>
  <c r="N253" i="11"/>
  <c r="S253" i="11" s="1"/>
  <c r="M254" i="11"/>
  <c r="P254" i="11"/>
  <c r="U254" i="11" s="1"/>
  <c r="Q254" i="11"/>
  <c r="V254" i="11" s="1"/>
  <c r="O254" i="11"/>
  <c r="T254" i="11" s="1"/>
  <c r="U255" i="11" l="1"/>
  <c r="S254" i="11"/>
  <c r="N254" i="11"/>
  <c r="P255" i="11"/>
  <c r="M255" i="11"/>
  <c r="R255" i="11" s="1"/>
  <c r="O255" i="11"/>
  <c r="T255" i="11" s="1"/>
  <c r="Q255" i="11"/>
  <c r="V255" i="11" s="1"/>
  <c r="O256" i="11" l="1"/>
  <c r="T256" i="11" s="1"/>
  <c r="M256" i="11"/>
  <c r="R256" i="11" s="1"/>
  <c r="Q256" i="11"/>
  <c r="V256" i="11" s="1"/>
  <c r="N255" i="11"/>
  <c r="S255" i="11" s="1"/>
  <c r="P256" i="11"/>
  <c r="U256" i="11" s="1"/>
  <c r="N256" i="11" l="1"/>
  <c r="S256" i="11" s="1"/>
  <c r="Q257" i="11"/>
  <c r="V257" i="11" s="1"/>
  <c r="M257" i="11"/>
  <c r="R257" i="11" s="1"/>
  <c r="P257" i="11"/>
  <c r="U257" i="11" s="1"/>
  <c r="O257" i="11"/>
  <c r="T257" i="11" s="1"/>
  <c r="M258" i="11" l="1"/>
  <c r="R258" i="11" s="1"/>
  <c r="P258" i="11"/>
  <c r="U258" i="11"/>
  <c r="Q258" i="11"/>
  <c r="V258" i="11" s="1"/>
  <c r="O258" i="11"/>
  <c r="T258" i="11" s="1"/>
  <c r="N257" i="11"/>
  <c r="S257" i="11" s="1"/>
  <c r="Q259" i="11" l="1"/>
  <c r="V259" i="11" s="1"/>
  <c r="N258" i="11"/>
  <c r="S258" i="11" s="1"/>
  <c r="O259" i="11"/>
  <c r="T259" i="11" s="1"/>
  <c r="M259" i="11"/>
  <c r="R259" i="11" s="1"/>
  <c r="P259" i="11"/>
  <c r="U259" i="11" s="1"/>
  <c r="R260" i="11" l="1"/>
  <c r="M260" i="11"/>
  <c r="O260" i="11"/>
  <c r="T260" i="11" s="1"/>
  <c r="S259" i="11"/>
  <c r="N259" i="11"/>
  <c r="P260" i="11"/>
  <c r="U260" i="11" s="1"/>
  <c r="V260" i="11"/>
  <c r="Q260" i="11"/>
  <c r="O261" i="11" l="1"/>
  <c r="T261" i="11" s="1"/>
  <c r="P261" i="11"/>
  <c r="U261" i="11" s="1"/>
  <c r="N260" i="11"/>
  <c r="S260" i="11" s="1"/>
  <c r="Q261" i="11"/>
  <c r="V261" i="11" s="1"/>
  <c r="M261" i="11"/>
  <c r="R261" i="11" s="1"/>
  <c r="Q262" i="11" l="1"/>
  <c r="V262" i="11" s="1"/>
  <c r="N261" i="11"/>
  <c r="S261" i="11" s="1"/>
  <c r="P262" i="11"/>
  <c r="U262" i="11" s="1"/>
  <c r="M262" i="11"/>
  <c r="R262" i="11" s="1"/>
  <c r="O262" i="11"/>
  <c r="T262" i="11" s="1"/>
  <c r="N262" i="11" l="1"/>
  <c r="S262" i="11" s="1"/>
  <c r="M263" i="11"/>
  <c r="R263" i="11" s="1"/>
  <c r="P263" i="11"/>
  <c r="U263" i="11" s="1"/>
  <c r="O263" i="11"/>
  <c r="T263" i="11" s="1"/>
  <c r="Q263" i="11"/>
  <c r="V263" i="11" s="1"/>
  <c r="O264" i="11" l="1"/>
  <c r="T264" i="11" s="1"/>
  <c r="P264" i="11"/>
  <c r="U264" i="11" s="1"/>
  <c r="M264" i="11"/>
  <c r="R264" i="11" s="1"/>
  <c r="Q264" i="11"/>
  <c r="V264" i="11" s="1"/>
  <c r="N263" i="11"/>
  <c r="S263" i="11" s="1"/>
  <c r="Q265" i="11" l="1"/>
  <c r="V265" i="11" s="1"/>
  <c r="M265" i="11"/>
  <c r="R265" i="11" s="1"/>
  <c r="P265" i="11"/>
  <c r="U265" i="11" s="1"/>
  <c r="N264" i="11"/>
  <c r="S264" i="11" s="1"/>
  <c r="O265" i="11"/>
  <c r="T265" i="11" s="1"/>
  <c r="S265" i="11" l="1"/>
  <c r="N265" i="11"/>
  <c r="P266" i="11"/>
  <c r="U266" i="11" s="1"/>
  <c r="R266" i="11"/>
  <c r="M266" i="11"/>
  <c r="O266" i="11"/>
  <c r="T266" i="11" s="1"/>
  <c r="V266" i="11"/>
  <c r="Q266" i="11"/>
  <c r="P267" i="11" l="1"/>
  <c r="U267" i="11" s="1"/>
  <c r="O267" i="11"/>
  <c r="T267" i="11" s="1"/>
  <c r="Q267" i="11"/>
  <c r="V267" i="11" s="1"/>
  <c r="M267" i="11"/>
  <c r="R267" i="11" s="1"/>
  <c r="N266" i="11"/>
  <c r="S266" i="11" s="1"/>
  <c r="O268" i="11" l="1"/>
  <c r="T268" i="11" s="1"/>
  <c r="M268" i="11"/>
  <c r="R268" i="11" s="1"/>
  <c r="Q268" i="11"/>
  <c r="V268" i="11" s="1"/>
  <c r="N267" i="11"/>
  <c r="S267" i="11" s="1"/>
  <c r="P268" i="11"/>
  <c r="U268" i="11" s="1"/>
  <c r="M269" i="11" l="1"/>
  <c r="R269" i="11" s="1"/>
  <c r="N268" i="11"/>
  <c r="S268" i="11" s="1"/>
  <c r="Q269" i="11"/>
  <c r="V269" i="11" s="1"/>
  <c r="P269" i="11"/>
  <c r="U269" i="11" s="1"/>
  <c r="O269" i="11"/>
  <c r="T269" i="11" s="1"/>
  <c r="P270" i="11" l="1"/>
  <c r="U270" i="11" s="1"/>
  <c r="Q270" i="11"/>
  <c r="V270" i="11" s="1"/>
  <c r="N269" i="11"/>
  <c r="S269" i="11" s="1"/>
  <c r="O270" i="11"/>
  <c r="T270" i="11" s="1"/>
  <c r="M270" i="11"/>
  <c r="R270" i="11" s="1"/>
  <c r="Q271" i="11" l="1"/>
  <c r="V271" i="11" s="1"/>
  <c r="O271" i="11"/>
  <c r="T271" i="11" s="1"/>
  <c r="N270" i="11"/>
  <c r="S270" i="11" s="1"/>
  <c r="M271" i="11"/>
  <c r="R271" i="11" s="1"/>
  <c r="P271" i="11"/>
  <c r="U271" i="11" s="1"/>
  <c r="O272" i="11" l="1"/>
  <c r="T272" i="11" s="1"/>
  <c r="M272" i="11"/>
  <c r="R272" i="11" s="1"/>
  <c r="N271" i="11"/>
  <c r="S271" i="11" s="1"/>
  <c r="P272" i="11"/>
  <c r="U272" i="11" s="1"/>
  <c r="Q272" i="11"/>
  <c r="V272" i="11" s="1"/>
  <c r="M273" i="11" l="1"/>
  <c r="R273" i="11" s="1"/>
  <c r="P273" i="11"/>
  <c r="U273" i="11" s="1"/>
  <c r="N272" i="11"/>
  <c r="S272" i="11" s="1"/>
  <c r="Q273" i="11"/>
  <c r="V273" i="11" s="1"/>
  <c r="O273" i="11"/>
  <c r="T273" i="11" s="1"/>
  <c r="P274" i="11" l="1"/>
  <c r="U274" i="11" s="1"/>
  <c r="Q274" i="11"/>
  <c r="V274" i="11" s="1"/>
  <c r="N273" i="11"/>
  <c r="S273" i="11" s="1"/>
  <c r="O274" i="11"/>
  <c r="T274" i="11" s="1"/>
  <c r="M274" i="11"/>
  <c r="R274" i="11" s="1"/>
  <c r="Q275" i="11" l="1"/>
  <c r="V275" i="11" s="1"/>
  <c r="O275" i="11"/>
  <c r="T275" i="11" s="1"/>
  <c r="N274" i="11"/>
  <c r="S274" i="11" s="1"/>
  <c r="M275" i="11"/>
  <c r="R275" i="11" s="1"/>
  <c r="P275" i="11"/>
  <c r="U275" i="11" s="1"/>
  <c r="M276" i="11" l="1"/>
  <c r="R276" i="11" s="1"/>
  <c r="N275" i="11"/>
  <c r="S275" i="11" s="1"/>
  <c r="O276" i="11"/>
  <c r="T276" i="11" s="1"/>
  <c r="P276" i="11"/>
  <c r="U276" i="11" s="1"/>
  <c r="Q276" i="11"/>
  <c r="V276" i="11" s="1"/>
  <c r="P277" i="11" l="1"/>
  <c r="U277" i="11" s="1"/>
  <c r="O277" i="11"/>
  <c r="T277" i="11" s="1"/>
  <c r="N276" i="11"/>
  <c r="S276" i="11" s="1"/>
  <c r="Q277" i="11"/>
  <c r="V277" i="11" s="1"/>
  <c r="M277" i="11"/>
  <c r="R277" i="11" s="1"/>
  <c r="Q278" i="11" l="1"/>
  <c r="V278" i="11" s="1"/>
  <c r="N277" i="11"/>
  <c r="S277" i="11" s="1"/>
  <c r="O278" i="11"/>
  <c r="T278" i="11" s="1"/>
  <c r="M278" i="11"/>
  <c r="R278" i="11" s="1"/>
  <c r="P278" i="11"/>
  <c r="U278" i="11" s="1"/>
  <c r="M279" i="11" l="1"/>
  <c r="R279" i="11" s="1"/>
  <c r="O279" i="11"/>
  <c r="T279" i="11" s="1"/>
  <c r="N278" i="11"/>
  <c r="S278" i="11" s="1"/>
  <c r="P279" i="11"/>
  <c r="U279" i="11" s="1"/>
  <c r="Q279" i="11"/>
  <c r="V279" i="11" s="1"/>
  <c r="P280" i="11" l="1"/>
  <c r="U280" i="11" s="1"/>
  <c r="N279" i="11"/>
  <c r="S279" i="11" s="1"/>
  <c r="O280" i="11"/>
  <c r="T280" i="11" s="1"/>
  <c r="Q280" i="11"/>
  <c r="V280" i="11" s="1"/>
  <c r="M280" i="11"/>
  <c r="R280" i="11" s="1"/>
  <c r="Q281" i="11" l="1"/>
  <c r="V281" i="11" s="1"/>
  <c r="O281" i="11"/>
  <c r="T281" i="11" s="1"/>
  <c r="N280" i="11"/>
  <c r="S280" i="11" s="1"/>
  <c r="M281" i="11"/>
  <c r="R281" i="11" s="1"/>
  <c r="P281" i="11"/>
  <c r="U281" i="11" s="1"/>
  <c r="N281" i="11" l="1"/>
  <c r="S281" i="11" s="1"/>
  <c r="M282" i="11"/>
  <c r="R282" i="11" s="1"/>
  <c r="O282" i="11"/>
  <c r="T282" i="11" s="1"/>
  <c r="P282" i="11"/>
  <c r="U282" i="11" s="1"/>
  <c r="Q282" i="11"/>
  <c r="V282" i="11" s="1"/>
  <c r="P283" i="11" l="1"/>
  <c r="U283" i="11" s="1"/>
  <c r="O283" i="11"/>
  <c r="T283" i="11" s="1"/>
  <c r="M283" i="11"/>
  <c r="R283" i="11" s="1"/>
  <c r="Q283" i="11"/>
  <c r="V283" i="11" s="1"/>
  <c r="N282" i="11"/>
  <c r="S282" i="11" s="1"/>
  <c r="M284" i="11" l="1"/>
  <c r="R284" i="11" s="1"/>
  <c r="Q284" i="11"/>
  <c r="V284" i="11" s="1"/>
  <c r="O284" i="11"/>
  <c r="T284" i="11" s="1"/>
  <c r="N283" i="11"/>
  <c r="S283" i="11" s="1"/>
  <c r="P284" i="11"/>
  <c r="U284" i="11" s="1"/>
  <c r="N284" i="11" l="1"/>
  <c r="S284" i="11" s="1"/>
  <c r="O285" i="11"/>
  <c r="T285" i="11" s="1"/>
  <c r="Q285" i="11"/>
  <c r="V285" i="11" s="1"/>
  <c r="P285" i="11"/>
  <c r="U285" i="11" s="1"/>
  <c r="M285" i="11"/>
  <c r="R285" i="11" s="1"/>
  <c r="P286" i="11" l="1"/>
  <c r="U286" i="11" s="1"/>
  <c r="Q286" i="11"/>
  <c r="V286" i="11" s="1"/>
  <c r="O286" i="11"/>
  <c r="T286" i="11" s="1"/>
  <c r="M286" i="11"/>
  <c r="R286" i="11" s="1"/>
  <c r="N285" i="11"/>
  <c r="S285" i="11" s="1"/>
  <c r="M287" i="11" l="1"/>
  <c r="R287" i="11" s="1"/>
  <c r="O287" i="11"/>
  <c r="T287" i="11" s="1"/>
  <c r="Q287" i="11"/>
  <c r="V287" i="11" s="1"/>
  <c r="N286" i="11"/>
  <c r="S286" i="11" s="1"/>
  <c r="P287" i="11"/>
  <c r="U287" i="11" s="1"/>
  <c r="N287" i="11" l="1"/>
  <c r="S287" i="11" s="1"/>
  <c r="Q288" i="11"/>
  <c r="V288" i="11" s="1"/>
  <c r="O288" i="11"/>
  <c r="T288" i="11" s="1"/>
  <c r="P288" i="11"/>
  <c r="U288" i="11" s="1"/>
  <c r="M288" i="11"/>
  <c r="R288" i="11" s="1"/>
  <c r="P289" i="11" l="1"/>
  <c r="U289" i="11" s="1"/>
  <c r="O289" i="11"/>
  <c r="T289" i="11" s="1"/>
  <c r="Q289" i="11"/>
  <c r="V289" i="11" s="1"/>
  <c r="M289" i="11"/>
  <c r="R289" i="11" s="1"/>
  <c r="N288" i="11"/>
  <c r="S288" i="11" s="1"/>
  <c r="M290" i="11" l="1"/>
  <c r="R290" i="11" s="1"/>
  <c r="Q290" i="11"/>
  <c r="V290" i="11" s="1"/>
  <c r="O290" i="11"/>
  <c r="T290" i="11" s="1"/>
  <c r="N289" i="11"/>
  <c r="S289" i="11" s="1"/>
  <c r="P290" i="11"/>
  <c r="U290" i="11" s="1"/>
  <c r="N290" i="11" l="1"/>
  <c r="S290" i="11" s="1"/>
  <c r="O291" i="11"/>
  <c r="T291" i="11" s="1"/>
  <c r="Q291" i="11"/>
  <c r="V291" i="11" s="1"/>
  <c r="P291" i="11"/>
  <c r="U291" i="11" s="1"/>
  <c r="M291" i="11"/>
  <c r="R291" i="11" s="1"/>
  <c r="Q292" i="11" l="1"/>
  <c r="V292" i="11" s="1"/>
  <c r="P292" i="11"/>
  <c r="U292" i="11" s="1"/>
  <c r="O292" i="11"/>
  <c r="T292" i="11" s="1"/>
  <c r="M292" i="11"/>
  <c r="R292" i="11" s="1"/>
  <c r="N291" i="11"/>
  <c r="S291" i="11" s="1"/>
  <c r="M293" i="11" l="1"/>
  <c r="R293" i="11" s="1"/>
  <c r="O293" i="11"/>
  <c r="T293" i="11" s="1"/>
  <c r="P293" i="11"/>
  <c r="U293" i="11" s="1"/>
  <c r="N292" i="11"/>
  <c r="S292" i="11" s="1"/>
  <c r="Q293" i="11"/>
  <c r="V293" i="11" s="1"/>
  <c r="N293" i="11" l="1"/>
  <c r="S293" i="11" s="1"/>
  <c r="P294" i="11"/>
  <c r="U294" i="11" s="1"/>
  <c r="O294" i="11"/>
  <c r="T294" i="11" s="1"/>
  <c r="Q294" i="11"/>
  <c r="V294" i="11" s="1"/>
  <c r="M294" i="11"/>
  <c r="R294" i="11" s="1"/>
  <c r="Q295" i="11" l="1"/>
  <c r="V295" i="11" s="1"/>
  <c r="P295" i="11"/>
  <c r="U295" i="11" s="1"/>
  <c r="O295" i="11"/>
  <c r="T295" i="11" s="1"/>
  <c r="M295" i="11"/>
  <c r="R295" i="11" s="1"/>
  <c r="N294" i="11"/>
  <c r="S294" i="11" s="1"/>
  <c r="M296" i="11" l="1"/>
  <c r="R296" i="11" s="1"/>
  <c r="O296" i="11"/>
  <c r="T296" i="11" s="1"/>
  <c r="P296" i="11"/>
  <c r="U296" i="11" s="1"/>
  <c r="N295" i="11"/>
  <c r="S295" i="11" s="1"/>
  <c r="Q296" i="11"/>
  <c r="V296" i="11" s="1"/>
  <c r="N296" i="11" l="1"/>
  <c r="S296" i="11" s="1"/>
  <c r="P297" i="11"/>
  <c r="U297" i="11" s="1"/>
  <c r="O297" i="11"/>
  <c r="T297" i="11" s="1"/>
  <c r="Q297" i="11"/>
  <c r="V297" i="11" s="1"/>
  <c r="M297" i="11"/>
  <c r="R297" i="11" s="1"/>
  <c r="Q298" i="11" l="1"/>
  <c r="V298" i="11" s="1"/>
  <c r="O298" i="11"/>
  <c r="T298" i="11" s="1"/>
  <c r="P298" i="11"/>
  <c r="U298" i="11" s="1"/>
  <c r="M298" i="11"/>
  <c r="R298" i="11" s="1"/>
  <c r="N297" i="11"/>
  <c r="S297" i="11" s="1"/>
  <c r="M299" i="11" l="1"/>
  <c r="R299" i="11" s="1"/>
  <c r="P299" i="11"/>
  <c r="U299" i="11" s="1"/>
  <c r="O299" i="11"/>
  <c r="T299" i="11" s="1"/>
  <c r="N298" i="11"/>
  <c r="S298" i="11" s="1"/>
  <c r="Q299" i="11"/>
  <c r="V299" i="11" s="1"/>
  <c r="N299" i="11" l="1"/>
  <c r="S299" i="11" s="1"/>
  <c r="O300" i="11"/>
  <c r="T300" i="11" s="1"/>
  <c r="P300" i="11"/>
  <c r="U300" i="11" s="1"/>
  <c r="Q300" i="11"/>
  <c r="V300" i="11" s="1"/>
  <c r="M300" i="11"/>
  <c r="R300" i="11" s="1"/>
  <c r="Q301" i="11" l="1"/>
  <c r="V301" i="11" s="1"/>
  <c r="P301" i="11"/>
  <c r="U301" i="11" s="1"/>
  <c r="O301" i="11"/>
  <c r="T301" i="11" s="1"/>
  <c r="M301" i="11"/>
  <c r="R301" i="11" s="1"/>
  <c r="N300" i="11"/>
  <c r="S300" i="11" s="1"/>
  <c r="R302" i="11" l="1"/>
  <c r="M302" i="11"/>
  <c r="O302" i="11"/>
  <c r="T302" i="11" s="1"/>
  <c r="U302" i="11"/>
  <c r="P302" i="11"/>
  <c r="N301" i="11"/>
  <c r="S301" i="11" s="1"/>
  <c r="V302" i="11"/>
  <c r="Q302" i="11"/>
  <c r="O303" i="11" l="1"/>
  <c r="T303" i="11" s="1"/>
  <c r="N302" i="11"/>
  <c r="S302" i="11" s="1"/>
  <c r="P303" i="11"/>
  <c r="U303" i="11" s="1"/>
  <c r="Q303" i="11"/>
  <c r="V303" i="11" s="1"/>
  <c r="M303" i="11"/>
  <c r="R303" i="11" s="1"/>
  <c r="Q304" i="11" l="1"/>
  <c r="V304" i="11" s="1"/>
  <c r="P304" i="11"/>
  <c r="U304" i="11" s="1"/>
  <c r="N303" i="11"/>
  <c r="S303" i="11" s="1"/>
  <c r="M304" i="11"/>
  <c r="R304" i="11" s="1"/>
  <c r="O304" i="11"/>
  <c r="T304" i="11" s="1"/>
  <c r="M305" i="11" l="1"/>
  <c r="R305" i="11" s="1"/>
  <c r="N304" i="11"/>
  <c r="S304" i="11" s="1"/>
  <c r="P305" i="11"/>
  <c r="U305" i="11" s="1"/>
  <c r="O305" i="11"/>
  <c r="T305" i="11" s="1"/>
  <c r="Q305" i="11"/>
  <c r="V305" i="11" s="1"/>
  <c r="Q306" i="11" l="1"/>
  <c r="V306" i="11" s="1"/>
  <c r="M306" i="11"/>
  <c r="R306" i="11" s="1"/>
  <c r="O306" i="11"/>
  <c r="T306" i="11" s="1"/>
  <c r="P306" i="11"/>
  <c r="U306" i="11" s="1"/>
  <c r="N305" i="11"/>
  <c r="S305" i="11" s="1"/>
  <c r="P307" i="11" l="1"/>
  <c r="U307" i="11" s="1"/>
  <c r="O307" i="11"/>
  <c r="T307" i="11" s="1"/>
  <c r="M307" i="11"/>
  <c r="R307" i="11" s="1"/>
  <c r="N306" i="11"/>
  <c r="S306" i="11" s="1"/>
  <c r="Q307" i="11"/>
  <c r="V307" i="11" s="1"/>
  <c r="N307" i="11" l="1"/>
  <c r="S307" i="11" s="1"/>
  <c r="M308" i="11"/>
  <c r="R308" i="11" s="1"/>
  <c r="O308" i="11"/>
  <c r="T308" i="11" s="1"/>
  <c r="Q308" i="11"/>
  <c r="V308" i="11" s="1"/>
  <c r="P308" i="11"/>
  <c r="U308" i="11" s="1"/>
  <c r="Q309" i="11" l="1"/>
  <c r="V309" i="11" s="1"/>
  <c r="O309" i="11"/>
  <c r="T309" i="11" s="1"/>
  <c r="M309" i="11"/>
  <c r="R309" i="11" s="1"/>
  <c r="P309" i="11"/>
  <c r="U309" i="11" s="1"/>
  <c r="N308" i="11"/>
  <c r="S308" i="11" s="1"/>
  <c r="P310" i="11" l="1"/>
  <c r="U310" i="11" s="1"/>
  <c r="M310" i="11"/>
  <c r="R310" i="11" s="1"/>
  <c r="O310" i="11"/>
  <c r="T310" i="11" s="1"/>
  <c r="N309" i="11"/>
  <c r="S309" i="11" s="1"/>
  <c r="Q310" i="11"/>
  <c r="V310" i="11" s="1"/>
  <c r="N310" i="11" l="1"/>
  <c r="S310" i="11" s="1"/>
  <c r="O311" i="11"/>
  <c r="T311" i="11" s="1"/>
  <c r="M311" i="11"/>
  <c r="R311" i="11" s="1"/>
  <c r="Q311" i="11"/>
  <c r="V311" i="11" s="1"/>
  <c r="P311" i="11"/>
  <c r="U311" i="11" s="1"/>
  <c r="N311" i="11" l="1"/>
  <c r="S311" i="11" s="1"/>
  <c r="M312" i="11"/>
  <c r="R312" i="11" s="1"/>
  <c r="P312" i="11"/>
  <c r="U312" i="11" s="1"/>
  <c r="Q312" i="11"/>
  <c r="V312" i="11" s="1"/>
  <c r="O312" i="11"/>
  <c r="T312" i="11" s="1"/>
  <c r="Q313" i="11" l="1"/>
  <c r="V313" i="11" s="1"/>
  <c r="P313" i="11"/>
  <c r="U313" i="11" s="1"/>
  <c r="M313" i="11"/>
  <c r="R313" i="11" s="1"/>
  <c r="O313" i="11"/>
  <c r="T313" i="11" s="1"/>
  <c r="N312" i="11"/>
  <c r="S312" i="11" s="1"/>
  <c r="O314" i="11" l="1"/>
  <c r="T314" i="11" s="1"/>
  <c r="M314" i="11"/>
  <c r="R314" i="11" s="1"/>
  <c r="P314" i="11"/>
  <c r="U314" i="11" s="1"/>
  <c r="N313" i="11"/>
  <c r="S313" i="11" s="1"/>
  <c r="Q314" i="11"/>
  <c r="V314" i="11" s="1"/>
  <c r="N314" i="11" l="1"/>
  <c r="S314" i="11" s="1"/>
  <c r="P315" i="11"/>
  <c r="U315" i="11" s="1"/>
  <c r="M315" i="11"/>
  <c r="R315" i="11" s="1"/>
  <c r="Q315" i="11"/>
  <c r="V315" i="11" s="1"/>
  <c r="O315" i="11"/>
  <c r="T315" i="11" s="1"/>
  <c r="Q316" i="11" l="1"/>
  <c r="V316" i="11" s="1"/>
  <c r="M316" i="11"/>
  <c r="R316" i="11"/>
  <c r="P316" i="11"/>
  <c r="U316" i="11" s="1"/>
  <c r="O316" i="11"/>
  <c r="T316" i="11" s="1"/>
  <c r="N315" i="11"/>
  <c r="S315" i="11" s="1"/>
  <c r="P317" i="11" l="1"/>
  <c r="U317" i="11" s="1"/>
  <c r="N316" i="11"/>
  <c r="S316" i="11" s="1"/>
  <c r="O317" i="11"/>
  <c r="T317" i="11" s="1"/>
  <c r="Q317" i="11"/>
  <c r="V317" i="11" s="1"/>
  <c r="M317" i="11"/>
  <c r="R317" i="11" s="1"/>
  <c r="Q318" i="11" l="1"/>
  <c r="V318" i="11" s="1"/>
  <c r="O318" i="11"/>
  <c r="T318" i="11" s="1"/>
  <c r="N317" i="11"/>
  <c r="S317" i="11" s="1"/>
  <c r="M318" i="11"/>
  <c r="R318" i="11" s="1"/>
  <c r="P318" i="11"/>
  <c r="U318" i="11" s="1"/>
  <c r="M319" i="11" l="1"/>
  <c r="R319" i="11" s="1"/>
  <c r="N318" i="11"/>
  <c r="S318" i="11" s="1"/>
  <c r="O319" i="11"/>
  <c r="T319" i="11" s="1"/>
  <c r="P319" i="11"/>
  <c r="U319" i="11" s="1"/>
  <c r="Q319" i="11"/>
  <c r="V319" i="11" s="1"/>
  <c r="P320" i="11" l="1"/>
  <c r="U320" i="11" s="1"/>
  <c r="O320" i="11"/>
  <c r="T320" i="11" s="1"/>
  <c r="N319" i="11"/>
  <c r="S319" i="11" s="1"/>
  <c r="Q320" i="11"/>
  <c r="V320" i="11" s="1"/>
  <c r="M320" i="11"/>
  <c r="R320" i="11" s="1"/>
  <c r="V321" i="11" l="1"/>
  <c r="Q321" i="11"/>
  <c r="N320" i="11"/>
  <c r="S320" i="11" s="1"/>
  <c r="T321" i="11"/>
  <c r="O321" i="11"/>
  <c r="M321" i="11"/>
  <c r="R321" i="11" s="1"/>
  <c r="U321" i="11"/>
  <c r="P321" i="11"/>
  <c r="N321" i="11" l="1"/>
  <c r="S321" i="11" s="1"/>
  <c r="M322" i="11"/>
  <c r="R322" i="11" s="1"/>
  <c r="P322" i="11"/>
  <c r="U322" i="11" s="1"/>
  <c r="O322" i="11"/>
  <c r="T322" i="11" s="1"/>
  <c r="Q322" i="11"/>
  <c r="V322" i="11" s="1"/>
  <c r="P323" i="11" l="1"/>
  <c r="U323" i="11" s="1"/>
  <c r="M323" i="11"/>
  <c r="R323" i="11" s="1"/>
  <c r="O323" i="11"/>
  <c r="T323" i="11" s="1"/>
  <c r="Q323" i="11"/>
  <c r="V323" i="11" s="1"/>
  <c r="N322" i="11"/>
  <c r="S322" i="11" s="1"/>
  <c r="M324" i="11" l="1"/>
  <c r="R324" i="11" s="1"/>
  <c r="Q324" i="11"/>
  <c r="V324" i="11" s="1"/>
  <c r="O324" i="11"/>
  <c r="T324" i="11" s="1"/>
  <c r="N323" i="11"/>
  <c r="S323" i="11" s="1"/>
  <c r="P324" i="11"/>
  <c r="U324" i="11" s="1"/>
  <c r="N324" i="11" l="1"/>
  <c r="S324" i="11" s="1"/>
  <c r="O325" i="11"/>
  <c r="T325" i="11" s="1"/>
  <c r="Q325" i="11"/>
  <c r="V325" i="11" s="1"/>
  <c r="P325" i="11"/>
  <c r="U325" i="11" s="1"/>
  <c r="M325" i="11"/>
  <c r="R325" i="11" s="1"/>
  <c r="P326" i="11" l="1"/>
  <c r="U326" i="11" s="1"/>
  <c r="Q326" i="11"/>
  <c r="V326" i="11" s="1"/>
  <c r="O326" i="11"/>
  <c r="T326" i="11" s="1"/>
  <c r="M326" i="11"/>
  <c r="R326" i="11" s="1"/>
  <c r="N325" i="11"/>
  <c r="S325" i="11" s="1"/>
  <c r="Q327" i="11" l="1"/>
  <c r="V327" i="11" s="1"/>
  <c r="M327" i="11"/>
  <c r="R327" i="11" s="1"/>
  <c r="O327" i="11"/>
  <c r="T327" i="11" s="1"/>
  <c r="N326" i="11"/>
  <c r="S326" i="11" s="1"/>
  <c r="P327" i="11"/>
  <c r="U327" i="11" s="1"/>
  <c r="M328" i="11" l="1"/>
  <c r="R328" i="11" s="1"/>
  <c r="N327" i="11"/>
  <c r="S327" i="11" s="1"/>
  <c r="O328" i="11"/>
  <c r="T328" i="11" s="1"/>
  <c r="P328" i="11"/>
  <c r="U328" i="11" s="1"/>
  <c r="Q328" i="11"/>
  <c r="V328" i="11" s="1"/>
  <c r="P329" i="11" l="1"/>
  <c r="U329" i="11" s="1"/>
  <c r="O329" i="11"/>
  <c r="T329" i="11" s="1"/>
  <c r="N328" i="11"/>
  <c r="S328" i="11" s="1"/>
  <c r="Q329" i="11"/>
  <c r="V329" i="11" s="1"/>
  <c r="M329" i="11"/>
  <c r="R329" i="11" s="1"/>
  <c r="Q330" i="11" l="1"/>
  <c r="V330" i="11" s="1"/>
  <c r="N329" i="11"/>
  <c r="S329" i="11" s="1"/>
  <c r="O330" i="11"/>
  <c r="T330" i="11" s="1"/>
  <c r="M330" i="11"/>
  <c r="R330" i="11" s="1"/>
  <c r="P330" i="11"/>
  <c r="U330" i="11" s="1"/>
  <c r="M331" i="11" l="1"/>
  <c r="R331" i="11" s="1"/>
  <c r="O331" i="11"/>
  <c r="T331" i="11" s="1"/>
  <c r="N330" i="11"/>
  <c r="S330" i="11" s="1"/>
  <c r="P331" i="11"/>
  <c r="U331" i="11" s="1"/>
  <c r="Q331" i="11"/>
  <c r="V331" i="11" s="1"/>
  <c r="P332" i="11" l="1"/>
  <c r="U332" i="11" s="1"/>
  <c r="N331" i="11"/>
  <c r="S331" i="11" s="1"/>
  <c r="O332" i="11"/>
  <c r="T332" i="11" s="1"/>
  <c r="Q332" i="11"/>
  <c r="V332" i="11" s="1"/>
  <c r="M332" i="11"/>
  <c r="R332" i="11" s="1"/>
  <c r="Q333" i="11" l="1"/>
  <c r="V333" i="11" s="1"/>
  <c r="O333" i="11"/>
  <c r="T333" i="11" s="1"/>
  <c r="N332" i="11"/>
  <c r="S332" i="11" s="1"/>
  <c r="M333" i="11"/>
  <c r="R333" i="11" s="1"/>
  <c r="P333" i="11"/>
  <c r="U333" i="11" s="1"/>
  <c r="M334" i="11" l="1"/>
  <c r="R334" i="11" s="1"/>
  <c r="Q334" i="11"/>
  <c r="V334" i="11" s="1"/>
  <c r="N333" i="11"/>
  <c r="S333" i="11" s="1"/>
  <c r="O334" i="11"/>
  <c r="T334" i="11" s="1"/>
  <c r="P334" i="11"/>
  <c r="U334" i="11" s="1"/>
  <c r="O335" i="11" l="1"/>
  <c r="T335" i="11" s="1"/>
  <c r="N334" i="11"/>
  <c r="S334" i="11" s="1"/>
  <c r="Q335" i="11"/>
  <c r="V335" i="11" s="1"/>
  <c r="P335" i="11"/>
  <c r="U335" i="11" s="1"/>
  <c r="M335" i="11"/>
  <c r="R335" i="11" s="1"/>
  <c r="P336" i="11" l="1"/>
  <c r="U336" i="11" s="1"/>
  <c r="Q336" i="11"/>
  <c r="V336" i="11" s="1"/>
  <c r="N335" i="11"/>
  <c r="S335" i="11" s="1"/>
  <c r="M336" i="11"/>
  <c r="R336" i="11" s="1"/>
  <c r="O336" i="11"/>
  <c r="T336" i="11" s="1"/>
  <c r="M337" i="11" l="1"/>
  <c r="R337" i="11" s="1"/>
  <c r="N336" i="11"/>
  <c r="S336" i="11" s="1"/>
  <c r="Q337" i="11"/>
  <c r="V337" i="11" s="1"/>
  <c r="O337" i="11"/>
  <c r="T337" i="11" s="1"/>
  <c r="P337" i="11"/>
  <c r="U337" i="11" s="1"/>
  <c r="O338" i="11" l="1"/>
  <c r="T338" i="11" s="1"/>
  <c r="Q338" i="11"/>
  <c r="V338" i="11" s="1"/>
  <c r="N337" i="11"/>
  <c r="S337" i="11" s="1"/>
  <c r="P338" i="11"/>
  <c r="U338" i="11" s="1"/>
  <c r="M338" i="11"/>
  <c r="R338" i="11" s="1"/>
  <c r="P339" i="11" l="1"/>
  <c r="U339" i="11" s="1"/>
  <c r="N338" i="11"/>
  <c r="S338" i="11" s="1"/>
  <c r="Q339" i="11"/>
  <c r="V339" i="11" s="1"/>
  <c r="M339" i="11"/>
  <c r="R339" i="11" s="1"/>
  <c r="O339" i="11"/>
  <c r="T339" i="11" s="1"/>
  <c r="M340" i="11" l="1"/>
  <c r="R340" i="11" s="1"/>
  <c r="Q340" i="11"/>
  <c r="V340" i="11" s="1"/>
  <c r="N339" i="11"/>
  <c r="S339" i="11" s="1"/>
  <c r="O340" i="11"/>
  <c r="T340" i="11" s="1"/>
  <c r="P340" i="11"/>
  <c r="U340" i="11" s="1"/>
  <c r="O341" i="11" l="1"/>
  <c r="T341" i="11" s="1"/>
  <c r="N340" i="11"/>
  <c r="S340" i="11" s="1"/>
  <c r="Q341" i="11"/>
  <c r="V341" i="11" s="1"/>
  <c r="P341" i="11"/>
  <c r="U341" i="11" s="1"/>
  <c r="M341" i="11"/>
  <c r="R341" i="11" s="1"/>
  <c r="P342" i="11" l="1"/>
  <c r="U342" i="11" s="1"/>
  <c r="Q342" i="11"/>
  <c r="V342" i="11" s="1"/>
  <c r="N341" i="11"/>
  <c r="S341" i="11" s="1"/>
  <c r="M342" i="11"/>
  <c r="R342" i="11" s="1"/>
  <c r="O342" i="11"/>
  <c r="T342" i="11" s="1"/>
  <c r="M343" i="11" l="1"/>
  <c r="R343" i="11" s="1"/>
  <c r="N342" i="11"/>
  <c r="S342" i="11" s="1"/>
  <c r="Q343" i="11"/>
  <c r="V343" i="11" s="1"/>
  <c r="O343" i="11"/>
  <c r="T343" i="11" s="1"/>
  <c r="P343" i="11"/>
  <c r="U343" i="11" s="1"/>
  <c r="O344" i="11" l="1"/>
  <c r="T344" i="11" s="1"/>
  <c r="Q344" i="11"/>
  <c r="V344" i="11" s="1"/>
  <c r="N343" i="11"/>
  <c r="S343" i="11" s="1"/>
  <c r="P344" i="11"/>
  <c r="U344" i="11" s="1"/>
  <c r="M344" i="11"/>
  <c r="R344" i="11" s="1"/>
  <c r="Q345" i="11" l="1"/>
  <c r="V345" i="11" s="1"/>
  <c r="P345" i="11"/>
  <c r="U345" i="11" s="1"/>
  <c r="N344" i="11"/>
  <c r="S344" i="11" s="1"/>
  <c r="M345" i="11"/>
  <c r="R345" i="11" s="1"/>
  <c r="O345" i="11"/>
  <c r="T345" i="11" s="1"/>
  <c r="M346" i="11" l="1"/>
  <c r="R346" i="11" s="1"/>
  <c r="N345" i="11"/>
  <c r="S345" i="11" s="1"/>
  <c r="P346" i="11"/>
  <c r="U346" i="11" s="1"/>
  <c r="O346" i="11"/>
  <c r="T346" i="11" s="1"/>
  <c r="Q346" i="11"/>
  <c r="V346" i="11" s="1"/>
  <c r="N346" i="11" l="1"/>
  <c r="S346" i="11" s="1"/>
  <c r="O347" i="11"/>
  <c r="T347" i="11" s="1"/>
  <c r="P347" i="11"/>
  <c r="U347" i="11" s="1"/>
  <c r="Q347" i="11"/>
  <c r="V347" i="11" s="1"/>
  <c r="M347" i="11"/>
  <c r="R347" i="11" s="1"/>
  <c r="Q348" i="11" l="1"/>
  <c r="V348" i="11" s="1"/>
  <c r="P348" i="11"/>
  <c r="U348" i="11" s="1"/>
  <c r="O348" i="11"/>
  <c r="T348" i="11" s="1"/>
  <c r="M348" i="11"/>
  <c r="R348" i="11" s="1"/>
  <c r="N347" i="11"/>
  <c r="S347" i="11" s="1"/>
  <c r="M349" i="11" l="1"/>
  <c r="R349" i="11" s="1"/>
  <c r="O349" i="11"/>
  <c r="T349" i="11" s="1"/>
  <c r="P349" i="11"/>
  <c r="U349" i="11" s="1"/>
  <c r="N348" i="11"/>
  <c r="S348" i="11" s="1"/>
  <c r="Q349" i="11"/>
  <c r="V349" i="11" s="1"/>
  <c r="N349" i="11" l="1"/>
  <c r="S349" i="11" s="1"/>
  <c r="O350" i="11"/>
  <c r="T350" i="11" s="1"/>
  <c r="P350" i="11"/>
  <c r="U350" i="11" s="1"/>
  <c r="Q350" i="11"/>
  <c r="V350" i="11" s="1"/>
  <c r="M350" i="11"/>
  <c r="R350" i="11" s="1"/>
  <c r="Q351" i="11" l="1"/>
  <c r="V351" i="11" s="1"/>
  <c r="P351" i="11"/>
  <c r="U351" i="11" s="1"/>
  <c r="O351" i="11"/>
  <c r="T351" i="11" s="1"/>
  <c r="M351" i="11"/>
  <c r="R351" i="11" s="1"/>
  <c r="N350" i="11"/>
  <c r="S350" i="11" s="1"/>
  <c r="O352" i="11" l="1"/>
  <c r="T352" i="11" s="1"/>
  <c r="M352" i="11"/>
  <c r="R352" i="11" s="1"/>
  <c r="P352" i="11"/>
  <c r="U352" i="11" s="1"/>
  <c r="N351" i="11"/>
  <c r="S351" i="11" s="1"/>
  <c r="Q352" i="11"/>
  <c r="V352" i="11" s="1"/>
  <c r="N352" i="11" l="1"/>
  <c r="S352" i="11" s="1"/>
  <c r="P353" i="11"/>
  <c r="U353" i="11" s="1"/>
  <c r="M353" i="11"/>
  <c r="R353" i="11" s="1"/>
  <c r="Q353" i="11"/>
  <c r="V353" i="11" s="1"/>
  <c r="O353" i="11"/>
  <c r="T353" i="11" s="1"/>
  <c r="Q354" i="11" l="1"/>
  <c r="V354" i="11" s="1"/>
  <c r="M354" i="11"/>
  <c r="R354" i="11" s="1"/>
  <c r="P354" i="11"/>
  <c r="U354" i="11" s="1"/>
  <c r="O354" i="11"/>
  <c r="T354" i="11" s="1"/>
  <c r="N353" i="11"/>
  <c r="S353" i="11" s="1"/>
  <c r="O355" i="11" l="1"/>
  <c r="T355" i="11" s="1"/>
  <c r="P355" i="11"/>
  <c r="U355" i="11" s="1"/>
  <c r="M355" i="11"/>
  <c r="R355" i="11" s="1"/>
  <c r="N354" i="11"/>
  <c r="S354" i="11" s="1"/>
  <c r="Q355" i="11"/>
  <c r="V355" i="11" s="1"/>
  <c r="P356" i="11" l="1"/>
  <c r="U356" i="11" s="1"/>
  <c r="N355" i="11"/>
  <c r="S355" i="11" s="1"/>
  <c r="M356" i="11"/>
  <c r="R356" i="11" s="1"/>
  <c r="Q356" i="11"/>
  <c r="V356" i="11" s="1"/>
  <c r="O356" i="11"/>
  <c r="T356" i="11" s="1"/>
  <c r="Q357" i="11" l="1"/>
  <c r="V357" i="11" s="1"/>
  <c r="M357" i="11"/>
  <c r="R357" i="11" s="1"/>
  <c r="N356" i="11"/>
  <c r="S356" i="11" s="1"/>
  <c r="O357" i="11"/>
  <c r="T357" i="11" s="1"/>
  <c r="P357" i="11"/>
  <c r="U357" i="11" s="1"/>
  <c r="O358" i="11" l="1"/>
  <c r="T358" i="11" s="1"/>
  <c r="N357" i="11"/>
  <c r="S357" i="11" s="1"/>
  <c r="M358" i="11"/>
  <c r="R358" i="11" s="1"/>
  <c r="P358" i="11"/>
  <c r="U358" i="11" s="1"/>
  <c r="Q358" i="11"/>
  <c r="V358" i="11" s="1"/>
  <c r="N358" i="11" l="1"/>
  <c r="S358" i="11" s="1"/>
  <c r="P359" i="11"/>
  <c r="U359" i="11" s="1"/>
  <c r="M359" i="11"/>
  <c r="R359" i="11" s="1"/>
  <c r="Q359" i="11"/>
  <c r="V359" i="11" s="1"/>
  <c r="O359" i="11"/>
  <c r="T359" i="11" s="1"/>
  <c r="P360" i="11" l="1"/>
  <c r="U360" i="11" s="1"/>
  <c r="Q360" i="11"/>
  <c r="V360" i="11" s="1"/>
  <c r="M360" i="11"/>
  <c r="R360" i="11" s="1"/>
  <c r="O360" i="11"/>
  <c r="T360" i="11" s="1"/>
  <c r="N359" i="11"/>
  <c r="S359" i="11" s="1"/>
  <c r="O361" i="11" l="1"/>
  <c r="T361" i="11" s="1"/>
  <c r="M361" i="11"/>
  <c r="R361" i="11" s="1"/>
  <c r="Q361" i="11"/>
  <c r="V361" i="11" s="1"/>
  <c r="N360" i="11"/>
  <c r="S360" i="11" s="1"/>
  <c r="P361" i="11"/>
  <c r="U361" i="11" s="1"/>
  <c r="N361" i="11" l="1"/>
  <c r="S361" i="11" s="1"/>
  <c r="Q362" i="11"/>
  <c r="V362" i="11" s="1"/>
  <c r="M362" i="11"/>
  <c r="R362" i="11" s="1"/>
  <c r="P362" i="11"/>
  <c r="U362" i="11" s="1"/>
  <c r="O362" i="11"/>
  <c r="T362" i="11" s="1"/>
  <c r="P363" i="11" l="1"/>
  <c r="U363" i="11" s="1"/>
  <c r="M363" i="11"/>
  <c r="R363" i="11" s="1"/>
  <c r="Q363" i="11"/>
  <c r="V363" i="11" s="1"/>
  <c r="O363" i="11"/>
  <c r="T363" i="11" s="1"/>
  <c r="N362" i="11"/>
  <c r="S362" i="11" s="1"/>
  <c r="Q364" i="11" l="1"/>
  <c r="V364" i="11" s="1"/>
  <c r="M364" i="11"/>
  <c r="R364" i="11" s="1"/>
  <c r="O364" i="11"/>
  <c r="T364" i="11" s="1"/>
  <c r="N363" i="11"/>
  <c r="S363" i="11" s="1"/>
  <c r="P364" i="11"/>
  <c r="U364" i="11" s="1"/>
  <c r="M365" i="11" l="1"/>
  <c r="R365" i="11" s="1"/>
  <c r="N364" i="11"/>
  <c r="S364" i="11" s="1"/>
  <c r="O365" i="11"/>
  <c r="T365" i="11" s="1"/>
  <c r="P365" i="11"/>
  <c r="U365" i="11" s="1"/>
  <c r="Q365" i="11"/>
  <c r="V365" i="11" s="1"/>
  <c r="P366" i="11" l="1"/>
  <c r="U366" i="11" s="1"/>
  <c r="O366" i="11"/>
  <c r="T366" i="11" s="1"/>
  <c r="N365" i="11"/>
  <c r="S365" i="11" s="1"/>
  <c r="Q366" i="11"/>
  <c r="V366" i="11" s="1"/>
  <c r="M366" i="11"/>
  <c r="R366" i="11" s="1"/>
  <c r="Q367" i="11" l="1"/>
  <c r="V367" i="11" s="1"/>
  <c r="O367" i="11"/>
  <c r="T367" i="11" s="1"/>
  <c r="N366" i="11"/>
  <c r="S366" i="11" s="1"/>
  <c r="M367" i="11"/>
  <c r="R367" i="11" s="1"/>
  <c r="P367" i="11"/>
  <c r="U367" i="11" s="1"/>
  <c r="M368" i="11" l="1"/>
  <c r="R368" i="11" s="1"/>
  <c r="N367" i="11"/>
  <c r="S367" i="11" s="1"/>
  <c r="O368" i="11"/>
  <c r="T368" i="11" s="1"/>
  <c r="P368" i="11"/>
  <c r="U368" i="11" s="1"/>
  <c r="Q368" i="11"/>
  <c r="V368" i="11" s="1"/>
  <c r="P369" i="11" l="1"/>
  <c r="U369" i="11" s="1"/>
  <c r="O369" i="11"/>
  <c r="T369" i="11" s="1"/>
  <c r="N368" i="11"/>
  <c r="S368" i="11" s="1"/>
  <c r="Q369" i="11"/>
  <c r="V369" i="11" s="1"/>
  <c r="M369" i="11"/>
  <c r="R369" i="11" s="1"/>
  <c r="Q370" i="11" l="1"/>
  <c r="V370" i="11" s="1"/>
  <c r="N369" i="11"/>
  <c r="S369" i="11" s="1"/>
  <c r="O370" i="11"/>
  <c r="T370" i="11" s="1"/>
  <c r="M370" i="11"/>
  <c r="R370" i="11" s="1"/>
  <c r="P370" i="11"/>
  <c r="U370" i="11" s="1"/>
  <c r="O371" i="11" l="1"/>
  <c r="T371" i="11" s="1"/>
  <c r="M371" i="11"/>
  <c r="R371" i="11" s="1"/>
  <c r="N370" i="11"/>
  <c r="S370" i="11" s="1"/>
  <c r="P371" i="11"/>
  <c r="U371" i="11" s="1"/>
  <c r="Q371" i="11"/>
  <c r="V371" i="11" s="1"/>
  <c r="P372" i="11" l="1"/>
  <c r="U372" i="11" s="1"/>
  <c r="M372" i="11"/>
  <c r="R372" i="11" s="1"/>
  <c r="N371" i="11"/>
  <c r="S371" i="11" s="1"/>
  <c r="Q372" i="11"/>
  <c r="V372" i="11" s="1"/>
  <c r="O372" i="11"/>
  <c r="T372" i="11" s="1"/>
  <c r="Q373" i="11" l="1"/>
  <c r="V373" i="11" s="1"/>
  <c r="N372" i="11"/>
  <c r="S372" i="11" s="1"/>
  <c r="M373" i="11"/>
  <c r="R373" i="11" s="1"/>
  <c r="O373" i="11"/>
  <c r="T373" i="11" s="1"/>
  <c r="P373" i="11"/>
  <c r="U373" i="11" s="1"/>
  <c r="N373" i="11" l="1"/>
  <c r="S373" i="11"/>
  <c r="O374" i="11"/>
  <c r="T374" i="11" s="1"/>
  <c r="R374" i="11"/>
  <c r="M374" i="11"/>
  <c r="P374" i="11"/>
  <c r="U374" i="11" s="1"/>
  <c r="V374" i="11"/>
  <c r="Q374" i="11"/>
  <c r="O375" i="11" l="1"/>
  <c r="T375" i="11" s="1"/>
  <c r="P375" i="11"/>
  <c r="U375" i="11" s="1"/>
  <c r="Q375" i="11"/>
  <c r="V375" i="11" s="1"/>
  <c r="N374" i="11"/>
  <c r="S374" i="11" s="1"/>
  <c r="M375" i="11"/>
  <c r="R375" i="11" s="1"/>
  <c r="N375" i="11" l="1"/>
  <c r="S375" i="11" s="1"/>
  <c r="Q376" i="11"/>
  <c r="V376" i="11" s="1"/>
  <c r="P376" i="11"/>
  <c r="U376" i="11" s="1"/>
  <c r="M376" i="11"/>
  <c r="R376" i="11" s="1"/>
  <c r="O376" i="11"/>
  <c r="T376" i="11"/>
  <c r="M377" i="11" l="1"/>
  <c r="R377" i="11" s="1"/>
  <c r="P377" i="11"/>
  <c r="U377" i="11" s="1"/>
  <c r="Q377" i="11"/>
  <c r="V377" i="11" s="1"/>
  <c r="N376" i="11"/>
  <c r="S376" i="11" s="1"/>
  <c r="O377" i="11"/>
  <c r="T377" i="11" s="1"/>
  <c r="N377" i="11" l="1"/>
  <c r="S377" i="11" s="1"/>
  <c r="Q378" i="11"/>
  <c r="V378" i="11" s="1"/>
  <c r="P378" i="11"/>
  <c r="U378" i="11" s="1"/>
  <c r="O378" i="11"/>
  <c r="T378" i="11" s="1"/>
  <c r="M378" i="11"/>
  <c r="R378" i="11" s="1"/>
  <c r="O379" i="11" l="1"/>
  <c r="T379" i="11" s="1"/>
  <c r="P379" i="11"/>
  <c r="U379" i="11"/>
  <c r="Q379" i="11"/>
  <c r="V379" i="11" s="1"/>
  <c r="M379" i="11"/>
  <c r="R379" i="11" s="1"/>
  <c r="N378" i="11"/>
  <c r="S378" i="11" s="1"/>
  <c r="Q380" i="11" l="1"/>
  <c r="V380" i="11" s="1"/>
  <c r="N379" i="11"/>
  <c r="S379" i="11" s="1"/>
  <c r="M380" i="11"/>
  <c r="R380" i="11" s="1"/>
  <c r="O380" i="11"/>
  <c r="T380" i="11" s="1"/>
  <c r="P380" i="11"/>
  <c r="U380" i="11" s="1"/>
  <c r="N380" i="11" l="1"/>
  <c r="S380" i="11" s="1"/>
  <c r="O381" i="11"/>
  <c r="T381" i="11" s="1"/>
  <c r="M381" i="11"/>
  <c r="R381" i="11" s="1"/>
  <c r="P381" i="11"/>
  <c r="U381" i="11" s="1"/>
  <c r="Q381" i="11"/>
  <c r="V381" i="11" s="1"/>
  <c r="P382" i="11" l="1"/>
  <c r="U382" i="11" s="1"/>
  <c r="M382" i="11"/>
  <c r="R382" i="11" s="1"/>
  <c r="O382" i="11"/>
  <c r="T382" i="11" s="1"/>
  <c r="Q382" i="11"/>
  <c r="V382" i="11" s="1"/>
  <c r="N381" i="11"/>
  <c r="S381" i="11" s="1"/>
  <c r="Q383" i="11" l="1"/>
  <c r="V383" i="11" s="1"/>
  <c r="O383" i="11"/>
  <c r="T383" i="11" s="1"/>
  <c r="M383" i="11"/>
  <c r="R383" i="11" s="1"/>
  <c r="N382" i="11"/>
  <c r="S382" i="11" s="1"/>
  <c r="P383" i="11"/>
  <c r="U383" i="11" s="1"/>
  <c r="N383" i="11" l="1"/>
  <c r="S383" i="11" s="1"/>
  <c r="M384" i="11"/>
  <c r="R384" i="11" s="1"/>
  <c r="O384" i="11"/>
  <c r="T384" i="11" s="1"/>
  <c r="P384" i="11"/>
  <c r="U384" i="11" s="1"/>
  <c r="Q384" i="11"/>
  <c r="V384" i="11" s="1"/>
  <c r="P385" i="11" l="1"/>
  <c r="U385" i="11" s="1"/>
  <c r="O385" i="11"/>
  <c r="T385" i="11" s="1"/>
  <c r="M385" i="11"/>
  <c r="R385" i="11" s="1"/>
  <c r="Q385" i="11"/>
  <c r="V385" i="11" s="1"/>
  <c r="N384" i="11"/>
  <c r="S384" i="11" s="1"/>
  <c r="O386" i="11" l="1"/>
  <c r="T386" i="11" s="1"/>
  <c r="Q386" i="11"/>
  <c r="V386" i="11" s="1"/>
  <c r="M386" i="11"/>
  <c r="R386" i="11" s="1"/>
  <c r="N385" i="11"/>
  <c r="S385" i="11" s="1"/>
  <c r="U386" i="11"/>
  <c r="P386" i="11"/>
  <c r="N386" i="11" l="1"/>
  <c r="S386" i="11" s="1"/>
  <c r="M387" i="11"/>
  <c r="R387" i="11" s="1"/>
  <c r="Q387" i="11"/>
  <c r="V387" i="11" s="1"/>
  <c r="O387" i="11"/>
  <c r="T387" i="11" s="1"/>
  <c r="P387" i="11"/>
  <c r="U387" i="11" s="1"/>
  <c r="O388" i="11" l="1"/>
  <c r="T388" i="11" s="1"/>
  <c r="Q388" i="11"/>
  <c r="V388" i="11" s="1"/>
  <c r="M388" i="11"/>
  <c r="R388" i="11" s="1"/>
  <c r="P388" i="11"/>
  <c r="U388" i="11" s="1"/>
  <c r="N387" i="11"/>
  <c r="S387" i="11" s="1"/>
  <c r="Q389" i="11" l="1"/>
  <c r="V389" i="11" s="1"/>
  <c r="P389" i="11"/>
  <c r="U389" i="11" s="1"/>
  <c r="M389" i="11"/>
  <c r="R389" i="11" s="1"/>
  <c r="N388" i="11"/>
  <c r="S388" i="11" s="1"/>
  <c r="O389" i="11"/>
  <c r="T389" i="11" s="1"/>
  <c r="N389" i="11" l="1"/>
  <c r="S389" i="11"/>
  <c r="M390" i="11"/>
  <c r="R390" i="11" s="1"/>
  <c r="P390" i="11"/>
  <c r="U390" i="11" s="1"/>
  <c r="O390" i="11"/>
  <c r="T390" i="11" s="1"/>
  <c r="Q390" i="11"/>
  <c r="V390" i="11" s="1"/>
  <c r="P391" i="11" l="1"/>
  <c r="U391" i="11" s="1"/>
  <c r="M391" i="11"/>
  <c r="R391" i="11" s="1"/>
  <c r="Q391" i="11"/>
  <c r="V391" i="11" s="1"/>
  <c r="O391" i="11"/>
  <c r="T391" i="11" s="1"/>
  <c r="N390" i="11"/>
  <c r="S390" i="11" s="1"/>
  <c r="O392" i="11" l="1"/>
  <c r="T392" i="11"/>
  <c r="Q392" i="11"/>
  <c r="V392" i="11" s="1"/>
  <c r="M392" i="11"/>
  <c r="R392" i="11" s="1"/>
  <c r="N391" i="11"/>
  <c r="S391" i="11" s="1"/>
  <c r="P392" i="11"/>
  <c r="U392" i="11" s="1"/>
  <c r="Q393" i="11" l="1"/>
  <c r="V393" i="11" s="1"/>
  <c r="M393" i="11"/>
  <c r="R393" i="11" s="1"/>
  <c r="P393" i="11"/>
  <c r="U393" i="11" s="1"/>
  <c r="N392" i="11"/>
  <c r="S392" i="11" s="1"/>
  <c r="O393" i="11"/>
  <c r="T393" i="11" s="1"/>
  <c r="M394" i="11" l="1"/>
  <c r="R394" i="11" s="1"/>
  <c r="N393" i="11"/>
  <c r="S393" i="11" s="1"/>
  <c r="P394" i="11"/>
  <c r="U394" i="11" s="1"/>
  <c r="O394" i="11"/>
  <c r="T394" i="11" s="1"/>
  <c r="Q394" i="11"/>
  <c r="V394" i="11" s="1"/>
  <c r="O395" i="11" l="1"/>
  <c r="T395" i="11" s="1"/>
  <c r="P395" i="11"/>
  <c r="U395" i="11" s="1"/>
  <c r="N394" i="11"/>
  <c r="S394" i="11" s="1"/>
  <c r="Q395" i="11"/>
  <c r="V395" i="11" s="1"/>
  <c r="M395" i="11"/>
  <c r="R395" i="11" s="1"/>
  <c r="P396" i="11" l="1"/>
  <c r="U396" i="11" s="1"/>
  <c r="Q396" i="11"/>
  <c r="V396" i="11" s="1"/>
  <c r="N395" i="11"/>
  <c r="S395" i="11" s="1"/>
  <c r="M396" i="11"/>
  <c r="R396" i="11" s="1"/>
  <c r="O396" i="11"/>
  <c r="T396" i="11" s="1"/>
  <c r="M397" i="11" l="1"/>
  <c r="R397" i="11" s="1"/>
  <c r="N396" i="11"/>
  <c r="S396" i="11" s="1"/>
  <c r="Q397" i="11"/>
  <c r="V397" i="11" s="1"/>
  <c r="O397" i="11"/>
  <c r="T397" i="11" s="1"/>
  <c r="P397" i="11"/>
  <c r="U397" i="11" s="1"/>
  <c r="N397" i="11" l="1"/>
  <c r="S397" i="11" s="1"/>
  <c r="O398" i="11"/>
  <c r="T398" i="11" s="1"/>
  <c r="Q398" i="11"/>
  <c r="V398" i="11"/>
  <c r="P398" i="11"/>
  <c r="U398" i="11" s="1"/>
  <c r="M398" i="11"/>
  <c r="R398" i="11" s="1"/>
  <c r="M399" i="11" l="1"/>
  <c r="R399" i="11" s="1"/>
  <c r="O399" i="11"/>
  <c r="T399" i="11" s="1"/>
  <c r="P399" i="11"/>
  <c r="U399" i="11" s="1"/>
  <c r="N398" i="11"/>
  <c r="S398" i="11" s="1"/>
  <c r="Q399" i="11"/>
  <c r="V399" i="11" s="1"/>
  <c r="N399" i="11" l="1"/>
  <c r="S399" i="11" s="1"/>
  <c r="P400" i="11"/>
  <c r="U400" i="11" s="1"/>
  <c r="O400" i="11"/>
  <c r="T400" i="11" s="1"/>
  <c r="Q400" i="11"/>
  <c r="V400" i="11" s="1"/>
  <c r="M400" i="11"/>
  <c r="R400" i="11" s="1"/>
  <c r="Q401" i="11" l="1"/>
  <c r="V401" i="11" s="1"/>
  <c r="O401" i="11"/>
  <c r="T401" i="11" s="1"/>
  <c r="P401" i="11"/>
  <c r="U401" i="11" s="1"/>
  <c r="M401" i="11"/>
  <c r="R401" i="11" s="1"/>
  <c r="N400" i="11"/>
  <c r="S400" i="11" s="1"/>
  <c r="M402" i="11" l="1"/>
  <c r="R402" i="11"/>
  <c r="P402" i="11"/>
  <c r="U402" i="11" s="1"/>
  <c r="O402" i="11"/>
  <c r="T402" i="11" s="1"/>
  <c r="N401" i="11"/>
  <c r="S401" i="11" s="1"/>
  <c r="Q402" i="11"/>
  <c r="V402" i="11" s="1"/>
  <c r="O403" i="11" l="1"/>
  <c r="T403" i="11" s="1"/>
  <c r="P403" i="11"/>
  <c r="U403" i="11" s="1"/>
  <c r="Q403" i="11"/>
  <c r="V403" i="11" s="1"/>
  <c r="N402" i="11"/>
  <c r="S402" i="11" s="1"/>
  <c r="M403" i="11"/>
  <c r="R403" i="11" s="1"/>
  <c r="N403" i="11" l="1"/>
  <c r="S403" i="11" s="1"/>
  <c r="Q404" i="11"/>
  <c r="V404" i="11" s="1"/>
  <c r="P404" i="11"/>
  <c r="U404" i="11" s="1"/>
  <c r="M404" i="11"/>
  <c r="R404" i="11" s="1"/>
  <c r="O404" i="11"/>
  <c r="T404" i="11" s="1"/>
  <c r="M405" i="11" l="1"/>
  <c r="R405" i="11" s="1"/>
  <c r="P405" i="11"/>
  <c r="U405" i="11" s="1"/>
  <c r="Q405" i="11"/>
  <c r="V405" i="11" s="1"/>
  <c r="O405" i="11"/>
  <c r="T405" i="11" s="1"/>
  <c r="N404" i="11"/>
  <c r="S404" i="11" s="1"/>
  <c r="O406" i="11" l="1"/>
  <c r="T406" i="11" s="1"/>
  <c r="Q406" i="11"/>
  <c r="V406" i="11" s="1"/>
  <c r="P406" i="11"/>
  <c r="U406" i="11" s="1"/>
  <c r="N405" i="11"/>
  <c r="S405" i="11"/>
  <c r="M406" i="11"/>
  <c r="R406" i="11" s="1"/>
  <c r="P407" i="11" l="1"/>
  <c r="U407" i="11" s="1"/>
  <c r="M407" i="11"/>
  <c r="R407" i="11" s="1"/>
  <c r="Q407" i="11"/>
  <c r="V407" i="11" s="1"/>
  <c r="O407" i="11"/>
  <c r="T407" i="11" s="1"/>
  <c r="N406" i="11"/>
  <c r="S406" i="11" s="1"/>
  <c r="O408" i="11" l="1"/>
  <c r="T408" i="11" s="1"/>
  <c r="Q408" i="11"/>
  <c r="V408" i="11" s="1"/>
  <c r="M408" i="11"/>
  <c r="R408" i="11" s="1"/>
  <c r="N407" i="11"/>
  <c r="S407" i="11" s="1"/>
  <c r="P408" i="11"/>
  <c r="U408" i="11" s="1"/>
  <c r="N408" i="11" l="1"/>
  <c r="S408" i="11" s="1"/>
  <c r="M409" i="11"/>
  <c r="R409" i="11" s="1"/>
  <c r="Q409" i="11"/>
  <c r="V409" i="11" s="1"/>
  <c r="P409" i="11"/>
  <c r="U409" i="11" s="1"/>
  <c r="O409" i="11"/>
  <c r="T409" i="11" s="1"/>
  <c r="P410" i="11" l="1"/>
  <c r="U410" i="11" s="1"/>
  <c r="Q410" i="11"/>
  <c r="V410" i="11" s="1"/>
  <c r="M410" i="11"/>
  <c r="R410" i="11" s="1"/>
  <c r="O410" i="11"/>
  <c r="T410" i="11" s="1"/>
  <c r="N409" i="11"/>
  <c r="S409" i="11" s="1"/>
  <c r="O411" i="11" l="1"/>
  <c r="T411" i="11" s="1"/>
  <c r="M411" i="11"/>
  <c r="R411" i="11" s="1"/>
  <c r="Q411" i="11"/>
  <c r="V411" i="11" s="1"/>
  <c r="N410" i="11"/>
  <c r="S410" i="11" s="1"/>
  <c r="P411" i="11"/>
  <c r="U411" i="11"/>
  <c r="N411" i="11" l="1"/>
  <c r="S411" i="11" s="1"/>
  <c r="Q412" i="11"/>
  <c r="V412" i="11" s="1"/>
  <c r="M412" i="11"/>
  <c r="R412" i="11" s="1"/>
  <c r="O412" i="11"/>
  <c r="T412" i="11" s="1"/>
  <c r="P412" i="11"/>
  <c r="U412" i="11" s="1"/>
  <c r="O413" i="11" l="1"/>
  <c r="T413" i="11" s="1"/>
  <c r="M413" i="11"/>
  <c r="R413" i="11" s="1"/>
  <c r="Q413" i="11"/>
  <c r="V413" i="11" s="1"/>
  <c r="P413" i="11"/>
  <c r="U413" i="11" s="1"/>
  <c r="N412" i="11"/>
  <c r="S412" i="11" s="1"/>
  <c r="M414" i="11" l="1"/>
  <c r="R414" i="11" s="1"/>
  <c r="P414" i="11"/>
  <c r="U414" i="11" s="1"/>
  <c r="Q414" i="11"/>
  <c r="V414" i="11"/>
  <c r="N413" i="11"/>
  <c r="S413" i="11" s="1"/>
  <c r="O414" i="11"/>
  <c r="T414" i="11" s="1"/>
  <c r="O415" i="11" l="1"/>
  <c r="T415" i="11" s="1"/>
  <c r="P415" i="11"/>
  <c r="U415" i="11" s="1"/>
  <c r="N414" i="11"/>
  <c r="S414" i="11" s="1"/>
  <c r="M415" i="11"/>
  <c r="R415" i="11" s="1"/>
  <c r="Q415" i="11"/>
  <c r="V415" i="11" s="1"/>
  <c r="M416" i="11" l="1"/>
  <c r="R416" i="11" s="1"/>
  <c r="N415" i="11"/>
  <c r="S415" i="11" s="1"/>
  <c r="P416" i="11"/>
  <c r="U416" i="11" s="1"/>
  <c r="Q416" i="11"/>
  <c r="V416" i="11" s="1"/>
  <c r="O416" i="11"/>
  <c r="T416" i="11" s="1"/>
  <c r="Q417" i="11" l="1"/>
  <c r="V417" i="11" s="1"/>
  <c r="P417" i="11"/>
  <c r="U417" i="11" s="1"/>
  <c r="N416" i="11"/>
  <c r="S416" i="11" s="1"/>
  <c r="O417" i="11"/>
  <c r="T417" i="11" s="1"/>
  <c r="M417" i="11"/>
  <c r="R417" i="11" s="1"/>
  <c r="O418" i="11" l="1"/>
  <c r="T418" i="11" s="1"/>
  <c r="N417" i="11"/>
  <c r="S417" i="11" s="1"/>
  <c r="P418" i="11"/>
  <c r="U418" i="11" s="1"/>
  <c r="M418" i="11"/>
  <c r="R418" i="11"/>
  <c r="Q418" i="11"/>
  <c r="V418" i="11" s="1"/>
  <c r="P419" i="11" l="1"/>
  <c r="U419" i="11" s="1"/>
  <c r="Q419" i="11"/>
  <c r="V419" i="11" s="1"/>
  <c r="N418" i="11"/>
  <c r="S418" i="11" s="1"/>
  <c r="O419" i="11"/>
  <c r="T419" i="11" s="1"/>
  <c r="M419" i="11"/>
  <c r="R419" i="11" s="1"/>
  <c r="O420" i="11" l="1"/>
  <c r="T420" i="11" s="1"/>
  <c r="N419" i="11"/>
  <c r="S419" i="11" s="1"/>
  <c r="Q420" i="11"/>
  <c r="V420" i="11" s="1"/>
  <c r="M420" i="11"/>
  <c r="R420" i="11" s="1"/>
  <c r="P420" i="11"/>
  <c r="U420" i="11" s="1"/>
  <c r="M421" i="11" l="1"/>
  <c r="R421" i="11" s="1"/>
  <c r="Q421" i="11"/>
  <c r="V421" i="11" s="1"/>
  <c r="N420" i="11"/>
  <c r="S420" i="11" s="1"/>
  <c r="P421" i="11"/>
  <c r="U421" i="11" s="1"/>
  <c r="O421" i="11"/>
  <c r="T421" i="11" s="1"/>
  <c r="P422" i="11" l="1"/>
  <c r="U422" i="11" s="1"/>
  <c r="N421" i="11"/>
  <c r="S421" i="11" s="1"/>
  <c r="Q422" i="11"/>
  <c r="V422" i="11" s="1"/>
  <c r="O422" i="11"/>
  <c r="T422" i="11" s="1"/>
  <c r="M422" i="11"/>
  <c r="R422" i="11" s="1"/>
  <c r="N422" i="11" l="1"/>
  <c r="S422" i="11" s="1"/>
  <c r="O423" i="11"/>
  <c r="T423" i="11" s="1"/>
  <c r="Q423" i="11"/>
  <c r="V423" i="11" s="1"/>
  <c r="M423" i="11"/>
  <c r="R423" i="11" s="1"/>
  <c r="P423" i="11"/>
  <c r="U423" i="11" s="1"/>
  <c r="M424" i="11" l="1"/>
  <c r="R424" i="11" s="1"/>
  <c r="Q424" i="11"/>
  <c r="V424" i="11" s="1"/>
  <c r="O424" i="11"/>
  <c r="T424" i="11" s="1"/>
  <c r="P424" i="11"/>
  <c r="U424" i="11" s="1"/>
  <c r="N423" i="11"/>
  <c r="S423" i="11" s="1"/>
  <c r="P425" i="11" l="1"/>
  <c r="U425" i="11" s="1"/>
  <c r="O425" i="11"/>
  <c r="T425" i="11" s="1"/>
  <c r="Q425" i="11"/>
  <c r="V425" i="11" s="1"/>
  <c r="N424" i="11"/>
  <c r="S424" i="11" s="1"/>
  <c r="M425" i="11"/>
  <c r="R425" i="11" s="1"/>
  <c r="N425" i="11" l="1"/>
  <c r="S425" i="11" s="1"/>
  <c r="Q426" i="11"/>
  <c r="V426" i="11" s="1"/>
  <c r="O426" i="11"/>
  <c r="T426" i="11" s="1"/>
  <c r="M426" i="11"/>
  <c r="R426" i="11" s="1"/>
  <c r="P426" i="11"/>
  <c r="U426" i="11" s="1"/>
  <c r="M427" i="11" l="1"/>
  <c r="R427" i="11" s="1"/>
  <c r="O427" i="11"/>
  <c r="T427" i="11" s="1"/>
  <c r="Q427" i="11"/>
  <c r="V427" i="11" s="1"/>
  <c r="P427" i="11"/>
  <c r="U427" i="11" s="1"/>
  <c r="N426" i="11"/>
  <c r="S426" i="11" s="1"/>
  <c r="P428" i="11" l="1"/>
  <c r="U428" i="11" s="1"/>
  <c r="Q428" i="11"/>
  <c r="V428" i="11" s="1"/>
  <c r="O428" i="11"/>
  <c r="T428" i="11" s="1"/>
  <c r="N427" i="11"/>
  <c r="S427" i="11" s="1"/>
  <c r="M428" i="11"/>
  <c r="R428" i="11" s="1"/>
  <c r="N428" i="11" l="1"/>
  <c r="S428" i="11" s="1"/>
  <c r="O429" i="11"/>
  <c r="T429" i="11" s="1"/>
  <c r="Q429" i="11"/>
  <c r="V429" i="11" s="1"/>
  <c r="M429" i="11"/>
  <c r="R429" i="11" s="1"/>
  <c r="P429" i="11"/>
  <c r="U429" i="11" s="1"/>
  <c r="M430" i="11" l="1"/>
  <c r="R430" i="11" s="1"/>
  <c r="Q430" i="11"/>
  <c r="V430" i="11" s="1"/>
  <c r="O430" i="11"/>
  <c r="T430" i="11" s="1"/>
  <c r="P430" i="11"/>
  <c r="U430" i="11" s="1"/>
  <c r="N429" i="11"/>
  <c r="S429" i="11" s="1"/>
  <c r="P431" i="11" l="1"/>
  <c r="U431" i="11" s="1"/>
  <c r="O431" i="11"/>
  <c r="T431" i="11" s="1"/>
  <c r="Q431" i="11"/>
  <c r="V431" i="11" s="1"/>
  <c r="N430" i="11"/>
  <c r="S430" i="11" s="1"/>
  <c r="M431" i="11"/>
  <c r="R431" i="11" s="1"/>
  <c r="N431" i="11" l="1"/>
  <c r="S431" i="11" s="1"/>
  <c r="Q432" i="11"/>
  <c r="V432" i="11" s="1"/>
  <c r="O432" i="11"/>
  <c r="T432" i="11" s="1"/>
  <c r="M432" i="11"/>
  <c r="R432" i="11" s="1"/>
  <c r="P432" i="11"/>
  <c r="U432" i="11" s="1"/>
  <c r="M433" i="11" l="1"/>
  <c r="R433" i="11" s="1"/>
  <c r="O433" i="11"/>
  <c r="T433" i="11" s="1"/>
  <c r="Q433" i="11"/>
  <c r="V433" i="11" s="1"/>
  <c r="P433" i="11"/>
  <c r="U433" i="11" s="1"/>
  <c r="N432" i="11"/>
  <c r="S432" i="11" s="1"/>
  <c r="P434" i="11" l="1"/>
  <c r="U434" i="11" s="1"/>
  <c r="Q434" i="11"/>
  <c r="V434" i="11" s="1"/>
  <c r="O434" i="11"/>
  <c r="T434" i="11" s="1"/>
  <c r="N433" i="11"/>
  <c r="S433" i="11" s="1"/>
  <c r="M434" i="11"/>
  <c r="R434" i="11" s="1"/>
  <c r="N434" i="11" l="1"/>
  <c r="S434" i="11" s="1"/>
  <c r="O435" i="11"/>
  <c r="T435" i="11" s="1"/>
  <c r="Q435" i="11"/>
  <c r="V435" i="11" s="1"/>
  <c r="M435" i="11"/>
  <c r="R435" i="11" s="1"/>
  <c r="P435" i="11"/>
  <c r="U435" i="11" s="1"/>
  <c r="Q436" i="11" l="1"/>
  <c r="V436" i="11" s="1"/>
  <c r="M436" i="11"/>
  <c r="R436" i="11" s="1"/>
  <c r="O436" i="11"/>
  <c r="T436" i="11" s="1"/>
  <c r="P436" i="11"/>
  <c r="U436" i="11" s="1"/>
  <c r="N435" i="11"/>
  <c r="S435" i="11" s="1"/>
  <c r="U437" i="11" l="1"/>
  <c r="P437" i="11"/>
  <c r="O437" i="11"/>
  <c r="T437" i="11" s="1"/>
  <c r="R437" i="11"/>
  <c r="M437" i="11"/>
  <c r="N436" i="11"/>
  <c r="S436" i="11" s="1"/>
  <c r="V437" i="11"/>
  <c r="Q437" i="11"/>
  <c r="O438" i="11" l="1"/>
  <c r="T438" i="11" s="1"/>
  <c r="N437" i="11"/>
  <c r="S437" i="11" s="1"/>
  <c r="Q438" i="11"/>
  <c r="V438" i="11" s="1"/>
  <c r="M438" i="11"/>
  <c r="R438" i="11" s="1"/>
  <c r="P438" i="11"/>
  <c r="U438" i="11" s="1"/>
  <c r="M439" i="11" l="1"/>
  <c r="R439" i="11" s="1"/>
  <c r="Q439" i="11"/>
  <c r="V439" i="11" s="1"/>
  <c r="N438" i="11"/>
  <c r="S438" i="11" s="1"/>
  <c r="P439" i="11"/>
  <c r="U439" i="11" s="1"/>
  <c r="O439" i="11"/>
  <c r="T439" i="11" s="1"/>
  <c r="Q440" i="11" l="1"/>
  <c r="V440" i="11" s="1"/>
  <c r="P440" i="11"/>
  <c r="U440" i="11" s="1"/>
  <c r="N439" i="11"/>
  <c r="S439" i="11" s="1"/>
  <c r="O440" i="11"/>
  <c r="T440" i="11" s="1"/>
  <c r="M440" i="11"/>
  <c r="R440" i="11" s="1"/>
  <c r="N440" i="11" l="1"/>
  <c r="S440" i="11" s="1"/>
  <c r="O441" i="11"/>
  <c r="T441" i="11" s="1"/>
  <c r="P441" i="11"/>
  <c r="U441" i="11" s="1"/>
  <c r="M441" i="11"/>
  <c r="R441" i="11" s="1"/>
  <c r="Q441" i="11"/>
  <c r="V441" i="11" s="1"/>
  <c r="P442" i="11" l="1"/>
  <c r="U442" i="11" s="1"/>
  <c r="M442" i="11"/>
  <c r="R442" i="11" s="1"/>
  <c r="O442" i="11"/>
  <c r="T442" i="11" s="1"/>
  <c r="Q442" i="11"/>
  <c r="V442" i="11" s="1"/>
  <c r="N441" i="11"/>
  <c r="S441" i="11" s="1"/>
  <c r="Q443" i="11" l="1"/>
  <c r="V443" i="11" s="1"/>
  <c r="O443" i="11"/>
  <c r="T443" i="11" s="1"/>
  <c r="M443" i="11"/>
  <c r="R443" i="11" s="1"/>
  <c r="N442" i="11"/>
  <c r="S442" i="11" s="1"/>
  <c r="P443" i="11"/>
  <c r="U443" i="11" s="1"/>
  <c r="N443" i="11" l="1"/>
  <c r="S443" i="11" s="1"/>
  <c r="M444" i="11"/>
  <c r="R444" i="11" s="1"/>
  <c r="O444" i="11"/>
  <c r="T444" i="11" s="1"/>
  <c r="P444" i="11"/>
  <c r="U444" i="11" s="1"/>
  <c r="Q444" i="11"/>
  <c r="V444" i="11" s="1"/>
  <c r="P445" i="11" l="1"/>
  <c r="U445" i="11" s="1"/>
  <c r="O445" i="11"/>
  <c r="T445" i="11" s="1"/>
  <c r="M445" i="11"/>
  <c r="R445" i="11" s="1"/>
  <c r="Q445" i="11"/>
  <c r="V445" i="11" s="1"/>
  <c r="N444" i="11"/>
  <c r="S444" i="11" s="1"/>
  <c r="Q446" i="11" l="1"/>
  <c r="V446" i="11" s="1"/>
  <c r="M446" i="11"/>
  <c r="R446" i="11" s="1"/>
  <c r="O446" i="11"/>
  <c r="T446" i="11" s="1"/>
  <c r="N445" i="11"/>
  <c r="S445" i="11" s="1"/>
  <c r="P446" i="11"/>
  <c r="U446" i="11" s="1"/>
  <c r="N446" i="11" l="1"/>
  <c r="S446" i="11" s="1"/>
  <c r="O447" i="11"/>
  <c r="T447" i="11" s="1"/>
  <c r="M447" i="11"/>
  <c r="R447" i="11" s="1"/>
  <c r="P447" i="11"/>
  <c r="U447" i="11" s="1"/>
  <c r="Q447" i="11"/>
  <c r="V447" i="11" s="1"/>
  <c r="P448" i="11" l="1"/>
  <c r="U448" i="11" s="1"/>
  <c r="M448" i="11"/>
  <c r="R448" i="11" s="1"/>
  <c r="O448" i="11"/>
  <c r="T448" i="11" s="1"/>
  <c r="Q448" i="11"/>
  <c r="V448" i="11" s="1"/>
  <c r="N447" i="11"/>
  <c r="S447" i="11" s="1"/>
  <c r="Q449" i="11" l="1"/>
  <c r="V449" i="11" s="1"/>
  <c r="O449" i="11"/>
  <c r="T449" i="11" s="1"/>
  <c r="M449" i="11"/>
  <c r="R449" i="11" s="1"/>
  <c r="N448" i="11"/>
  <c r="S448" i="11" s="1"/>
  <c r="P449" i="11"/>
  <c r="U449" i="11" s="1"/>
  <c r="M450" i="11" l="1"/>
  <c r="R450" i="11" s="1"/>
  <c r="N449" i="11"/>
  <c r="S449" i="11" s="1"/>
  <c r="O450" i="11"/>
  <c r="T450" i="11" s="1"/>
  <c r="P450" i="11"/>
  <c r="U450" i="11" s="1"/>
  <c r="Q450" i="11"/>
  <c r="V450" i="11" s="1"/>
  <c r="P451" i="11" l="1"/>
  <c r="U451" i="11" s="1"/>
  <c r="O451" i="11"/>
  <c r="T451" i="11" s="1"/>
  <c r="N450" i="11"/>
  <c r="S450" i="11" s="1"/>
  <c r="Q451" i="11"/>
  <c r="V451" i="11" s="1"/>
  <c r="M451" i="11"/>
  <c r="R451" i="11" s="1"/>
  <c r="Q452" i="11" l="1"/>
  <c r="V452" i="11" s="1"/>
  <c r="N451" i="11"/>
  <c r="S451" i="11" s="1"/>
  <c r="O452" i="11"/>
  <c r="T452" i="11" s="1"/>
  <c r="M452" i="11"/>
  <c r="R452" i="11" s="1"/>
  <c r="P452" i="11"/>
  <c r="U452" i="11" s="1"/>
  <c r="M453" i="11" l="1"/>
  <c r="R453" i="11" s="1"/>
  <c r="O453" i="11"/>
  <c r="T453" i="11" s="1"/>
  <c r="N452" i="11"/>
  <c r="S452" i="11" s="1"/>
  <c r="P453" i="11"/>
  <c r="U453" i="11" s="1"/>
  <c r="Q453" i="11"/>
  <c r="V453" i="11" s="1"/>
  <c r="O454" i="11" l="1"/>
  <c r="T454" i="11" s="1"/>
  <c r="P454" i="11"/>
  <c r="U454" i="11" s="1"/>
  <c r="N453" i="11"/>
  <c r="S453" i="11" s="1"/>
  <c r="Q454" i="11"/>
  <c r="V454" i="11" s="1"/>
  <c r="M454" i="11"/>
  <c r="R454" i="11" s="1"/>
  <c r="Q455" i="11" l="1"/>
  <c r="V455" i="11" s="1"/>
  <c r="N454" i="11"/>
  <c r="S454" i="11" s="1"/>
  <c r="P455" i="11"/>
  <c r="U455" i="11" s="1"/>
  <c r="M455" i="11"/>
  <c r="R455" i="11" s="1"/>
  <c r="O455" i="11"/>
  <c r="T455" i="11" s="1"/>
  <c r="M456" i="11" l="1"/>
  <c r="R456" i="11" s="1"/>
  <c r="P456" i="11"/>
  <c r="U456" i="11" s="1"/>
  <c r="N455" i="11"/>
  <c r="S455" i="11" s="1"/>
  <c r="O456" i="11"/>
  <c r="T456" i="11" s="1"/>
  <c r="Q456" i="11"/>
  <c r="V456" i="11" s="1"/>
  <c r="P457" i="11" l="1"/>
  <c r="U457" i="11" s="1"/>
  <c r="O457" i="11"/>
  <c r="T457" i="11" s="1"/>
  <c r="N456" i="11"/>
  <c r="S456" i="11" s="1"/>
  <c r="Q457" i="11"/>
  <c r="V457" i="11" s="1"/>
  <c r="M457" i="11"/>
  <c r="R457" i="11" s="1"/>
  <c r="Q458" i="11" l="1"/>
  <c r="V458" i="11" s="1"/>
  <c r="N457" i="11"/>
  <c r="S457" i="11" s="1"/>
  <c r="O458" i="11"/>
  <c r="T458" i="11" s="1"/>
  <c r="M458" i="11"/>
  <c r="R458" i="11" s="1"/>
  <c r="P458" i="11"/>
  <c r="U458" i="11" s="1"/>
  <c r="M459" i="11" l="1"/>
  <c r="R459" i="11" s="1"/>
  <c r="O459" i="11"/>
  <c r="T459" i="11" s="1"/>
  <c r="N458" i="11"/>
  <c r="S458" i="11" s="1"/>
  <c r="P459" i="11"/>
  <c r="U459" i="11" s="1"/>
  <c r="Q459" i="11"/>
  <c r="V459" i="11" s="1"/>
  <c r="O460" i="11" l="1"/>
  <c r="T460" i="11" s="1"/>
  <c r="P460" i="11"/>
  <c r="U460" i="11" s="1"/>
  <c r="N459" i="11"/>
  <c r="S459" i="11" s="1"/>
  <c r="Q460" i="11"/>
  <c r="V460" i="11" s="1"/>
  <c r="M460" i="11"/>
  <c r="R460" i="11" s="1"/>
  <c r="Q461" i="11" l="1"/>
  <c r="V461" i="11" s="1"/>
  <c r="N460" i="11"/>
  <c r="S460" i="11" s="1"/>
  <c r="P461" i="11"/>
  <c r="U461" i="11" s="1"/>
  <c r="M461" i="11"/>
  <c r="R461" i="11" s="1"/>
  <c r="O461" i="11"/>
  <c r="T461" i="11" s="1"/>
  <c r="M462" i="11" l="1"/>
  <c r="R462" i="11" s="1"/>
  <c r="P462" i="11"/>
  <c r="U462" i="11" s="1"/>
  <c r="N461" i="11"/>
  <c r="S461" i="11" s="1"/>
  <c r="O462" i="11"/>
  <c r="T462" i="11" s="1"/>
  <c r="Q462" i="11"/>
  <c r="V462" i="11" s="1"/>
  <c r="T463" i="11" l="1"/>
  <c r="O463" i="11"/>
  <c r="N462" i="11"/>
  <c r="S462" i="11" s="1"/>
  <c r="U463" i="11"/>
  <c r="P463" i="11"/>
  <c r="Q463" i="11"/>
  <c r="V463" i="11" s="1"/>
  <c r="R463" i="11"/>
  <c r="M463" i="11"/>
  <c r="N463" i="11" l="1"/>
  <c r="S463" i="11" s="1"/>
  <c r="Q464" i="11"/>
  <c r="V464" i="11" s="1"/>
  <c r="P464" i="11"/>
  <c r="U464" i="11" s="1"/>
  <c r="M464" i="11"/>
  <c r="R464" i="11" s="1"/>
  <c r="O464" i="11"/>
  <c r="T464" i="11" s="1"/>
  <c r="Q465" i="11" l="1"/>
  <c r="V465" i="11" s="1"/>
  <c r="M465" i="11"/>
  <c r="R465" i="11" s="1"/>
  <c r="P465" i="11"/>
  <c r="U465" i="11" s="1"/>
  <c r="O465" i="11"/>
  <c r="T465" i="11" s="1"/>
  <c r="N464" i="11"/>
  <c r="S464" i="11" s="1"/>
  <c r="O466" i="11" l="1"/>
  <c r="T466" i="11" s="1"/>
  <c r="P466" i="11"/>
  <c r="U466" i="11" s="1"/>
  <c r="M466" i="11"/>
  <c r="R466" i="11" s="1"/>
  <c r="N465" i="11"/>
  <c r="S465" i="11" s="1"/>
  <c r="Q466" i="11"/>
  <c r="V466" i="11" s="1"/>
  <c r="N466" i="11" l="1"/>
  <c r="S466" i="11" s="1"/>
  <c r="M467" i="11"/>
  <c r="R467" i="11" s="1"/>
  <c r="P467" i="11"/>
  <c r="U467" i="11" s="1"/>
  <c r="Q467" i="11"/>
  <c r="V467" i="11" s="1"/>
  <c r="O467" i="11"/>
  <c r="T467" i="11" s="1"/>
  <c r="P468" i="11" l="1"/>
  <c r="U468" i="11" s="1"/>
  <c r="Q468" i="11"/>
  <c r="V468" i="11" s="1"/>
  <c r="M468" i="11"/>
  <c r="R468" i="11" s="1"/>
  <c r="O468" i="11"/>
  <c r="T468" i="11" s="1"/>
  <c r="N467" i="11"/>
  <c r="S467" i="11" s="1"/>
  <c r="Q469" i="11" l="1"/>
  <c r="V469" i="11" s="1"/>
  <c r="O469" i="11"/>
  <c r="T469" i="11" s="1"/>
  <c r="M469" i="11"/>
  <c r="R469" i="11" s="1"/>
  <c r="N468" i="11"/>
  <c r="S468" i="11" s="1"/>
  <c r="P469" i="11"/>
  <c r="U469" i="11" s="1"/>
  <c r="N469" i="11" l="1"/>
  <c r="S469" i="11"/>
  <c r="M470" i="11"/>
  <c r="R470" i="11" s="1"/>
  <c r="O470" i="11"/>
  <c r="T470" i="11" s="1"/>
  <c r="P470" i="11"/>
  <c r="U470" i="11" s="1"/>
  <c r="Q470" i="11"/>
  <c r="V470" i="11" s="1"/>
  <c r="O471" i="11" l="1"/>
  <c r="T471" i="11" s="1"/>
  <c r="M471" i="11"/>
  <c r="R471" i="11" s="1"/>
  <c r="Q471" i="11"/>
  <c r="V471" i="11" s="1"/>
  <c r="P471" i="11"/>
  <c r="U471" i="11" s="1"/>
  <c r="N470" i="11"/>
  <c r="S470" i="11" s="1"/>
  <c r="P472" i="11" l="1"/>
  <c r="U472" i="11" s="1"/>
  <c r="Q472" i="11"/>
  <c r="V472" i="11" s="1"/>
  <c r="M472" i="11"/>
  <c r="R472" i="11" s="1"/>
  <c r="N471" i="11"/>
  <c r="S471" i="11" s="1"/>
  <c r="O472" i="11"/>
  <c r="T472" i="11" s="1"/>
  <c r="N472" i="11" l="1"/>
  <c r="S472" i="11" s="1"/>
  <c r="M473" i="11"/>
  <c r="R473" i="11" s="1"/>
  <c r="Q473" i="11"/>
  <c r="V473" i="11" s="1"/>
  <c r="O473" i="11"/>
  <c r="T473" i="11" s="1"/>
  <c r="P473" i="11"/>
  <c r="U473" i="11" s="1"/>
  <c r="O474" i="11" l="1"/>
  <c r="T474" i="11" s="1"/>
  <c r="V474" i="11"/>
  <c r="Q474" i="11"/>
  <c r="M474" i="11"/>
  <c r="R474" i="11" s="1"/>
  <c r="P474" i="11"/>
  <c r="U474" i="11" s="1"/>
  <c r="N473" i="11"/>
  <c r="S473" i="11" s="1"/>
  <c r="P475" i="11" l="1"/>
  <c r="U475" i="11" s="1"/>
  <c r="O475" i="11"/>
  <c r="T475" i="11" s="1"/>
  <c r="M475" i="11"/>
  <c r="R475" i="11" s="1"/>
  <c r="N474" i="11"/>
  <c r="S474" i="11" s="1"/>
  <c r="Q475" i="11"/>
  <c r="V475" i="11" s="1"/>
  <c r="N475" i="11" l="1"/>
  <c r="S475" i="11" s="1"/>
  <c r="M476" i="11"/>
  <c r="R476" i="11"/>
  <c r="O476" i="11"/>
  <c r="T476" i="11" s="1"/>
  <c r="Q476" i="11"/>
  <c r="V476" i="11" s="1"/>
  <c r="P476" i="11"/>
  <c r="U476" i="11" s="1"/>
  <c r="O477" i="11" l="1"/>
  <c r="T477" i="11" s="1"/>
  <c r="P477" i="11"/>
  <c r="U477" i="11" s="1"/>
  <c r="Q477" i="11"/>
  <c r="V477" i="11" s="1"/>
  <c r="N476" i="11"/>
  <c r="S476" i="11" s="1"/>
  <c r="M477" i="11"/>
  <c r="R477" i="11" s="1"/>
  <c r="N477" i="11" l="1"/>
  <c r="S477" i="11" s="1"/>
  <c r="Q478" i="11"/>
  <c r="V478" i="11" s="1"/>
  <c r="P478" i="11"/>
  <c r="U478" i="11" s="1"/>
  <c r="M478" i="11"/>
  <c r="R478" i="11" s="1"/>
  <c r="O478" i="11"/>
  <c r="T478" i="11" s="1"/>
  <c r="M479" i="11" l="1"/>
  <c r="R479" i="11" s="1"/>
  <c r="P479" i="11"/>
  <c r="U479" i="11" s="1"/>
  <c r="Q479" i="11"/>
  <c r="V479" i="11" s="1"/>
  <c r="O479" i="11"/>
  <c r="T479" i="11" s="1"/>
  <c r="N478" i="11"/>
  <c r="S478" i="11" s="1"/>
  <c r="O480" i="11" l="1"/>
  <c r="T480" i="11" s="1"/>
  <c r="Q480" i="11"/>
  <c r="V480" i="11" s="1"/>
  <c r="P480" i="11"/>
  <c r="U480" i="11" s="1"/>
  <c r="N479" i="11"/>
  <c r="S479" i="11"/>
  <c r="M480" i="11"/>
  <c r="R480" i="11" s="1"/>
  <c r="P481" i="11" l="1"/>
  <c r="U481" i="11" s="1"/>
  <c r="M481" i="11"/>
  <c r="R481" i="11" s="1"/>
  <c r="Q481" i="11"/>
  <c r="V481" i="11" s="1"/>
  <c r="O481" i="11"/>
  <c r="T481" i="11" s="1"/>
  <c r="N480" i="11"/>
  <c r="S480" i="11" s="1"/>
  <c r="O482" i="11" l="1"/>
  <c r="T482" i="11"/>
  <c r="Q482" i="11"/>
  <c r="V482" i="11" s="1"/>
  <c r="M482" i="11"/>
  <c r="R482" i="11" s="1"/>
  <c r="N481" i="11"/>
  <c r="S481" i="11" s="1"/>
  <c r="P482" i="11"/>
  <c r="U482" i="11" s="1"/>
  <c r="M483" i="11" l="1"/>
  <c r="R483" i="11" s="1"/>
  <c r="Q483" i="11"/>
  <c r="V483" i="11" s="1"/>
  <c r="P483" i="11"/>
  <c r="U483" i="11" s="1"/>
  <c r="N482" i="11"/>
  <c r="S482" i="11" s="1"/>
  <c r="O483" i="11"/>
  <c r="T483" i="11" s="1"/>
  <c r="N483" i="11" l="1"/>
  <c r="S483" i="11" s="1"/>
  <c r="P484" i="11"/>
  <c r="U484" i="11" s="1"/>
  <c r="Q484" i="11"/>
  <c r="V484" i="11" s="1"/>
  <c r="O484" i="11"/>
  <c r="T484" i="11" s="1"/>
  <c r="M484" i="11"/>
  <c r="R484" i="11" s="1"/>
  <c r="O485" i="11" l="1"/>
  <c r="T485" i="11" s="1"/>
  <c r="Q485" i="11"/>
  <c r="V485" i="11" s="1"/>
  <c r="P485" i="11"/>
  <c r="U485" i="11" s="1"/>
  <c r="M485" i="11"/>
  <c r="R485" i="11" s="1"/>
  <c r="N484" i="11"/>
  <c r="S484" i="11" s="1"/>
  <c r="M486" i="11" l="1"/>
  <c r="R486" i="11" s="1"/>
  <c r="P486" i="11"/>
  <c r="U486" i="11" s="1"/>
  <c r="Q486" i="11"/>
  <c r="V486" i="11" s="1"/>
  <c r="N485" i="11"/>
  <c r="S485" i="11" s="1"/>
  <c r="O486" i="11"/>
  <c r="T486" i="11" s="1"/>
  <c r="N486" i="11" l="1"/>
  <c r="S486" i="11" s="1"/>
  <c r="Q487" i="11"/>
  <c r="V487" i="11" s="1"/>
  <c r="P487" i="11"/>
  <c r="U487" i="11" s="1"/>
  <c r="O487" i="11"/>
  <c r="T487" i="11" s="1"/>
  <c r="M487" i="11"/>
  <c r="R487" i="11" s="1"/>
  <c r="O488" i="11" l="1"/>
  <c r="T488" i="11" s="1"/>
  <c r="P488" i="11"/>
  <c r="U488" i="11" s="1"/>
  <c r="Q488" i="11"/>
  <c r="V488" i="11"/>
  <c r="M488" i="11"/>
  <c r="R488" i="11" s="1"/>
  <c r="N487" i="11"/>
  <c r="S487" i="11" s="1"/>
  <c r="N488" i="11" l="1"/>
  <c r="S488" i="11" s="1"/>
  <c r="P489" i="11"/>
  <c r="U489" i="11" s="1"/>
  <c r="M489" i="11"/>
  <c r="R489" i="11" s="1"/>
  <c r="O489" i="11"/>
  <c r="T489" i="11" s="1"/>
  <c r="Q489" i="11"/>
  <c r="V489" i="11" s="1"/>
  <c r="O490" i="11" l="1"/>
  <c r="T490" i="11" s="1"/>
  <c r="M490" i="11"/>
  <c r="R490" i="11" s="1"/>
  <c r="P490" i="11"/>
  <c r="U490" i="11" s="1"/>
  <c r="Q490" i="11"/>
  <c r="V490" i="11" s="1"/>
  <c r="N489" i="11"/>
  <c r="S489" i="11" s="1"/>
  <c r="Q491" i="11" l="1"/>
  <c r="V491" i="11" s="1"/>
  <c r="P491" i="11"/>
  <c r="U491" i="11" s="1"/>
  <c r="M491" i="11"/>
  <c r="R491" i="11" s="1"/>
  <c r="N490" i="11"/>
  <c r="S490" i="11" s="1"/>
  <c r="O491" i="11"/>
  <c r="T491" i="11" s="1"/>
  <c r="N491" i="11" l="1"/>
  <c r="S491" i="11" s="1"/>
  <c r="M492" i="11"/>
  <c r="R492" i="11"/>
  <c r="P492" i="11"/>
  <c r="U492" i="11" s="1"/>
  <c r="O492" i="11"/>
  <c r="T492" i="11" s="1"/>
  <c r="Q492" i="11"/>
  <c r="V492" i="11" s="1"/>
  <c r="Q493" i="11" l="1"/>
  <c r="V493" i="11" s="1"/>
  <c r="P493" i="11"/>
  <c r="U493" i="11" s="1"/>
  <c r="O493" i="11"/>
  <c r="T493" i="11" s="1"/>
  <c r="N492" i="11"/>
  <c r="S492" i="11" s="1"/>
  <c r="M493" i="11"/>
  <c r="R493" i="11" s="1"/>
  <c r="N493" i="11" l="1"/>
  <c r="S493" i="11" s="1"/>
  <c r="O494" i="11"/>
  <c r="T494" i="11" s="1"/>
  <c r="P494" i="11"/>
  <c r="U494" i="11" s="1"/>
  <c r="M494" i="11"/>
  <c r="R494" i="11" s="1"/>
  <c r="Q494" i="11"/>
  <c r="V494" i="11" s="1"/>
  <c r="M495" i="11" l="1"/>
  <c r="R495" i="11" s="1"/>
  <c r="P495" i="11"/>
  <c r="U495" i="11" s="1"/>
  <c r="O495" i="11"/>
  <c r="T495" i="11" s="1"/>
  <c r="Q495" i="11"/>
  <c r="V495" i="11" s="1"/>
  <c r="N494" i="11"/>
  <c r="S494" i="11" s="1"/>
  <c r="Q496" i="11" l="1"/>
  <c r="V496" i="11" s="1"/>
  <c r="O496" i="11"/>
  <c r="T496" i="11" s="1"/>
  <c r="P496" i="11"/>
  <c r="U496" i="11" s="1"/>
  <c r="N495" i="11"/>
  <c r="S495" i="11"/>
  <c r="M496" i="11"/>
  <c r="R496" i="11" s="1"/>
  <c r="P497" i="11" l="1"/>
  <c r="U497" i="11" s="1"/>
  <c r="M497" i="11"/>
  <c r="R497" i="11" s="1"/>
  <c r="O497" i="11"/>
  <c r="T497" i="11" s="1"/>
  <c r="Q497" i="11"/>
  <c r="V497" i="11" s="1"/>
  <c r="N496" i="11"/>
  <c r="S496" i="11" s="1"/>
  <c r="Q498" i="11" l="1"/>
  <c r="V498" i="11" s="1"/>
  <c r="O498" i="11"/>
  <c r="T498" i="11" s="1"/>
  <c r="M498" i="11"/>
  <c r="R498" i="11" s="1"/>
  <c r="N497" i="11"/>
  <c r="S497" i="11" s="1"/>
  <c r="P498" i="11"/>
  <c r="U498" i="11" s="1"/>
  <c r="S498" i="11" l="1"/>
  <c r="N498" i="11"/>
  <c r="M499" i="11"/>
  <c r="R499" i="11" s="1"/>
  <c r="T499" i="11"/>
  <c r="O499" i="11"/>
  <c r="P499" i="11"/>
  <c r="U499" i="11" s="1"/>
  <c r="V499" i="11"/>
  <c r="Q499" i="11"/>
  <c r="M500" i="11" l="1"/>
  <c r="R500" i="11" s="1"/>
  <c r="P500" i="11"/>
  <c r="U500" i="11" s="1"/>
  <c r="Q500" i="11"/>
  <c r="V500" i="11" s="1"/>
  <c r="O500" i="11"/>
  <c r="T500" i="11" s="1"/>
  <c r="N499" i="11"/>
  <c r="S499" i="11" s="1"/>
  <c r="O501" i="11" l="1"/>
  <c r="T501" i="11" s="1"/>
  <c r="Q501" i="11"/>
  <c r="V501" i="11" s="1"/>
  <c r="P501" i="11"/>
  <c r="U501" i="11"/>
  <c r="N500" i="11"/>
  <c r="S500" i="11" s="1"/>
  <c r="M501" i="11"/>
  <c r="R501" i="11" s="1"/>
  <c r="M502" i="11" l="1"/>
  <c r="R502" i="11" s="1"/>
  <c r="Q502" i="11"/>
  <c r="V502" i="11" s="1"/>
  <c r="N501" i="11"/>
  <c r="S501" i="11" s="1"/>
  <c r="O502" i="11"/>
  <c r="T502" i="11" s="1"/>
  <c r="P502" i="11"/>
  <c r="U502" i="11" s="1"/>
  <c r="O503" i="11" l="1"/>
  <c r="T503" i="11" s="1"/>
  <c r="N502" i="11"/>
  <c r="S502" i="11" s="1"/>
  <c r="Q503" i="11"/>
  <c r="V503" i="11" s="1"/>
  <c r="P503" i="11"/>
  <c r="U503" i="11" s="1"/>
  <c r="M503" i="11"/>
  <c r="R503" i="11" s="1"/>
  <c r="P504" i="11" l="1"/>
  <c r="U504" i="11" s="1"/>
  <c r="Q504" i="11"/>
  <c r="V504" i="11"/>
  <c r="N503" i="11"/>
  <c r="S503" i="11" s="1"/>
  <c r="M504" i="11"/>
  <c r="R504" i="11" s="1"/>
  <c r="O504" i="11"/>
  <c r="T504" i="11" s="1"/>
  <c r="N504" i="11" l="1"/>
  <c r="S504" i="11" s="1"/>
  <c r="O505" i="11"/>
  <c r="T505" i="11" s="1"/>
  <c r="M505" i="11"/>
  <c r="R505" i="11" s="1"/>
  <c r="P505" i="11"/>
  <c r="U505" i="11" s="1"/>
  <c r="Q505" i="11"/>
  <c r="V505" i="11" s="1"/>
  <c r="M506" i="11" l="1"/>
  <c r="R506" i="11" s="1"/>
  <c r="P506" i="11"/>
  <c r="U506" i="11" s="1"/>
  <c r="O506" i="11"/>
  <c r="T506" i="11" s="1"/>
  <c r="Q506" i="11"/>
  <c r="V506" i="11" s="1"/>
  <c r="N505" i="11"/>
  <c r="S505" i="11" s="1"/>
  <c r="Q507" i="11" l="1"/>
  <c r="V507" i="11" s="1"/>
  <c r="O507" i="11"/>
  <c r="T507" i="11" s="1"/>
  <c r="P507" i="11"/>
  <c r="U507" i="11" s="1"/>
  <c r="N506" i="11"/>
  <c r="S506" i="11" s="1"/>
  <c r="M507" i="11"/>
  <c r="R507" i="11" s="1"/>
  <c r="P508" i="11" l="1"/>
  <c r="U508" i="11" s="1"/>
  <c r="N507" i="11"/>
  <c r="S507" i="11" s="1"/>
  <c r="O508" i="11"/>
  <c r="T508" i="11" s="1"/>
  <c r="M508" i="11"/>
  <c r="R508" i="11"/>
  <c r="Q508" i="11"/>
  <c r="V508" i="11" s="1"/>
  <c r="O509" i="11" l="1"/>
  <c r="T509" i="11" s="1"/>
  <c r="Q509" i="11"/>
  <c r="V509" i="11" s="1"/>
  <c r="N508" i="11"/>
  <c r="S508" i="11" s="1"/>
  <c r="P509" i="11"/>
  <c r="U509" i="11" s="1"/>
  <c r="M509" i="11"/>
  <c r="R509" i="11" s="1"/>
  <c r="P510" i="11" l="1"/>
  <c r="U510" i="11" s="1"/>
  <c r="N509" i="11"/>
  <c r="S509" i="11" s="1"/>
  <c r="Q510" i="11"/>
  <c r="V510" i="11" s="1"/>
  <c r="M510" i="11"/>
  <c r="R510" i="11" s="1"/>
  <c r="O510" i="11"/>
  <c r="T510" i="11" s="1"/>
  <c r="M511" i="11" l="1"/>
  <c r="R511" i="11" s="1"/>
  <c r="Q511" i="11"/>
  <c r="V511" i="11" s="1"/>
  <c r="N510" i="11"/>
  <c r="S510" i="11" s="1"/>
  <c r="O511" i="11"/>
  <c r="T511" i="11" s="1"/>
  <c r="P511" i="11"/>
  <c r="U511" i="11" s="1"/>
  <c r="O512" i="11" l="1"/>
  <c r="T512" i="11" s="1"/>
  <c r="N511" i="11"/>
  <c r="S511" i="11" s="1"/>
  <c r="Q512" i="11"/>
  <c r="V512" i="11" s="1"/>
  <c r="P512" i="11"/>
  <c r="U512" i="11" s="1"/>
  <c r="M512" i="11"/>
  <c r="R512" i="11" s="1"/>
  <c r="P513" i="11" l="1"/>
  <c r="U513" i="11" s="1"/>
  <c r="Q513" i="11"/>
  <c r="V513" i="11" s="1"/>
  <c r="N512" i="11"/>
  <c r="S512" i="11" s="1"/>
  <c r="M513" i="11"/>
  <c r="R513" i="11" s="1"/>
  <c r="O513" i="11"/>
  <c r="T513" i="11" s="1"/>
  <c r="M514" i="11" l="1"/>
  <c r="R514" i="11" s="1"/>
  <c r="N513" i="11"/>
  <c r="S513" i="11" s="1"/>
  <c r="Q514" i="11"/>
  <c r="V514" i="11" s="1"/>
  <c r="O514" i="11"/>
  <c r="T514" i="11" s="1"/>
  <c r="P514" i="11"/>
  <c r="U514" i="11" s="1"/>
  <c r="P515" i="11" l="1"/>
  <c r="U515" i="11" s="1"/>
  <c r="R515" i="11"/>
  <c r="M515" i="11"/>
  <c r="O515" i="11"/>
  <c r="T515" i="11" s="1"/>
  <c r="Q515" i="11"/>
  <c r="V515" i="11" s="1"/>
  <c r="N514" i="11"/>
  <c r="S514" i="11" s="1"/>
  <c r="O516" i="11" l="1"/>
  <c r="T516" i="11" s="1"/>
  <c r="N515" i="11"/>
  <c r="S515" i="11" s="1"/>
  <c r="Q516" i="11"/>
  <c r="V516" i="11" s="1"/>
  <c r="P516" i="11"/>
  <c r="U516" i="11" s="1"/>
  <c r="M516" i="11"/>
  <c r="R516" i="11" s="1"/>
  <c r="P517" i="11" l="1"/>
  <c r="U517" i="11"/>
  <c r="Q517" i="11"/>
  <c r="V517" i="11" s="1"/>
  <c r="N516" i="11"/>
  <c r="S516" i="11" s="1"/>
  <c r="M517" i="11"/>
  <c r="R517" i="11" s="1"/>
  <c r="O517" i="11"/>
  <c r="T517" i="11" s="1"/>
  <c r="N517" i="11" l="1"/>
  <c r="S517" i="11" s="1"/>
  <c r="Q518" i="11"/>
  <c r="V518" i="11" s="1"/>
  <c r="O518" i="11"/>
  <c r="T518" i="11" s="1"/>
  <c r="M518" i="11"/>
  <c r="R518" i="11" s="1"/>
  <c r="P518" i="11"/>
  <c r="U518" i="11" s="1"/>
  <c r="O519" i="11" l="1"/>
  <c r="T519" i="11" s="1"/>
  <c r="M519" i="11"/>
  <c r="R519" i="11" s="1"/>
  <c r="Q519" i="11"/>
  <c r="V519" i="11" s="1"/>
  <c r="P519" i="11"/>
  <c r="U519" i="11" s="1"/>
  <c r="N518" i="11"/>
  <c r="S518" i="11" s="1"/>
  <c r="M520" i="11" l="1"/>
  <c r="R520" i="11" s="1"/>
  <c r="P520" i="11"/>
  <c r="U520" i="11" s="1"/>
  <c r="Q520" i="11"/>
  <c r="V520" i="11"/>
  <c r="N519" i="11"/>
  <c r="S519" i="11" s="1"/>
  <c r="O520" i="11"/>
  <c r="T520" i="11" s="1"/>
  <c r="O521" i="11" l="1"/>
  <c r="T521" i="11" s="1"/>
  <c r="P521" i="11"/>
  <c r="U521" i="11" s="1"/>
  <c r="N520" i="11"/>
  <c r="S520" i="11" s="1"/>
  <c r="M521" i="11"/>
  <c r="R521" i="11" s="1"/>
  <c r="Q521" i="11"/>
  <c r="V521" i="11" s="1"/>
  <c r="P522" i="11" l="1"/>
  <c r="U522" i="11" s="1"/>
  <c r="M522" i="11"/>
  <c r="R522" i="11" s="1"/>
  <c r="N521" i="11"/>
  <c r="S521" i="11" s="1"/>
  <c r="Q522" i="11"/>
  <c r="V522" i="11" s="1"/>
  <c r="O522" i="11"/>
  <c r="T522" i="11" s="1"/>
  <c r="N522" i="11" l="1"/>
  <c r="S522" i="11" s="1"/>
  <c r="Q523" i="11"/>
  <c r="V523" i="11" s="1"/>
  <c r="M523" i="11"/>
  <c r="R523" i="11" s="1"/>
  <c r="O523" i="11"/>
  <c r="T523" i="11" s="1"/>
  <c r="P523" i="11"/>
  <c r="U523" i="11" s="1"/>
  <c r="T524" i="11" l="1"/>
  <c r="O524" i="11"/>
  <c r="M524" i="11"/>
  <c r="R524" i="11" s="1"/>
  <c r="V524" i="11"/>
  <c r="Q524" i="11"/>
  <c r="P524" i="11"/>
  <c r="U524" i="11" s="1"/>
  <c r="S523" i="11"/>
  <c r="N523" i="11"/>
  <c r="M525" i="11" l="1"/>
  <c r="R525" i="11" s="1"/>
  <c r="P525" i="11"/>
  <c r="U525" i="11" s="1"/>
  <c r="N524" i="11"/>
  <c r="S524" i="11" s="1"/>
  <c r="Q525" i="11"/>
  <c r="V525" i="11" s="1"/>
  <c r="O525" i="11"/>
  <c r="T525" i="11" s="1"/>
  <c r="Q526" i="11" l="1"/>
  <c r="V526" i="11" s="1"/>
  <c r="O526" i="11"/>
  <c r="T526" i="11" s="1"/>
  <c r="N525" i="11"/>
  <c r="S525" i="11" s="1"/>
  <c r="P526" i="11"/>
  <c r="U526" i="11" s="1"/>
  <c r="M526" i="11"/>
  <c r="R526" i="11" s="1"/>
  <c r="P527" i="11" l="1"/>
  <c r="U527" i="11" s="1"/>
  <c r="N526" i="11"/>
  <c r="S526" i="11" s="1"/>
  <c r="O527" i="11"/>
  <c r="T527" i="11" s="1"/>
  <c r="M527" i="11"/>
  <c r="R527" i="11" s="1"/>
  <c r="Q527" i="11"/>
  <c r="V527" i="11" s="1"/>
  <c r="M528" i="11" l="1"/>
  <c r="R528" i="11" s="1"/>
  <c r="O528" i="11"/>
  <c r="T528" i="11" s="1"/>
  <c r="N527" i="11"/>
  <c r="S527" i="11"/>
  <c r="Q528" i="11"/>
  <c r="V528" i="11" s="1"/>
  <c r="P528" i="11"/>
  <c r="U528" i="11" s="1"/>
  <c r="O529" i="11" l="1"/>
  <c r="T529" i="11" s="1"/>
  <c r="P529" i="11"/>
  <c r="U529" i="11" s="1"/>
  <c r="Q529" i="11"/>
  <c r="V529" i="11" s="1"/>
  <c r="M529" i="11"/>
  <c r="R529" i="11" s="1"/>
  <c r="N528" i="11"/>
  <c r="S528" i="11" s="1"/>
  <c r="M530" i="11" l="1"/>
  <c r="R530" i="11" s="1"/>
  <c r="Q530" i="11"/>
  <c r="V530" i="11" s="1"/>
  <c r="P530" i="11"/>
  <c r="U530" i="11" s="1"/>
  <c r="N529" i="11"/>
  <c r="S529" i="11" s="1"/>
  <c r="O530" i="11"/>
  <c r="T530" i="11"/>
  <c r="N530" i="11" l="1"/>
  <c r="S530" i="11" s="1"/>
  <c r="P531" i="11"/>
  <c r="U531" i="11" s="1"/>
  <c r="Q531" i="11"/>
  <c r="V531" i="11" s="1"/>
  <c r="M531" i="11"/>
  <c r="R531" i="11" s="1"/>
  <c r="O531" i="11"/>
  <c r="T531" i="11" s="1"/>
  <c r="M532" i="11" l="1"/>
  <c r="R532" i="11" s="1"/>
  <c r="Q532" i="11"/>
  <c r="V532" i="11" s="1"/>
  <c r="P532" i="11"/>
  <c r="U532" i="11" s="1"/>
  <c r="O532" i="11"/>
  <c r="T532" i="11" s="1"/>
  <c r="N531" i="11"/>
  <c r="S531" i="11" s="1"/>
  <c r="Q533" i="11" l="1"/>
  <c r="V533" i="11" s="1"/>
  <c r="O533" i="11"/>
  <c r="T533" i="11" s="1"/>
  <c r="P533" i="11"/>
  <c r="U533" i="11"/>
  <c r="N532" i="11"/>
  <c r="S532" i="11" s="1"/>
  <c r="M533" i="11"/>
  <c r="R533" i="11" s="1"/>
  <c r="O534" i="11" l="1"/>
  <c r="T534" i="11" s="1"/>
  <c r="M534" i="11"/>
  <c r="R534" i="11" s="1"/>
  <c r="N533" i="11"/>
  <c r="S533" i="11" s="1"/>
  <c r="Q534" i="11"/>
  <c r="V534" i="11" s="1"/>
  <c r="P534" i="11"/>
  <c r="U534" i="11" s="1"/>
  <c r="Q535" i="11" l="1"/>
  <c r="V535" i="11" s="1"/>
  <c r="N534" i="11"/>
  <c r="S534" i="11" s="1"/>
  <c r="M535" i="11"/>
  <c r="R535" i="11" s="1"/>
  <c r="P535" i="11"/>
  <c r="U535" i="11" s="1"/>
  <c r="O535" i="11"/>
  <c r="T535" i="11" s="1"/>
  <c r="P536" i="11" l="1"/>
  <c r="U536" i="11" s="1"/>
  <c r="M536" i="11"/>
  <c r="R536" i="11" s="1"/>
  <c r="N535" i="11"/>
  <c r="S535" i="11" s="1"/>
  <c r="O536" i="11"/>
  <c r="T536" i="11" s="1"/>
  <c r="Q536" i="11"/>
  <c r="V536" i="11" s="1"/>
  <c r="M537" i="11" l="1"/>
  <c r="R537" i="11" s="1"/>
  <c r="O537" i="11"/>
  <c r="T537" i="11" s="1"/>
  <c r="N536" i="11"/>
  <c r="S536" i="11" s="1"/>
  <c r="Q537" i="11"/>
  <c r="V537" i="11" s="1"/>
  <c r="P537" i="11"/>
  <c r="U537" i="11" s="1"/>
  <c r="Q538" i="11" l="1"/>
  <c r="V538" i="11" s="1"/>
  <c r="N537" i="11"/>
  <c r="S537" i="11" s="1"/>
  <c r="O538" i="11"/>
  <c r="T538" i="11" s="1"/>
  <c r="P538" i="11"/>
  <c r="U538" i="11" s="1"/>
  <c r="M538" i="11"/>
  <c r="R538" i="11" s="1"/>
  <c r="P539" i="11" l="1"/>
  <c r="U539" i="11" s="1"/>
  <c r="O539" i="11"/>
  <c r="T539" i="11" s="1"/>
  <c r="N538" i="11"/>
  <c r="S538" i="11" s="1"/>
  <c r="M539" i="11"/>
  <c r="R539" i="11" s="1"/>
  <c r="Q539" i="11"/>
  <c r="V539" i="11" s="1"/>
  <c r="M540" i="11" l="1"/>
  <c r="R540" i="11" s="1"/>
  <c r="N539" i="11"/>
  <c r="S539" i="11" s="1"/>
  <c r="O540" i="11"/>
  <c r="T540" i="11" s="1"/>
  <c r="Q540" i="11"/>
  <c r="V540" i="11" s="1"/>
  <c r="P540" i="11"/>
  <c r="U540" i="11" s="1"/>
  <c r="Q541" i="11" l="1"/>
  <c r="V541" i="11" s="1"/>
  <c r="O541" i="11"/>
  <c r="T541" i="11" s="1"/>
  <c r="N540" i="11"/>
  <c r="S540" i="11" s="1"/>
  <c r="P541" i="11"/>
  <c r="U541" i="11" s="1"/>
  <c r="M541" i="11"/>
  <c r="R541" i="11" s="1"/>
  <c r="N541" i="11" l="1"/>
  <c r="S541" i="11" s="1"/>
  <c r="P542" i="11"/>
  <c r="U542" i="11" s="1"/>
  <c r="O542" i="11"/>
  <c r="T542" i="11" s="1"/>
  <c r="M542" i="11"/>
  <c r="R542" i="11" s="1"/>
  <c r="Q542" i="11"/>
  <c r="V542" i="11" s="1"/>
  <c r="O543" i="11" l="1"/>
  <c r="T543" i="11" s="1"/>
  <c r="M543" i="11"/>
  <c r="R543" i="11" s="1"/>
  <c r="P543" i="11"/>
  <c r="U543" i="11" s="1"/>
  <c r="Q543" i="11"/>
  <c r="V543" i="11" s="1"/>
  <c r="N542" i="11"/>
  <c r="S542" i="11" s="1"/>
  <c r="N543" i="11" l="1"/>
  <c r="S543" i="11"/>
  <c r="O544" i="11"/>
  <c r="T544" i="11" s="1"/>
  <c r="Q544" i="11"/>
  <c r="V544" i="11" s="1"/>
  <c r="P544" i="11"/>
  <c r="U544" i="11" s="1"/>
  <c r="M544" i="11"/>
  <c r="R544" i="11" s="1"/>
  <c r="M545" i="11" l="1"/>
  <c r="R545" i="11" s="1"/>
  <c r="Q545" i="11"/>
  <c r="V545" i="11" s="1"/>
  <c r="O545" i="11"/>
  <c r="T545" i="11" s="1"/>
  <c r="P545" i="11"/>
  <c r="U545" i="11" s="1"/>
  <c r="N544" i="11"/>
  <c r="S544" i="11" s="1"/>
  <c r="O546" i="11" l="1"/>
  <c r="T546" i="11" s="1"/>
  <c r="P546" i="11"/>
  <c r="U546" i="11" s="1"/>
  <c r="Q546" i="11"/>
  <c r="V546" i="11" s="1"/>
  <c r="N545" i="11"/>
  <c r="S545" i="11" s="1"/>
  <c r="M546" i="11"/>
  <c r="R546" i="11" s="1"/>
  <c r="N546" i="11" l="1"/>
  <c r="S546" i="11" s="1"/>
  <c r="Q547" i="11"/>
  <c r="V547" i="11" s="1"/>
  <c r="P547" i="11"/>
  <c r="U547" i="11" s="1"/>
  <c r="M547" i="11"/>
  <c r="R547" i="11" s="1"/>
  <c r="O547" i="11"/>
  <c r="T547" i="11" s="1"/>
  <c r="M548" i="11" l="1"/>
  <c r="R548" i="11" s="1"/>
  <c r="P548" i="11"/>
  <c r="U548" i="11" s="1"/>
  <c r="Q548" i="11"/>
  <c r="V548" i="11" s="1"/>
  <c r="O548" i="11"/>
  <c r="T548" i="11" s="1"/>
  <c r="N547" i="11"/>
  <c r="S547" i="11" s="1"/>
  <c r="O549" i="11" l="1"/>
  <c r="T549" i="11" s="1"/>
  <c r="Q549" i="11"/>
  <c r="V549" i="11" s="1"/>
  <c r="P549" i="11"/>
  <c r="U549" i="11" s="1"/>
  <c r="N548" i="11"/>
  <c r="S548" i="11" s="1"/>
  <c r="M549" i="11"/>
  <c r="R549" i="11" s="1"/>
  <c r="N549" i="11" l="1"/>
  <c r="S549" i="11" s="1"/>
  <c r="P550" i="11"/>
  <c r="U550" i="11" s="1"/>
  <c r="Q550" i="11"/>
  <c r="V550" i="11" s="1"/>
  <c r="M550" i="11"/>
  <c r="R550" i="11" s="1"/>
  <c r="O550" i="11"/>
  <c r="T550" i="11" s="1"/>
  <c r="P551" i="11" l="1"/>
  <c r="U551" i="11" s="1"/>
  <c r="M551" i="11"/>
  <c r="R551" i="11" s="1"/>
  <c r="Q551" i="11"/>
  <c r="V551" i="11" s="1"/>
  <c r="O551" i="11"/>
  <c r="T551" i="11" s="1"/>
  <c r="N550" i="11"/>
  <c r="S550" i="11" s="1"/>
  <c r="O552" i="11" l="1"/>
  <c r="T552" i="11" s="1"/>
  <c r="Q552" i="11"/>
  <c r="V552" i="11"/>
  <c r="M552" i="11"/>
  <c r="R552" i="11" s="1"/>
  <c r="N551" i="11"/>
  <c r="S551" i="11" s="1"/>
  <c r="P552" i="11"/>
  <c r="U552" i="11" s="1"/>
  <c r="P553" i="11" l="1"/>
  <c r="U553" i="11" s="1"/>
  <c r="M553" i="11"/>
  <c r="R553" i="11" s="1"/>
  <c r="N552" i="11"/>
  <c r="S552" i="11" s="1"/>
  <c r="O553" i="11"/>
  <c r="T553" i="11" s="1"/>
  <c r="Q553" i="11"/>
  <c r="V553" i="11" s="1"/>
  <c r="O554" i="11" l="1"/>
  <c r="T554" i="11" s="1"/>
  <c r="N553" i="11"/>
  <c r="S553" i="11" s="1"/>
  <c r="M554" i="11"/>
  <c r="R554" i="11" s="1"/>
  <c r="Q554" i="11"/>
  <c r="V554" i="11" s="1"/>
  <c r="P554" i="11"/>
  <c r="U554" i="11" s="1"/>
  <c r="Q555" i="11" l="1"/>
  <c r="V555" i="11" s="1"/>
  <c r="M555" i="11"/>
  <c r="R555" i="11" s="1"/>
  <c r="N554" i="11"/>
  <c r="S554" i="11" s="1"/>
  <c r="P555" i="11"/>
  <c r="U555" i="11" s="1"/>
  <c r="O555" i="11"/>
  <c r="T555" i="11" s="1"/>
  <c r="M556" i="11" l="1"/>
  <c r="R556" i="11"/>
  <c r="P556" i="11"/>
  <c r="U556" i="11" s="1"/>
  <c r="N555" i="11"/>
  <c r="S555" i="11" s="1"/>
  <c r="O556" i="11"/>
  <c r="T556" i="11" s="1"/>
  <c r="Q556" i="11"/>
  <c r="V556" i="11" s="1"/>
  <c r="P557" i="11" l="1"/>
  <c r="U557" i="11" s="1"/>
  <c r="N556" i="11"/>
  <c r="S556" i="11" s="1"/>
  <c r="Q557" i="11"/>
  <c r="V557" i="11" s="1"/>
  <c r="O557" i="11"/>
  <c r="T557" i="11" s="1"/>
  <c r="M557" i="11"/>
  <c r="R557" i="11" s="1"/>
  <c r="O558" i="11" l="1"/>
  <c r="T558" i="11" s="1"/>
  <c r="Q558" i="11"/>
  <c r="V558" i="11" s="1"/>
  <c r="N557" i="11"/>
  <c r="S557" i="11" s="1"/>
  <c r="M558" i="11"/>
  <c r="R558" i="11" s="1"/>
  <c r="P558" i="11"/>
  <c r="U558" i="11" s="1"/>
  <c r="N558" i="11" l="1"/>
  <c r="S558" i="11" s="1"/>
  <c r="M559" i="11"/>
  <c r="R559" i="11" s="1"/>
  <c r="Q559" i="11"/>
  <c r="V559" i="11" s="1"/>
  <c r="P559" i="11"/>
  <c r="U559" i="11" s="1"/>
  <c r="O559" i="11"/>
  <c r="T559" i="11" s="1"/>
  <c r="P560" i="11" l="1"/>
  <c r="U560" i="11" s="1"/>
  <c r="Q560" i="11"/>
  <c r="V560" i="11" s="1"/>
  <c r="M560" i="11"/>
  <c r="R560" i="11" s="1"/>
  <c r="O560" i="11"/>
  <c r="T560" i="11" s="1"/>
  <c r="N559" i="11"/>
  <c r="S559" i="11"/>
  <c r="O561" i="11" l="1"/>
  <c r="T561" i="11" s="1"/>
  <c r="M561" i="11"/>
  <c r="R561" i="11" s="1"/>
  <c r="Q561" i="11"/>
  <c r="V561" i="11" s="1"/>
  <c r="P561" i="11"/>
  <c r="U561" i="11" s="1"/>
  <c r="N560" i="11"/>
  <c r="S560" i="11" s="1"/>
  <c r="Q562" i="11" l="1"/>
  <c r="V562" i="11" s="1"/>
  <c r="P562" i="11"/>
  <c r="U562" i="11" s="1"/>
  <c r="M562" i="11"/>
  <c r="R562" i="11" s="1"/>
  <c r="N561" i="11"/>
  <c r="S561" i="11" s="1"/>
  <c r="O562" i="11"/>
  <c r="T562" i="11" s="1"/>
  <c r="N562" i="11" l="1"/>
  <c r="S562" i="11" s="1"/>
  <c r="M563" i="11"/>
  <c r="R563" i="11" s="1"/>
  <c r="P563" i="11"/>
  <c r="U563" i="11" s="1"/>
  <c r="O563" i="11"/>
  <c r="T563" i="11" s="1"/>
  <c r="Q563" i="11"/>
  <c r="V563" i="11" s="1"/>
  <c r="M564" i="11" l="1"/>
  <c r="R564" i="11" s="1"/>
  <c r="O564" i="11"/>
  <c r="T564" i="11" s="1"/>
  <c r="P564" i="11"/>
  <c r="U564" i="11" s="1"/>
  <c r="Q564" i="11"/>
  <c r="V564" i="11" s="1"/>
  <c r="N563" i="11"/>
  <c r="S563" i="11" s="1"/>
  <c r="P565" i="11" l="1"/>
  <c r="U565" i="11"/>
  <c r="Q565" i="11"/>
  <c r="V565" i="11" s="1"/>
  <c r="O565" i="11"/>
  <c r="T565" i="11" s="1"/>
  <c r="N564" i="11"/>
  <c r="S564" i="11" s="1"/>
  <c r="M565" i="11"/>
  <c r="R565" i="11" s="1"/>
  <c r="O566" i="11" l="1"/>
  <c r="T566" i="11" s="1"/>
  <c r="Q566" i="11"/>
  <c r="V566" i="11" s="1"/>
  <c r="M566" i="11"/>
  <c r="R566" i="11" s="1"/>
  <c r="N565" i="11"/>
  <c r="S565" i="11" s="1"/>
  <c r="P566" i="11"/>
  <c r="U566" i="11" s="1"/>
  <c r="N566" i="11" l="1"/>
  <c r="S566" i="11" s="1"/>
  <c r="M567" i="11"/>
  <c r="R567" i="11" s="1"/>
  <c r="Q567" i="11"/>
  <c r="V567" i="11" s="1"/>
  <c r="P567" i="11"/>
  <c r="U567" i="11" s="1"/>
  <c r="O567" i="11"/>
  <c r="T567" i="11" s="1"/>
  <c r="P568" i="11" l="1"/>
  <c r="U568" i="11" s="1"/>
  <c r="Q568" i="11"/>
  <c r="V568" i="11"/>
  <c r="M568" i="11"/>
  <c r="R568" i="11" s="1"/>
  <c r="O568" i="11"/>
  <c r="T568" i="11" s="1"/>
  <c r="N567" i="11"/>
  <c r="S567" i="11" s="1"/>
  <c r="M569" i="11" l="1"/>
  <c r="R569" i="11" s="1"/>
  <c r="N568" i="11"/>
  <c r="S568" i="11" s="1"/>
  <c r="O569" i="11"/>
  <c r="T569" i="11" s="1"/>
  <c r="P569" i="11"/>
  <c r="U569" i="11" s="1"/>
  <c r="Q569" i="11"/>
  <c r="V569" i="11" s="1"/>
  <c r="N569" i="11" l="1"/>
  <c r="S569" i="11" s="1"/>
  <c r="P570" i="11"/>
  <c r="U570" i="11" s="1"/>
  <c r="O570" i="11"/>
  <c r="T570" i="11" s="1"/>
  <c r="Q570" i="11"/>
  <c r="V570" i="11" s="1"/>
  <c r="M570" i="11"/>
  <c r="R570" i="11" s="1"/>
  <c r="Q571" i="11" l="1"/>
  <c r="V571" i="11" s="1"/>
  <c r="O571" i="11"/>
  <c r="T571" i="11" s="1"/>
  <c r="P571" i="11"/>
  <c r="U571" i="11" s="1"/>
  <c r="M571" i="11"/>
  <c r="R571" i="11" s="1"/>
  <c r="N570" i="11"/>
  <c r="S570" i="11" s="1"/>
  <c r="M572" i="11" l="1"/>
  <c r="R572" i="11"/>
  <c r="P572" i="11"/>
  <c r="U572" i="11" s="1"/>
  <c r="O572" i="11"/>
  <c r="T572" i="11" s="1"/>
  <c r="N571" i="11"/>
  <c r="S571" i="11" s="1"/>
  <c r="Q572" i="11"/>
  <c r="V572" i="11" s="1"/>
  <c r="Q573" i="11" l="1"/>
  <c r="V573" i="11" s="1"/>
  <c r="O573" i="11"/>
  <c r="T573" i="11" s="1"/>
  <c r="P573" i="11"/>
  <c r="U573" i="11" s="1"/>
  <c r="N572" i="11"/>
  <c r="S572" i="11" s="1"/>
  <c r="M573" i="11"/>
  <c r="R573" i="11" s="1"/>
  <c r="N573" i="11" l="1"/>
  <c r="S573" i="11" s="1"/>
  <c r="P574" i="11"/>
  <c r="U574" i="11" s="1"/>
  <c r="O574" i="11"/>
  <c r="T574" i="11" s="1"/>
  <c r="M574" i="11"/>
  <c r="R574" i="11" s="1"/>
  <c r="Q574" i="11"/>
  <c r="V574" i="11" s="1"/>
  <c r="M575" i="11" l="1"/>
  <c r="R575" i="11" s="1"/>
  <c r="O575" i="11"/>
  <c r="T575" i="11" s="1"/>
  <c r="P575" i="11"/>
  <c r="U575" i="11" s="1"/>
  <c r="Q575" i="11"/>
  <c r="V575" i="11" s="1"/>
  <c r="N574" i="11"/>
  <c r="S574" i="11" s="1"/>
  <c r="Q576" i="11" l="1"/>
  <c r="V576" i="11" s="1"/>
  <c r="P576" i="11"/>
  <c r="U576" i="11" s="1"/>
  <c r="O576" i="11"/>
  <c r="T576" i="11" s="1"/>
  <c r="N575" i="11"/>
  <c r="S575" i="11" s="1"/>
  <c r="M576" i="11"/>
  <c r="R576" i="11" s="1"/>
  <c r="N576" i="11" l="1"/>
  <c r="S576" i="11" s="1"/>
  <c r="O577" i="11"/>
  <c r="T577" i="11" s="1"/>
  <c r="P577" i="11"/>
  <c r="U577" i="11" s="1"/>
  <c r="M577" i="11"/>
  <c r="R577" i="11" s="1"/>
  <c r="Q577" i="11"/>
  <c r="V577" i="11" s="1"/>
  <c r="R578" i="11" l="1"/>
  <c r="M578" i="11"/>
  <c r="P578" i="11"/>
  <c r="U578" i="11" s="1"/>
  <c r="O578" i="11"/>
  <c r="T578" i="11" s="1"/>
  <c r="Q578" i="11"/>
  <c r="V578" i="11" s="1"/>
  <c r="S577" i="11"/>
  <c r="N577" i="11"/>
  <c r="O579" i="11" l="1"/>
  <c r="T579" i="11" s="1"/>
  <c r="P579" i="11"/>
  <c r="U579" i="11" s="1"/>
  <c r="Q579" i="11"/>
  <c r="V579" i="11" s="1"/>
  <c r="N578" i="11"/>
  <c r="S578" i="11" s="1"/>
  <c r="M579" i="11"/>
  <c r="R579" i="11" s="1"/>
  <c r="N579" i="11" l="1"/>
  <c r="S579" i="11" s="1"/>
  <c r="Q580" i="11"/>
  <c r="V580" i="11" s="1"/>
  <c r="P580" i="11"/>
  <c r="U580" i="11" s="1"/>
  <c r="M580" i="11"/>
  <c r="R580" i="11" s="1"/>
  <c r="O580" i="11"/>
  <c r="T580" i="11" s="1"/>
  <c r="Q581" i="11" l="1"/>
  <c r="V581" i="11" s="1"/>
  <c r="M581" i="11"/>
  <c r="R581" i="11" s="1"/>
  <c r="P581" i="11"/>
  <c r="U581" i="11"/>
  <c r="O581" i="11"/>
  <c r="T581" i="11" s="1"/>
  <c r="N580" i="11"/>
  <c r="S580" i="11" s="1"/>
  <c r="N581" i="11" l="1"/>
  <c r="S581" i="11" s="1"/>
  <c r="M582" i="11"/>
  <c r="R582" i="11" s="1"/>
  <c r="O582" i="11"/>
  <c r="T582" i="11" s="1"/>
  <c r="Q582" i="11"/>
  <c r="V582" i="11" s="1"/>
  <c r="P582" i="11"/>
  <c r="U582" i="11" s="1"/>
  <c r="Q583" i="11" l="1"/>
  <c r="V583" i="11" s="1"/>
  <c r="O583" i="11"/>
  <c r="T583" i="11" s="1"/>
  <c r="M583" i="11"/>
  <c r="R583" i="11" s="1"/>
  <c r="P583" i="11"/>
  <c r="U583" i="11" s="1"/>
  <c r="N582" i="11"/>
  <c r="S582" i="11" s="1"/>
  <c r="M584" i="11" l="1"/>
  <c r="R584" i="11" s="1"/>
  <c r="P584" i="11"/>
  <c r="U584" i="11" s="1"/>
  <c r="O584" i="11"/>
  <c r="T584" i="11" s="1"/>
  <c r="N583" i="11"/>
  <c r="S583" i="11" s="1"/>
  <c r="Q584" i="11"/>
  <c r="V584" i="11"/>
  <c r="N584" i="11" l="1"/>
  <c r="S584" i="11" s="1"/>
  <c r="O585" i="11"/>
  <c r="T585" i="11" s="1"/>
  <c r="P585" i="11"/>
  <c r="U585" i="11" s="1"/>
  <c r="M585" i="11"/>
  <c r="R585" i="11" s="1"/>
  <c r="Q585" i="11"/>
  <c r="V585" i="11" s="1"/>
  <c r="O586" i="11" l="1"/>
  <c r="T586" i="11" s="1"/>
  <c r="M586" i="11"/>
  <c r="R586" i="11" s="1"/>
  <c r="P586" i="11"/>
  <c r="U586" i="11" s="1"/>
  <c r="Q586" i="11"/>
  <c r="V586" i="11" s="1"/>
  <c r="N585" i="11"/>
  <c r="S585" i="11" s="1"/>
  <c r="M587" i="11" l="1"/>
  <c r="R587" i="11" s="1"/>
  <c r="Q587" i="11"/>
  <c r="V587" i="11" s="1"/>
  <c r="P587" i="11"/>
  <c r="U587" i="11" s="1"/>
  <c r="N586" i="11"/>
  <c r="S586" i="11" s="1"/>
  <c r="O587" i="11"/>
  <c r="T587" i="11" s="1"/>
  <c r="N587" i="11" l="1"/>
  <c r="S587" i="11" s="1"/>
  <c r="P588" i="11"/>
  <c r="U588" i="11" s="1"/>
  <c r="Q588" i="11"/>
  <c r="V588" i="11" s="1"/>
  <c r="O588" i="11"/>
  <c r="T588" i="11" s="1"/>
  <c r="M588" i="11"/>
  <c r="R588" i="11" s="1"/>
  <c r="O589" i="11" l="1"/>
  <c r="T589" i="11" s="1"/>
  <c r="Q589" i="11"/>
  <c r="V589" i="11" s="1"/>
  <c r="P589" i="11"/>
  <c r="U589" i="11" s="1"/>
  <c r="M589" i="11"/>
  <c r="R589" i="11" s="1"/>
  <c r="N588" i="11"/>
  <c r="S588" i="11" s="1"/>
  <c r="P590" i="11" l="1"/>
  <c r="U590" i="11" s="1"/>
  <c r="M590" i="11"/>
  <c r="R590" i="11" s="1"/>
  <c r="Q590" i="11"/>
  <c r="V590" i="11" s="1"/>
  <c r="N589" i="11"/>
  <c r="S589" i="11" s="1"/>
  <c r="O590" i="11"/>
  <c r="T590" i="11" s="1"/>
  <c r="N590" i="11" l="1"/>
  <c r="S590" i="11" s="1"/>
  <c r="Q591" i="11"/>
  <c r="V591" i="11" s="1"/>
  <c r="M591" i="11"/>
  <c r="R591" i="11" s="1"/>
  <c r="O591" i="11"/>
  <c r="T591" i="11" s="1"/>
  <c r="P591" i="11"/>
  <c r="U591" i="11" s="1"/>
  <c r="O592" i="11" l="1"/>
  <c r="T592" i="11" s="1"/>
  <c r="M592" i="11"/>
  <c r="R592" i="11" s="1"/>
  <c r="Q592" i="11"/>
  <c r="V592" i="11" s="1"/>
  <c r="P592" i="11"/>
  <c r="U592" i="11" s="1"/>
  <c r="N591" i="11"/>
  <c r="S591" i="11"/>
  <c r="M593" i="11" l="1"/>
  <c r="R593" i="11" s="1"/>
  <c r="P593" i="11"/>
  <c r="U593" i="11" s="1"/>
  <c r="Q593" i="11"/>
  <c r="V593" i="11" s="1"/>
  <c r="O593" i="11"/>
  <c r="T593" i="11" s="1"/>
  <c r="N592" i="11"/>
  <c r="S592" i="11" s="1"/>
  <c r="N593" i="11" l="1"/>
  <c r="S593" i="11" s="1"/>
  <c r="M594" i="11"/>
  <c r="R594" i="11" s="1"/>
  <c r="O594" i="11"/>
  <c r="T594" i="11"/>
  <c r="Q594" i="11"/>
  <c r="V594" i="11" s="1"/>
  <c r="P594" i="11"/>
  <c r="U594" i="11" s="1"/>
  <c r="P595" i="11" l="1"/>
  <c r="U595" i="11" s="1"/>
  <c r="M595" i="11"/>
  <c r="R595" i="11" s="1"/>
  <c r="Q595" i="11"/>
  <c r="V595" i="11" s="1"/>
  <c r="N594" i="11"/>
  <c r="S594" i="11" s="1"/>
  <c r="O595" i="11"/>
  <c r="T595" i="11" s="1"/>
  <c r="N595" i="11" l="1"/>
  <c r="S595" i="11" s="1"/>
  <c r="Q596" i="11"/>
  <c r="V596" i="11" s="1"/>
  <c r="M596" i="11"/>
  <c r="R596" i="11" s="1"/>
  <c r="O596" i="11"/>
  <c r="T596" i="11" s="1"/>
  <c r="P596" i="11"/>
  <c r="U596" i="11" s="1"/>
  <c r="O597" i="11" l="1"/>
  <c r="T597" i="11" s="1"/>
  <c r="M597" i="11"/>
  <c r="R597" i="11" s="1"/>
  <c r="Q597" i="11"/>
  <c r="V597" i="11" s="1"/>
  <c r="P597" i="11"/>
  <c r="U597" i="11"/>
  <c r="N596" i="11"/>
  <c r="S596" i="11" s="1"/>
  <c r="Q598" i="11" l="1"/>
  <c r="V598" i="11" s="1"/>
  <c r="N597" i="11"/>
  <c r="S597" i="11" s="1"/>
  <c r="M598" i="11"/>
  <c r="R598" i="11" s="1"/>
  <c r="O598" i="11"/>
  <c r="T598" i="11" s="1"/>
  <c r="P598" i="11"/>
  <c r="U598" i="11" s="1"/>
  <c r="O599" i="11" l="1"/>
  <c r="T599" i="11" s="1"/>
  <c r="M599" i="11"/>
  <c r="R599" i="11" s="1"/>
  <c r="N598" i="11"/>
  <c r="S598" i="11" s="1"/>
  <c r="P599" i="11"/>
  <c r="U599" i="11" s="1"/>
  <c r="Q599" i="11"/>
  <c r="V599" i="11" s="1"/>
  <c r="P600" i="11" l="1"/>
  <c r="U600" i="11" s="1"/>
  <c r="S599" i="11"/>
  <c r="N599" i="11"/>
  <c r="M600" i="11"/>
  <c r="R600" i="11" s="1"/>
  <c r="Q600" i="11"/>
  <c r="V600" i="11" s="1"/>
  <c r="O600" i="11"/>
  <c r="T600" i="11" s="1"/>
  <c r="M601" i="11" l="1"/>
  <c r="R601" i="11" s="1"/>
  <c r="O601" i="11"/>
  <c r="T601" i="11" s="1"/>
  <c r="Q601" i="11"/>
  <c r="V601" i="11" s="1"/>
  <c r="P601" i="11"/>
  <c r="U601" i="11" s="1"/>
  <c r="N600" i="11"/>
  <c r="S600" i="11" s="1"/>
  <c r="P602" i="11" l="1"/>
  <c r="U602" i="11" s="1"/>
  <c r="Q602" i="11"/>
  <c r="V602" i="11" s="1"/>
  <c r="O602" i="11"/>
  <c r="T602" i="11" s="1"/>
  <c r="N601" i="11"/>
  <c r="S601" i="11" s="1"/>
  <c r="M602" i="11"/>
  <c r="R602" i="11" s="1"/>
  <c r="N602" i="11" l="1"/>
  <c r="S602" i="11" s="1"/>
  <c r="O603" i="11"/>
  <c r="T603" i="11" s="1"/>
  <c r="Q603" i="11"/>
  <c r="V603" i="11" s="1"/>
  <c r="M603" i="11"/>
  <c r="R603" i="11" s="1"/>
  <c r="P603" i="11"/>
  <c r="U603" i="11" s="1"/>
  <c r="M604" i="11" l="1"/>
  <c r="R604" i="11"/>
  <c r="Q604" i="11"/>
  <c r="V604" i="11" s="1"/>
  <c r="O604" i="11"/>
  <c r="T604" i="11" s="1"/>
  <c r="P604" i="11"/>
  <c r="U604" i="11" s="1"/>
  <c r="N603" i="11"/>
  <c r="S603" i="11" s="1"/>
  <c r="O605" i="11" l="1"/>
  <c r="T605" i="11" s="1"/>
  <c r="Q605" i="11"/>
  <c r="V605" i="11" s="1"/>
  <c r="N604" i="11"/>
  <c r="S604" i="11" s="1"/>
  <c r="P605" i="11"/>
  <c r="U605" i="11" s="1"/>
  <c r="M605" i="11"/>
  <c r="R605" i="11" s="1"/>
  <c r="P606" i="11" l="1"/>
  <c r="U606" i="11" s="1"/>
  <c r="N605" i="11"/>
  <c r="S605" i="11" s="1"/>
  <c r="Q606" i="11"/>
  <c r="V606" i="11" s="1"/>
  <c r="M606" i="11"/>
  <c r="R606" i="11" s="1"/>
  <c r="O606" i="11"/>
  <c r="T606" i="11" s="1"/>
  <c r="M607" i="11" l="1"/>
  <c r="R607" i="11" s="1"/>
  <c r="Q607" i="11"/>
  <c r="V607" i="11" s="1"/>
  <c r="N606" i="11"/>
  <c r="S606" i="11" s="1"/>
  <c r="O607" i="11"/>
  <c r="T607" i="11" s="1"/>
  <c r="P607" i="11"/>
  <c r="U607" i="11" s="1"/>
  <c r="O608" i="11" l="1"/>
  <c r="T608" i="11" s="1"/>
  <c r="N607" i="11"/>
  <c r="S607" i="11"/>
  <c r="Q608" i="11"/>
  <c r="V608" i="11" s="1"/>
  <c r="P608" i="11"/>
  <c r="U608" i="11" s="1"/>
  <c r="M608" i="11"/>
  <c r="R608" i="11" s="1"/>
  <c r="Q609" i="11" l="1"/>
  <c r="V609" i="11" s="1"/>
  <c r="M609" i="11"/>
  <c r="R609" i="11" s="1"/>
  <c r="P609" i="11"/>
  <c r="U609" i="11" s="1"/>
  <c r="O609" i="11"/>
  <c r="T609" i="11" s="1"/>
  <c r="N608" i="11"/>
  <c r="S608" i="11" s="1"/>
  <c r="O610" i="11" l="1"/>
  <c r="T610" i="11"/>
  <c r="P610" i="11"/>
  <c r="U610" i="11" s="1"/>
  <c r="M610" i="11"/>
  <c r="R610" i="11" s="1"/>
  <c r="N609" i="11"/>
  <c r="S609" i="11" s="1"/>
  <c r="Q610" i="11"/>
  <c r="V610" i="11" s="1"/>
  <c r="M611" i="11" l="1"/>
  <c r="R611" i="11" s="1"/>
  <c r="P611" i="11"/>
  <c r="U611" i="11" s="1"/>
  <c r="Q611" i="11"/>
  <c r="V611" i="11" s="1"/>
  <c r="N610" i="11"/>
  <c r="S610" i="11" s="1"/>
  <c r="O611" i="11"/>
  <c r="T611" i="11" s="1"/>
  <c r="N611" i="11" l="1"/>
  <c r="S611" i="11" s="1"/>
  <c r="Q612" i="11"/>
  <c r="V612" i="11" s="1"/>
  <c r="P612" i="11"/>
  <c r="U612" i="11" s="1"/>
  <c r="O612" i="11"/>
  <c r="T612" i="11" s="1"/>
  <c r="M612" i="11"/>
  <c r="R612" i="11" s="1"/>
  <c r="O613" i="11" l="1"/>
  <c r="T613" i="11" s="1"/>
  <c r="P613" i="11"/>
  <c r="U613" i="11" s="1"/>
  <c r="Q613" i="11"/>
  <c r="V613" i="11" s="1"/>
  <c r="M613" i="11"/>
  <c r="R613" i="11" s="1"/>
  <c r="N612" i="11"/>
  <c r="S612" i="11" s="1"/>
  <c r="M614" i="11" l="1"/>
  <c r="R614" i="11" s="1"/>
  <c r="Q614" i="11"/>
  <c r="V614" i="11" s="1"/>
  <c r="P614" i="11"/>
  <c r="U614" i="11" s="1"/>
  <c r="N613" i="11"/>
  <c r="S613" i="11" s="1"/>
  <c r="O614" i="11"/>
  <c r="T614" i="11" s="1"/>
  <c r="N614" i="11" l="1"/>
  <c r="S614" i="11" s="1"/>
  <c r="P615" i="11"/>
  <c r="U615" i="11" s="1"/>
  <c r="Q615" i="11"/>
  <c r="V615" i="11" s="1"/>
  <c r="O615" i="11"/>
  <c r="T615" i="11" s="1"/>
  <c r="M615" i="11"/>
  <c r="R615" i="11" s="1"/>
  <c r="O616" i="11" l="1"/>
  <c r="T616" i="11" s="1"/>
  <c r="Q616" i="11"/>
  <c r="V616" i="11"/>
  <c r="P616" i="11"/>
  <c r="U616" i="11" s="1"/>
  <c r="M616" i="11"/>
  <c r="R616" i="11" s="1"/>
  <c r="N615" i="11"/>
  <c r="S615" i="11" s="1"/>
  <c r="P617" i="11" l="1"/>
  <c r="U617" i="11" s="1"/>
  <c r="N616" i="11"/>
  <c r="S616" i="11" s="1"/>
  <c r="M617" i="11"/>
  <c r="R617" i="11" s="1"/>
  <c r="O617" i="11"/>
  <c r="T617" i="11" s="1"/>
  <c r="Q617" i="11"/>
  <c r="V617" i="11" s="1"/>
  <c r="O618" i="11" l="1"/>
  <c r="T618" i="11" s="1"/>
  <c r="M618" i="11"/>
  <c r="R618" i="11" s="1"/>
  <c r="N617" i="11"/>
  <c r="S617" i="11" s="1"/>
  <c r="Q618" i="11"/>
  <c r="V618" i="11" s="1"/>
  <c r="P618" i="11"/>
  <c r="U618" i="11" s="1"/>
  <c r="Q619" i="11" l="1"/>
  <c r="V619" i="11" s="1"/>
  <c r="N618" i="11"/>
  <c r="S618" i="11" s="1"/>
  <c r="M619" i="11"/>
  <c r="R619" i="11" s="1"/>
  <c r="P619" i="11"/>
  <c r="U619" i="11" s="1"/>
  <c r="O619" i="11"/>
  <c r="T619" i="11" s="1"/>
  <c r="U620" i="11" l="1"/>
  <c r="P620" i="11"/>
  <c r="M620" i="11"/>
  <c r="R620" i="11"/>
  <c r="N619" i="11"/>
  <c r="S619" i="11" s="1"/>
  <c r="O620" i="11"/>
  <c r="T620" i="11" s="1"/>
  <c r="Q620" i="11"/>
  <c r="V620" i="11" s="1"/>
  <c r="Q621" i="11" l="1"/>
  <c r="V621" i="11" s="1"/>
  <c r="O621" i="11"/>
  <c r="T621" i="11" s="1"/>
  <c r="N620" i="11"/>
  <c r="S620" i="11" s="1"/>
  <c r="M621" i="11"/>
  <c r="R621" i="11" s="1"/>
  <c r="P621" i="11"/>
  <c r="U621" i="11" s="1"/>
  <c r="M622" i="11" l="1"/>
  <c r="R622" i="11" s="1"/>
  <c r="N621" i="11"/>
  <c r="S621" i="11" s="1"/>
  <c r="O622" i="11"/>
  <c r="T622" i="11" s="1"/>
  <c r="P622" i="11"/>
  <c r="U622" i="11" s="1"/>
  <c r="Q622" i="11"/>
  <c r="V622" i="11" s="1"/>
  <c r="U623" i="11" l="1"/>
  <c r="P623" i="11"/>
  <c r="O623" i="11"/>
  <c r="T623" i="11" s="1"/>
  <c r="S622" i="11"/>
  <c r="N622" i="11"/>
  <c r="Q623" i="11"/>
  <c r="V623" i="11" s="1"/>
  <c r="R623" i="11"/>
  <c r="M623" i="11"/>
  <c r="O624" i="11" l="1"/>
  <c r="T624" i="11" s="1"/>
  <c r="Q624" i="11"/>
  <c r="V624" i="11" s="1"/>
  <c r="N623" i="11"/>
  <c r="S623" i="11"/>
  <c r="M624" i="11"/>
  <c r="R624" i="11" s="1"/>
  <c r="P624" i="11"/>
  <c r="U624" i="11" s="1"/>
  <c r="P625" i="11" l="1"/>
  <c r="U625" i="11" s="1"/>
  <c r="Q625" i="11"/>
  <c r="V625" i="11" s="1"/>
  <c r="M625" i="11"/>
  <c r="R625" i="11" s="1"/>
  <c r="O625" i="11"/>
  <c r="T625" i="11" s="1"/>
  <c r="N624" i="11"/>
  <c r="S624" i="11" s="1"/>
  <c r="O626" i="11" l="1"/>
  <c r="T626" i="11" s="1"/>
  <c r="M626" i="11"/>
  <c r="R626" i="11" s="1"/>
  <c r="V626" i="11"/>
  <c r="Q626" i="11"/>
  <c r="N625" i="11"/>
  <c r="S625" i="11" s="1"/>
  <c r="U626" i="11"/>
  <c r="P626" i="11"/>
  <c r="M627" i="11" l="1"/>
  <c r="R627" i="11" s="1"/>
  <c r="N626" i="11"/>
  <c r="S626" i="11" s="1"/>
  <c r="O627" i="11"/>
  <c r="T627" i="11" s="1"/>
  <c r="P627" i="11"/>
  <c r="U627" i="11" s="1"/>
  <c r="Q627" i="11"/>
  <c r="V627" i="11" s="1"/>
  <c r="P628" i="11" l="1"/>
  <c r="U628" i="11" s="1"/>
  <c r="O628" i="11"/>
  <c r="T628" i="11" s="1"/>
  <c r="N627" i="11"/>
  <c r="S627" i="11" s="1"/>
  <c r="Q628" i="11"/>
  <c r="V628" i="11" s="1"/>
  <c r="M628" i="11"/>
  <c r="R628" i="11" s="1"/>
  <c r="Q629" i="11" l="1"/>
  <c r="V629" i="11" s="1"/>
  <c r="N628" i="11"/>
  <c r="S628" i="11" s="1"/>
  <c r="O629" i="11"/>
  <c r="T629" i="11" s="1"/>
  <c r="M629" i="11"/>
  <c r="R629" i="11" s="1"/>
  <c r="P629" i="11"/>
  <c r="U629" i="11" s="1"/>
  <c r="M630" i="11" l="1"/>
  <c r="R630" i="11" s="1"/>
  <c r="O630" i="11"/>
  <c r="T630" i="11" s="1"/>
  <c r="N629" i="11"/>
  <c r="S629" i="11" s="1"/>
  <c r="P630" i="11"/>
  <c r="U630" i="11" s="1"/>
  <c r="Q630" i="11"/>
  <c r="V630" i="11" s="1"/>
  <c r="P631" i="11" l="1"/>
  <c r="U631" i="11" s="1"/>
  <c r="N630" i="11"/>
  <c r="S630" i="11" s="1"/>
  <c r="O631" i="11"/>
  <c r="T631" i="11" s="1"/>
  <c r="Q631" i="11"/>
  <c r="V631" i="11" s="1"/>
  <c r="M631" i="11"/>
  <c r="R631" i="11" s="1"/>
  <c r="Q632" i="11" l="1"/>
  <c r="V632" i="11" s="1"/>
  <c r="O632" i="11"/>
  <c r="T632" i="11" s="1"/>
  <c r="N631" i="11"/>
  <c r="S631" i="11" s="1"/>
  <c r="M632" i="11"/>
  <c r="R632" i="11" s="1"/>
  <c r="P632" i="11"/>
  <c r="U632" i="11" s="1"/>
  <c r="M633" i="11" l="1"/>
  <c r="R633" i="11" s="1"/>
  <c r="N632" i="11"/>
  <c r="S632" i="11" s="1"/>
  <c r="O633" i="11"/>
  <c r="T633" i="11" s="1"/>
  <c r="P633" i="11"/>
  <c r="U633" i="11" s="1"/>
  <c r="Q633" i="11"/>
  <c r="V633" i="11" s="1"/>
  <c r="P634" i="11" l="1"/>
  <c r="U634" i="11" s="1"/>
  <c r="O634" i="11"/>
  <c r="T634" i="11" s="1"/>
  <c r="N633" i="11"/>
  <c r="S633" i="11" s="1"/>
  <c r="Q634" i="11"/>
  <c r="V634" i="11" s="1"/>
  <c r="M634" i="11"/>
  <c r="R634" i="11" s="1"/>
  <c r="Q635" i="11" l="1"/>
  <c r="V635" i="11" s="1"/>
  <c r="N634" i="11"/>
  <c r="S634" i="11" s="1"/>
  <c r="O635" i="11"/>
  <c r="T635" i="11" s="1"/>
  <c r="M635" i="11"/>
  <c r="R635" i="11" s="1"/>
  <c r="P635" i="11"/>
  <c r="U635" i="11" s="1"/>
  <c r="M636" i="11" l="1"/>
  <c r="R636" i="11" s="1"/>
  <c r="O636" i="11"/>
  <c r="T636" i="11" s="1"/>
  <c r="N635" i="11"/>
  <c r="S635" i="11" s="1"/>
  <c r="P636" i="11"/>
  <c r="U636" i="11" s="1"/>
  <c r="Q636" i="11"/>
  <c r="V636" i="11" s="1"/>
  <c r="P637" i="11" l="1"/>
  <c r="U637" i="11" s="1"/>
  <c r="O637" i="11"/>
  <c r="T637" i="11" s="1"/>
  <c r="N636" i="11"/>
  <c r="S636" i="11" s="1"/>
  <c r="Q637" i="11"/>
  <c r="V637" i="11" s="1"/>
  <c r="M637" i="11"/>
  <c r="R637" i="11" s="1"/>
  <c r="Q638" i="11" l="1"/>
  <c r="V638" i="11" s="1"/>
  <c r="N637" i="11"/>
  <c r="S637" i="11" s="1"/>
  <c r="O638" i="11"/>
  <c r="T638" i="11" s="1"/>
  <c r="M638" i="11"/>
  <c r="R638" i="11" s="1"/>
  <c r="P638" i="11"/>
  <c r="U638" i="11" s="1"/>
  <c r="R639" i="11" l="1"/>
  <c r="M639" i="11"/>
  <c r="O639" i="11"/>
  <c r="T639" i="11" s="1"/>
  <c r="S638" i="11"/>
  <c r="N638" i="11"/>
  <c r="P639" i="11"/>
  <c r="U639" i="11" s="1"/>
  <c r="V639" i="11"/>
  <c r="Q639" i="11"/>
  <c r="O640" i="11" l="1"/>
  <c r="T640" i="11" s="1"/>
  <c r="P640" i="11"/>
  <c r="U640" i="11" s="1"/>
  <c r="N639" i="11"/>
  <c r="S639" i="11" s="1"/>
  <c r="Q640" i="11"/>
  <c r="V640" i="11" s="1"/>
  <c r="M640" i="11"/>
  <c r="R640" i="11" s="1"/>
  <c r="Q641" i="11" l="1"/>
  <c r="V641" i="11" s="1"/>
  <c r="N640" i="11"/>
  <c r="S640" i="11" s="1"/>
  <c r="P641" i="11"/>
  <c r="U641" i="11" s="1"/>
  <c r="M641" i="11"/>
  <c r="R641" i="11" s="1"/>
  <c r="O641" i="11"/>
  <c r="T641" i="11" s="1"/>
  <c r="M642" i="11" l="1"/>
  <c r="R642" i="11" s="1"/>
  <c r="P642" i="11"/>
  <c r="U642" i="11" s="1"/>
  <c r="N641" i="11"/>
  <c r="S641" i="11" s="1"/>
  <c r="O642" i="11"/>
  <c r="T642" i="11" s="1"/>
  <c r="Q642" i="11"/>
  <c r="V642" i="11" s="1"/>
  <c r="O643" i="11" l="1"/>
  <c r="T643" i="11" s="1"/>
  <c r="N642" i="11"/>
  <c r="S642" i="11" s="1"/>
  <c r="P643" i="11"/>
  <c r="U643" i="11" s="1"/>
  <c r="Q643" i="11"/>
  <c r="V643" i="11" s="1"/>
  <c r="M643" i="11"/>
  <c r="R643" i="11" s="1"/>
  <c r="V644" i="11" l="1"/>
  <c r="Q644" i="11"/>
  <c r="P644" i="11"/>
  <c r="U644" i="11" s="1"/>
  <c r="S643" i="11"/>
  <c r="N643" i="11"/>
  <c r="M644" i="11"/>
  <c r="R644" i="11" s="1"/>
  <c r="T644" i="11"/>
  <c r="O644" i="11"/>
  <c r="P645" i="11" l="1"/>
  <c r="U645" i="11" s="1"/>
  <c r="M645" i="11"/>
  <c r="R645" i="11" s="1"/>
  <c r="O645" i="11"/>
  <c r="T645" i="11" s="1"/>
  <c r="N644" i="11"/>
  <c r="S644" i="11" s="1"/>
  <c r="Q645" i="11"/>
  <c r="V645" i="11" s="1"/>
  <c r="N645" i="11" l="1"/>
  <c r="S645" i="11" s="1"/>
  <c r="O646" i="11"/>
  <c r="T646" i="11" s="1"/>
  <c r="M646" i="11"/>
  <c r="R646" i="11" s="1"/>
  <c r="Q646" i="11"/>
  <c r="V646" i="11" s="1"/>
  <c r="P646" i="11"/>
  <c r="U646" i="11" s="1"/>
  <c r="Q647" i="11" l="1"/>
  <c r="V647" i="11" s="1"/>
  <c r="M647" i="11"/>
  <c r="R647" i="11" s="1"/>
  <c r="O647" i="11"/>
  <c r="T647" i="11" s="1"/>
  <c r="P647" i="11"/>
  <c r="U647" i="11" s="1"/>
  <c r="N646" i="11"/>
  <c r="S646" i="11" s="1"/>
  <c r="P648" i="11" l="1"/>
  <c r="U648" i="11" s="1"/>
  <c r="O648" i="11"/>
  <c r="T648" i="11" s="1"/>
  <c r="M648" i="11"/>
  <c r="R648" i="11" s="1"/>
  <c r="N647" i="11"/>
  <c r="S647" i="11" s="1"/>
  <c r="Q648" i="11"/>
  <c r="V648" i="11" s="1"/>
  <c r="N648" i="11" l="1"/>
  <c r="S648" i="11" s="1"/>
  <c r="M649" i="11"/>
  <c r="R649" i="11" s="1"/>
  <c r="O649" i="11"/>
  <c r="T649" i="11" s="1"/>
  <c r="Q649" i="11"/>
  <c r="V649" i="11" s="1"/>
  <c r="P649" i="11"/>
  <c r="U649" i="11" s="1"/>
  <c r="Q650" i="11" l="1"/>
  <c r="V650" i="11" s="1"/>
  <c r="O650" i="11"/>
  <c r="T650" i="11" s="1"/>
  <c r="M650" i="11"/>
  <c r="R650" i="11" s="1"/>
  <c r="P650" i="11"/>
  <c r="U650" i="11" s="1"/>
  <c r="N649" i="11"/>
  <c r="S649" i="11" s="1"/>
  <c r="P651" i="11" l="1"/>
  <c r="U651" i="11" s="1"/>
  <c r="M651" i="11"/>
  <c r="R651" i="11" s="1"/>
  <c r="O651" i="11"/>
  <c r="T651" i="11" s="1"/>
  <c r="N650" i="11"/>
  <c r="S650" i="11" s="1"/>
  <c r="Q651" i="11"/>
  <c r="V651" i="11" s="1"/>
  <c r="N651" i="11" l="1"/>
  <c r="S651" i="11" s="1"/>
  <c r="O652" i="11"/>
  <c r="T652" i="11" s="1"/>
  <c r="M652" i="11"/>
  <c r="R652" i="11" s="1"/>
  <c r="Q652" i="11"/>
  <c r="V652" i="11" s="1"/>
  <c r="P652" i="11"/>
  <c r="U652" i="11" s="1"/>
  <c r="Q653" i="11" l="1"/>
  <c r="V653" i="11" s="1"/>
  <c r="M653" i="11"/>
  <c r="R653" i="11" s="1"/>
  <c r="O653" i="11"/>
  <c r="T653" i="11" s="1"/>
  <c r="P653" i="11"/>
  <c r="U653" i="11" s="1"/>
  <c r="N652" i="11"/>
  <c r="S652" i="11" s="1"/>
  <c r="P654" i="11" l="1"/>
  <c r="U654" i="11" s="1"/>
  <c r="O654" i="11"/>
  <c r="T654" i="11" s="1"/>
  <c r="M654" i="11"/>
  <c r="R654" i="11" s="1"/>
  <c r="N653" i="11"/>
  <c r="S653" i="11" s="1"/>
  <c r="Q654" i="11"/>
  <c r="V654" i="11" s="1"/>
  <c r="N654" i="11" l="1"/>
  <c r="S654" i="11" s="1"/>
  <c r="M655" i="11"/>
  <c r="R655" i="11" s="1"/>
  <c r="O655" i="11"/>
  <c r="T655" i="11" s="1"/>
  <c r="Q655" i="11"/>
  <c r="V655" i="11" s="1"/>
  <c r="P655" i="11"/>
  <c r="U655" i="11" s="1"/>
  <c r="Q656" i="11" l="1"/>
  <c r="V656" i="11" s="1"/>
  <c r="O656" i="11"/>
  <c r="T656" i="11" s="1"/>
  <c r="M656" i="11"/>
  <c r="R656" i="11" s="1"/>
  <c r="P656" i="11"/>
  <c r="U656" i="11" s="1"/>
  <c r="N655" i="11"/>
  <c r="S655" i="11" s="1"/>
  <c r="P657" i="11" l="1"/>
  <c r="U657" i="11" s="1"/>
  <c r="M657" i="11"/>
  <c r="R657" i="11" s="1"/>
  <c r="O657" i="11"/>
  <c r="T657" i="11" s="1"/>
  <c r="N656" i="11"/>
  <c r="S656" i="11" s="1"/>
  <c r="Q657" i="11"/>
  <c r="V657" i="11" s="1"/>
  <c r="Q658" i="11" l="1"/>
  <c r="V658" i="11" s="1"/>
  <c r="N657" i="11"/>
  <c r="S657" i="11" s="1"/>
  <c r="O658" i="11"/>
  <c r="T658" i="11" s="1"/>
  <c r="M658" i="11"/>
  <c r="R658" i="11" s="1"/>
  <c r="P658" i="11"/>
  <c r="U658" i="11" s="1"/>
  <c r="M659" i="11" l="1"/>
  <c r="R659" i="11" s="1"/>
  <c r="O659" i="11"/>
  <c r="T659" i="11" s="1"/>
  <c r="N658" i="11"/>
  <c r="S658" i="11" s="1"/>
  <c r="P659" i="11"/>
  <c r="U659" i="11" s="1"/>
  <c r="Q659" i="11"/>
  <c r="V659" i="11" s="1"/>
  <c r="P660" i="11" l="1"/>
  <c r="U660" i="11" s="1"/>
  <c r="N659" i="11"/>
  <c r="S659" i="11" s="1"/>
  <c r="O660" i="11"/>
  <c r="T660" i="11" s="1"/>
  <c r="Q660" i="11"/>
  <c r="V660" i="11" s="1"/>
  <c r="M660" i="11"/>
  <c r="R660" i="11" s="1"/>
  <c r="Q661" i="11" l="1"/>
  <c r="V661" i="11" s="1"/>
  <c r="O661" i="11"/>
  <c r="T661" i="11" s="1"/>
  <c r="N660" i="11"/>
  <c r="S660" i="11" s="1"/>
  <c r="M661" i="11"/>
  <c r="R661" i="11" s="1"/>
  <c r="P661" i="11"/>
  <c r="U661" i="11" s="1"/>
  <c r="M662" i="11" l="1"/>
  <c r="R662" i="11" s="1"/>
  <c r="N661" i="11"/>
  <c r="S661" i="11" s="1"/>
  <c r="O662" i="11"/>
  <c r="T662" i="11" s="1"/>
  <c r="P662" i="11"/>
  <c r="U662" i="11" s="1"/>
  <c r="Q662" i="11"/>
  <c r="V662" i="11" s="1"/>
  <c r="N662" i="11" l="1"/>
  <c r="S662" i="11" s="1"/>
  <c r="P663" i="11"/>
  <c r="U663" i="11" s="1"/>
  <c r="O663" i="11"/>
  <c r="T663" i="11" s="1"/>
  <c r="Q663" i="11"/>
  <c r="V663" i="11" s="1"/>
  <c r="M663" i="11"/>
  <c r="R663" i="11" s="1"/>
  <c r="Q664" i="11" l="1"/>
  <c r="V664" i="11" s="1"/>
  <c r="O664" i="11"/>
  <c r="T664" i="11" s="1"/>
  <c r="P664" i="11"/>
  <c r="U664" i="11" s="1"/>
  <c r="M664" i="11"/>
  <c r="R664" i="11" s="1"/>
  <c r="N663" i="11"/>
  <c r="S663" i="11" s="1"/>
  <c r="M665" i="11" l="1"/>
  <c r="R665" i="11" s="1"/>
  <c r="P665" i="11"/>
  <c r="U665" i="11" s="1"/>
  <c r="O665" i="11"/>
  <c r="T665" i="11" s="1"/>
  <c r="N664" i="11"/>
  <c r="S664" i="11" s="1"/>
  <c r="Q665" i="11"/>
  <c r="V665" i="11" s="1"/>
  <c r="N665" i="11" l="1"/>
  <c r="S665" i="11" s="1"/>
  <c r="O666" i="11"/>
  <c r="T666" i="11" s="1"/>
  <c r="P666" i="11"/>
  <c r="U666" i="11" s="1"/>
  <c r="Q666" i="11"/>
  <c r="V666" i="11" s="1"/>
  <c r="M666" i="11"/>
  <c r="R666" i="11" s="1"/>
  <c r="Q667" i="11" l="1"/>
  <c r="V667" i="11" s="1"/>
  <c r="P667" i="11"/>
  <c r="U667" i="11" s="1"/>
  <c r="O667" i="11"/>
  <c r="T667" i="11" s="1"/>
  <c r="M667" i="11"/>
  <c r="R667" i="11" s="1"/>
  <c r="N666" i="11"/>
  <c r="S666" i="11" s="1"/>
  <c r="M668" i="11" l="1"/>
  <c r="R668" i="11" s="1"/>
  <c r="O668" i="11"/>
  <c r="T668" i="11" s="1"/>
  <c r="P668" i="11"/>
  <c r="U668" i="11" s="1"/>
  <c r="N667" i="11"/>
  <c r="S667" i="11" s="1"/>
  <c r="Q668" i="11"/>
  <c r="V668" i="11" s="1"/>
  <c r="N668" i="11" l="1"/>
  <c r="S668" i="11" s="1"/>
  <c r="P669" i="11"/>
  <c r="U669" i="11" s="1"/>
  <c r="O669" i="11"/>
  <c r="T669" i="11" s="1"/>
  <c r="Q669" i="11"/>
  <c r="V669" i="11" s="1"/>
  <c r="M669" i="11"/>
  <c r="R669" i="11" s="1"/>
  <c r="Q670" i="11" l="1"/>
  <c r="V670" i="11" s="1"/>
  <c r="O670" i="11"/>
  <c r="T670" i="11" s="1"/>
  <c r="P670" i="11"/>
  <c r="U670" i="11" s="1"/>
  <c r="M670" i="11"/>
  <c r="R670" i="11" s="1"/>
  <c r="N669" i="11"/>
  <c r="S669" i="11" s="1"/>
  <c r="M671" i="11" l="1"/>
  <c r="R671" i="11" s="1"/>
  <c r="P671" i="11"/>
  <c r="U671" i="11" s="1"/>
  <c r="O671" i="11"/>
  <c r="T671" i="11" s="1"/>
  <c r="N670" i="11"/>
  <c r="S670" i="11" s="1"/>
  <c r="Q671" i="11"/>
  <c r="V671" i="11" s="1"/>
  <c r="N671" i="11" l="1"/>
  <c r="S671" i="11" s="1"/>
  <c r="O672" i="11"/>
  <c r="T672" i="11" s="1"/>
  <c r="P672" i="11"/>
  <c r="U672" i="11" s="1"/>
  <c r="Q672" i="11"/>
  <c r="V672" i="11" s="1"/>
  <c r="M672" i="11"/>
  <c r="R672" i="11" s="1"/>
  <c r="Q673" i="11" l="1"/>
  <c r="V673" i="11" s="1"/>
  <c r="P673" i="11"/>
  <c r="U673" i="11" s="1"/>
  <c r="O673" i="11"/>
  <c r="T673" i="11" s="1"/>
  <c r="R673" i="11"/>
  <c r="M673" i="11"/>
  <c r="N672" i="11"/>
  <c r="S672" i="11" s="1"/>
  <c r="O674" i="11" l="1"/>
  <c r="T674" i="11"/>
  <c r="N673" i="11"/>
  <c r="S673" i="11" s="1"/>
  <c r="P674" i="11"/>
  <c r="U674" i="11" s="1"/>
  <c r="Q674" i="11"/>
  <c r="V674" i="11" s="1"/>
  <c r="M674" i="11"/>
  <c r="R674" i="11" s="1"/>
  <c r="P675" i="11" l="1"/>
  <c r="U675" i="11" s="1"/>
  <c r="N674" i="11"/>
  <c r="S674" i="11" s="1"/>
  <c r="M675" i="11"/>
  <c r="R675" i="11" s="1"/>
  <c r="Q675" i="11"/>
  <c r="V675" i="11" s="1"/>
  <c r="O675" i="11"/>
  <c r="T675" i="11" s="1"/>
  <c r="Q676" i="11" l="1"/>
  <c r="V676" i="11" s="1"/>
  <c r="M676" i="11"/>
  <c r="R676" i="11" s="1"/>
  <c r="N675" i="11"/>
  <c r="S675" i="11" s="1"/>
  <c r="O676" i="11"/>
  <c r="T676" i="11" s="1"/>
  <c r="P676" i="11"/>
  <c r="U676" i="11" s="1"/>
  <c r="O677" i="11" l="1"/>
  <c r="T677" i="11" s="1"/>
  <c r="N676" i="11"/>
  <c r="S676" i="11" s="1"/>
  <c r="M677" i="11"/>
  <c r="R677" i="11" s="1"/>
  <c r="P677" i="11"/>
  <c r="U677" i="11" s="1"/>
  <c r="Q677" i="11"/>
  <c r="V677" i="11" s="1"/>
  <c r="P678" i="11" l="1"/>
  <c r="U678" i="11" s="1"/>
  <c r="M678" i="11"/>
  <c r="R678" i="11" s="1"/>
  <c r="N677" i="11"/>
  <c r="S677" i="11" s="1"/>
  <c r="Q678" i="11"/>
  <c r="V678" i="11" s="1"/>
  <c r="O678" i="11"/>
  <c r="T678" i="11" s="1"/>
  <c r="Q679" i="11" l="1"/>
  <c r="V679" i="11" s="1"/>
  <c r="N678" i="11"/>
  <c r="S678" i="11" s="1"/>
  <c r="M679" i="11"/>
  <c r="R679" i="11" s="1"/>
  <c r="O679" i="11"/>
  <c r="T679" i="11" s="1"/>
  <c r="P679" i="11"/>
  <c r="U679" i="11" s="1"/>
  <c r="O680" i="11" l="1"/>
  <c r="T680" i="11" s="1"/>
  <c r="M680" i="11"/>
  <c r="R680" i="11" s="1"/>
  <c r="N679" i="11"/>
  <c r="S679" i="11" s="1"/>
  <c r="P680" i="11"/>
  <c r="U680" i="11" s="1"/>
  <c r="Q680" i="11"/>
  <c r="V680" i="11" s="1"/>
  <c r="P681" i="11" l="1"/>
  <c r="U681" i="11" s="1"/>
  <c r="N680" i="11"/>
  <c r="S680" i="11" s="1"/>
  <c r="M681" i="11"/>
  <c r="R681" i="11" s="1"/>
  <c r="Q681" i="11"/>
  <c r="V681" i="11" s="1"/>
  <c r="O681" i="11"/>
  <c r="T681" i="11" s="1"/>
  <c r="Q682" i="11" l="1"/>
  <c r="V682" i="11" s="1"/>
  <c r="M682" i="11"/>
  <c r="R682" i="11" s="1"/>
  <c r="N681" i="11"/>
  <c r="S681" i="11" s="1"/>
  <c r="O682" i="11"/>
  <c r="T682" i="11" s="1"/>
  <c r="P682" i="11"/>
  <c r="U682" i="11" s="1"/>
  <c r="O683" i="11" l="1"/>
  <c r="T683" i="11" s="1"/>
  <c r="N682" i="11"/>
  <c r="S682" i="11" s="1"/>
  <c r="M683" i="11"/>
  <c r="R683" i="11" s="1"/>
  <c r="P683" i="11"/>
  <c r="U683" i="11" s="1"/>
  <c r="Q683" i="11"/>
  <c r="V683" i="11" s="1"/>
  <c r="P684" i="11" l="1"/>
  <c r="U684" i="11" s="1"/>
  <c r="M684" i="11"/>
  <c r="R684" i="11" s="1"/>
  <c r="N683" i="11"/>
  <c r="S683" i="11" s="1"/>
  <c r="Q684" i="11"/>
  <c r="V684" i="11" s="1"/>
  <c r="O684" i="11"/>
  <c r="T684" i="11" s="1"/>
  <c r="Q685" i="11" l="1"/>
  <c r="V685" i="11" s="1"/>
  <c r="N684" i="11"/>
  <c r="S684" i="11" s="1"/>
  <c r="M685" i="11"/>
  <c r="R685" i="11" s="1"/>
  <c r="O685" i="11"/>
  <c r="T685" i="11" s="1"/>
  <c r="P685" i="11"/>
  <c r="U685" i="11" s="1"/>
  <c r="O686" i="11" l="1"/>
  <c r="T686" i="11" s="1"/>
  <c r="M686" i="11"/>
  <c r="R686" i="11" s="1"/>
  <c r="N685" i="11"/>
  <c r="S685" i="11" s="1"/>
  <c r="P686" i="11"/>
  <c r="U686" i="11" s="1"/>
  <c r="Q686" i="11"/>
  <c r="V686" i="11" s="1"/>
  <c r="P687" i="11" l="1"/>
  <c r="U687" i="11" s="1"/>
  <c r="N686" i="11"/>
  <c r="S686" i="11" s="1"/>
  <c r="M687" i="11"/>
  <c r="R687" i="11" s="1"/>
  <c r="Q687" i="11"/>
  <c r="V687" i="11" s="1"/>
  <c r="O687" i="11"/>
  <c r="T687" i="11" s="1"/>
  <c r="M688" i="11" l="1"/>
  <c r="R688" i="11" s="1"/>
  <c r="Q688" i="11"/>
  <c r="V688" i="11" s="1"/>
  <c r="N687" i="11"/>
  <c r="S687" i="11" s="1"/>
  <c r="O688" i="11"/>
  <c r="T688" i="11" s="1"/>
  <c r="P688" i="11"/>
  <c r="U688" i="11" s="1"/>
  <c r="O689" i="11" l="1"/>
  <c r="T689" i="11" s="1"/>
  <c r="N688" i="11"/>
  <c r="S688" i="11" s="1"/>
  <c r="Q689" i="11"/>
  <c r="V689" i="11" s="1"/>
  <c r="P689" i="11"/>
  <c r="U689" i="11" s="1"/>
  <c r="M689" i="11"/>
  <c r="R689" i="11" s="1"/>
  <c r="P690" i="11" l="1"/>
  <c r="U690" i="11" s="1"/>
  <c r="Q690" i="11"/>
  <c r="V690" i="11" s="1"/>
  <c r="N689" i="11"/>
  <c r="S689" i="11" s="1"/>
  <c r="M690" i="11"/>
  <c r="R690" i="11" s="1"/>
  <c r="O690" i="11"/>
  <c r="T690" i="11" s="1"/>
  <c r="Q691" i="11" l="1"/>
  <c r="V691" i="11" s="1"/>
  <c r="M691" i="11"/>
  <c r="R691" i="11" s="1"/>
  <c r="N690" i="11"/>
  <c r="S690" i="11" s="1"/>
  <c r="O691" i="11"/>
  <c r="T691" i="11" s="1"/>
  <c r="P691" i="11"/>
  <c r="U691" i="11" s="1"/>
  <c r="M692" i="11" l="1"/>
  <c r="R692" i="11" s="1"/>
  <c r="O692" i="11"/>
  <c r="T692" i="11" s="1"/>
  <c r="N691" i="11"/>
  <c r="S691" i="11" s="1"/>
  <c r="P692" i="11"/>
  <c r="U692" i="11" s="1"/>
  <c r="Q692" i="11"/>
  <c r="V692" i="11" s="1"/>
  <c r="N692" i="11" l="1"/>
  <c r="S692" i="11" s="1"/>
  <c r="P693" i="11"/>
  <c r="U693" i="11" s="1"/>
  <c r="O693" i="11"/>
  <c r="T693" i="11" s="1"/>
  <c r="Q693" i="11"/>
  <c r="V693" i="11" s="1"/>
  <c r="M693" i="11"/>
  <c r="R693" i="11" s="1"/>
  <c r="Q694" i="11" l="1"/>
  <c r="V694" i="11" s="1"/>
  <c r="P694" i="11"/>
  <c r="U694" i="11" s="1"/>
  <c r="O694" i="11"/>
  <c r="T694" i="11" s="1"/>
  <c r="M694" i="11"/>
  <c r="R694" i="11" s="1"/>
  <c r="N693" i="11"/>
  <c r="S693" i="11" s="1"/>
  <c r="M695" i="11" l="1"/>
  <c r="R695" i="11" s="1"/>
  <c r="P695" i="11"/>
  <c r="U695" i="11" s="1"/>
  <c r="O695" i="11"/>
  <c r="T695" i="11" s="1"/>
  <c r="N694" i="11"/>
  <c r="S694" i="11" s="1"/>
  <c r="Q695" i="11"/>
  <c r="V695" i="11" s="1"/>
  <c r="N695" i="11" l="1"/>
  <c r="S695" i="11" s="1"/>
  <c r="O696" i="11"/>
  <c r="T696" i="11" s="1"/>
  <c r="P696" i="11"/>
  <c r="U696" i="11" s="1"/>
  <c r="Q696" i="11"/>
  <c r="V696" i="11" s="1"/>
  <c r="M696" i="11"/>
  <c r="R696" i="11" s="1"/>
  <c r="Q697" i="11" l="1"/>
  <c r="V697" i="11" s="1"/>
  <c r="O697" i="11"/>
  <c r="T697" i="11" s="1"/>
  <c r="P697" i="11"/>
  <c r="U697" i="11" s="1"/>
  <c r="M697" i="11"/>
  <c r="R697" i="11" s="1"/>
  <c r="N696" i="11"/>
  <c r="S696" i="11" s="1"/>
  <c r="O698" i="11" l="1"/>
  <c r="T698" i="11" s="1"/>
  <c r="M698" i="11"/>
  <c r="R698" i="11" s="1"/>
  <c r="P698" i="11"/>
  <c r="U698" i="11" s="1"/>
  <c r="N697" i="11"/>
  <c r="S697" i="11" s="1"/>
  <c r="Q698" i="11"/>
  <c r="V698" i="11" s="1"/>
  <c r="N698" i="11" l="1"/>
  <c r="S698" i="11" s="1"/>
  <c r="P699" i="11"/>
  <c r="U699" i="11" s="1"/>
  <c r="M699" i="11"/>
  <c r="R699" i="11" s="1"/>
  <c r="Q699" i="11"/>
  <c r="V699" i="11" s="1"/>
  <c r="O699" i="11"/>
  <c r="T699" i="11" s="1"/>
  <c r="Q700" i="11" l="1"/>
  <c r="V700" i="11" s="1"/>
  <c r="M700" i="11"/>
  <c r="R700" i="11" s="1"/>
  <c r="P700" i="11"/>
  <c r="U700" i="11" s="1"/>
  <c r="O700" i="11"/>
  <c r="T700" i="11" s="1"/>
  <c r="N699" i="11"/>
  <c r="S699" i="11" s="1"/>
  <c r="O701" i="11" l="1"/>
  <c r="T701" i="11" s="1"/>
  <c r="P701" i="11"/>
  <c r="U701" i="11" s="1"/>
  <c r="M701" i="11"/>
  <c r="R701" i="11" s="1"/>
  <c r="N700" i="11"/>
  <c r="S700" i="11" s="1"/>
  <c r="Q701" i="11"/>
  <c r="V701" i="11" s="1"/>
  <c r="N701" i="11" l="1"/>
  <c r="S701" i="11" s="1"/>
  <c r="M702" i="11"/>
  <c r="R702" i="11" s="1"/>
  <c r="P702" i="11"/>
  <c r="U702" i="11" s="1"/>
  <c r="Q702" i="11"/>
  <c r="V702" i="11" s="1"/>
  <c r="O702" i="11"/>
  <c r="T702" i="11" s="1"/>
  <c r="Q703" i="11" l="1"/>
  <c r="V703" i="11" s="1"/>
  <c r="P703" i="11"/>
  <c r="U703" i="11" s="1"/>
  <c r="M703" i="11"/>
  <c r="R703" i="11" s="1"/>
  <c r="O703" i="11"/>
  <c r="T703" i="11" s="1"/>
  <c r="N702" i="11"/>
  <c r="S702" i="11" s="1"/>
  <c r="O704" i="11" l="1"/>
  <c r="T704" i="11" s="1"/>
  <c r="M704" i="11"/>
  <c r="R704" i="11" s="1"/>
  <c r="P704" i="11"/>
  <c r="U704" i="11" s="1"/>
  <c r="N703" i="11"/>
  <c r="S703" i="11" s="1"/>
  <c r="Q704" i="11"/>
  <c r="V704" i="11" s="1"/>
  <c r="N704" i="11" l="1"/>
  <c r="S704" i="11" s="1"/>
  <c r="P705" i="11"/>
  <c r="U705" i="11" s="1"/>
  <c r="M705" i="11"/>
  <c r="R705" i="11" s="1"/>
  <c r="Q705" i="11"/>
  <c r="V705" i="11" s="1"/>
  <c r="O705" i="11"/>
  <c r="T705" i="11" s="1"/>
  <c r="Q706" i="11" l="1"/>
  <c r="V706" i="11" s="1"/>
  <c r="M706" i="11"/>
  <c r="R706" i="11" s="1"/>
  <c r="P706" i="11"/>
  <c r="U706" i="11" s="1"/>
  <c r="O706" i="11"/>
  <c r="T706" i="11" s="1"/>
  <c r="N705" i="11"/>
  <c r="S705" i="11" s="1"/>
  <c r="O707" i="11" l="1"/>
  <c r="T707" i="11" s="1"/>
  <c r="P707" i="11"/>
  <c r="U707" i="11" s="1"/>
  <c r="M707" i="11"/>
  <c r="R707" i="11" s="1"/>
  <c r="N706" i="11"/>
  <c r="S706" i="11" s="1"/>
  <c r="Q707" i="11"/>
  <c r="V707" i="11" s="1"/>
  <c r="N707" i="11" l="1"/>
  <c r="S707" i="11" s="1"/>
  <c r="M708" i="11"/>
  <c r="R708" i="11" s="1"/>
  <c r="P708" i="11"/>
  <c r="U708" i="11" s="1"/>
  <c r="Q708" i="11"/>
  <c r="V708" i="11" s="1"/>
  <c r="O708" i="11"/>
  <c r="T708" i="11" s="1"/>
  <c r="Q709" i="11" l="1"/>
  <c r="V709" i="11" s="1"/>
  <c r="P709" i="11"/>
  <c r="U709" i="11" s="1"/>
  <c r="M709" i="11"/>
  <c r="R709" i="11" s="1"/>
  <c r="O709" i="11"/>
  <c r="T709" i="11"/>
  <c r="N708" i="11"/>
  <c r="S708" i="11" s="1"/>
  <c r="M710" i="11" l="1"/>
  <c r="R710" i="11" s="1"/>
  <c r="N709" i="11"/>
  <c r="S709" i="11" s="1"/>
  <c r="P710" i="11"/>
  <c r="U710" i="11" s="1"/>
  <c r="Q710" i="11"/>
  <c r="V710" i="11" s="1"/>
  <c r="O710" i="11"/>
  <c r="T710" i="11" s="1"/>
  <c r="P711" i="11" l="1"/>
  <c r="U711" i="11" s="1"/>
  <c r="Q711" i="11"/>
  <c r="V711" i="11" s="1"/>
  <c r="N710" i="11"/>
  <c r="S710" i="11" s="1"/>
  <c r="O711" i="11"/>
  <c r="T711" i="11" s="1"/>
  <c r="M711" i="11"/>
  <c r="R711" i="11" s="1"/>
  <c r="O712" i="11" l="1"/>
  <c r="T712" i="11" s="1"/>
  <c r="N711" i="11"/>
  <c r="S711" i="11" s="1"/>
  <c r="Q712" i="11"/>
  <c r="V712" i="11" s="1"/>
  <c r="M712" i="11"/>
  <c r="R712" i="11" s="1"/>
  <c r="P712" i="11"/>
  <c r="U712" i="11"/>
  <c r="N712" i="11" l="1"/>
  <c r="S712" i="11" s="1"/>
  <c r="M713" i="11"/>
  <c r="R713" i="11" s="1"/>
  <c r="Q713" i="11"/>
  <c r="V713" i="11" s="1"/>
  <c r="O713" i="11"/>
  <c r="T713" i="11" s="1"/>
  <c r="P713" i="11"/>
  <c r="U713" i="11" s="1"/>
  <c r="O714" i="11" l="1"/>
  <c r="T714" i="11" s="1"/>
  <c r="Q714" i="11"/>
  <c r="V714" i="11" s="1"/>
  <c r="M714" i="11"/>
  <c r="R714" i="11" s="1"/>
  <c r="P714" i="11"/>
  <c r="U714" i="11" s="1"/>
  <c r="N713" i="11"/>
  <c r="S713" i="11" s="1"/>
  <c r="P715" i="11" l="1"/>
  <c r="U715" i="11" s="1"/>
  <c r="M715" i="11"/>
  <c r="R715" i="11" s="1"/>
  <c r="Q715" i="11"/>
  <c r="V715" i="11" s="1"/>
  <c r="N714" i="11"/>
  <c r="S714" i="11" s="1"/>
  <c r="O715" i="11"/>
  <c r="T715" i="11" s="1"/>
  <c r="N715" i="11" l="1"/>
  <c r="S715" i="11" s="1"/>
  <c r="Q716" i="11"/>
  <c r="V716" i="11" s="1"/>
  <c r="M716" i="11"/>
  <c r="R716" i="11" s="1"/>
  <c r="O716" i="11"/>
  <c r="T716" i="11" s="1"/>
  <c r="P716" i="11"/>
  <c r="U716" i="11" s="1"/>
  <c r="O717" i="11" l="1"/>
  <c r="T717" i="11" s="1"/>
  <c r="M717" i="11"/>
  <c r="R717" i="11" s="1"/>
  <c r="Q717" i="11"/>
  <c r="V717" i="11" s="1"/>
  <c r="P717" i="11"/>
  <c r="U717" i="11" s="1"/>
  <c r="N716" i="11"/>
  <c r="S716" i="11" s="1"/>
  <c r="P718" i="11" l="1"/>
  <c r="U718" i="11" s="1"/>
  <c r="Q718" i="11"/>
  <c r="V718" i="11" s="1"/>
  <c r="M718" i="11"/>
  <c r="R718" i="11" s="1"/>
  <c r="N717" i="11"/>
  <c r="S717" i="11" s="1"/>
  <c r="O718" i="11"/>
  <c r="T718" i="11" s="1"/>
  <c r="N718" i="11" l="1"/>
  <c r="S718" i="11" s="1"/>
  <c r="M719" i="11"/>
  <c r="R719" i="11" s="1"/>
  <c r="Q719" i="11"/>
  <c r="V719" i="11" s="1"/>
  <c r="O719" i="11"/>
  <c r="T719" i="11" s="1"/>
  <c r="P719" i="11"/>
  <c r="U719" i="11" s="1"/>
  <c r="O720" i="11" l="1"/>
  <c r="T720" i="11" s="1"/>
  <c r="Q720" i="11"/>
  <c r="V720" i="11" s="1"/>
  <c r="M720" i="11"/>
  <c r="R720" i="11" s="1"/>
  <c r="U720" i="11"/>
  <c r="P720" i="11"/>
  <c r="N719" i="11"/>
  <c r="S719" i="11" s="1"/>
  <c r="M721" i="11" l="1"/>
  <c r="R721" i="11" s="1"/>
  <c r="N720" i="11"/>
  <c r="S720" i="11" s="1"/>
  <c r="Q721" i="11"/>
  <c r="V721" i="11" s="1"/>
  <c r="O721" i="11"/>
  <c r="T721" i="11" s="1"/>
  <c r="P721" i="11"/>
  <c r="U721" i="11" s="1"/>
  <c r="O722" i="11" l="1"/>
  <c r="T722" i="11" s="1"/>
  <c r="Q722" i="11"/>
  <c r="V722" i="11" s="1"/>
  <c r="N721" i="11"/>
  <c r="S721" i="11" s="1"/>
  <c r="P722" i="11"/>
  <c r="U722" i="11" s="1"/>
  <c r="M722" i="11"/>
  <c r="R722" i="11" s="1"/>
  <c r="Q723" i="11" l="1"/>
  <c r="V723" i="11" s="1"/>
  <c r="P723" i="11"/>
  <c r="U723" i="11" s="1"/>
  <c r="N722" i="11"/>
  <c r="S722" i="11"/>
  <c r="M723" i="11"/>
  <c r="R723" i="11" s="1"/>
  <c r="O723" i="11"/>
  <c r="T723" i="11" s="1"/>
  <c r="O724" i="11" l="1"/>
  <c r="T724" i="11" s="1"/>
  <c r="P724" i="11"/>
  <c r="U724" i="11" s="1"/>
  <c r="M724" i="11"/>
  <c r="R724" i="11" s="1"/>
  <c r="Q724" i="11"/>
  <c r="V724" i="11" s="1"/>
  <c r="N723" i="11"/>
  <c r="S723" i="11" s="1"/>
  <c r="Q725" i="11" l="1"/>
  <c r="V725" i="11" s="1"/>
  <c r="M725" i="11"/>
  <c r="R725" i="11" s="1"/>
  <c r="P725" i="11"/>
  <c r="U725" i="11" s="1"/>
  <c r="N724" i="11"/>
  <c r="S724" i="11" s="1"/>
  <c r="O725" i="11"/>
  <c r="T725" i="11"/>
  <c r="N725" i="11" l="1"/>
  <c r="S725" i="11" s="1"/>
  <c r="P726" i="11"/>
  <c r="U726" i="11" s="1"/>
  <c r="M726" i="11"/>
  <c r="R726" i="11" s="1"/>
  <c r="Q726" i="11"/>
  <c r="V726" i="11" s="1"/>
  <c r="O726" i="11"/>
  <c r="T726" i="11" s="1"/>
  <c r="Q727" i="11" l="1"/>
  <c r="V727" i="11" s="1"/>
  <c r="M727" i="11"/>
  <c r="R727" i="11" s="1"/>
  <c r="P727" i="11"/>
  <c r="U727" i="11" s="1"/>
  <c r="O727" i="11"/>
  <c r="T727" i="11" s="1"/>
  <c r="N726" i="11"/>
  <c r="S726" i="11" s="1"/>
  <c r="O728" i="11" l="1"/>
  <c r="T728" i="11" s="1"/>
  <c r="P728" i="11"/>
  <c r="U728" i="11" s="1"/>
  <c r="M728" i="11"/>
  <c r="R728" i="11" s="1"/>
  <c r="N727" i="11"/>
  <c r="S727" i="11" s="1"/>
  <c r="Q728" i="11"/>
  <c r="V728" i="11" s="1"/>
  <c r="P729" i="11" l="1"/>
  <c r="U729" i="11" s="1"/>
  <c r="N728" i="11"/>
  <c r="S728" i="11" s="1"/>
  <c r="M729" i="11"/>
  <c r="R729" i="11" s="1"/>
  <c r="Q729" i="11"/>
  <c r="V729" i="11" s="1"/>
  <c r="O729" i="11"/>
  <c r="T729" i="11" s="1"/>
  <c r="Q730" i="11" l="1"/>
  <c r="V730" i="11" s="1"/>
  <c r="M730" i="11"/>
  <c r="R730" i="11" s="1"/>
  <c r="N729" i="11"/>
  <c r="S729" i="11" s="1"/>
  <c r="O730" i="11"/>
  <c r="T730" i="11" s="1"/>
  <c r="P730" i="11"/>
  <c r="U730" i="11" s="1"/>
  <c r="O731" i="11" l="1"/>
  <c r="T731" i="11" s="1"/>
  <c r="N730" i="11"/>
  <c r="S730" i="11" s="1"/>
  <c r="M731" i="11"/>
  <c r="R731" i="11" s="1"/>
  <c r="P731" i="11"/>
  <c r="U731" i="11" s="1"/>
  <c r="Q731" i="11"/>
  <c r="V731" i="11" s="1"/>
  <c r="N731" i="11" l="1"/>
  <c r="S731" i="11" s="1"/>
  <c r="P732" i="11"/>
  <c r="U732" i="11" s="1"/>
  <c r="M732" i="11"/>
  <c r="R732" i="11" s="1"/>
  <c r="Q732" i="11"/>
  <c r="V732" i="11" s="1"/>
  <c r="O732" i="11"/>
  <c r="T732" i="11" s="1"/>
  <c r="Q733" i="11" l="1"/>
  <c r="V733" i="11" s="1"/>
  <c r="M733" i="11"/>
  <c r="R733" i="11" s="1"/>
  <c r="P733" i="11"/>
  <c r="U733" i="11" s="1"/>
  <c r="O733" i="11"/>
  <c r="T733" i="11" s="1"/>
  <c r="N732" i="11"/>
  <c r="S732" i="11" s="1"/>
  <c r="O734" i="11" l="1"/>
  <c r="T734" i="11" s="1"/>
  <c r="P734" i="11"/>
  <c r="U734" i="11" s="1"/>
  <c r="M734" i="11"/>
  <c r="R734" i="11" s="1"/>
  <c r="N733" i="11"/>
  <c r="S733" i="11" s="1"/>
  <c r="Q734" i="11"/>
  <c r="V734" i="11" s="1"/>
  <c r="N734" i="11" l="1"/>
  <c r="S734" i="11" s="1"/>
  <c r="M735" i="11"/>
  <c r="R735" i="11" s="1"/>
  <c r="P735" i="11"/>
  <c r="U735" i="11" s="1"/>
  <c r="Q735" i="11"/>
  <c r="V735" i="11" s="1"/>
  <c r="O735" i="11"/>
  <c r="T735" i="11" s="1"/>
  <c r="Q736" i="11" l="1"/>
  <c r="V736" i="11" s="1"/>
  <c r="P736" i="11"/>
  <c r="U736" i="11" s="1"/>
  <c r="M736" i="11"/>
  <c r="R736" i="11" s="1"/>
  <c r="T736" i="11"/>
  <c r="O736" i="11"/>
  <c r="N735" i="11"/>
  <c r="S735" i="11" s="1"/>
  <c r="M737" i="11" l="1"/>
  <c r="R737" i="11" s="1"/>
  <c r="N736" i="11"/>
  <c r="S736" i="11" s="1"/>
  <c r="P737" i="11"/>
  <c r="U737" i="11" s="1"/>
  <c r="Q737" i="11"/>
  <c r="V737" i="11" s="1"/>
  <c r="O737" i="11"/>
  <c r="T737" i="11" s="1"/>
  <c r="Q738" i="11" l="1"/>
  <c r="V738" i="11" s="1"/>
  <c r="P738" i="11"/>
  <c r="U738" i="11" s="1"/>
  <c r="N737" i="11"/>
  <c r="S737" i="11" s="1"/>
  <c r="O738" i="11"/>
  <c r="T738" i="11" s="1"/>
  <c r="M738" i="11"/>
  <c r="R738" i="11" s="1"/>
  <c r="O739" i="11" l="1"/>
  <c r="T739" i="11" s="1"/>
  <c r="N738" i="11"/>
  <c r="S738" i="11"/>
  <c r="P739" i="11"/>
  <c r="U739" i="11" s="1"/>
  <c r="M739" i="11"/>
  <c r="R739" i="11" s="1"/>
  <c r="Q739" i="11"/>
  <c r="V739" i="11" s="1"/>
  <c r="P740" i="11" l="1"/>
  <c r="U740" i="11" s="1"/>
  <c r="Q740" i="11"/>
  <c r="V740" i="11" s="1"/>
  <c r="M740" i="11"/>
  <c r="R740" i="11" s="1"/>
  <c r="O740" i="11"/>
  <c r="T740" i="11" s="1"/>
  <c r="N739" i="11"/>
  <c r="S739" i="11" s="1"/>
  <c r="O741" i="11" l="1"/>
  <c r="T741" i="11" s="1"/>
  <c r="M741" i="11"/>
  <c r="R741" i="11" s="1"/>
  <c r="Q741" i="11"/>
  <c r="V741" i="11" s="1"/>
  <c r="N740" i="11"/>
  <c r="S740" i="11" s="1"/>
  <c r="P741" i="11"/>
  <c r="U741" i="11" s="1"/>
  <c r="N741" i="11" l="1"/>
  <c r="S741" i="11" s="1"/>
  <c r="Q742" i="11"/>
  <c r="V742" i="11" s="1"/>
  <c r="M742" i="11"/>
  <c r="R742" i="11" s="1"/>
  <c r="P742" i="11"/>
  <c r="U742" i="11" s="1"/>
  <c r="O742" i="11"/>
  <c r="T742" i="11" s="1"/>
  <c r="P743" i="11" l="1"/>
  <c r="U743" i="11" s="1"/>
  <c r="M743" i="11"/>
  <c r="R743" i="11" s="1"/>
  <c r="Q743" i="11"/>
  <c r="V743" i="11" s="1"/>
  <c r="O743" i="11"/>
  <c r="T743" i="11" s="1"/>
  <c r="N742" i="11"/>
  <c r="S742" i="11" s="1"/>
  <c r="O744" i="11" l="1"/>
  <c r="T744" i="11" s="1"/>
  <c r="Q744" i="11"/>
  <c r="V744" i="11" s="1"/>
  <c r="M744" i="11"/>
  <c r="R744" i="11" s="1"/>
  <c r="N743" i="11"/>
  <c r="S743" i="11" s="1"/>
  <c r="P744" i="11"/>
  <c r="U744" i="11" s="1"/>
  <c r="N744" i="11" l="1"/>
  <c r="S744" i="11" s="1"/>
</calcChain>
</file>

<file path=xl/sharedStrings.xml><?xml version="1.0" encoding="utf-8"?>
<sst xmlns="http://schemas.openxmlformats.org/spreadsheetml/2006/main" count="57" uniqueCount="29">
  <si>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</si>
  <si>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</si>
  <si>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</si>
  <si>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</si>
  <si>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</si>
  <si>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</si>
  <si>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</si>
  <si>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</si>
  <si>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</si>
  <si>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</si>
  <si>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</si>
  <si>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</si>
  <si>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</si>
  <si>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</si>
  <si>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</si>
  <si>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</si>
  <si>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</si>
  <si>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</si>
  <si>
    <t>편입비중</t>
    <phoneticPr fontId="2" type="noConversion"/>
  </si>
  <si>
    <t>지수</t>
    <phoneticPr fontId="2" type="noConversion"/>
  </si>
  <si>
    <t>환매좌수</t>
    <phoneticPr fontId="2" type="noConversion"/>
  </si>
  <si>
    <t>(Random)</t>
    <phoneticPr fontId="2" type="noConversion"/>
  </si>
  <si>
    <t>총좌수</t>
    <phoneticPr fontId="2" type="noConversion"/>
  </si>
  <si>
    <t>AUM</t>
    <phoneticPr fontId="2" type="noConversion"/>
  </si>
  <si>
    <t>iNAV
(지수변동률*기준가)</t>
    <phoneticPr fontId="2" type="noConversion"/>
  </si>
  <si>
    <t>일자별 매매내역(몇 주 구매)</t>
    <phoneticPr fontId="2" type="noConversion"/>
  </si>
  <si>
    <t>주식 잔고(누적된 잔고 기록)</t>
    <phoneticPr fontId="2" type="noConversion"/>
  </si>
  <si>
    <r>
      <t xml:space="preserve">설정좌수
</t>
    </r>
    <r>
      <rPr>
        <b/>
        <sz val="11"/>
        <color rgb="FFFFFF00"/>
        <rFont val="맑은 고딕"/>
        <family val="3"/>
        <charset val="129"/>
        <scheme val="minor"/>
      </rPr>
      <t>(CU:5만)</t>
    </r>
    <phoneticPr fontId="2" type="noConversion"/>
  </si>
  <si>
    <t>유동주식수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</si>
</sst>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_-;\-* #,##0.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10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1" fontId="0" fillId="0" borderId="0" xfId="0" applyNumberForma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0" fillId="3" borderId="0" xfId="1" applyFont="1" applyFill="1">
      <alignment vertical="center"/>
    </xf>
    <xf numFmtId="2" fontId="0" fillId="3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41" fontId="4" fillId="0" borderId="0" xfId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100.25248628339121</c:v>
                </c:pt>
                <c:pt idx="2">
                  <c:v>100.1271142837022</c:v>
                </c:pt>
                <c:pt idx="3">
                  <c:v>100.59982408983727</c:v>
                </c:pt>
                <c:pt idx="4">
                  <c:v>102.27983085159784</c:v>
                </c:pt>
                <c:pt idx="5">
                  <c:v>105.14694722509847</c:v>
                </c:pt>
                <c:pt idx="6">
                  <c:v>106.94194921005575</c:v>
                </c:pt>
                <c:pt idx="7">
                  <c:v>108.15180406156747</c:v>
                </c:pt>
                <c:pt idx="8">
                  <c:v>108.23494159729607</c:v>
                </c:pt>
                <c:pt idx="9">
                  <c:v>106.47015583761825</c:v>
                </c:pt>
                <c:pt idx="10">
                  <c:v>108.96236929313584</c:v>
                </c:pt>
                <c:pt idx="11">
                  <c:v>109.81552348958942</c:v>
                </c:pt>
                <c:pt idx="12">
                  <c:v>111.83832493209289</c:v>
                </c:pt>
                <c:pt idx="13">
                  <c:v>110.25599979368982</c:v>
                </c:pt>
                <c:pt idx="14">
                  <c:v>112.0754073195978</c:v>
                </c:pt>
                <c:pt idx="15">
                  <c:v>109.75883464626754</c:v>
                </c:pt>
                <c:pt idx="16">
                  <c:v>106.57954033427752</c:v>
                </c:pt>
                <c:pt idx="17">
                  <c:v>107.2357321169652</c:v>
                </c:pt>
                <c:pt idx="18">
                  <c:v>104.17979415963138</c:v>
                </c:pt>
                <c:pt idx="19">
                  <c:v>102.71320733416658</c:v>
                </c:pt>
                <c:pt idx="20">
                  <c:v>104.25786629945877</c:v>
                </c:pt>
                <c:pt idx="21">
                  <c:v>107.78563949969052</c:v>
                </c:pt>
                <c:pt idx="22">
                  <c:v>108.80580388529842</c:v>
                </c:pt>
                <c:pt idx="23">
                  <c:v>111.63813232021265</c:v>
                </c:pt>
                <c:pt idx="24">
                  <c:v>110.53933406983123</c:v>
                </c:pt>
                <c:pt idx="25">
                  <c:v>109.64423934614049</c:v>
                </c:pt>
                <c:pt idx="26">
                  <c:v>110.76065476938966</c:v>
                </c:pt>
                <c:pt idx="27">
                  <c:v>111.46216647023159</c:v>
                </c:pt>
                <c:pt idx="28">
                  <c:v>112.0806674348745</c:v>
                </c:pt>
                <c:pt idx="29">
                  <c:v>114.0004402520659</c:v>
                </c:pt>
                <c:pt idx="30">
                  <c:v>113.72238644621142</c:v>
                </c:pt>
                <c:pt idx="31">
                  <c:v>110.82882011925625</c:v>
                </c:pt>
                <c:pt idx="32">
                  <c:v>111.37240206652086</c:v>
                </c:pt>
                <c:pt idx="33">
                  <c:v>111.50207300567119</c:v>
                </c:pt>
                <c:pt idx="34">
                  <c:v>109.92312945206028</c:v>
                </c:pt>
                <c:pt idx="35">
                  <c:v>105.58061325376818</c:v>
                </c:pt>
                <c:pt idx="36">
                  <c:v>106.98413356408946</c:v>
                </c:pt>
                <c:pt idx="37">
                  <c:v>104.35111254724636</c:v>
                </c:pt>
                <c:pt idx="38">
                  <c:v>103.11447260610763</c:v>
                </c:pt>
                <c:pt idx="39">
                  <c:v>99.443090508495189</c:v>
                </c:pt>
                <c:pt idx="40">
                  <c:v>101.48741371806406</c:v>
                </c:pt>
                <c:pt idx="41">
                  <c:v>102.39204640417083</c:v>
                </c:pt>
                <c:pt idx="42">
                  <c:v>105.56982794539084</c:v>
                </c:pt>
                <c:pt idx="43">
                  <c:v>106.57077557931029</c:v>
                </c:pt>
                <c:pt idx="44">
                  <c:v>104.22490853222112</c:v>
                </c:pt>
                <c:pt idx="45">
                  <c:v>99.525470549746757</c:v>
                </c:pt>
                <c:pt idx="46">
                  <c:v>100.4007773205345</c:v>
                </c:pt>
                <c:pt idx="47">
                  <c:v>96.191762036646537</c:v>
                </c:pt>
                <c:pt idx="48">
                  <c:v>93.529002535907452</c:v>
                </c:pt>
                <c:pt idx="49">
                  <c:v>92.141709798904614</c:v>
                </c:pt>
                <c:pt idx="50">
                  <c:v>89.516638394679362</c:v>
                </c:pt>
                <c:pt idx="51">
                  <c:v>87.066071361664072</c:v>
                </c:pt>
                <c:pt idx="52">
                  <c:v>82.764752737868335</c:v>
                </c:pt>
                <c:pt idx="53">
                  <c:v>77.061045993418375</c:v>
                </c:pt>
                <c:pt idx="54">
                  <c:v>82.740402284181599</c:v>
                </c:pt>
                <c:pt idx="55">
                  <c:v>77.948801261438021</c:v>
                </c:pt>
                <c:pt idx="56">
                  <c:v>86.371522931396612</c:v>
                </c:pt>
                <c:pt idx="57">
                  <c:v>90.036806682904853</c:v>
                </c:pt>
                <c:pt idx="58">
                  <c:v>87.925124007842541</c:v>
                </c:pt>
                <c:pt idx="59">
                  <c:v>89.005069356613873</c:v>
                </c:pt>
                <c:pt idx="60">
                  <c:v>88.437561919722469</c:v>
                </c:pt>
                <c:pt idx="61">
                  <c:v>88.372577042553189</c:v>
                </c:pt>
                <c:pt idx="62">
                  <c:v>84.468985602089262</c:v>
                </c:pt>
                <c:pt idx="63">
                  <c:v>86.156941827094244</c:v>
                </c:pt>
                <c:pt idx="64">
                  <c:v>86.349181871711238</c:v>
                </c:pt>
                <c:pt idx="65">
                  <c:v>89.472196499137411</c:v>
                </c:pt>
                <c:pt idx="66">
                  <c:v>91.40268394202927</c:v>
                </c:pt>
                <c:pt idx="67">
                  <c:v>89.946762087517115</c:v>
                </c:pt>
                <c:pt idx="68">
                  <c:v>90.915234585471552</c:v>
                </c:pt>
                <c:pt idx="69">
                  <c:v>91.347830407308976</c:v>
                </c:pt>
                <c:pt idx="70">
                  <c:v>89.263323706577694</c:v>
                </c:pt>
                <c:pt idx="71">
                  <c:v>90.682185981630695</c:v>
                </c:pt>
                <c:pt idx="72">
                  <c:v>91.036123788376301</c:v>
                </c:pt>
                <c:pt idx="73">
                  <c:v>95.374178102037689</c:v>
                </c:pt>
                <c:pt idx="74">
                  <c:v>93.071407328565428</c:v>
                </c:pt>
                <c:pt idx="75">
                  <c:v>91.912193363658986</c:v>
                </c:pt>
                <c:pt idx="76">
                  <c:v>93.198256634443723</c:v>
                </c:pt>
                <c:pt idx="77">
                  <c:v>93.167953583099973</c:v>
                </c:pt>
                <c:pt idx="78">
                  <c:v>92.028731809172399</c:v>
                </c:pt>
                <c:pt idx="79">
                  <c:v>92.912202829666342</c:v>
                </c:pt>
                <c:pt idx="80">
                  <c:v>93.512863875009032</c:v>
                </c:pt>
                <c:pt idx="81">
                  <c:v>93.683882417564945</c:v>
                </c:pt>
                <c:pt idx="82">
                  <c:v>90.724128660835007</c:v>
                </c:pt>
                <c:pt idx="83">
                  <c:v>92.076347812689178</c:v>
                </c:pt>
                <c:pt idx="84">
                  <c:v>91.410404433573405</c:v>
                </c:pt>
                <c:pt idx="85">
                  <c:v>91.961504646921014</c:v>
                </c:pt>
                <c:pt idx="86">
                  <c:v>91.268016294009442</c:v>
                </c:pt>
                <c:pt idx="87">
                  <c:v>90.651312591787445</c:v>
                </c:pt>
                <c:pt idx="88">
                  <c:v>91.897918667246429</c:v>
                </c:pt>
                <c:pt idx="89">
                  <c:v>90.523253052685732</c:v>
                </c:pt>
                <c:pt idx="90">
                  <c:v>90.438292995730649</c:v>
                </c:pt>
                <c:pt idx="91">
                  <c:v>91.823643123695462</c:v>
                </c:pt>
                <c:pt idx="92">
                  <c:v>94.227235511202082</c:v>
                </c:pt>
                <c:pt idx="93">
                  <c:v>94.326722533859581</c:v>
                </c:pt>
                <c:pt idx="94">
                  <c:v>94.464419807711607</c:v>
                </c:pt>
                <c:pt idx="95">
                  <c:v>92.558949427671706</c:v>
                </c:pt>
                <c:pt idx="96">
                  <c:v>93.139196014485165</c:v>
                </c:pt>
                <c:pt idx="97">
                  <c:v>94.773795220552486</c:v>
                </c:pt>
                <c:pt idx="98">
                  <c:v>94.85744672464773</c:v>
                </c:pt>
                <c:pt idx="99">
                  <c:v>95.679124424155546</c:v>
                </c:pt>
                <c:pt idx="100">
                  <c:v>95.784545164785001</c:v>
                </c:pt>
                <c:pt idx="101">
                  <c:v>97.017146661321931</c:v>
                </c:pt>
                <c:pt idx="102">
                  <c:v>97.285490915466696</c:v>
                </c:pt>
                <c:pt idx="103">
                  <c:v>102.34717965960165</c:v>
                </c:pt>
                <c:pt idx="104">
                  <c:v>102.75322044659873</c:v>
                </c:pt>
                <c:pt idx="105">
                  <c:v>104.72923868304636</c:v>
                </c:pt>
                <c:pt idx="106">
                  <c:v>104.06914570933192</c:v>
                </c:pt>
                <c:pt idx="107">
                  <c:v>104.84937721858576</c:v>
                </c:pt>
                <c:pt idx="108">
                  <c:v>105.14852080650803</c:v>
                </c:pt>
                <c:pt idx="109">
                  <c:v>103.87595038150465</c:v>
                </c:pt>
                <c:pt idx="110">
                  <c:v>100.80845586737574</c:v>
                </c:pt>
                <c:pt idx="111">
                  <c:v>96.12026040472108</c:v>
                </c:pt>
                <c:pt idx="112">
                  <c:v>100.98520496991642</c:v>
                </c:pt>
                <c:pt idx="113">
                  <c:v>101.51899192913787</c:v>
                </c:pt>
                <c:pt idx="114">
                  <c:v>101.36518523472047</c:v>
                </c:pt>
                <c:pt idx="115">
                  <c:v>102.41663998125163</c:v>
                </c:pt>
                <c:pt idx="116">
                  <c:v>100.92553640905089</c:v>
                </c:pt>
                <c:pt idx="117">
                  <c:v>100.01931701239548</c:v>
                </c:pt>
                <c:pt idx="118">
                  <c:v>102.59531465981202</c:v>
                </c:pt>
                <c:pt idx="119">
                  <c:v>100.55216214389333</c:v>
                </c:pt>
                <c:pt idx="120">
                  <c:v>102.49579608242871</c:v>
                </c:pt>
                <c:pt idx="121">
                  <c:v>100.71577862128964</c:v>
                </c:pt>
                <c:pt idx="122">
                  <c:v>101.47250146314799</c:v>
                </c:pt>
                <c:pt idx="123">
                  <c:v>101.23373704024954</c:v>
                </c:pt>
                <c:pt idx="124">
                  <c:v>101.75006730980289</c:v>
                </c:pt>
                <c:pt idx="125">
                  <c:v>103.07677487335486</c:v>
                </c:pt>
                <c:pt idx="126">
                  <c:v>105.11138942785267</c:v>
                </c:pt>
                <c:pt idx="127">
                  <c:v>102.8826112585696</c:v>
                </c:pt>
                <c:pt idx="128">
                  <c:v>101.96198444098516</c:v>
                </c:pt>
                <c:pt idx="129">
                  <c:v>102.0832261582631</c:v>
                </c:pt>
                <c:pt idx="130">
                  <c:v>101.6931877345113</c:v>
                </c:pt>
                <c:pt idx="131">
                  <c:v>102.96487837014527</c:v>
                </c:pt>
                <c:pt idx="132">
                  <c:v>103.30300798286642</c:v>
                </c:pt>
                <c:pt idx="133">
                  <c:v>104.76467228890185</c:v>
                </c:pt>
                <c:pt idx="134">
                  <c:v>103.01045570806768</c:v>
                </c:pt>
                <c:pt idx="135">
                  <c:v>103.7753077290557</c:v>
                </c:pt>
                <c:pt idx="136">
                  <c:v>103.22609366067195</c:v>
                </c:pt>
                <c:pt idx="137">
                  <c:v>105.48515532121618</c:v>
                </c:pt>
                <c:pt idx="138">
                  <c:v>104.69609636840316</c:v>
                </c:pt>
                <c:pt idx="139">
                  <c:v>103.71074222376923</c:v>
                </c:pt>
                <c:pt idx="140">
                  <c:v>103.57558098624719</c:v>
                </c:pt>
                <c:pt idx="141">
                  <c:v>105.3707354844119</c:v>
                </c:pt>
                <c:pt idx="142">
                  <c:v>109.89262548302079</c:v>
                </c:pt>
                <c:pt idx="143">
                  <c:v>110.21876150304666</c:v>
                </c:pt>
                <c:pt idx="144">
                  <c:v>110.54228482569117</c:v>
                </c:pt>
                <c:pt idx="145">
                  <c:v>109.38186905739511</c:v>
                </c:pt>
                <c:pt idx="146">
                  <c:v>108.94641263763806</c:v>
                </c:pt>
                <c:pt idx="147">
                  <c:v>109.70620002363202</c:v>
                </c:pt>
                <c:pt idx="148">
                  <c:v>110.46647794530389</c:v>
                </c:pt>
                <c:pt idx="149">
                  <c:v>112.13464248806666</c:v>
                </c:pt>
                <c:pt idx="150">
                  <c:v>112.5317964170526</c:v>
                </c:pt>
                <c:pt idx="151">
                  <c:v>112.49827662650323</c:v>
                </c:pt>
                <c:pt idx="152">
                  <c:v>113.71397315020641</c:v>
                </c:pt>
                <c:pt idx="153">
                  <c:v>114.75681399640879</c:v>
                </c:pt>
                <c:pt idx="154">
                  <c:v>114.05932001339968</c:v>
                </c:pt>
                <c:pt idx="155">
                  <c:v>112.00230195848422</c:v>
                </c:pt>
                <c:pt idx="156">
                  <c:v>111.91031451497192</c:v>
                </c:pt>
                <c:pt idx="157">
                  <c:v>110.56133861569306</c:v>
                </c:pt>
                <c:pt idx="158">
                  <c:v>106.19780540977841</c:v>
                </c:pt>
                <c:pt idx="159">
                  <c:v>107.91894133856911</c:v>
                </c:pt>
                <c:pt idx="160">
                  <c:v>108.71953466272105</c:v>
                </c:pt>
                <c:pt idx="161">
                  <c:v>109.58506488214186</c:v>
                </c:pt>
                <c:pt idx="162">
                  <c:v>110.66502204761586</c:v>
                </c:pt>
                <c:pt idx="163">
                  <c:v>109.83224354712908</c:v>
                </c:pt>
                <c:pt idx="164">
                  <c:v>109.25520186754089</c:v>
                </c:pt>
                <c:pt idx="165">
                  <c:v>106.34872118124979</c:v>
                </c:pt>
                <c:pt idx="166">
                  <c:v>106.723111719473</c:v>
                </c:pt>
                <c:pt idx="167">
                  <c:v>106.93290646710139</c:v>
                </c:pt>
                <c:pt idx="168">
                  <c:v>110.57168039966344</c:v>
                </c:pt>
                <c:pt idx="169">
                  <c:v>108.90422790524184</c:v>
                </c:pt>
                <c:pt idx="170">
                  <c:v>109.63022485445595</c:v>
                </c:pt>
                <c:pt idx="171">
                  <c:v>112.68382501912507</c:v>
                </c:pt>
                <c:pt idx="172">
                  <c:v>111.63185047680813</c:v>
                </c:pt>
                <c:pt idx="173">
                  <c:v>112.83159189219833</c:v>
                </c:pt>
                <c:pt idx="174">
                  <c:v>112.71478344113379</c:v>
                </c:pt>
                <c:pt idx="175">
                  <c:v>115.07173008290204</c:v>
                </c:pt>
                <c:pt idx="176">
                  <c:v>116.68532157217093</c:v>
                </c:pt>
                <c:pt idx="177">
                  <c:v>116.04341124191522</c:v>
                </c:pt>
                <c:pt idx="178">
                  <c:v>113.37797809100172</c:v>
                </c:pt>
                <c:pt idx="179">
                  <c:v>113.76164321830157</c:v>
                </c:pt>
                <c:pt idx="180">
                  <c:v>113.0078931473179</c:v>
                </c:pt>
                <c:pt idx="181">
                  <c:v>111.27064099326525</c:v>
                </c:pt>
                <c:pt idx="182">
                  <c:v>111.76904315613969</c:v>
                </c:pt>
                <c:pt idx="183">
                  <c:v>109.96767144589982</c:v>
                </c:pt>
                <c:pt idx="184">
                  <c:v>110.14329842698783</c:v>
                </c:pt>
                <c:pt idx="185">
                  <c:v>110.65801904141126</c:v>
                </c:pt>
                <c:pt idx="186">
                  <c:v>111.50652607884257</c:v>
                </c:pt>
                <c:pt idx="187">
                  <c:v>112.14351534288312</c:v>
                </c:pt>
                <c:pt idx="188">
                  <c:v>112.86844400326368</c:v>
                </c:pt>
                <c:pt idx="189">
                  <c:v>114.32613859549075</c:v>
                </c:pt>
                <c:pt idx="190">
                  <c:v>114.19542736243254</c:v>
                </c:pt>
                <c:pt idx="191">
                  <c:v>115.22444321552439</c:v>
                </c:pt>
                <c:pt idx="192">
                  <c:v>116.04444711184971</c:v>
                </c:pt>
                <c:pt idx="193">
                  <c:v>115.35789820079675</c:v>
                </c:pt>
                <c:pt idx="194">
                  <c:v>114.20523984987241</c:v>
                </c:pt>
                <c:pt idx="195">
                  <c:v>113.05820424506641</c:v>
                </c:pt>
                <c:pt idx="196">
                  <c:v>113.49754970655835</c:v>
                </c:pt>
                <c:pt idx="197">
                  <c:v>114.8303060047037</c:v>
                </c:pt>
                <c:pt idx="198">
                  <c:v>114.58786471186914</c:v>
                </c:pt>
                <c:pt idx="199">
                  <c:v>113.52607484260244</c:v>
                </c:pt>
                <c:pt idx="200">
                  <c:v>113.72267609086317</c:v>
                </c:pt>
                <c:pt idx="201">
                  <c:v>113.68799650690082</c:v>
                </c:pt>
                <c:pt idx="202">
                  <c:v>112.79730054913199</c:v>
                </c:pt>
                <c:pt idx="203">
                  <c:v>111.91456059455078</c:v>
                </c:pt>
                <c:pt idx="204">
                  <c:v>110.96590334040697</c:v>
                </c:pt>
                <c:pt idx="205">
                  <c:v>108.16564125467359</c:v>
                </c:pt>
                <c:pt idx="206">
                  <c:v>109.42121611104021</c:v>
                </c:pt>
                <c:pt idx="207">
                  <c:v>112.36595098669369</c:v>
                </c:pt>
                <c:pt idx="208">
                  <c:v>112.34209842823519</c:v>
                </c:pt>
                <c:pt idx="209">
                  <c:v>116.23999535012773</c:v>
                </c:pt>
                <c:pt idx="210">
                  <c:v>116.81068919398021</c:v>
                </c:pt>
                <c:pt idx="211">
                  <c:v>117.52231961774559</c:v>
                </c:pt>
                <c:pt idx="212">
                  <c:v>117.10605574835675</c:v>
                </c:pt>
                <c:pt idx="213">
                  <c:v>118.26464108753754</c:v>
                </c:pt>
                <c:pt idx="214">
                  <c:v>118.03914011525008</c:v>
                </c:pt>
                <c:pt idx="215">
                  <c:v>121.2645789206538</c:v>
                </c:pt>
                <c:pt idx="216">
                  <c:v>126.16936495029489</c:v>
                </c:pt>
                <c:pt idx="217">
                  <c:v>125.70402446816406</c:v>
                </c:pt>
                <c:pt idx="218">
                  <c:v>125.10459409783022</c:v>
                </c:pt>
                <c:pt idx="219">
                  <c:v>125.26964686062844</c:v>
                </c:pt>
                <c:pt idx="220">
                  <c:v>125.13014689220212</c:v>
                </c:pt>
                <c:pt idx="221">
                  <c:v>129.95973588162067</c:v>
                </c:pt>
                <c:pt idx="222">
                  <c:v>131.10249383387531</c:v>
                </c:pt>
                <c:pt idx="223">
                  <c:v>129.0300479766646</c:v>
                </c:pt>
                <c:pt idx="224">
                  <c:v>131.83002103302891</c:v>
                </c:pt>
                <c:pt idx="225">
                  <c:v>131.93478597874042</c:v>
                </c:pt>
                <c:pt idx="226">
                  <c:v>129.21851777361979</c:v>
                </c:pt>
                <c:pt idx="227">
                  <c:v>131.56159054762307</c:v>
                </c:pt>
                <c:pt idx="228">
                  <c:v>135.73582089891499</c:v>
                </c:pt>
                <c:pt idx="229">
                  <c:v>136.55636861376513</c:v>
                </c:pt>
                <c:pt idx="230">
                  <c:v>139.64213735103695</c:v>
                </c:pt>
                <c:pt idx="231">
                  <c:v>141.8069791079713</c:v>
                </c:pt>
                <c:pt idx="232">
                  <c:v>139.46635665758976</c:v>
                </c:pt>
                <c:pt idx="233">
                  <c:v>143.84097499993834</c:v>
                </c:pt>
                <c:pt idx="234">
                  <c:v>141.47297452022056</c:v>
                </c:pt>
                <c:pt idx="235">
                  <c:v>141.80705636929835</c:v>
                </c:pt>
                <c:pt idx="236">
                  <c:v>142.23135776609374</c:v>
                </c:pt>
                <c:pt idx="237">
                  <c:v>142.40678368151993</c:v>
                </c:pt>
                <c:pt idx="238">
                  <c:v>142.87659473936594</c:v>
                </c:pt>
                <c:pt idx="239">
                  <c:v>142.70586916736693</c:v>
                </c:pt>
                <c:pt idx="240">
                  <c:v>141.91920693146841</c:v>
                </c:pt>
                <c:pt idx="241">
                  <c:v>141.61076856814259</c:v>
                </c:pt>
                <c:pt idx="242">
                  <c:v>139.5792461716901</c:v>
                </c:pt>
                <c:pt idx="243">
                  <c:v>142.38051155357599</c:v>
                </c:pt>
                <c:pt idx="244">
                  <c:v>148.26974136746841</c:v>
                </c:pt>
                <c:pt idx="245">
                  <c:v>148.94279692568011</c:v>
                </c:pt>
                <c:pt idx="246">
                  <c:v>149.27123465327631</c:v>
                </c:pt>
                <c:pt idx="247">
                  <c:v>153.90569712170259</c:v>
                </c:pt>
                <c:pt idx="248">
                  <c:v>159.39122725840181</c:v>
                </c:pt>
                <c:pt idx="249">
                  <c:v>161.62879565219768</c:v>
                </c:pt>
                <c:pt idx="250">
                  <c:v>159.19965218941442</c:v>
                </c:pt>
                <c:pt idx="251">
                  <c:v>162.00169999127232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0-4A5D-B696-B10C4180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27152"/>
        <c:axId val="528327544"/>
      </c:lineChart>
      <c:catAx>
        <c:axId val="52832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327544"/>
        <c:crosses val="autoZero"/>
        <c:auto val="1"/>
        <c:lblAlgn val="ctr"/>
        <c:lblOffset val="100"/>
        <c:noMultiLvlLbl val="0"/>
      </c:catAx>
      <c:valAx>
        <c:axId val="5283275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3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119062</xdr:rowOff>
    </xdr:from>
    <xdr:to>
      <xdr:col>14</xdr:col>
      <xdr:colOff>495300</xdr:colOff>
      <xdr:row>13</xdr:row>
      <xdr:rowOff>138112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11" sqref="E11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4" spans="1:6" x14ac:dyDescent="0.3">
      <c r="A4" s="28" t="s">
        <v>28</v>
      </c>
      <c r="B4" s="29">
        <v>4525870769</v>
      </c>
      <c r="C4" s="29">
        <v>17623664</v>
      </c>
      <c r="D4" s="29">
        <v>537759511</v>
      </c>
      <c r="E4" s="29">
        <v>47036786</v>
      </c>
      <c r="F4" s="29">
        <v>50306427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3"/>
  <sheetViews>
    <sheetView workbookViewId="0">
      <selection activeCell="J13" sqref="J13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3">
      <c r="A2">
        <v>1</v>
      </c>
      <c r="B2" s="30">
        <v>55200</v>
      </c>
      <c r="C2" s="30">
        <v>423485</v>
      </c>
      <c r="D2" s="30">
        <v>94700</v>
      </c>
      <c r="E2" s="30">
        <v>314000</v>
      </c>
      <c r="F2" s="30">
        <v>232000</v>
      </c>
    </row>
    <row r="3" spans="1:6" x14ac:dyDescent="0.3">
      <c r="A3">
        <v>2</v>
      </c>
      <c r="B3" s="30">
        <v>55500</v>
      </c>
      <c r="C3" s="30">
        <v>417061</v>
      </c>
      <c r="D3" s="30">
        <v>94500</v>
      </c>
      <c r="E3" s="30">
        <v>311000</v>
      </c>
      <c r="F3" s="30">
        <v>229000</v>
      </c>
    </row>
    <row r="4" spans="1:6" x14ac:dyDescent="0.3">
      <c r="A4">
        <v>3</v>
      </c>
      <c r="B4" s="30">
        <v>55500</v>
      </c>
      <c r="C4" s="30">
        <v>407178</v>
      </c>
      <c r="D4" s="30">
        <v>94300</v>
      </c>
      <c r="E4" s="30">
        <v>307000</v>
      </c>
      <c r="F4" s="30">
        <v>230000</v>
      </c>
    </row>
    <row r="5" spans="1:6" x14ac:dyDescent="0.3">
      <c r="A5">
        <v>4</v>
      </c>
      <c r="B5" s="30">
        <v>55800</v>
      </c>
      <c r="C5" s="30">
        <v>414096</v>
      </c>
      <c r="D5" s="30">
        <v>94000</v>
      </c>
      <c r="E5" s="30">
        <v>311000</v>
      </c>
      <c r="F5" s="30">
        <v>231500</v>
      </c>
    </row>
    <row r="6" spans="1:6" x14ac:dyDescent="0.3">
      <c r="A6">
        <v>5</v>
      </c>
      <c r="B6" s="30">
        <v>56800</v>
      </c>
      <c r="C6" s="30">
        <v>403719</v>
      </c>
      <c r="D6" s="30">
        <v>97400</v>
      </c>
      <c r="E6" s="30">
        <v>302000</v>
      </c>
      <c r="F6" s="30">
        <v>229000</v>
      </c>
    </row>
    <row r="7" spans="1:6" x14ac:dyDescent="0.3">
      <c r="A7">
        <v>6</v>
      </c>
      <c r="B7" s="30">
        <v>58600</v>
      </c>
      <c r="C7" s="30">
        <v>415085</v>
      </c>
      <c r="D7" s="30">
        <v>99000</v>
      </c>
      <c r="E7" s="30">
        <v>306500</v>
      </c>
      <c r="F7" s="30">
        <v>232500</v>
      </c>
    </row>
    <row r="8" spans="1:6" x14ac:dyDescent="0.3">
      <c r="A8">
        <v>7</v>
      </c>
      <c r="B8" s="30">
        <v>59500</v>
      </c>
      <c r="C8" s="30">
        <v>431391</v>
      </c>
      <c r="D8" s="30">
        <v>98900</v>
      </c>
      <c r="E8" s="30">
        <v>325000</v>
      </c>
      <c r="F8" s="30">
        <v>249000</v>
      </c>
    </row>
    <row r="9" spans="1:6" x14ac:dyDescent="0.3">
      <c r="A9">
        <v>8</v>
      </c>
      <c r="B9" s="30">
        <v>60000</v>
      </c>
      <c r="C9" s="30">
        <v>435345</v>
      </c>
      <c r="D9" s="30">
        <v>100500</v>
      </c>
      <c r="E9" s="30">
        <v>332500</v>
      </c>
      <c r="F9" s="30">
        <v>259000</v>
      </c>
    </row>
    <row r="10" spans="1:6" x14ac:dyDescent="0.3">
      <c r="A10">
        <v>9</v>
      </c>
      <c r="B10" s="30">
        <v>60000</v>
      </c>
      <c r="C10" s="30">
        <v>429909</v>
      </c>
      <c r="D10" s="30">
        <v>100500</v>
      </c>
      <c r="E10" s="30">
        <v>333500</v>
      </c>
      <c r="F10" s="30">
        <v>265500</v>
      </c>
    </row>
    <row r="11" spans="1:6" x14ac:dyDescent="0.3">
      <c r="A11">
        <v>10</v>
      </c>
      <c r="B11" s="30">
        <v>59000</v>
      </c>
      <c r="C11" s="30">
        <v>429415</v>
      </c>
      <c r="D11" s="30">
        <v>98200</v>
      </c>
      <c r="E11" s="30">
        <v>328500</v>
      </c>
      <c r="F11" s="30">
        <v>267500</v>
      </c>
    </row>
    <row r="12" spans="1:6" x14ac:dyDescent="0.3">
      <c r="A12">
        <v>11</v>
      </c>
      <c r="B12" s="30">
        <v>60700</v>
      </c>
      <c r="C12" s="30">
        <v>431391</v>
      </c>
      <c r="D12" s="30">
        <v>99200</v>
      </c>
      <c r="E12" s="30">
        <v>329000</v>
      </c>
      <c r="F12" s="30">
        <v>268500</v>
      </c>
    </row>
    <row r="13" spans="1:6" x14ac:dyDescent="0.3">
      <c r="A13">
        <v>12</v>
      </c>
      <c r="B13" s="30">
        <v>61300</v>
      </c>
      <c r="C13" s="30">
        <v>431886</v>
      </c>
      <c r="D13" s="30">
        <v>99000</v>
      </c>
      <c r="E13" s="30">
        <v>333000</v>
      </c>
      <c r="F13" s="30">
        <v>269500</v>
      </c>
    </row>
    <row r="14" spans="1:6" x14ac:dyDescent="0.3">
      <c r="A14">
        <v>13</v>
      </c>
      <c r="B14" s="30">
        <v>62400</v>
      </c>
      <c r="C14" s="30">
        <v>432874</v>
      </c>
      <c r="D14" s="30">
        <v>99900</v>
      </c>
      <c r="E14" s="30">
        <v>354000</v>
      </c>
      <c r="F14" s="30">
        <v>275500</v>
      </c>
    </row>
    <row r="15" spans="1:6" x14ac:dyDescent="0.3">
      <c r="A15">
        <v>14</v>
      </c>
      <c r="B15" s="30">
        <v>61400</v>
      </c>
      <c r="C15" s="30">
        <v>432874</v>
      </c>
      <c r="D15" s="30">
        <v>99300</v>
      </c>
      <c r="E15" s="30">
        <v>344500</v>
      </c>
      <c r="F15" s="30">
        <v>275500</v>
      </c>
    </row>
    <row r="16" spans="1:6" x14ac:dyDescent="0.3">
      <c r="A16">
        <v>15</v>
      </c>
      <c r="B16" s="30">
        <v>62300</v>
      </c>
      <c r="C16" s="30">
        <v>446710</v>
      </c>
      <c r="D16" s="30">
        <v>101000</v>
      </c>
      <c r="E16" s="30">
        <v>351500</v>
      </c>
      <c r="F16" s="30">
        <v>286000</v>
      </c>
    </row>
    <row r="17" spans="1:6" x14ac:dyDescent="0.3">
      <c r="A17">
        <v>16</v>
      </c>
      <c r="B17" s="30">
        <v>60800</v>
      </c>
      <c r="C17" s="30">
        <v>477347</v>
      </c>
      <c r="D17" s="30">
        <v>98700</v>
      </c>
      <c r="E17" s="30">
        <v>348500</v>
      </c>
      <c r="F17" s="30">
        <v>283500</v>
      </c>
    </row>
    <row r="18" spans="1:6" x14ac:dyDescent="0.3">
      <c r="A18">
        <v>17</v>
      </c>
      <c r="B18" s="30">
        <v>58800</v>
      </c>
      <c r="C18" s="30">
        <v>488218</v>
      </c>
      <c r="D18" s="30">
        <v>96300</v>
      </c>
      <c r="E18" s="30">
        <v>336500</v>
      </c>
      <c r="F18" s="30">
        <v>285000</v>
      </c>
    </row>
    <row r="19" spans="1:6" x14ac:dyDescent="0.3">
      <c r="A19">
        <v>18</v>
      </c>
      <c r="B19" s="30">
        <v>59100</v>
      </c>
      <c r="C19" s="30">
        <v>485254</v>
      </c>
      <c r="D19" s="30">
        <v>97900</v>
      </c>
      <c r="E19" s="30">
        <v>335000</v>
      </c>
      <c r="F19" s="30">
        <v>287000</v>
      </c>
    </row>
    <row r="20" spans="1:6" x14ac:dyDescent="0.3">
      <c r="A20">
        <v>19</v>
      </c>
      <c r="B20" s="30">
        <v>57200</v>
      </c>
      <c r="C20" s="30">
        <v>489207</v>
      </c>
      <c r="D20" s="30">
        <v>94000</v>
      </c>
      <c r="E20" s="30">
        <v>343500</v>
      </c>
      <c r="F20" s="30">
        <v>287000</v>
      </c>
    </row>
    <row r="21" spans="1:6" x14ac:dyDescent="0.3">
      <c r="A21">
        <v>20</v>
      </c>
      <c r="B21" s="30">
        <v>56400</v>
      </c>
      <c r="C21" s="30">
        <v>478830</v>
      </c>
      <c r="D21" s="30">
        <v>93500</v>
      </c>
      <c r="E21" s="30">
        <v>337500</v>
      </c>
      <c r="F21" s="30">
        <v>276000</v>
      </c>
    </row>
    <row r="22" spans="1:6" x14ac:dyDescent="0.3">
      <c r="A22">
        <v>21</v>
      </c>
      <c r="B22" s="30">
        <v>57200</v>
      </c>
      <c r="C22" s="30">
        <v>473888</v>
      </c>
      <c r="D22" s="30">
        <v>94700</v>
      </c>
      <c r="E22" s="30">
        <v>350000</v>
      </c>
      <c r="F22" s="30">
        <v>284000</v>
      </c>
    </row>
    <row r="23" spans="1:6" x14ac:dyDescent="0.3">
      <c r="A23">
        <v>22</v>
      </c>
      <c r="B23" s="30">
        <v>58900</v>
      </c>
      <c r="C23" s="30">
        <v>486736</v>
      </c>
      <c r="D23" s="30">
        <v>97100</v>
      </c>
      <c r="E23" s="30">
        <v>379500</v>
      </c>
      <c r="F23" s="30">
        <v>308000</v>
      </c>
    </row>
    <row r="24" spans="1:6" x14ac:dyDescent="0.3">
      <c r="A24">
        <v>23</v>
      </c>
      <c r="B24" s="30">
        <v>59500</v>
      </c>
      <c r="C24" s="30">
        <v>484265</v>
      </c>
      <c r="D24" s="30">
        <v>97700</v>
      </c>
      <c r="E24" s="30">
        <v>382000</v>
      </c>
      <c r="F24" s="30">
        <v>314000</v>
      </c>
    </row>
    <row r="25" spans="1:6" x14ac:dyDescent="0.3">
      <c r="A25">
        <v>24</v>
      </c>
      <c r="B25" s="30">
        <v>61100</v>
      </c>
      <c r="C25" s="30">
        <v>512926</v>
      </c>
      <c r="D25" s="30">
        <v>100500</v>
      </c>
      <c r="E25" s="30">
        <v>382000</v>
      </c>
      <c r="F25" s="30">
        <v>318500</v>
      </c>
    </row>
    <row r="26" spans="1:6" x14ac:dyDescent="0.3">
      <c r="A26">
        <v>25</v>
      </c>
      <c r="B26" s="30">
        <v>60400</v>
      </c>
      <c r="C26" s="30">
        <v>512926</v>
      </c>
      <c r="D26" s="30">
        <v>99300</v>
      </c>
      <c r="E26" s="30">
        <v>386500</v>
      </c>
      <c r="F26" s="30">
        <v>317000</v>
      </c>
    </row>
    <row r="27" spans="1:6" x14ac:dyDescent="0.3">
      <c r="A27">
        <v>26</v>
      </c>
      <c r="B27" s="30">
        <v>59700</v>
      </c>
      <c r="C27" s="30">
        <v>523797</v>
      </c>
      <c r="D27" s="30">
        <v>98800</v>
      </c>
      <c r="E27" s="30">
        <v>387000</v>
      </c>
      <c r="F27" s="30">
        <v>321500</v>
      </c>
    </row>
    <row r="28" spans="1:6" x14ac:dyDescent="0.3">
      <c r="A28">
        <v>27</v>
      </c>
      <c r="B28" s="30">
        <v>59900</v>
      </c>
      <c r="C28" s="30">
        <v>521821</v>
      </c>
      <c r="D28" s="30">
        <v>99800</v>
      </c>
      <c r="E28" s="30">
        <v>413500</v>
      </c>
      <c r="F28" s="30">
        <v>343000</v>
      </c>
    </row>
    <row r="29" spans="1:6" x14ac:dyDescent="0.3">
      <c r="A29">
        <v>28</v>
      </c>
      <c r="B29" s="30">
        <v>60500</v>
      </c>
      <c r="C29" s="30">
        <v>523797</v>
      </c>
      <c r="D29" s="30">
        <v>100000</v>
      </c>
      <c r="E29" s="30">
        <v>408000</v>
      </c>
      <c r="F29" s="30">
        <v>338000</v>
      </c>
    </row>
    <row r="30" spans="1:6" x14ac:dyDescent="0.3">
      <c r="A30">
        <v>29</v>
      </c>
      <c r="B30" s="30">
        <v>60700</v>
      </c>
      <c r="C30" s="30">
        <v>523797</v>
      </c>
      <c r="D30" s="30">
        <v>102000</v>
      </c>
      <c r="E30" s="30">
        <v>411500</v>
      </c>
      <c r="F30" s="30">
        <v>336500</v>
      </c>
    </row>
    <row r="31" spans="1:6" x14ac:dyDescent="0.3">
      <c r="A31">
        <v>30</v>
      </c>
      <c r="B31" s="30">
        <v>61800</v>
      </c>
      <c r="C31" s="30">
        <v>522809</v>
      </c>
      <c r="D31" s="30">
        <v>104500</v>
      </c>
      <c r="E31" s="30">
        <v>413500</v>
      </c>
      <c r="F31" s="30">
        <v>337000</v>
      </c>
    </row>
    <row r="32" spans="1:6" x14ac:dyDescent="0.3">
      <c r="A32">
        <v>31</v>
      </c>
      <c r="B32" s="30">
        <v>61500</v>
      </c>
      <c r="C32" s="30">
        <v>512926</v>
      </c>
      <c r="D32" s="30">
        <v>105000</v>
      </c>
      <c r="E32" s="30">
        <v>419500</v>
      </c>
      <c r="F32" s="30">
        <v>338000</v>
      </c>
    </row>
    <row r="33" spans="1:6" x14ac:dyDescent="0.3">
      <c r="A33">
        <v>32</v>
      </c>
      <c r="B33" s="30">
        <v>59800</v>
      </c>
      <c r="C33" s="30">
        <v>506996</v>
      </c>
      <c r="D33" s="30">
        <v>102000</v>
      </c>
      <c r="E33" s="30">
        <v>418000</v>
      </c>
      <c r="F33" s="30">
        <v>334000</v>
      </c>
    </row>
    <row r="34" spans="1:6" x14ac:dyDescent="0.3">
      <c r="A34">
        <v>33</v>
      </c>
      <c r="B34" s="30">
        <v>60200</v>
      </c>
      <c r="C34" s="30">
        <v>499090</v>
      </c>
      <c r="D34" s="30">
        <v>103500</v>
      </c>
      <c r="E34" s="30">
        <v>404000</v>
      </c>
      <c r="F34" s="30">
        <v>334000</v>
      </c>
    </row>
    <row r="35" spans="1:6" x14ac:dyDescent="0.3">
      <c r="A35">
        <v>34</v>
      </c>
      <c r="B35" s="30">
        <v>60000</v>
      </c>
      <c r="C35" s="30">
        <v>492666</v>
      </c>
      <c r="D35" s="30">
        <v>104000</v>
      </c>
      <c r="E35" s="30">
        <v>419000</v>
      </c>
      <c r="F35" s="30">
        <v>343500</v>
      </c>
    </row>
    <row r="36" spans="1:6" x14ac:dyDescent="0.3">
      <c r="A36">
        <v>35</v>
      </c>
      <c r="B36" s="30">
        <v>59200</v>
      </c>
      <c r="C36" s="30">
        <v>480806</v>
      </c>
      <c r="D36" s="30">
        <v>103000</v>
      </c>
      <c r="E36" s="30">
        <v>407000</v>
      </c>
      <c r="F36" s="30">
        <v>336500</v>
      </c>
    </row>
    <row r="37" spans="1:6" x14ac:dyDescent="0.3">
      <c r="A37">
        <v>36</v>
      </c>
      <c r="B37" s="30">
        <v>56800</v>
      </c>
      <c r="C37" s="30">
        <v>455605</v>
      </c>
      <c r="D37" s="30">
        <v>99500</v>
      </c>
      <c r="E37" s="30">
        <v>395000</v>
      </c>
      <c r="F37" s="30">
        <v>321000</v>
      </c>
    </row>
    <row r="38" spans="1:6" x14ac:dyDescent="0.3">
      <c r="A38">
        <v>37</v>
      </c>
      <c r="B38" s="30">
        <v>57900</v>
      </c>
      <c r="C38" s="30">
        <v>473394</v>
      </c>
      <c r="D38" s="30">
        <v>98000</v>
      </c>
      <c r="E38" s="30">
        <v>399500</v>
      </c>
      <c r="F38" s="30">
        <v>321000</v>
      </c>
    </row>
    <row r="39" spans="1:6" x14ac:dyDescent="0.3">
      <c r="A39">
        <v>38</v>
      </c>
      <c r="B39" s="30">
        <v>56500</v>
      </c>
      <c r="C39" s="30">
        <v>474382</v>
      </c>
      <c r="D39" s="30">
        <v>94600</v>
      </c>
      <c r="E39" s="30">
        <v>395000</v>
      </c>
      <c r="F39" s="30">
        <v>312000</v>
      </c>
    </row>
    <row r="40" spans="1:6" x14ac:dyDescent="0.3">
      <c r="A40">
        <v>39</v>
      </c>
      <c r="B40" s="30">
        <v>55900</v>
      </c>
      <c r="C40" s="30">
        <v>474382</v>
      </c>
      <c r="D40" s="30">
        <v>92800</v>
      </c>
      <c r="E40" s="30">
        <v>388000</v>
      </c>
      <c r="F40" s="30">
        <v>309500</v>
      </c>
    </row>
    <row r="41" spans="1:6" x14ac:dyDescent="0.3">
      <c r="A41">
        <v>40</v>
      </c>
      <c r="B41" s="30">
        <v>54200</v>
      </c>
      <c r="C41" s="30">
        <v>458075</v>
      </c>
      <c r="D41" s="30">
        <v>87900</v>
      </c>
      <c r="E41" s="30">
        <v>368000</v>
      </c>
      <c r="F41" s="30">
        <v>295000</v>
      </c>
    </row>
    <row r="42" spans="1:6" x14ac:dyDescent="0.3">
      <c r="A42">
        <v>41</v>
      </c>
      <c r="B42" s="30">
        <v>55000</v>
      </c>
      <c r="C42" s="30">
        <v>461534</v>
      </c>
      <c r="D42" s="30">
        <v>92100</v>
      </c>
      <c r="E42" s="30">
        <v>377000</v>
      </c>
      <c r="F42" s="30">
        <v>304500</v>
      </c>
    </row>
    <row r="43" spans="1:6" x14ac:dyDescent="0.3">
      <c r="A43">
        <v>42</v>
      </c>
      <c r="B43" s="30">
        <v>55400</v>
      </c>
      <c r="C43" s="30">
        <v>473888</v>
      </c>
      <c r="D43" s="30">
        <v>92800</v>
      </c>
      <c r="E43" s="30">
        <v>386500</v>
      </c>
      <c r="F43" s="30">
        <v>308000</v>
      </c>
    </row>
    <row r="44" spans="1:6" x14ac:dyDescent="0.3">
      <c r="A44">
        <v>43</v>
      </c>
      <c r="B44" s="30">
        <v>57400</v>
      </c>
      <c r="C44" s="30">
        <v>483277</v>
      </c>
      <c r="D44" s="30">
        <v>94300</v>
      </c>
      <c r="E44" s="30">
        <v>392000</v>
      </c>
      <c r="F44" s="30">
        <v>315000</v>
      </c>
    </row>
    <row r="45" spans="1:6" x14ac:dyDescent="0.3">
      <c r="A45">
        <v>44</v>
      </c>
      <c r="B45" s="30">
        <v>57800</v>
      </c>
      <c r="C45" s="30">
        <v>490689</v>
      </c>
      <c r="D45" s="30">
        <v>94900</v>
      </c>
      <c r="E45" s="30">
        <v>406000</v>
      </c>
      <c r="F45" s="30">
        <v>323500</v>
      </c>
    </row>
    <row r="46" spans="1:6" x14ac:dyDescent="0.3">
      <c r="A46">
        <v>45</v>
      </c>
      <c r="B46" s="30">
        <v>56500</v>
      </c>
      <c r="C46" s="30">
        <v>485254</v>
      </c>
      <c r="D46" s="30">
        <v>92600</v>
      </c>
      <c r="E46" s="30">
        <v>400000</v>
      </c>
      <c r="F46" s="30">
        <v>316500</v>
      </c>
    </row>
    <row r="47" spans="1:6" x14ac:dyDescent="0.3">
      <c r="A47">
        <v>46</v>
      </c>
      <c r="B47" s="30">
        <v>54200</v>
      </c>
      <c r="C47" s="30">
        <v>488218</v>
      </c>
      <c r="D47" s="30">
        <v>86900</v>
      </c>
      <c r="E47" s="30">
        <v>374000</v>
      </c>
      <c r="F47" s="30">
        <v>295000</v>
      </c>
    </row>
    <row r="48" spans="1:6" x14ac:dyDescent="0.3">
      <c r="A48">
        <v>47</v>
      </c>
      <c r="B48" s="30">
        <v>54600</v>
      </c>
      <c r="C48" s="30">
        <v>490195</v>
      </c>
      <c r="D48" s="30">
        <v>89100</v>
      </c>
      <c r="E48" s="30">
        <v>373500</v>
      </c>
      <c r="F48" s="30">
        <v>293500</v>
      </c>
    </row>
    <row r="49" spans="1:6" x14ac:dyDescent="0.3">
      <c r="A49">
        <v>48</v>
      </c>
      <c r="B49" s="30">
        <v>52100</v>
      </c>
      <c r="C49" s="30">
        <v>478336</v>
      </c>
      <c r="D49" s="30">
        <v>85500</v>
      </c>
      <c r="E49" s="30">
        <v>365000</v>
      </c>
      <c r="F49" s="30">
        <v>289000</v>
      </c>
    </row>
    <row r="50" spans="1:6" x14ac:dyDescent="0.3">
      <c r="A50">
        <v>49</v>
      </c>
      <c r="B50" s="30">
        <v>50800</v>
      </c>
      <c r="C50" s="30">
        <v>477347</v>
      </c>
      <c r="D50" s="30">
        <v>82800</v>
      </c>
      <c r="E50" s="30">
        <v>341500</v>
      </c>
      <c r="F50" s="30">
        <v>280000</v>
      </c>
    </row>
    <row r="51" spans="1:6" x14ac:dyDescent="0.3">
      <c r="A51">
        <v>50</v>
      </c>
      <c r="B51" s="30">
        <v>49950</v>
      </c>
      <c r="C51" s="30">
        <v>451157</v>
      </c>
      <c r="D51" s="30">
        <v>82500</v>
      </c>
      <c r="E51" s="30">
        <v>340500</v>
      </c>
      <c r="F51" s="30">
        <v>277500</v>
      </c>
    </row>
    <row r="52" spans="1:6" x14ac:dyDescent="0.3">
      <c r="A52">
        <v>51</v>
      </c>
      <c r="B52" s="30">
        <v>48900</v>
      </c>
      <c r="C52" s="30">
        <v>424967</v>
      </c>
      <c r="D52" s="30">
        <v>80600</v>
      </c>
      <c r="E52" s="30">
        <v>312500</v>
      </c>
      <c r="F52" s="30">
        <v>253000</v>
      </c>
    </row>
    <row r="53" spans="1:6" x14ac:dyDescent="0.3">
      <c r="A53">
        <v>52</v>
      </c>
      <c r="B53" s="30">
        <v>47300</v>
      </c>
      <c r="C53" s="30">
        <v>412614</v>
      </c>
      <c r="D53" s="30">
        <v>80400</v>
      </c>
      <c r="E53" s="30">
        <v>306500</v>
      </c>
      <c r="F53" s="30">
        <v>246000</v>
      </c>
    </row>
    <row r="54" spans="1:6" x14ac:dyDescent="0.3">
      <c r="A54">
        <v>53</v>
      </c>
      <c r="B54" s="30">
        <v>45600</v>
      </c>
      <c r="C54" s="30">
        <v>395813</v>
      </c>
      <c r="D54" s="30">
        <v>73100</v>
      </c>
      <c r="E54" s="30">
        <v>280000</v>
      </c>
      <c r="F54" s="30">
        <v>221500</v>
      </c>
    </row>
    <row r="55" spans="1:6" x14ac:dyDescent="0.3">
      <c r="A55">
        <v>54</v>
      </c>
      <c r="B55" s="30">
        <v>42950</v>
      </c>
      <c r="C55" s="30">
        <v>361717</v>
      </c>
      <c r="D55" s="30">
        <v>69000</v>
      </c>
      <c r="E55" s="30">
        <v>230000</v>
      </c>
      <c r="F55" s="30">
        <v>183000</v>
      </c>
    </row>
    <row r="56" spans="1:6" x14ac:dyDescent="0.3">
      <c r="A56">
        <v>55</v>
      </c>
      <c r="B56" s="30">
        <v>45400</v>
      </c>
      <c r="C56" s="30">
        <v>424967</v>
      </c>
      <c r="D56" s="30">
        <v>74800</v>
      </c>
      <c r="E56" s="30">
        <v>272500</v>
      </c>
      <c r="F56" s="30">
        <v>216500</v>
      </c>
    </row>
    <row r="57" spans="1:6" x14ac:dyDescent="0.3">
      <c r="A57">
        <v>56</v>
      </c>
      <c r="B57" s="30">
        <v>42500</v>
      </c>
      <c r="C57" s="30">
        <v>430897</v>
      </c>
      <c r="D57" s="30">
        <v>69400</v>
      </c>
      <c r="E57" s="30">
        <v>268000</v>
      </c>
      <c r="F57" s="30">
        <v>218500</v>
      </c>
    </row>
    <row r="58" spans="1:6" x14ac:dyDescent="0.3">
      <c r="A58">
        <v>57</v>
      </c>
      <c r="B58" s="30">
        <v>46950</v>
      </c>
      <c r="C58" s="30">
        <v>470429</v>
      </c>
      <c r="D58" s="30">
        <v>78700</v>
      </c>
      <c r="E58" s="30">
        <v>288000</v>
      </c>
      <c r="F58" s="30">
        <v>246500</v>
      </c>
    </row>
    <row r="59" spans="1:6" x14ac:dyDescent="0.3">
      <c r="A59">
        <v>58</v>
      </c>
      <c r="B59" s="30">
        <v>48650</v>
      </c>
      <c r="C59" s="30">
        <v>469441</v>
      </c>
      <c r="D59" s="30">
        <v>84500</v>
      </c>
      <c r="E59" s="30">
        <v>307500</v>
      </c>
      <c r="F59" s="30">
        <v>257500</v>
      </c>
    </row>
    <row r="60" spans="1:6" x14ac:dyDescent="0.3">
      <c r="A60">
        <v>59</v>
      </c>
      <c r="B60" s="30">
        <v>47800</v>
      </c>
      <c r="C60" s="30">
        <v>451157</v>
      </c>
      <c r="D60" s="30">
        <v>80700</v>
      </c>
      <c r="E60" s="30">
        <v>299500</v>
      </c>
      <c r="F60" s="30">
        <v>248000</v>
      </c>
    </row>
    <row r="61" spans="1:6" x14ac:dyDescent="0.3">
      <c r="A61">
        <v>60</v>
      </c>
      <c r="B61" s="30">
        <v>48300</v>
      </c>
      <c r="C61" s="30">
        <v>437815</v>
      </c>
      <c r="D61" s="30">
        <v>83300</v>
      </c>
      <c r="E61" s="30">
        <v>303500</v>
      </c>
      <c r="F61" s="30">
        <v>248000</v>
      </c>
    </row>
    <row r="62" spans="1:6" x14ac:dyDescent="0.3">
      <c r="A62">
        <v>61</v>
      </c>
      <c r="B62" s="30">
        <v>47850</v>
      </c>
      <c r="C62" s="30">
        <v>444733</v>
      </c>
      <c r="D62" s="30">
        <v>83700</v>
      </c>
      <c r="E62" s="30">
        <v>303000</v>
      </c>
      <c r="F62" s="30">
        <v>244500</v>
      </c>
    </row>
    <row r="63" spans="1:6" x14ac:dyDescent="0.3">
      <c r="A63">
        <v>62</v>
      </c>
      <c r="B63" s="30">
        <v>47750</v>
      </c>
      <c r="C63" s="30">
        <v>476359</v>
      </c>
      <c r="D63" s="30">
        <v>83300</v>
      </c>
      <c r="E63" s="30">
        <v>305000</v>
      </c>
      <c r="F63" s="30">
        <v>240500</v>
      </c>
    </row>
    <row r="64" spans="1:6" x14ac:dyDescent="0.3">
      <c r="A64">
        <v>63</v>
      </c>
      <c r="B64" s="30">
        <v>45800</v>
      </c>
      <c r="C64" s="30">
        <v>447204</v>
      </c>
      <c r="D64" s="30">
        <v>78400</v>
      </c>
      <c r="E64" s="30">
        <v>292000</v>
      </c>
      <c r="F64" s="30">
        <v>231000</v>
      </c>
    </row>
    <row r="65" spans="1:6" x14ac:dyDescent="0.3">
      <c r="A65">
        <v>64</v>
      </c>
      <c r="B65" s="30">
        <v>46800</v>
      </c>
      <c r="C65" s="30">
        <v>459064</v>
      </c>
      <c r="D65" s="30">
        <v>80000</v>
      </c>
      <c r="E65" s="30">
        <v>291000</v>
      </c>
      <c r="F65" s="30">
        <v>233000</v>
      </c>
    </row>
    <row r="66" spans="1:6" x14ac:dyDescent="0.3">
      <c r="A66">
        <v>65</v>
      </c>
      <c r="B66" s="30">
        <v>47000</v>
      </c>
      <c r="C66" s="30">
        <v>462029</v>
      </c>
      <c r="D66" s="30">
        <v>79600</v>
      </c>
      <c r="E66" s="30">
        <v>290500</v>
      </c>
      <c r="F66" s="30">
        <v>231500</v>
      </c>
    </row>
    <row r="67" spans="1:6" x14ac:dyDescent="0.3">
      <c r="A67">
        <v>66</v>
      </c>
      <c r="B67" s="30">
        <v>48700</v>
      </c>
      <c r="C67" s="30">
        <v>471417</v>
      </c>
      <c r="D67" s="30">
        <v>83100</v>
      </c>
      <c r="E67" s="30">
        <v>296500</v>
      </c>
      <c r="F67" s="30">
        <v>240000</v>
      </c>
    </row>
    <row r="68" spans="1:6" x14ac:dyDescent="0.3">
      <c r="A68">
        <v>67</v>
      </c>
      <c r="B68" s="30">
        <v>49600</v>
      </c>
      <c r="C68" s="30">
        <v>476853</v>
      </c>
      <c r="D68" s="30">
        <v>85800</v>
      </c>
      <c r="E68" s="30">
        <v>309000</v>
      </c>
      <c r="F68" s="30">
        <v>245000</v>
      </c>
    </row>
    <row r="69" spans="1:6" x14ac:dyDescent="0.3">
      <c r="A69">
        <v>68</v>
      </c>
      <c r="B69" s="30">
        <v>48600</v>
      </c>
      <c r="C69" s="30">
        <v>471912</v>
      </c>
      <c r="D69" s="30">
        <v>84500</v>
      </c>
      <c r="E69" s="30">
        <v>313000</v>
      </c>
      <c r="F69" s="30">
        <v>250000</v>
      </c>
    </row>
    <row r="70" spans="1:6" x14ac:dyDescent="0.3">
      <c r="A70">
        <v>69</v>
      </c>
      <c r="B70" s="30">
        <v>49100</v>
      </c>
      <c r="C70" s="30">
        <v>472900</v>
      </c>
      <c r="D70" s="30">
        <v>85000</v>
      </c>
      <c r="E70" s="30">
        <v>324500</v>
      </c>
      <c r="F70" s="30">
        <v>253000</v>
      </c>
    </row>
    <row r="71" spans="1:6" x14ac:dyDescent="0.3">
      <c r="A71">
        <v>70</v>
      </c>
      <c r="B71" s="30">
        <v>49250</v>
      </c>
      <c r="C71" s="30">
        <v>552458</v>
      </c>
      <c r="D71" s="30">
        <v>84100</v>
      </c>
      <c r="E71" s="30">
        <v>324000</v>
      </c>
      <c r="F71" s="30">
        <v>250500</v>
      </c>
    </row>
    <row r="72" spans="1:6" x14ac:dyDescent="0.3">
      <c r="A72">
        <v>71</v>
      </c>
      <c r="B72" s="30">
        <v>48300</v>
      </c>
      <c r="C72" s="30">
        <v>532692</v>
      </c>
      <c r="D72" s="30">
        <v>81400</v>
      </c>
      <c r="E72" s="30">
        <v>315000</v>
      </c>
      <c r="F72" s="30">
        <v>241500</v>
      </c>
    </row>
    <row r="73" spans="1:6" x14ac:dyDescent="0.3">
      <c r="A73">
        <v>72</v>
      </c>
      <c r="B73" s="30">
        <v>49000</v>
      </c>
      <c r="C73" s="30">
        <v>535657</v>
      </c>
      <c r="D73" s="30">
        <v>82300</v>
      </c>
      <c r="E73" s="30">
        <v>326500</v>
      </c>
      <c r="F73" s="30">
        <v>251500</v>
      </c>
    </row>
    <row r="74" spans="1:6" x14ac:dyDescent="0.3">
      <c r="A74">
        <v>73</v>
      </c>
      <c r="B74" s="30">
        <v>49000</v>
      </c>
      <c r="C74" s="30">
        <v>533680</v>
      </c>
      <c r="D74" s="30">
        <v>81300</v>
      </c>
      <c r="E74" s="30">
        <v>343000</v>
      </c>
      <c r="F74" s="30">
        <v>271000</v>
      </c>
    </row>
    <row r="75" spans="1:6" x14ac:dyDescent="0.3">
      <c r="A75">
        <v>74</v>
      </c>
      <c r="B75" s="30">
        <v>51400</v>
      </c>
      <c r="C75" s="30">
        <v>559376</v>
      </c>
      <c r="D75" s="30">
        <v>84100</v>
      </c>
      <c r="E75" s="30">
        <v>362500</v>
      </c>
      <c r="F75" s="30">
        <v>286500</v>
      </c>
    </row>
    <row r="76" spans="1:6" x14ac:dyDescent="0.3">
      <c r="A76">
        <v>75</v>
      </c>
      <c r="B76" s="30">
        <v>50100</v>
      </c>
      <c r="C76" s="30">
        <v>559376</v>
      </c>
      <c r="D76" s="30">
        <v>82000</v>
      </c>
      <c r="E76" s="30">
        <v>351500</v>
      </c>
      <c r="F76" s="30">
        <v>283000</v>
      </c>
    </row>
    <row r="77" spans="1:6" x14ac:dyDescent="0.3">
      <c r="A77">
        <v>76</v>
      </c>
      <c r="B77" s="30">
        <v>49250</v>
      </c>
      <c r="C77" s="30">
        <v>572224</v>
      </c>
      <c r="D77" s="30">
        <v>81300</v>
      </c>
      <c r="E77" s="30">
        <v>354000</v>
      </c>
      <c r="F77" s="30">
        <v>283000</v>
      </c>
    </row>
    <row r="78" spans="1:6" x14ac:dyDescent="0.3">
      <c r="A78">
        <v>77</v>
      </c>
      <c r="B78" s="30">
        <v>49850</v>
      </c>
      <c r="C78" s="30">
        <v>573212</v>
      </c>
      <c r="D78" s="30">
        <v>83900</v>
      </c>
      <c r="E78" s="30">
        <v>355000</v>
      </c>
      <c r="F78" s="30">
        <v>285500</v>
      </c>
    </row>
    <row r="79" spans="1:6" x14ac:dyDescent="0.3">
      <c r="A79">
        <v>78</v>
      </c>
      <c r="B79" s="30">
        <v>49850</v>
      </c>
      <c r="C79" s="30">
        <v>593966</v>
      </c>
      <c r="D79" s="30">
        <v>82600</v>
      </c>
      <c r="E79" s="30">
        <v>361000</v>
      </c>
      <c r="F79" s="30">
        <v>284500</v>
      </c>
    </row>
    <row r="80" spans="1:6" x14ac:dyDescent="0.3">
      <c r="A80">
        <v>79</v>
      </c>
      <c r="B80" s="30">
        <v>49350</v>
      </c>
      <c r="C80" s="30">
        <v>584083</v>
      </c>
      <c r="D80" s="30">
        <v>81400</v>
      </c>
      <c r="E80" s="30">
        <v>353500</v>
      </c>
      <c r="F80" s="30">
        <v>277000</v>
      </c>
    </row>
    <row r="81" spans="1:6" x14ac:dyDescent="0.3">
      <c r="A81">
        <v>80</v>
      </c>
      <c r="B81" s="30">
        <v>49850</v>
      </c>
      <c r="C81" s="30">
        <v>581118</v>
      </c>
      <c r="D81" s="30">
        <v>82600</v>
      </c>
      <c r="E81" s="30">
        <v>353500</v>
      </c>
      <c r="F81" s="30">
        <v>279000</v>
      </c>
    </row>
    <row r="82" spans="1:6" x14ac:dyDescent="0.3">
      <c r="A82">
        <v>81</v>
      </c>
      <c r="B82" s="30">
        <v>50100</v>
      </c>
      <c r="C82" s="30">
        <v>581118</v>
      </c>
      <c r="D82" s="30">
        <v>83400</v>
      </c>
      <c r="E82" s="30">
        <v>362500</v>
      </c>
      <c r="F82" s="30">
        <v>279500</v>
      </c>
    </row>
    <row r="83" spans="1:6" x14ac:dyDescent="0.3">
      <c r="A83">
        <v>82</v>
      </c>
      <c r="B83" s="30">
        <v>50000</v>
      </c>
      <c r="C83" s="30">
        <v>574200</v>
      </c>
      <c r="D83" s="30">
        <v>83700</v>
      </c>
      <c r="E83" s="30">
        <v>376500</v>
      </c>
      <c r="F83" s="30">
        <v>286000</v>
      </c>
    </row>
    <row r="84" spans="1:6" x14ac:dyDescent="0.3">
      <c r="A84">
        <v>83</v>
      </c>
      <c r="B84" s="30">
        <v>48500</v>
      </c>
      <c r="C84" s="30">
        <v>549493</v>
      </c>
      <c r="D84" s="30">
        <v>81000</v>
      </c>
      <c r="E84" s="30">
        <v>360000</v>
      </c>
      <c r="F84" s="30">
        <v>277000</v>
      </c>
    </row>
    <row r="85" spans="1:6" x14ac:dyDescent="0.3">
      <c r="A85">
        <v>84</v>
      </c>
      <c r="B85" s="30">
        <v>49200</v>
      </c>
      <c r="C85" s="30">
        <v>568270</v>
      </c>
      <c r="D85" s="30">
        <v>82400</v>
      </c>
      <c r="E85" s="30">
        <v>361000</v>
      </c>
      <c r="F85" s="30">
        <v>281500</v>
      </c>
    </row>
    <row r="86" spans="1:6" x14ac:dyDescent="0.3">
      <c r="A86">
        <v>85</v>
      </c>
      <c r="B86" s="30">
        <v>48800</v>
      </c>
      <c r="C86" s="30">
        <v>560364</v>
      </c>
      <c r="D86" s="30">
        <v>82400</v>
      </c>
      <c r="E86" s="30">
        <v>354000</v>
      </c>
      <c r="F86" s="30">
        <v>282500</v>
      </c>
    </row>
    <row r="87" spans="1:6" x14ac:dyDescent="0.3">
      <c r="A87">
        <v>86</v>
      </c>
      <c r="B87" s="30">
        <v>48800</v>
      </c>
      <c r="C87" s="30">
        <v>581118</v>
      </c>
      <c r="D87" s="30">
        <v>85000</v>
      </c>
      <c r="E87" s="30">
        <v>352500</v>
      </c>
      <c r="F87" s="30">
        <v>285500</v>
      </c>
    </row>
    <row r="88" spans="1:6" x14ac:dyDescent="0.3">
      <c r="A88">
        <v>87</v>
      </c>
      <c r="B88" s="30">
        <v>48400</v>
      </c>
      <c r="C88" s="30">
        <v>579142</v>
      </c>
      <c r="D88" s="30">
        <v>84500</v>
      </c>
      <c r="E88" s="30">
        <v>346500</v>
      </c>
      <c r="F88" s="30">
        <v>287000</v>
      </c>
    </row>
    <row r="89" spans="1:6" x14ac:dyDescent="0.3">
      <c r="A89">
        <v>88</v>
      </c>
      <c r="B89" s="30">
        <v>47900</v>
      </c>
      <c r="C89" s="30">
        <v>585072</v>
      </c>
      <c r="D89" s="30">
        <v>85700</v>
      </c>
      <c r="E89" s="30">
        <v>338000</v>
      </c>
      <c r="F89" s="30">
        <v>284000</v>
      </c>
    </row>
    <row r="90" spans="1:6" x14ac:dyDescent="0.3">
      <c r="A90">
        <v>89</v>
      </c>
      <c r="B90" s="30">
        <v>48550</v>
      </c>
      <c r="C90" s="30">
        <v>608791</v>
      </c>
      <c r="D90" s="30">
        <v>83600</v>
      </c>
      <c r="E90" s="30">
        <v>352000</v>
      </c>
      <c r="F90" s="30">
        <v>309500</v>
      </c>
    </row>
    <row r="91" spans="1:6" x14ac:dyDescent="0.3">
      <c r="A91">
        <v>90</v>
      </c>
      <c r="B91" s="30">
        <v>48000</v>
      </c>
      <c r="C91" s="30">
        <v>604837</v>
      </c>
      <c r="D91" s="30">
        <v>80600</v>
      </c>
      <c r="E91" s="30">
        <v>344500</v>
      </c>
      <c r="F91" s="30">
        <v>308000</v>
      </c>
    </row>
    <row r="92" spans="1:6" x14ac:dyDescent="0.3">
      <c r="A92">
        <v>91</v>
      </c>
      <c r="B92" s="30">
        <v>47850</v>
      </c>
      <c r="C92" s="30">
        <v>597919</v>
      </c>
      <c r="D92" s="30">
        <v>81900</v>
      </c>
      <c r="E92" s="30">
        <v>346500</v>
      </c>
      <c r="F92" s="30">
        <v>302500</v>
      </c>
    </row>
    <row r="93" spans="1:6" x14ac:dyDescent="0.3">
      <c r="A93">
        <v>92</v>
      </c>
      <c r="B93" s="30">
        <v>48800</v>
      </c>
      <c r="C93" s="30">
        <v>590013</v>
      </c>
      <c r="D93" s="30">
        <v>81100</v>
      </c>
      <c r="E93" s="30">
        <v>354000</v>
      </c>
      <c r="F93" s="30">
        <v>313500</v>
      </c>
    </row>
    <row r="94" spans="1:6" x14ac:dyDescent="0.3">
      <c r="A94">
        <v>93</v>
      </c>
      <c r="B94" s="30">
        <v>50300</v>
      </c>
      <c r="C94" s="30">
        <v>592978</v>
      </c>
      <c r="D94" s="30">
        <v>82700</v>
      </c>
      <c r="E94" s="30">
        <v>357000</v>
      </c>
      <c r="F94" s="30">
        <v>317500</v>
      </c>
    </row>
    <row r="95" spans="1:6" x14ac:dyDescent="0.3">
      <c r="A95">
        <v>94</v>
      </c>
      <c r="B95" s="30">
        <v>50000</v>
      </c>
      <c r="C95" s="30">
        <v>592978</v>
      </c>
      <c r="D95" s="30">
        <v>84100</v>
      </c>
      <c r="E95" s="30">
        <v>362500</v>
      </c>
      <c r="F95" s="30">
        <v>331000</v>
      </c>
    </row>
    <row r="96" spans="1:6" x14ac:dyDescent="0.3">
      <c r="A96">
        <v>95</v>
      </c>
      <c r="B96" s="30">
        <v>49950</v>
      </c>
      <c r="C96" s="30">
        <v>601873</v>
      </c>
      <c r="D96" s="30">
        <v>83400</v>
      </c>
      <c r="E96" s="30">
        <v>377500</v>
      </c>
      <c r="F96" s="30">
        <v>335000</v>
      </c>
    </row>
    <row r="97" spans="1:6" x14ac:dyDescent="0.3">
      <c r="A97">
        <v>96</v>
      </c>
      <c r="B97" s="30">
        <v>48750</v>
      </c>
      <c r="C97" s="30">
        <v>610767</v>
      </c>
      <c r="D97" s="30">
        <v>81300</v>
      </c>
      <c r="E97" s="30">
        <v>377000</v>
      </c>
      <c r="F97" s="30">
        <v>336000</v>
      </c>
    </row>
    <row r="98" spans="1:6" x14ac:dyDescent="0.3">
      <c r="A98">
        <v>97</v>
      </c>
      <c r="B98" s="30">
        <v>48850</v>
      </c>
      <c r="C98" s="30">
        <v>624603</v>
      </c>
      <c r="D98" s="30">
        <v>81400</v>
      </c>
      <c r="E98" s="30">
        <v>389500</v>
      </c>
      <c r="F98" s="30">
        <v>348000</v>
      </c>
    </row>
    <row r="99" spans="1:6" x14ac:dyDescent="0.3">
      <c r="A99">
        <v>98</v>
      </c>
      <c r="B99" s="30">
        <v>49250</v>
      </c>
      <c r="C99" s="30">
        <v>637451</v>
      </c>
      <c r="D99" s="30">
        <v>81900</v>
      </c>
      <c r="E99" s="30">
        <v>414000</v>
      </c>
      <c r="F99" s="30">
        <v>388000</v>
      </c>
    </row>
    <row r="100" spans="1:6" x14ac:dyDescent="0.3">
      <c r="A100">
        <v>99</v>
      </c>
      <c r="B100" s="30">
        <v>49900</v>
      </c>
      <c r="C100" s="30">
        <v>616697</v>
      </c>
      <c r="D100" s="30">
        <v>81400</v>
      </c>
      <c r="E100" s="30">
        <v>395500</v>
      </c>
      <c r="F100" s="30">
        <v>365000</v>
      </c>
    </row>
    <row r="101" spans="1:6" x14ac:dyDescent="0.3">
      <c r="A101">
        <v>100</v>
      </c>
      <c r="B101" s="30">
        <v>50400</v>
      </c>
      <c r="C101" s="30">
        <v>603849</v>
      </c>
      <c r="D101" s="30">
        <v>83900</v>
      </c>
      <c r="E101" s="30">
        <v>388500</v>
      </c>
      <c r="F101" s="30">
        <v>359000</v>
      </c>
    </row>
    <row r="102" spans="1:6" x14ac:dyDescent="0.3">
      <c r="A102">
        <v>101</v>
      </c>
      <c r="B102" s="30">
        <v>50700</v>
      </c>
      <c r="C102" s="30">
        <v>614720</v>
      </c>
      <c r="D102" s="30">
        <v>81500</v>
      </c>
      <c r="E102" s="30">
        <v>390500</v>
      </c>
      <c r="F102" s="30">
        <v>359000</v>
      </c>
    </row>
    <row r="103" spans="1:6" x14ac:dyDescent="0.3">
      <c r="A103">
        <v>102</v>
      </c>
      <c r="B103" s="30">
        <v>51200</v>
      </c>
      <c r="C103" s="30">
        <v>621638</v>
      </c>
      <c r="D103" s="30">
        <v>83600</v>
      </c>
      <c r="E103" s="30">
        <v>396000</v>
      </c>
      <c r="F103" s="30">
        <v>366000</v>
      </c>
    </row>
    <row r="104" spans="1:6" x14ac:dyDescent="0.3">
      <c r="A104">
        <v>103</v>
      </c>
      <c r="B104" s="30">
        <v>51400</v>
      </c>
      <c r="C104" s="30">
        <v>621638</v>
      </c>
      <c r="D104" s="30">
        <v>83300</v>
      </c>
      <c r="E104" s="30">
        <v>395000</v>
      </c>
      <c r="F104" s="30">
        <v>370000</v>
      </c>
    </row>
    <row r="105" spans="1:6" x14ac:dyDescent="0.3">
      <c r="A105">
        <v>104</v>
      </c>
      <c r="B105" s="30">
        <v>54500</v>
      </c>
      <c r="C105" s="30">
        <v>618674</v>
      </c>
      <c r="D105" s="30">
        <v>88700</v>
      </c>
      <c r="E105" s="30">
        <v>400500</v>
      </c>
      <c r="F105" s="30">
        <v>366000</v>
      </c>
    </row>
    <row r="106" spans="1:6" x14ac:dyDescent="0.3">
      <c r="A106">
        <v>105</v>
      </c>
      <c r="B106" s="30">
        <v>54600</v>
      </c>
      <c r="C106" s="30">
        <v>642393</v>
      </c>
      <c r="D106" s="30">
        <v>87700</v>
      </c>
      <c r="E106" s="30">
        <v>417500</v>
      </c>
      <c r="F106" s="30">
        <v>370500</v>
      </c>
    </row>
    <row r="107" spans="1:6" x14ac:dyDescent="0.3">
      <c r="A107">
        <v>106</v>
      </c>
      <c r="B107" s="30">
        <v>55500</v>
      </c>
      <c r="C107" s="30">
        <v>657217</v>
      </c>
      <c r="D107" s="30">
        <v>90400</v>
      </c>
      <c r="E107" s="30">
        <v>434000</v>
      </c>
      <c r="F107" s="30">
        <v>371500</v>
      </c>
    </row>
    <row r="108" spans="1:6" x14ac:dyDescent="0.3">
      <c r="A108">
        <v>107</v>
      </c>
      <c r="B108" s="30">
        <v>54900</v>
      </c>
      <c r="C108" s="30">
        <v>656229</v>
      </c>
      <c r="D108" s="30">
        <v>91000</v>
      </c>
      <c r="E108" s="30">
        <v>434000</v>
      </c>
      <c r="F108" s="30">
        <v>375500</v>
      </c>
    </row>
    <row r="109" spans="1:6" x14ac:dyDescent="0.3">
      <c r="A109">
        <v>108</v>
      </c>
      <c r="B109" s="30">
        <v>55500</v>
      </c>
      <c r="C109" s="30">
        <v>668088</v>
      </c>
      <c r="D109" s="30">
        <v>89800</v>
      </c>
      <c r="E109" s="30">
        <v>432500</v>
      </c>
      <c r="F109" s="30">
        <v>383500</v>
      </c>
    </row>
    <row r="110" spans="1:6" x14ac:dyDescent="0.3">
      <c r="A110">
        <v>109</v>
      </c>
      <c r="B110" s="30">
        <v>55400</v>
      </c>
      <c r="C110" s="30">
        <v>695761</v>
      </c>
      <c r="D110" s="30">
        <v>90800</v>
      </c>
      <c r="E110" s="30">
        <v>440000</v>
      </c>
      <c r="F110" s="30">
        <v>385000</v>
      </c>
    </row>
    <row r="111" spans="1:6" x14ac:dyDescent="0.3">
      <c r="A111">
        <v>110</v>
      </c>
      <c r="B111" s="30">
        <v>54300</v>
      </c>
      <c r="C111" s="30">
        <v>738257</v>
      </c>
      <c r="D111" s="30">
        <v>88500</v>
      </c>
      <c r="E111" s="30">
        <v>463000</v>
      </c>
      <c r="F111" s="30">
        <v>387500</v>
      </c>
    </row>
    <row r="112" spans="1:6" x14ac:dyDescent="0.3">
      <c r="A112">
        <v>111</v>
      </c>
      <c r="B112" s="30">
        <v>52300</v>
      </c>
      <c r="C112" s="30">
        <v>795579</v>
      </c>
      <c r="D112" s="30">
        <v>85200</v>
      </c>
      <c r="E112" s="30">
        <v>462000</v>
      </c>
      <c r="F112" s="30">
        <v>379500</v>
      </c>
    </row>
    <row r="113" spans="1:6" x14ac:dyDescent="0.3">
      <c r="A113">
        <v>112</v>
      </c>
      <c r="B113" s="30">
        <v>49900</v>
      </c>
      <c r="C113" s="30">
        <v>798544</v>
      </c>
      <c r="D113" s="30">
        <v>82000</v>
      </c>
      <c r="E113" s="30">
        <v>428000</v>
      </c>
      <c r="F113" s="30">
        <v>348500</v>
      </c>
    </row>
    <row r="114" spans="1:6" x14ac:dyDescent="0.3">
      <c r="A114">
        <v>113</v>
      </c>
      <c r="B114" s="30">
        <v>52100</v>
      </c>
      <c r="C114" s="30">
        <v>816333</v>
      </c>
      <c r="D114" s="30">
        <v>85400</v>
      </c>
      <c r="E114" s="30">
        <v>487500</v>
      </c>
      <c r="F114" s="30">
        <v>376000</v>
      </c>
    </row>
    <row r="115" spans="1:6" x14ac:dyDescent="0.3">
      <c r="A115">
        <v>114</v>
      </c>
      <c r="B115" s="30">
        <v>52200</v>
      </c>
      <c r="C115" s="30">
        <v>814356</v>
      </c>
      <c r="D115" s="30">
        <v>86800</v>
      </c>
      <c r="E115" s="30">
        <v>491500</v>
      </c>
      <c r="F115" s="30">
        <v>384500</v>
      </c>
    </row>
    <row r="116" spans="1:6" x14ac:dyDescent="0.3">
      <c r="A116">
        <v>115</v>
      </c>
      <c r="B116" s="30">
        <v>52300</v>
      </c>
      <c r="C116" s="30">
        <v>800520</v>
      </c>
      <c r="D116" s="30">
        <v>86200</v>
      </c>
      <c r="E116" s="30">
        <v>491000</v>
      </c>
      <c r="F116" s="30">
        <v>377000</v>
      </c>
    </row>
    <row r="117" spans="1:6" x14ac:dyDescent="0.3">
      <c r="A117">
        <v>116</v>
      </c>
      <c r="B117" s="30">
        <v>52900</v>
      </c>
      <c r="C117" s="30">
        <v>791625</v>
      </c>
      <c r="D117" s="30">
        <v>85400</v>
      </c>
      <c r="E117" s="30">
        <v>512000</v>
      </c>
      <c r="F117" s="30">
        <v>385000</v>
      </c>
    </row>
    <row r="118" spans="1:6" x14ac:dyDescent="0.3">
      <c r="A118">
        <v>117</v>
      </c>
      <c r="B118" s="30">
        <v>52000</v>
      </c>
      <c r="C118" s="30">
        <v>783719</v>
      </c>
      <c r="D118" s="30">
        <v>84900</v>
      </c>
      <c r="E118" s="30">
        <v>506000</v>
      </c>
      <c r="F118" s="30">
        <v>380500</v>
      </c>
    </row>
    <row r="119" spans="1:6" x14ac:dyDescent="0.3">
      <c r="A119">
        <v>118</v>
      </c>
      <c r="B119" s="30">
        <v>51400</v>
      </c>
      <c r="C119" s="30">
        <v>792614</v>
      </c>
      <c r="D119" s="30">
        <v>84100</v>
      </c>
      <c r="E119" s="30">
        <v>504000</v>
      </c>
      <c r="F119" s="30">
        <v>381500</v>
      </c>
    </row>
    <row r="120" spans="1:6" x14ac:dyDescent="0.3">
      <c r="A120">
        <v>119</v>
      </c>
      <c r="B120" s="30">
        <v>52900</v>
      </c>
      <c r="C120" s="30">
        <v>809415</v>
      </c>
      <c r="D120" s="30">
        <v>86000</v>
      </c>
      <c r="E120" s="30">
        <v>516000</v>
      </c>
      <c r="F120" s="30">
        <v>380500</v>
      </c>
    </row>
    <row r="121" spans="1:6" x14ac:dyDescent="0.3">
      <c r="A121">
        <v>120</v>
      </c>
      <c r="B121" s="30">
        <v>51900</v>
      </c>
      <c r="C121" s="30">
        <v>805462</v>
      </c>
      <c r="D121" s="30">
        <v>84300</v>
      </c>
      <c r="E121" s="30">
        <v>499000</v>
      </c>
      <c r="F121" s="30">
        <v>370000</v>
      </c>
    </row>
    <row r="122" spans="1:6" x14ac:dyDescent="0.3">
      <c r="A122">
        <v>121</v>
      </c>
      <c r="B122" s="30">
        <v>53300</v>
      </c>
      <c r="C122" s="30">
        <v>800520</v>
      </c>
      <c r="D122" s="30">
        <v>84600</v>
      </c>
      <c r="E122" s="30">
        <v>501000</v>
      </c>
      <c r="F122" s="30">
        <v>370000</v>
      </c>
    </row>
    <row r="123" spans="1:6" x14ac:dyDescent="0.3">
      <c r="A123">
        <v>122</v>
      </c>
      <c r="B123" s="30">
        <v>52400</v>
      </c>
      <c r="C123" s="30">
        <v>774824</v>
      </c>
      <c r="D123" s="30">
        <v>83600</v>
      </c>
      <c r="E123" s="30">
        <v>489500</v>
      </c>
      <c r="F123" s="30">
        <v>363000</v>
      </c>
    </row>
    <row r="124" spans="1:6" x14ac:dyDescent="0.3">
      <c r="A124">
        <v>123</v>
      </c>
      <c r="B124" s="30">
        <v>52800</v>
      </c>
      <c r="C124" s="30">
        <v>765930</v>
      </c>
      <c r="D124" s="30">
        <v>85100</v>
      </c>
      <c r="E124" s="30">
        <v>490500</v>
      </c>
      <c r="F124" s="30">
        <v>363500</v>
      </c>
    </row>
    <row r="125" spans="1:6" x14ac:dyDescent="0.3">
      <c r="A125">
        <v>124</v>
      </c>
      <c r="B125" s="30">
        <v>52600</v>
      </c>
      <c r="C125" s="30">
        <v>743199</v>
      </c>
      <c r="D125" s="30">
        <v>85300</v>
      </c>
      <c r="E125" s="30">
        <v>491500</v>
      </c>
      <c r="F125" s="30">
        <v>370500</v>
      </c>
    </row>
    <row r="126" spans="1:6" x14ac:dyDescent="0.3">
      <c r="A126">
        <v>125</v>
      </c>
      <c r="B126" s="30">
        <v>52900</v>
      </c>
      <c r="C126" s="30">
        <v>776801</v>
      </c>
      <c r="D126" s="30">
        <v>84400</v>
      </c>
      <c r="E126" s="30">
        <v>496000</v>
      </c>
      <c r="F126" s="30">
        <v>371500</v>
      </c>
    </row>
    <row r="127" spans="1:6" x14ac:dyDescent="0.3">
      <c r="A127">
        <v>126</v>
      </c>
      <c r="B127" s="30">
        <v>53600</v>
      </c>
      <c r="C127" s="30">
        <v>761977</v>
      </c>
      <c r="D127" s="30">
        <v>85400</v>
      </c>
      <c r="E127" s="30">
        <v>507000</v>
      </c>
      <c r="F127" s="30">
        <v>381000</v>
      </c>
    </row>
    <row r="128" spans="1:6" x14ac:dyDescent="0.3">
      <c r="A128">
        <v>127</v>
      </c>
      <c r="B128" s="30">
        <v>55000</v>
      </c>
      <c r="C128" s="30">
        <v>745176</v>
      </c>
      <c r="D128" s="30">
        <v>86000</v>
      </c>
      <c r="E128" s="30">
        <v>509000</v>
      </c>
      <c r="F128" s="30">
        <v>388000</v>
      </c>
    </row>
    <row r="129" spans="1:6" x14ac:dyDescent="0.3">
      <c r="A129">
        <v>128</v>
      </c>
      <c r="B129" s="30">
        <v>53400</v>
      </c>
      <c r="C129" s="30">
        <v>742211</v>
      </c>
      <c r="D129" s="30">
        <v>84800</v>
      </c>
      <c r="E129" s="30">
        <v>516000</v>
      </c>
      <c r="F129" s="30">
        <v>391000</v>
      </c>
    </row>
    <row r="130" spans="1:6" x14ac:dyDescent="0.3">
      <c r="A130">
        <v>129</v>
      </c>
      <c r="B130" s="30">
        <v>53000</v>
      </c>
      <c r="C130" s="30">
        <v>727386</v>
      </c>
      <c r="D130" s="30">
        <v>83700</v>
      </c>
      <c r="E130" s="30">
        <v>513000</v>
      </c>
      <c r="F130" s="30">
        <v>385500</v>
      </c>
    </row>
    <row r="131" spans="1:6" x14ac:dyDescent="0.3">
      <c r="A131">
        <v>130</v>
      </c>
      <c r="B131" s="30">
        <v>52800</v>
      </c>
      <c r="C131" s="30">
        <v>732328</v>
      </c>
      <c r="D131" s="30">
        <v>83000</v>
      </c>
      <c r="E131" s="30">
        <v>539000</v>
      </c>
      <c r="F131" s="30">
        <v>393000</v>
      </c>
    </row>
    <row r="132" spans="1:6" x14ac:dyDescent="0.3">
      <c r="A132">
        <v>131</v>
      </c>
      <c r="B132" s="30">
        <v>52700</v>
      </c>
      <c r="C132" s="30">
        <v>722445</v>
      </c>
      <c r="D132" s="30">
        <v>82800</v>
      </c>
      <c r="E132" s="30">
        <v>529000</v>
      </c>
      <c r="F132" s="30">
        <v>391000</v>
      </c>
    </row>
    <row r="133" spans="1:6" x14ac:dyDescent="0.3">
      <c r="A133">
        <v>132</v>
      </c>
      <c r="B133" s="30">
        <v>53400</v>
      </c>
      <c r="C133" s="30">
        <v>721456</v>
      </c>
      <c r="D133" s="30">
        <v>83000</v>
      </c>
      <c r="E133" s="30">
        <v>547000</v>
      </c>
      <c r="F133" s="30">
        <v>394000</v>
      </c>
    </row>
    <row r="134" spans="1:6" x14ac:dyDescent="0.3">
      <c r="A134">
        <v>133</v>
      </c>
      <c r="B134" s="30">
        <v>53800</v>
      </c>
      <c r="C134" s="30">
        <v>726398</v>
      </c>
      <c r="D134" s="30">
        <v>82900</v>
      </c>
      <c r="E134" s="30">
        <v>534000</v>
      </c>
      <c r="F134" s="30">
        <v>392000</v>
      </c>
    </row>
    <row r="135" spans="1:6" x14ac:dyDescent="0.3">
      <c r="A135">
        <v>134</v>
      </c>
      <c r="B135" s="30">
        <v>54700</v>
      </c>
      <c r="C135" s="30">
        <v>740234</v>
      </c>
      <c r="D135" s="30">
        <v>83000</v>
      </c>
      <c r="E135" s="30">
        <v>544000</v>
      </c>
      <c r="F135" s="30">
        <v>393000</v>
      </c>
    </row>
    <row r="136" spans="1:6" x14ac:dyDescent="0.3">
      <c r="A136">
        <v>135</v>
      </c>
      <c r="B136" s="30">
        <v>53800</v>
      </c>
      <c r="C136" s="30">
        <v>723433</v>
      </c>
      <c r="D136" s="30">
        <v>82700</v>
      </c>
      <c r="E136" s="30">
        <v>523000</v>
      </c>
      <c r="F136" s="30">
        <v>386000</v>
      </c>
    </row>
    <row r="137" spans="1:6" x14ac:dyDescent="0.3">
      <c r="A137">
        <v>136</v>
      </c>
      <c r="B137" s="30">
        <v>54400</v>
      </c>
      <c r="C137" s="30">
        <v>734304</v>
      </c>
      <c r="D137" s="30">
        <v>82900</v>
      </c>
      <c r="E137" s="30">
        <v>516000</v>
      </c>
      <c r="F137" s="30">
        <v>383500</v>
      </c>
    </row>
    <row r="138" spans="1:6" x14ac:dyDescent="0.3">
      <c r="A138">
        <v>137</v>
      </c>
      <c r="B138" s="30">
        <v>54200</v>
      </c>
      <c r="C138" s="30">
        <v>730351</v>
      </c>
      <c r="D138" s="30">
        <v>82200</v>
      </c>
      <c r="E138" s="30">
        <v>511000</v>
      </c>
      <c r="F138" s="30">
        <v>378500</v>
      </c>
    </row>
    <row r="139" spans="1:6" x14ac:dyDescent="0.3">
      <c r="A139">
        <v>138</v>
      </c>
      <c r="B139" s="30">
        <v>55300</v>
      </c>
      <c r="C139" s="30">
        <v>741222</v>
      </c>
      <c r="D139" s="30">
        <v>84100</v>
      </c>
      <c r="E139" s="30">
        <v>531000</v>
      </c>
      <c r="F139" s="30">
        <v>387000</v>
      </c>
    </row>
    <row r="140" spans="1:6" x14ac:dyDescent="0.3">
      <c r="A140">
        <v>139</v>
      </c>
      <c r="B140" s="30">
        <v>54700</v>
      </c>
      <c r="C140" s="30">
        <v>780754</v>
      </c>
      <c r="D140" s="30">
        <v>83200</v>
      </c>
      <c r="E140" s="30">
        <v>527000</v>
      </c>
      <c r="F140" s="30">
        <v>388000</v>
      </c>
    </row>
    <row r="141" spans="1:6" x14ac:dyDescent="0.3">
      <c r="A141">
        <v>140</v>
      </c>
      <c r="B141" s="30">
        <v>54100</v>
      </c>
      <c r="C141" s="30">
        <v>765930</v>
      </c>
      <c r="D141" s="30">
        <v>82400</v>
      </c>
      <c r="E141" s="30">
        <v>532000</v>
      </c>
      <c r="F141" s="30">
        <v>385500</v>
      </c>
    </row>
    <row r="142" spans="1:6" x14ac:dyDescent="0.3">
      <c r="A142">
        <v>141</v>
      </c>
      <c r="B142" s="30">
        <v>54200</v>
      </c>
      <c r="C142" s="30">
        <v>746164</v>
      </c>
      <c r="D142" s="30">
        <v>83700</v>
      </c>
      <c r="E142" s="30">
        <v>516000</v>
      </c>
      <c r="F142" s="30">
        <v>375500</v>
      </c>
    </row>
    <row r="143" spans="1:6" x14ac:dyDescent="0.3">
      <c r="A143">
        <v>142</v>
      </c>
      <c r="B143" s="30">
        <v>55600</v>
      </c>
      <c r="C143" s="30">
        <v>745176</v>
      </c>
      <c r="D143" s="30">
        <v>82800</v>
      </c>
      <c r="E143" s="30">
        <v>517000</v>
      </c>
      <c r="F143" s="30">
        <v>378000</v>
      </c>
    </row>
    <row r="144" spans="1:6" x14ac:dyDescent="0.3">
      <c r="A144">
        <v>143</v>
      </c>
      <c r="B144" s="30">
        <v>58600</v>
      </c>
      <c r="C144" s="30">
        <v>752094</v>
      </c>
      <c r="D144" s="30">
        <v>83100</v>
      </c>
      <c r="E144" s="30">
        <v>528000</v>
      </c>
      <c r="F144" s="30">
        <v>393000</v>
      </c>
    </row>
    <row r="145" spans="1:6" x14ac:dyDescent="0.3">
      <c r="A145">
        <v>144</v>
      </c>
      <c r="B145" s="30">
        <v>59000</v>
      </c>
      <c r="C145" s="30">
        <v>732328</v>
      </c>
      <c r="D145" s="30">
        <v>83200</v>
      </c>
      <c r="E145" s="30">
        <v>527000</v>
      </c>
      <c r="F145" s="30">
        <v>385500</v>
      </c>
    </row>
    <row r="146" spans="1:6" x14ac:dyDescent="0.3">
      <c r="A146">
        <v>145</v>
      </c>
      <c r="B146" s="30">
        <v>59000</v>
      </c>
      <c r="C146" s="30">
        <v>727386</v>
      </c>
      <c r="D146" s="30">
        <v>85300</v>
      </c>
      <c r="E146" s="30">
        <v>530000</v>
      </c>
      <c r="F146" s="30">
        <v>383500</v>
      </c>
    </row>
    <row r="147" spans="1:6" x14ac:dyDescent="0.3">
      <c r="A147">
        <v>146</v>
      </c>
      <c r="B147" s="30">
        <v>57900</v>
      </c>
      <c r="C147" s="30">
        <v>724421</v>
      </c>
      <c r="D147" s="30">
        <v>82800</v>
      </c>
      <c r="E147" s="30">
        <v>568000</v>
      </c>
      <c r="F147" s="30">
        <v>397500</v>
      </c>
    </row>
    <row r="148" spans="1:6" x14ac:dyDescent="0.3">
      <c r="A148">
        <v>147</v>
      </c>
      <c r="B148" s="30">
        <v>56800</v>
      </c>
      <c r="C148" s="30">
        <v>727386</v>
      </c>
      <c r="D148" s="30">
        <v>81800</v>
      </c>
      <c r="E148" s="30">
        <v>635000</v>
      </c>
      <c r="F148" s="30">
        <v>414500</v>
      </c>
    </row>
    <row r="149" spans="1:6" x14ac:dyDescent="0.3">
      <c r="A149">
        <v>148</v>
      </c>
      <c r="B149" s="30">
        <v>57300</v>
      </c>
      <c r="C149" s="30">
        <v>726398</v>
      </c>
      <c r="D149" s="30">
        <v>81600</v>
      </c>
      <c r="E149" s="30">
        <v>642000</v>
      </c>
      <c r="F149" s="30">
        <v>416000</v>
      </c>
    </row>
    <row r="150" spans="1:6" x14ac:dyDescent="0.3">
      <c r="A150">
        <v>149</v>
      </c>
      <c r="B150" s="30">
        <v>56900</v>
      </c>
      <c r="C150" s="30">
        <v>777789</v>
      </c>
      <c r="D150" s="30">
        <v>80700</v>
      </c>
      <c r="E150" s="30">
        <v>670000</v>
      </c>
      <c r="F150" s="30">
        <v>468000</v>
      </c>
    </row>
    <row r="151" spans="1:6" x14ac:dyDescent="0.3">
      <c r="A151">
        <v>150</v>
      </c>
      <c r="B151" s="30">
        <v>58000</v>
      </c>
      <c r="C151" s="30">
        <v>768895</v>
      </c>
      <c r="D151" s="30">
        <v>81100</v>
      </c>
      <c r="E151" s="30">
        <v>680000</v>
      </c>
      <c r="F151" s="30">
        <v>469500</v>
      </c>
    </row>
    <row r="152" spans="1:6" x14ac:dyDescent="0.3">
      <c r="A152">
        <v>151</v>
      </c>
      <c r="B152" s="30">
        <v>57500</v>
      </c>
      <c r="C152" s="30">
        <v>759012</v>
      </c>
      <c r="D152" s="30">
        <v>80600</v>
      </c>
      <c r="E152" s="30">
        <v>746000</v>
      </c>
      <c r="F152" s="30">
        <v>488000</v>
      </c>
    </row>
    <row r="153" spans="1:6" x14ac:dyDescent="0.3">
      <c r="A153">
        <v>152</v>
      </c>
      <c r="B153" s="30">
        <v>57800</v>
      </c>
      <c r="C153" s="30">
        <v>761977</v>
      </c>
      <c r="D153" s="30">
        <v>81400</v>
      </c>
      <c r="E153" s="30">
        <v>720000</v>
      </c>
      <c r="F153" s="30">
        <v>473500</v>
      </c>
    </row>
    <row r="154" spans="1:6" x14ac:dyDescent="0.3">
      <c r="A154">
        <v>153</v>
      </c>
      <c r="B154" s="30">
        <v>58200</v>
      </c>
      <c r="C154" s="30">
        <v>794590</v>
      </c>
      <c r="D154" s="30">
        <v>81300</v>
      </c>
      <c r="E154" s="30">
        <v>758000</v>
      </c>
      <c r="F154" s="30">
        <v>472500</v>
      </c>
    </row>
    <row r="155" spans="1:6" x14ac:dyDescent="0.3">
      <c r="A155">
        <v>154</v>
      </c>
      <c r="B155" s="30">
        <v>59000</v>
      </c>
      <c r="C155" s="30">
        <v>833134</v>
      </c>
      <c r="D155" s="30">
        <v>81000</v>
      </c>
      <c r="E155" s="30">
        <v>741000</v>
      </c>
      <c r="F155" s="30">
        <v>475500</v>
      </c>
    </row>
    <row r="156" spans="1:6" x14ac:dyDescent="0.3">
      <c r="A156">
        <v>155</v>
      </c>
      <c r="B156" s="30">
        <v>58700</v>
      </c>
      <c r="C156" s="30">
        <v>810403</v>
      </c>
      <c r="D156" s="30">
        <v>80700</v>
      </c>
      <c r="E156" s="30">
        <v>737000</v>
      </c>
      <c r="F156" s="30">
        <v>471000</v>
      </c>
    </row>
    <row r="157" spans="1:6" x14ac:dyDescent="0.3">
      <c r="A157">
        <v>156</v>
      </c>
      <c r="B157" s="30">
        <v>58000</v>
      </c>
      <c r="C157" s="30">
        <v>790637</v>
      </c>
      <c r="D157" s="30">
        <v>80200</v>
      </c>
      <c r="E157" s="30">
        <v>700000</v>
      </c>
      <c r="F157" s="30">
        <v>444000</v>
      </c>
    </row>
    <row r="158" spans="1:6" x14ac:dyDescent="0.3">
      <c r="A158">
        <v>157</v>
      </c>
      <c r="B158" s="30">
        <v>58400</v>
      </c>
      <c r="C158" s="30">
        <v>792614</v>
      </c>
      <c r="D158" s="30">
        <v>78100</v>
      </c>
      <c r="E158" s="30">
        <v>690000</v>
      </c>
      <c r="F158" s="30">
        <v>433000</v>
      </c>
    </row>
    <row r="159" spans="1:6" x14ac:dyDescent="0.3">
      <c r="A159">
        <v>158</v>
      </c>
      <c r="B159" s="30">
        <v>57800</v>
      </c>
      <c r="C159" s="30">
        <v>799532</v>
      </c>
      <c r="D159" s="30">
        <v>75000</v>
      </c>
      <c r="E159" s="30">
        <v>683000</v>
      </c>
      <c r="F159" s="30">
        <v>434500</v>
      </c>
    </row>
    <row r="160" spans="1:6" x14ac:dyDescent="0.3">
      <c r="A160">
        <v>159</v>
      </c>
      <c r="B160" s="30">
        <v>55400</v>
      </c>
      <c r="C160" s="30">
        <v>784707</v>
      </c>
      <c r="D160" s="30">
        <v>71800</v>
      </c>
      <c r="E160" s="30">
        <v>667000</v>
      </c>
      <c r="F160" s="30">
        <v>414500</v>
      </c>
    </row>
    <row r="161" spans="1:6" x14ac:dyDescent="0.3">
      <c r="A161">
        <v>160</v>
      </c>
      <c r="B161" s="30">
        <v>55900</v>
      </c>
      <c r="C161" s="30">
        <v>789649</v>
      </c>
      <c r="D161" s="30">
        <v>74500</v>
      </c>
      <c r="E161" s="30">
        <v>699000</v>
      </c>
      <c r="F161" s="30">
        <v>423500</v>
      </c>
    </row>
    <row r="162" spans="1:6" x14ac:dyDescent="0.3">
      <c r="A162">
        <v>161</v>
      </c>
      <c r="B162" s="30">
        <v>56100</v>
      </c>
      <c r="C162" s="30">
        <v>810403</v>
      </c>
      <c r="D162" s="30">
        <v>75500</v>
      </c>
      <c r="E162" s="30">
        <v>702000</v>
      </c>
      <c r="F162" s="30">
        <v>438000</v>
      </c>
    </row>
    <row r="163" spans="1:6" x14ac:dyDescent="0.3">
      <c r="A163">
        <v>162</v>
      </c>
      <c r="B163" s="30">
        <v>56400</v>
      </c>
      <c r="C163" s="30">
        <v>805462</v>
      </c>
      <c r="D163" s="30">
        <v>77000</v>
      </c>
      <c r="E163" s="30">
        <v>713000</v>
      </c>
      <c r="F163" s="30">
        <v>444000</v>
      </c>
    </row>
    <row r="164" spans="1:6" x14ac:dyDescent="0.3">
      <c r="A164">
        <v>163</v>
      </c>
      <c r="B164" s="30">
        <v>56400</v>
      </c>
      <c r="C164" s="30">
        <v>802497</v>
      </c>
      <c r="D164" s="30">
        <v>78800</v>
      </c>
      <c r="E164" s="30">
        <v>757000</v>
      </c>
      <c r="F164" s="30">
        <v>456500</v>
      </c>
    </row>
    <row r="165" spans="1:6" x14ac:dyDescent="0.3">
      <c r="A165">
        <v>164</v>
      </c>
      <c r="B165" s="30">
        <v>55600</v>
      </c>
      <c r="C165" s="30">
        <v>791625</v>
      </c>
      <c r="D165" s="30">
        <v>79100</v>
      </c>
      <c r="E165" s="30">
        <v>762000</v>
      </c>
      <c r="F165" s="30">
        <v>469000</v>
      </c>
    </row>
    <row r="166" spans="1:6" x14ac:dyDescent="0.3">
      <c r="A166">
        <v>165</v>
      </c>
      <c r="B166" s="30">
        <v>55400</v>
      </c>
      <c r="C166" s="30">
        <v>789649</v>
      </c>
      <c r="D166" s="30">
        <v>77800</v>
      </c>
      <c r="E166" s="30">
        <v>759000</v>
      </c>
      <c r="F166" s="30">
        <v>466000</v>
      </c>
    </row>
    <row r="167" spans="1:6" x14ac:dyDescent="0.3">
      <c r="A167">
        <v>166</v>
      </c>
      <c r="B167" s="30">
        <v>54000</v>
      </c>
      <c r="C167" s="30">
        <v>768895</v>
      </c>
      <c r="D167" s="30">
        <v>75100</v>
      </c>
      <c r="E167" s="30">
        <v>740000</v>
      </c>
      <c r="F167" s="30">
        <v>452500</v>
      </c>
    </row>
    <row r="168" spans="1:6" x14ac:dyDescent="0.3">
      <c r="A168">
        <v>167</v>
      </c>
      <c r="B168" s="30">
        <v>54200</v>
      </c>
      <c r="C168" s="30">
        <v>771860</v>
      </c>
      <c r="D168" s="30">
        <v>75200</v>
      </c>
      <c r="E168" s="30">
        <v>743000</v>
      </c>
      <c r="F168" s="30">
        <v>454500</v>
      </c>
    </row>
    <row r="169" spans="1:6" x14ac:dyDescent="0.3">
      <c r="A169">
        <v>168</v>
      </c>
      <c r="B169" s="30">
        <v>54400</v>
      </c>
      <c r="C169" s="30">
        <v>760988</v>
      </c>
      <c r="D169" s="30">
        <v>75500</v>
      </c>
      <c r="E169" s="30">
        <v>742000</v>
      </c>
      <c r="F169" s="30">
        <v>452000</v>
      </c>
    </row>
    <row r="170" spans="1:6" x14ac:dyDescent="0.3">
      <c r="A170">
        <v>169</v>
      </c>
      <c r="B170" s="30">
        <v>56400</v>
      </c>
      <c r="C170" s="30">
        <v>769883</v>
      </c>
      <c r="D170" s="30">
        <v>78700</v>
      </c>
      <c r="E170" s="30">
        <v>768000</v>
      </c>
      <c r="F170" s="30">
        <v>452500</v>
      </c>
    </row>
    <row r="171" spans="1:6" x14ac:dyDescent="0.3">
      <c r="A171">
        <v>170</v>
      </c>
      <c r="B171" s="30">
        <v>55600</v>
      </c>
      <c r="C171" s="30">
        <v>763953</v>
      </c>
      <c r="D171" s="30">
        <v>78700</v>
      </c>
      <c r="E171" s="30">
        <v>743000</v>
      </c>
      <c r="F171" s="30">
        <v>439000</v>
      </c>
    </row>
    <row r="172" spans="1:6" x14ac:dyDescent="0.3">
      <c r="A172">
        <v>171</v>
      </c>
      <c r="B172" s="30">
        <v>56500</v>
      </c>
      <c r="C172" s="30">
        <v>766918</v>
      </c>
      <c r="D172" s="30">
        <v>78400</v>
      </c>
      <c r="E172" s="30">
        <v>720000</v>
      </c>
      <c r="F172" s="30">
        <v>430000</v>
      </c>
    </row>
    <row r="173" spans="1:6" x14ac:dyDescent="0.3">
      <c r="A173">
        <v>172</v>
      </c>
      <c r="B173" s="30">
        <v>58700</v>
      </c>
      <c r="C173" s="30">
        <v>764941</v>
      </c>
      <c r="D173" s="30">
        <v>79400</v>
      </c>
      <c r="E173" s="30">
        <v>709000</v>
      </c>
      <c r="F173" s="30">
        <v>435500</v>
      </c>
    </row>
    <row r="174" spans="1:6" x14ac:dyDescent="0.3">
      <c r="A174">
        <v>173</v>
      </c>
      <c r="B174" s="30">
        <v>58400</v>
      </c>
      <c r="C174" s="30">
        <v>750117</v>
      </c>
      <c r="D174" s="30">
        <v>77300</v>
      </c>
      <c r="E174" s="30">
        <v>699000</v>
      </c>
      <c r="F174" s="30">
        <v>429500</v>
      </c>
    </row>
    <row r="175" spans="1:6" x14ac:dyDescent="0.3">
      <c r="A175">
        <v>174</v>
      </c>
      <c r="B175" s="30">
        <v>59200</v>
      </c>
      <c r="C175" s="30">
        <v>755059</v>
      </c>
      <c r="D175" s="30">
        <v>76600</v>
      </c>
      <c r="E175" s="30">
        <v>713000</v>
      </c>
      <c r="F175" s="30">
        <v>430000</v>
      </c>
    </row>
    <row r="176" spans="1:6" x14ac:dyDescent="0.3">
      <c r="A176">
        <v>175</v>
      </c>
      <c r="B176" s="30">
        <v>59000</v>
      </c>
      <c r="C176" s="30">
        <v>752094</v>
      </c>
      <c r="D176" s="30">
        <v>78400</v>
      </c>
      <c r="E176" s="30">
        <v>705000</v>
      </c>
      <c r="F176" s="30">
        <v>429500</v>
      </c>
    </row>
    <row r="177" spans="1:6" x14ac:dyDescent="0.3">
      <c r="A177">
        <v>176</v>
      </c>
      <c r="B177" s="30">
        <v>60400</v>
      </c>
      <c r="C177" s="30">
        <v>754070</v>
      </c>
      <c r="D177" s="30">
        <v>80000</v>
      </c>
      <c r="E177" s="30">
        <v>712000</v>
      </c>
      <c r="F177" s="30">
        <v>436000</v>
      </c>
    </row>
    <row r="178" spans="1:6" x14ac:dyDescent="0.3">
      <c r="A178">
        <v>177</v>
      </c>
      <c r="B178" s="30">
        <v>61000</v>
      </c>
      <c r="C178" s="30">
        <v>763953</v>
      </c>
      <c r="D178" s="30">
        <v>81900</v>
      </c>
      <c r="E178" s="30">
        <v>726000</v>
      </c>
      <c r="F178" s="30">
        <v>452500</v>
      </c>
    </row>
    <row r="179" spans="1:6" x14ac:dyDescent="0.3">
      <c r="A179">
        <v>178</v>
      </c>
      <c r="B179" s="30">
        <v>61000</v>
      </c>
      <c r="C179" s="30">
        <v>766918</v>
      </c>
      <c r="D179" s="30">
        <v>81500</v>
      </c>
      <c r="E179" s="30">
        <v>687000</v>
      </c>
      <c r="F179" s="30">
        <v>449500</v>
      </c>
    </row>
    <row r="180" spans="1:6" x14ac:dyDescent="0.3">
      <c r="A180">
        <v>179</v>
      </c>
      <c r="B180" s="30">
        <v>59500</v>
      </c>
      <c r="C180" s="30">
        <v>748140</v>
      </c>
      <c r="D180" s="30">
        <v>82200</v>
      </c>
      <c r="E180" s="30">
        <v>645000</v>
      </c>
      <c r="F180" s="30">
        <v>445500</v>
      </c>
    </row>
    <row r="181" spans="1:6" x14ac:dyDescent="0.3">
      <c r="A181">
        <v>180</v>
      </c>
      <c r="B181" s="30">
        <v>59300</v>
      </c>
      <c r="C181" s="30">
        <v>749129</v>
      </c>
      <c r="D181" s="30">
        <v>83700</v>
      </c>
      <c r="E181" s="30">
        <v>666000</v>
      </c>
      <c r="F181" s="30">
        <v>453000</v>
      </c>
    </row>
    <row r="182" spans="1:6" x14ac:dyDescent="0.3">
      <c r="A182">
        <v>181</v>
      </c>
      <c r="B182" s="30">
        <v>59200</v>
      </c>
      <c r="C182" s="30">
        <v>731339</v>
      </c>
      <c r="D182" s="30">
        <v>84500</v>
      </c>
      <c r="E182" s="30">
        <v>627000</v>
      </c>
      <c r="F182" s="30">
        <v>446000</v>
      </c>
    </row>
    <row r="183" spans="1:6" x14ac:dyDescent="0.3">
      <c r="A183">
        <v>182</v>
      </c>
      <c r="B183" s="30">
        <v>58200</v>
      </c>
      <c r="C183" s="30">
        <v>722445</v>
      </c>
      <c r="D183" s="30">
        <v>81300</v>
      </c>
      <c r="E183" s="30">
        <v>639000</v>
      </c>
      <c r="F183" s="30">
        <v>446500</v>
      </c>
    </row>
    <row r="184" spans="1:6" x14ac:dyDescent="0.3">
      <c r="A184">
        <v>183</v>
      </c>
      <c r="B184" s="30">
        <v>58600</v>
      </c>
      <c r="C184" s="30">
        <v>696749</v>
      </c>
      <c r="D184" s="30">
        <v>83600</v>
      </c>
      <c r="E184" s="30">
        <v>630000</v>
      </c>
      <c r="F184" s="30">
        <v>436500</v>
      </c>
    </row>
    <row r="185" spans="1:6" x14ac:dyDescent="0.3">
      <c r="A185">
        <v>184</v>
      </c>
      <c r="B185" s="30">
        <v>57800</v>
      </c>
      <c r="C185" s="30">
        <v>665124</v>
      </c>
      <c r="D185" s="30">
        <v>84300</v>
      </c>
      <c r="E185" s="30">
        <v>611000</v>
      </c>
      <c r="F185" s="30">
        <v>410000</v>
      </c>
    </row>
    <row r="186" spans="1:6" x14ac:dyDescent="0.3">
      <c r="A186">
        <v>185</v>
      </c>
      <c r="B186" s="30">
        <v>57900</v>
      </c>
      <c r="C186" s="30">
        <v>667100</v>
      </c>
      <c r="D186" s="30">
        <v>82900</v>
      </c>
      <c r="E186" s="30">
        <v>627000</v>
      </c>
      <c r="F186" s="30">
        <v>412000</v>
      </c>
    </row>
    <row r="187" spans="1:6" x14ac:dyDescent="0.3">
      <c r="A187">
        <v>186</v>
      </c>
      <c r="B187" s="30">
        <v>58200</v>
      </c>
      <c r="C187" s="30">
        <v>676983</v>
      </c>
      <c r="D187" s="30">
        <v>82500</v>
      </c>
      <c r="E187" s="30">
        <v>626000</v>
      </c>
      <c r="F187" s="30">
        <v>421000</v>
      </c>
    </row>
    <row r="188" spans="1:6" x14ac:dyDescent="0.3">
      <c r="A188">
        <v>187</v>
      </c>
      <c r="B188" s="30">
        <v>58200</v>
      </c>
      <c r="C188" s="30">
        <v>681925</v>
      </c>
      <c r="D188" s="30">
        <v>84000</v>
      </c>
      <c r="E188" s="30">
        <v>654000</v>
      </c>
      <c r="F188" s="30">
        <v>433500</v>
      </c>
    </row>
    <row r="189" spans="1:6" x14ac:dyDescent="0.3">
      <c r="A189">
        <v>188</v>
      </c>
      <c r="B189" s="30">
        <v>58700</v>
      </c>
      <c r="C189" s="30">
        <v>676983</v>
      </c>
      <c r="D189" s="30">
        <v>83200</v>
      </c>
      <c r="E189" s="30">
        <v>659000</v>
      </c>
      <c r="F189" s="30">
        <v>436500</v>
      </c>
    </row>
    <row r="190" spans="1:6" x14ac:dyDescent="0.3">
      <c r="A190">
        <v>189</v>
      </c>
      <c r="B190" s="30">
        <v>59000</v>
      </c>
      <c r="C190" s="30">
        <v>703667</v>
      </c>
      <c r="D190" s="30">
        <v>83000</v>
      </c>
      <c r="E190" s="30">
        <v>674000</v>
      </c>
      <c r="F190" s="30">
        <v>436500</v>
      </c>
    </row>
    <row r="191" spans="1:6" x14ac:dyDescent="0.3">
      <c r="A191">
        <v>190</v>
      </c>
      <c r="B191" s="30">
        <v>59900</v>
      </c>
      <c r="C191" s="30">
        <v>712562</v>
      </c>
      <c r="D191" s="30">
        <v>83400</v>
      </c>
      <c r="E191" s="30">
        <v>680000</v>
      </c>
      <c r="F191" s="30">
        <v>439500</v>
      </c>
    </row>
    <row r="192" spans="1:6" x14ac:dyDescent="0.3">
      <c r="A192">
        <v>191</v>
      </c>
      <c r="B192" s="30">
        <v>59700</v>
      </c>
      <c r="C192" s="30">
        <v>706632</v>
      </c>
      <c r="D192" s="30">
        <v>82900</v>
      </c>
      <c r="E192" s="30">
        <v>692000</v>
      </c>
      <c r="F192" s="30">
        <v>445000</v>
      </c>
    </row>
    <row r="193" spans="1:6" x14ac:dyDescent="0.3">
      <c r="A193">
        <v>192</v>
      </c>
      <c r="B193" s="30">
        <v>60400</v>
      </c>
      <c r="C193" s="30">
        <v>710585</v>
      </c>
      <c r="D193" s="30">
        <v>85500</v>
      </c>
      <c r="E193" s="30">
        <v>672000</v>
      </c>
      <c r="F193" s="30">
        <v>440000</v>
      </c>
    </row>
    <row r="194" spans="1:6" x14ac:dyDescent="0.3">
      <c r="A194">
        <v>193</v>
      </c>
      <c r="B194" s="30">
        <v>60900</v>
      </c>
      <c r="C194" s="30">
        <v>714538</v>
      </c>
      <c r="D194" s="30">
        <v>88200</v>
      </c>
      <c r="E194" s="30">
        <v>644000</v>
      </c>
      <c r="F194" s="30">
        <v>445500</v>
      </c>
    </row>
    <row r="195" spans="1:6" x14ac:dyDescent="0.3">
      <c r="A195">
        <v>194</v>
      </c>
      <c r="B195" s="30">
        <v>60900</v>
      </c>
      <c r="C195" s="30">
        <v>698726</v>
      </c>
      <c r="D195" s="30">
        <v>86500</v>
      </c>
      <c r="E195" s="30">
        <v>628000</v>
      </c>
      <c r="F195" s="30">
        <v>438500</v>
      </c>
    </row>
    <row r="196" spans="1:6" x14ac:dyDescent="0.3">
      <c r="A196">
        <v>195</v>
      </c>
      <c r="B196" s="30">
        <v>60000</v>
      </c>
      <c r="C196" s="30">
        <v>695761</v>
      </c>
      <c r="D196" s="30">
        <v>87100</v>
      </c>
      <c r="E196" s="30">
        <v>637000</v>
      </c>
      <c r="F196" s="30">
        <v>429000</v>
      </c>
    </row>
    <row r="197" spans="1:6" x14ac:dyDescent="0.3">
      <c r="A197">
        <v>196</v>
      </c>
      <c r="B197" s="30">
        <v>59500</v>
      </c>
      <c r="C197" s="30">
        <v>678960</v>
      </c>
      <c r="D197" s="30">
        <v>85300</v>
      </c>
      <c r="E197" s="30">
        <v>640000</v>
      </c>
      <c r="F197" s="30">
        <v>420000</v>
      </c>
    </row>
    <row r="198" spans="1:6" x14ac:dyDescent="0.3">
      <c r="A198">
        <v>197</v>
      </c>
      <c r="B198" s="30">
        <v>60000</v>
      </c>
      <c r="C198" s="30">
        <v>677971</v>
      </c>
      <c r="D198" s="30">
        <v>86700</v>
      </c>
      <c r="E198" s="30">
        <v>615000</v>
      </c>
      <c r="F198" s="30">
        <v>413000</v>
      </c>
    </row>
    <row r="199" spans="1:6" x14ac:dyDescent="0.3">
      <c r="A199">
        <v>198</v>
      </c>
      <c r="B199" s="30">
        <v>60900</v>
      </c>
      <c r="C199" s="30">
        <v>674018</v>
      </c>
      <c r="D199" s="30">
        <v>85200</v>
      </c>
      <c r="E199" s="30">
        <v>621000</v>
      </c>
      <c r="F199" s="30">
        <v>432500</v>
      </c>
    </row>
    <row r="200" spans="1:6" x14ac:dyDescent="0.3">
      <c r="A200">
        <v>199</v>
      </c>
      <c r="B200" s="30">
        <v>60900</v>
      </c>
      <c r="C200" s="30">
        <v>679948</v>
      </c>
      <c r="D200" s="30">
        <v>83800</v>
      </c>
      <c r="E200" s="30">
        <v>617000</v>
      </c>
      <c r="F200" s="30">
        <v>433000</v>
      </c>
    </row>
    <row r="201" spans="1:6" x14ac:dyDescent="0.3">
      <c r="A201">
        <v>200</v>
      </c>
      <c r="B201" s="30">
        <v>60100</v>
      </c>
      <c r="C201" s="30">
        <v>650299</v>
      </c>
      <c r="D201" s="30">
        <v>83300</v>
      </c>
      <c r="E201" s="30">
        <v>639000</v>
      </c>
      <c r="F201" s="30">
        <v>429500</v>
      </c>
    </row>
    <row r="202" spans="1:6" x14ac:dyDescent="0.3">
      <c r="A202">
        <v>201</v>
      </c>
      <c r="B202" s="30">
        <v>60200</v>
      </c>
      <c r="C202" s="30">
        <v>628557</v>
      </c>
      <c r="D202" s="30">
        <v>83900</v>
      </c>
      <c r="E202" s="30">
        <v>650000</v>
      </c>
      <c r="F202" s="30">
        <v>424500</v>
      </c>
    </row>
    <row r="203" spans="1:6" x14ac:dyDescent="0.3">
      <c r="A203">
        <v>202</v>
      </c>
      <c r="B203" s="30">
        <v>60400</v>
      </c>
      <c r="C203" s="30">
        <v>622627</v>
      </c>
      <c r="D203" s="30">
        <v>83200</v>
      </c>
      <c r="E203" s="30">
        <v>646000</v>
      </c>
      <c r="F203" s="30">
        <v>417500</v>
      </c>
    </row>
    <row r="204" spans="1:6" x14ac:dyDescent="0.3">
      <c r="A204">
        <v>203</v>
      </c>
      <c r="B204" s="30">
        <v>59800</v>
      </c>
      <c r="C204" s="30">
        <v>627568</v>
      </c>
      <c r="D204" s="30">
        <v>82600</v>
      </c>
      <c r="E204" s="30">
        <v>632000</v>
      </c>
      <c r="F204" s="30">
        <v>430000</v>
      </c>
    </row>
    <row r="205" spans="1:6" x14ac:dyDescent="0.3">
      <c r="A205">
        <v>204</v>
      </c>
      <c r="B205" s="30">
        <v>59000</v>
      </c>
      <c r="C205" s="30">
        <v>629545</v>
      </c>
      <c r="D205" s="30">
        <v>82900</v>
      </c>
      <c r="E205" s="30">
        <v>642000</v>
      </c>
      <c r="F205" s="30">
        <v>430000</v>
      </c>
    </row>
    <row r="206" spans="1:6" x14ac:dyDescent="0.3">
      <c r="A206">
        <v>205</v>
      </c>
      <c r="B206" s="30">
        <v>58100</v>
      </c>
      <c r="C206" s="30">
        <v>688843</v>
      </c>
      <c r="D206" s="30">
        <v>81700</v>
      </c>
      <c r="E206" s="30">
        <v>651000</v>
      </c>
      <c r="F206" s="30">
        <v>431500</v>
      </c>
    </row>
    <row r="207" spans="1:6" x14ac:dyDescent="0.3">
      <c r="A207">
        <v>206</v>
      </c>
      <c r="B207" s="30">
        <v>56600</v>
      </c>
      <c r="C207" s="30">
        <v>674018</v>
      </c>
      <c r="D207" s="30">
        <v>79900</v>
      </c>
      <c r="E207" s="30">
        <v>611000</v>
      </c>
      <c r="F207" s="30">
        <v>442000</v>
      </c>
    </row>
    <row r="208" spans="1:6" x14ac:dyDescent="0.3">
      <c r="A208">
        <v>207</v>
      </c>
      <c r="B208" s="30">
        <v>57400</v>
      </c>
      <c r="C208" s="30">
        <v>689831</v>
      </c>
      <c r="D208" s="30">
        <v>79600</v>
      </c>
      <c r="E208" s="30">
        <v>623000</v>
      </c>
      <c r="F208" s="30">
        <v>440000</v>
      </c>
    </row>
    <row r="209" spans="1:6" x14ac:dyDescent="0.3">
      <c r="A209">
        <v>208</v>
      </c>
      <c r="B209" s="30">
        <v>58800</v>
      </c>
      <c r="C209" s="30">
        <v>690819</v>
      </c>
      <c r="D209" s="30">
        <v>81400</v>
      </c>
      <c r="E209" s="30">
        <v>656000</v>
      </c>
      <c r="F209" s="30">
        <v>459500</v>
      </c>
    </row>
    <row r="210" spans="1:6" x14ac:dyDescent="0.3">
      <c r="A210">
        <v>209</v>
      </c>
      <c r="B210" s="30">
        <v>58500</v>
      </c>
      <c r="C210" s="30">
        <v>724421</v>
      </c>
      <c r="D210" s="30">
        <v>83200</v>
      </c>
      <c r="E210" s="30">
        <v>650000</v>
      </c>
      <c r="F210" s="30">
        <v>459500</v>
      </c>
    </row>
    <row r="211" spans="1:6" x14ac:dyDescent="0.3">
      <c r="A211">
        <v>210</v>
      </c>
      <c r="B211" s="30">
        <v>60300</v>
      </c>
      <c r="C211" s="30">
        <v>771860</v>
      </c>
      <c r="D211" s="30">
        <v>86100</v>
      </c>
      <c r="E211" s="30">
        <v>677000</v>
      </c>
      <c r="F211" s="30">
        <v>484000</v>
      </c>
    </row>
    <row r="212" spans="1:6" x14ac:dyDescent="0.3">
      <c r="A212">
        <v>211</v>
      </c>
      <c r="B212" s="30">
        <v>60100</v>
      </c>
      <c r="C212" s="30">
        <v>767906</v>
      </c>
      <c r="D212" s="30">
        <v>86300</v>
      </c>
      <c r="E212" s="30">
        <v>720000</v>
      </c>
      <c r="F212" s="30">
        <v>499000</v>
      </c>
    </row>
    <row r="213" spans="1:6" x14ac:dyDescent="0.3">
      <c r="A213">
        <v>212</v>
      </c>
      <c r="B213" s="30">
        <v>60200</v>
      </c>
      <c r="C213" s="30">
        <v>752094</v>
      </c>
      <c r="D213" s="30">
        <v>86000</v>
      </c>
      <c r="E213" s="30">
        <v>734000</v>
      </c>
      <c r="F213" s="30">
        <v>533000</v>
      </c>
    </row>
    <row r="214" spans="1:6" x14ac:dyDescent="0.3">
      <c r="A214">
        <v>213</v>
      </c>
      <c r="B214" s="30">
        <v>60200</v>
      </c>
      <c r="C214" s="30">
        <v>743199</v>
      </c>
      <c r="D214" s="30">
        <v>86500</v>
      </c>
      <c r="E214" s="30">
        <v>702000</v>
      </c>
      <c r="F214" s="30">
        <v>533000</v>
      </c>
    </row>
    <row r="215" spans="1:6" x14ac:dyDescent="0.3">
      <c r="A215">
        <v>214</v>
      </c>
      <c r="B215" s="30">
        <v>61300</v>
      </c>
      <c r="C215" s="30">
        <v>752094</v>
      </c>
      <c r="D215" s="30">
        <v>87000</v>
      </c>
      <c r="E215" s="30">
        <v>692000</v>
      </c>
      <c r="F215" s="30">
        <v>512000</v>
      </c>
    </row>
    <row r="216" spans="1:6" x14ac:dyDescent="0.3">
      <c r="A216">
        <v>215</v>
      </c>
      <c r="B216" s="30">
        <v>61000</v>
      </c>
      <c r="C216" s="30">
        <v>744187</v>
      </c>
      <c r="D216" s="30">
        <v>88100</v>
      </c>
      <c r="E216" s="30">
        <v>692000</v>
      </c>
      <c r="F216" s="30">
        <v>515000</v>
      </c>
    </row>
    <row r="217" spans="1:6" x14ac:dyDescent="0.3">
      <c r="A217">
        <v>216</v>
      </c>
      <c r="B217" s="30">
        <v>63200</v>
      </c>
      <c r="C217" s="30">
        <v>748140</v>
      </c>
      <c r="D217" s="30">
        <v>89700</v>
      </c>
      <c r="E217" s="30">
        <v>705000</v>
      </c>
      <c r="F217" s="30">
        <v>501000</v>
      </c>
    </row>
    <row r="218" spans="1:6" x14ac:dyDescent="0.3">
      <c r="A218">
        <v>217</v>
      </c>
      <c r="B218" s="30">
        <v>66300</v>
      </c>
      <c r="C218" s="30">
        <v>749129</v>
      </c>
      <c r="D218" s="30">
        <v>98000</v>
      </c>
      <c r="E218" s="30">
        <v>677000</v>
      </c>
      <c r="F218" s="30">
        <v>485500</v>
      </c>
    </row>
    <row r="219" spans="1:6" x14ac:dyDescent="0.3">
      <c r="A219">
        <v>218</v>
      </c>
      <c r="B219" s="30">
        <v>65700</v>
      </c>
      <c r="C219" s="30">
        <v>764941</v>
      </c>
      <c r="D219" s="30">
        <v>98100</v>
      </c>
      <c r="E219" s="30">
        <v>686000</v>
      </c>
      <c r="F219" s="30">
        <v>493500</v>
      </c>
    </row>
    <row r="220" spans="1:6" x14ac:dyDescent="0.3">
      <c r="A220">
        <v>219</v>
      </c>
      <c r="B220" s="30">
        <v>64800</v>
      </c>
      <c r="C220" s="30">
        <v>802497</v>
      </c>
      <c r="D220" s="30">
        <v>98000</v>
      </c>
      <c r="E220" s="30">
        <v>709000</v>
      </c>
      <c r="F220" s="30">
        <v>501000</v>
      </c>
    </row>
    <row r="221" spans="1:6" x14ac:dyDescent="0.3">
      <c r="A221">
        <v>220</v>
      </c>
      <c r="B221" s="30">
        <v>64600</v>
      </c>
      <c r="C221" s="30">
        <v>798544</v>
      </c>
      <c r="D221" s="30">
        <v>98200</v>
      </c>
      <c r="E221" s="30">
        <v>721000</v>
      </c>
      <c r="F221" s="30">
        <v>518000</v>
      </c>
    </row>
    <row r="222" spans="1:6" x14ac:dyDescent="0.3">
      <c r="A222">
        <v>221</v>
      </c>
      <c r="B222" s="30">
        <v>64700</v>
      </c>
      <c r="C222" s="30">
        <v>789649</v>
      </c>
      <c r="D222" s="30">
        <v>96800</v>
      </c>
      <c r="E222" s="30">
        <v>724000</v>
      </c>
      <c r="F222" s="30">
        <v>515000</v>
      </c>
    </row>
    <row r="223" spans="1:6" x14ac:dyDescent="0.3">
      <c r="A223">
        <v>222</v>
      </c>
      <c r="B223" s="30">
        <v>67500</v>
      </c>
      <c r="C223" s="30">
        <v>794590</v>
      </c>
      <c r="D223" s="30">
        <v>100000</v>
      </c>
      <c r="E223" s="30">
        <v>748000</v>
      </c>
      <c r="F223" s="30">
        <v>526000</v>
      </c>
    </row>
    <row r="224" spans="1:6" x14ac:dyDescent="0.3">
      <c r="A224">
        <v>223</v>
      </c>
      <c r="B224" s="30">
        <v>67700</v>
      </c>
      <c r="C224" s="30">
        <v>792614</v>
      </c>
      <c r="D224" s="30">
        <v>98600</v>
      </c>
      <c r="E224" s="30">
        <v>799000</v>
      </c>
      <c r="F224" s="30">
        <v>552000</v>
      </c>
    </row>
    <row r="225" spans="1:6" x14ac:dyDescent="0.3">
      <c r="A225">
        <v>224</v>
      </c>
      <c r="B225" s="30">
        <v>66600</v>
      </c>
      <c r="C225" s="30">
        <v>793602</v>
      </c>
      <c r="D225" s="30">
        <v>97200</v>
      </c>
      <c r="E225" s="30">
        <v>788000</v>
      </c>
      <c r="F225" s="30">
        <v>538000</v>
      </c>
    </row>
    <row r="226" spans="1:6" x14ac:dyDescent="0.3">
      <c r="A226">
        <v>225</v>
      </c>
      <c r="B226" s="30">
        <v>68000</v>
      </c>
      <c r="C226" s="30">
        <v>789649</v>
      </c>
      <c r="D226" s="30">
        <v>99400</v>
      </c>
      <c r="E226" s="30">
        <v>816000</v>
      </c>
      <c r="F226" s="30">
        <v>550000</v>
      </c>
    </row>
    <row r="227" spans="1:6" x14ac:dyDescent="0.3">
      <c r="A227">
        <v>226</v>
      </c>
      <c r="B227" s="30">
        <v>68200</v>
      </c>
      <c r="C227" s="30">
        <v>789649</v>
      </c>
      <c r="D227" s="30">
        <v>98800</v>
      </c>
      <c r="E227" s="30">
        <v>810000</v>
      </c>
      <c r="F227" s="30">
        <v>551000</v>
      </c>
    </row>
    <row r="228" spans="1:6" x14ac:dyDescent="0.3">
      <c r="A228">
        <v>227</v>
      </c>
      <c r="B228" s="30">
        <v>66700</v>
      </c>
      <c r="C228" s="30">
        <v>776801</v>
      </c>
      <c r="D228" s="30">
        <v>97500</v>
      </c>
      <c r="E228" s="30">
        <v>800000</v>
      </c>
      <c r="F228" s="30">
        <v>533000</v>
      </c>
    </row>
    <row r="229" spans="1:6" x14ac:dyDescent="0.3">
      <c r="A229">
        <v>228</v>
      </c>
      <c r="B229" s="30">
        <v>67800</v>
      </c>
      <c r="C229" s="30">
        <v>783719</v>
      </c>
      <c r="D229" s="30">
        <v>100500</v>
      </c>
      <c r="E229" s="30">
        <v>809000</v>
      </c>
      <c r="F229" s="30">
        <v>547000</v>
      </c>
    </row>
    <row r="230" spans="1:6" x14ac:dyDescent="0.3">
      <c r="A230">
        <v>229</v>
      </c>
      <c r="B230" s="30">
        <v>69500</v>
      </c>
      <c r="C230" s="30">
        <v>780754</v>
      </c>
      <c r="D230" s="30">
        <v>109000</v>
      </c>
      <c r="E230" s="30">
        <v>841000</v>
      </c>
      <c r="F230" s="30">
        <v>552000</v>
      </c>
    </row>
    <row r="231" spans="1:6" x14ac:dyDescent="0.3">
      <c r="A231">
        <v>230</v>
      </c>
      <c r="B231" s="30">
        <v>69700</v>
      </c>
      <c r="C231" s="30">
        <v>795579</v>
      </c>
      <c r="D231" s="30">
        <v>111500</v>
      </c>
      <c r="E231" s="30">
        <v>846000</v>
      </c>
      <c r="F231" s="30">
        <v>552000</v>
      </c>
    </row>
    <row r="232" spans="1:6" x14ac:dyDescent="0.3">
      <c r="A232">
        <v>231</v>
      </c>
      <c r="B232" s="30">
        <v>71500</v>
      </c>
      <c r="C232" s="30">
        <v>815345</v>
      </c>
      <c r="D232" s="30">
        <v>115000</v>
      </c>
      <c r="E232" s="30">
        <v>846000</v>
      </c>
      <c r="F232" s="30">
        <v>551000</v>
      </c>
    </row>
    <row r="233" spans="1:6" x14ac:dyDescent="0.3">
      <c r="A233">
        <v>232</v>
      </c>
      <c r="B233" s="30">
        <v>72900</v>
      </c>
      <c r="C233" s="30">
        <v>869701</v>
      </c>
      <c r="D233" s="30">
        <v>118000</v>
      </c>
      <c r="E233" s="30">
        <v>816000</v>
      </c>
      <c r="F233" s="30">
        <v>546000</v>
      </c>
    </row>
    <row r="234" spans="1:6" x14ac:dyDescent="0.3">
      <c r="A234">
        <v>233</v>
      </c>
      <c r="B234" s="30">
        <v>71700</v>
      </c>
      <c r="C234" s="30">
        <v>818309</v>
      </c>
      <c r="D234" s="30">
        <v>115000</v>
      </c>
      <c r="E234" s="30">
        <v>811000</v>
      </c>
      <c r="F234" s="30">
        <v>553000</v>
      </c>
    </row>
    <row r="235" spans="1:6" x14ac:dyDescent="0.3">
      <c r="A235">
        <v>234</v>
      </c>
      <c r="B235" s="30">
        <v>73900</v>
      </c>
      <c r="C235" s="30">
        <v>812380</v>
      </c>
      <c r="D235" s="30">
        <v>120500</v>
      </c>
      <c r="E235" s="30">
        <v>836000</v>
      </c>
      <c r="F235" s="30">
        <v>566000</v>
      </c>
    </row>
    <row r="236" spans="1:6" x14ac:dyDescent="0.3">
      <c r="A236">
        <v>235</v>
      </c>
      <c r="B236" s="30">
        <v>72900</v>
      </c>
      <c r="C236" s="30">
        <v>809415</v>
      </c>
      <c r="D236" s="30">
        <v>116500</v>
      </c>
      <c r="E236" s="30">
        <v>817000</v>
      </c>
      <c r="F236" s="30">
        <v>560000</v>
      </c>
    </row>
    <row r="237" spans="1:6" x14ac:dyDescent="0.3">
      <c r="A237">
        <v>236</v>
      </c>
      <c r="B237" s="30">
        <v>73400</v>
      </c>
      <c r="C237" s="30">
        <v>810403</v>
      </c>
      <c r="D237" s="30">
        <v>115500</v>
      </c>
      <c r="E237" s="30">
        <v>808000</v>
      </c>
      <c r="F237" s="30">
        <v>556000</v>
      </c>
    </row>
    <row r="238" spans="1:6" x14ac:dyDescent="0.3">
      <c r="A238">
        <v>237</v>
      </c>
      <c r="B238" s="30">
        <v>73800</v>
      </c>
      <c r="C238" s="30">
        <v>802497</v>
      </c>
      <c r="D238" s="30">
        <v>117000</v>
      </c>
      <c r="E238" s="30">
        <v>793000</v>
      </c>
      <c r="F238" s="30">
        <v>549000</v>
      </c>
    </row>
    <row r="239" spans="1:6" x14ac:dyDescent="0.3">
      <c r="A239">
        <v>238</v>
      </c>
      <c r="B239" s="30">
        <v>73800</v>
      </c>
      <c r="C239" s="30">
        <v>790637</v>
      </c>
      <c r="D239" s="30">
        <v>117500</v>
      </c>
      <c r="E239" s="30">
        <v>801000</v>
      </c>
      <c r="F239" s="30">
        <v>552000</v>
      </c>
    </row>
    <row r="240" spans="1:6" x14ac:dyDescent="0.3">
      <c r="A240">
        <v>239</v>
      </c>
      <c r="B240" s="30">
        <v>73800</v>
      </c>
      <c r="C240" s="30">
        <v>797555</v>
      </c>
      <c r="D240" s="30">
        <v>117500</v>
      </c>
      <c r="E240" s="30">
        <v>819000</v>
      </c>
      <c r="F240" s="30">
        <v>564000</v>
      </c>
    </row>
    <row r="241" spans="1:6" x14ac:dyDescent="0.3">
      <c r="A241">
        <v>240</v>
      </c>
      <c r="B241" s="30">
        <v>73300</v>
      </c>
      <c r="C241" s="30">
        <v>794590</v>
      </c>
      <c r="D241" s="30">
        <v>119500</v>
      </c>
      <c r="E241" s="30">
        <v>830000</v>
      </c>
      <c r="F241" s="30">
        <v>567000</v>
      </c>
    </row>
    <row r="242" spans="1:6" x14ac:dyDescent="0.3">
      <c r="A242">
        <v>241</v>
      </c>
      <c r="B242" s="30">
        <v>73000</v>
      </c>
      <c r="C242" s="30">
        <v>792614</v>
      </c>
      <c r="D242" s="30">
        <v>118500</v>
      </c>
      <c r="E242" s="30">
        <v>814000</v>
      </c>
      <c r="F242" s="30">
        <v>568000</v>
      </c>
    </row>
    <row r="243" spans="1:6" x14ac:dyDescent="0.3">
      <c r="A243">
        <v>242</v>
      </c>
      <c r="B243" s="30">
        <v>73000</v>
      </c>
      <c r="C243" s="30">
        <v>813368</v>
      </c>
      <c r="D243" s="30">
        <v>116000</v>
      </c>
      <c r="E243" s="30">
        <v>815000</v>
      </c>
      <c r="F243" s="30">
        <v>566000</v>
      </c>
    </row>
    <row r="244" spans="1:6" x14ac:dyDescent="0.3">
      <c r="A244">
        <v>243</v>
      </c>
      <c r="B244" s="30">
        <v>72300</v>
      </c>
      <c r="C244" s="30">
        <v>793602</v>
      </c>
      <c r="D244" s="30">
        <v>112500</v>
      </c>
      <c r="E244" s="30">
        <v>797000</v>
      </c>
      <c r="F244" s="30">
        <v>555000</v>
      </c>
    </row>
    <row r="245" spans="1:6" x14ac:dyDescent="0.3">
      <c r="A245">
        <v>244</v>
      </c>
      <c r="B245" s="30">
        <v>73900</v>
      </c>
      <c r="C245" s="30">
        <v>786684</v>
      </c>
      <c r="D245" s="30">
        <v>116000</v>
      </c>
      <c r="E245" s="30">
        <v>806000</v>
      </c>
      <c r="F245" s="30">
        <v>554000</v>
      </c>
    </row>
    <row r="246" spans="1:6" x14ac:dyDescent="0.3">
      <c r="A246">
        <v>245</v>
      </c>
      <c r="B246" s="30">
        <v>77800</v>
      </c>
      <c r="C246" s="30">
        <v>784707</v>
      </c>
      <c r="D246" s="30">
        <v>118000</v>
      </c>
      <c r="E246" s="30">
        <v>818000</v>
      </c>
      <c r="F246" s="30">
        <v>563000</v>
      </c>
    </row>
    <row r="247" spans="1:6" x14ac:dyDescent="0.3">
      <c r="A247">
        <v>246</v>
      </c>
      <c r="B247" s="30">
        <v>78700</v>
      </c>
      <c r="C247" s="30">
        <v>779766</v>
      </c>
      <c r="D247" s="30">
        <v>115500</v>
      </c>
      <c r="E247" s="30">
        <v>814000</v>
      </c>
      <c r="F247" s="30">
        <v>559000</v>
      </c>
    </row>
    <row r="248" spans="1:6" x14ac:dyDescent="0.3">
      <c r="A248">
        <v>247</v>
      </c>
      <c r="B248" s="30">
        <v>78300</v>
      </c>
      <c r="C248" s="30">
        <v>812380</v>
      </c>
      <c r="D248" s="30">
        <v>116000</v>
      </c>
      <c r="E248" s="30">
        <v>813000</v>
      </c>
      <c r="F248" s="30">
        <v>601000</v>
      </c>
    </row>
    <row r="249" spans="1:6" x14ac:dyDescent="0.3">
      <c r="A249">
        <v>248</v>
      </c>
      <c r="B249" s="30">
        <v>81000</v>
      </c>
      <c r="C249" s="30">
        <v>816333</v>
      </c>
      <c r="D249" s="30">
        <v>118500</v>
      </c>
      <c r="E249" s="30">
        <v>824000</v>
      </c>
      <c r="F249" s="30">
        <v>628000</v>
      </c>
    </row>
    <row r="250" spans="1:6" x14ac:dyDescent="0.3">
      <c r="A250">
        <v>249</v>
      </c>
      <c r="B250" s="30">
        <v>83000</v>
      </c>
      <c r="C250" s="30">
        <v>819298</v>
      </c>
      <c r="D250" s="30">
        <v>126000</v>
      </c>
      <c r="E250" s="30">
        <v>889000</v>
      </c>
      <c r="F250" s="30">
        <v>671000</v>
      </c>
    </row>
    <row r="251" spans="1:6" x14ac:dyDescent="0.3">
      <c r="A251">
        <v>250</v>
      </c>
      <c r="B251" s="30">
        <v>83900</v>
      </c>
      <c r="C251" s="30">
        <v>822263</v>
      </c>
      <c r="D251" s="30">
        <v>130500</v>
      </c>
      <c r="E251" s="30">
        <v>893000</v>
      </c>
      <c r="F251" s="30">
        <v>686000</v>
      </c>
    </row>
    <row r="252" spans="1:6" x14ac:dyDescent="0.3">
      <c r="A252">
        <v>251</v>
      </c>
      <c r="B252" s="30">
        <v>82200</v>
      </c>
      <c r="C252" s="30">
        <v>807438</v>
      </c>
      <c r="D252" s="30">
        <v>131000</v>
      </c>
      <c r="E252" s="30">
        <v>890000</v>
      </c>
      <c r="F252" s="30">
        <v>680000</v>
      </c>
    </row>
    <row r="253" spans="1:6" x14ac:dyDescent="0.3">
      <c r="A253">
        <v>252</v>
      </c>
      <c r="B253" s="30">
        <v>82900</v>
      </c>
      <c r="C253" s="30">
        <v>809415</v>
      </c>
      <c r="D253" s="30">
        <v>134500</v>
      </c>
      <c r="E253" s="30">
        <v>962000</v>
      </c>
      <c r="F253" s="30">
        <v>698000</v>
      </c>
    </row>
    <row r="254" spans="1:6" x14ac:dyDescent="0.3">
      <c r="B254" s="30">
        <v>88800</v>
      </c>
      <c r="C254" s="30">
        <v>827204</v>
      </c>
      <c r="D254" s="30">
        <v>138000</v>
      </c>
      <c r="E254" s="30">
        <v>999000</v>
      </c>
      <c r="F254" s="30">
        <v>739000</v>
      </c>
    </row>
    <row r="255" spans="1:6" x14ac:dyDescent="0.3">
      <c r="B255" s="30">
        <v>91000</v>
      </c>
      <c r="C255" s="30">
        <v>836099</v>
      </c>
      <c r="D255" s="30">
        <v>133000</v>
      </c>
      <c r="E255" s="30">
        <v>998000</v>
      </c>
      <c r="F255" s="30">
        <v>730000</v>
      </c>
    </row>
    <row r="256" spans="1:6" x14ac:dyDescent="0.3">
      <c r="B256" s="30">
        <v>90600</v>
      </c>
      <c r="C256" s="30">
        <v>808427</v>
      </c>
      <c r="D256" s="30">
        <v>129000</v>
      </c>
      <c r="E256" s="30">
        <v>962000</v>
      </c>
      <c r="F256" s="30">
        <v>745000</v>
      </c>
    </row>
    <row r="257" spans="2:6" x14ac:dyDescent="0.3">
      <c r="B257" s="30">
        <v>89700</v>
      </c>
      <c r="C257" s="30">
        <v>820286</v>
      </c>
      <c r="D257" s="30">
        <v>133000</v>
      </c>
      <c r="E257" s="30">
        <v>1000000</v>
      </c>
      <c r="F257" s="30">
        <v>754000</v>
      </c>
    </row>
    <row r="258" spans="2:6" x14ac:dyDescent="0.3">
      <c r="B258" s="30">
        <v>89700</v>
      </c>
      <c r="C258" s="30">
        <v>806450</v>
      </c>
      <c r="D258" s="30">
        <v>130500</v>
      </c>
      <c r="E258" s="30">
        <v>1010000</v>
      </c>
      <c r="F258" s="30">
        <v>749000</v>
      </c>
    </row>
    <row r="259" spans="2:6" x14ac:dyDescent="0.3">
      <c r="B259" s="30">
        <v>88000</v>
      </c>
      <c r="C259" s="30">
        <v>794590</v>
      </c>
      <c r="D259" s="30">
        <v>127500</v>
      </c>
      <c r="E259" s="30">
        <v>979000</v>
      </c>
      <c r="F259" s="30">
        <v>737000</v>
      </c>
    </row>
    <row r="260" spans="2:6" x14ac:dyDescent="0.3">
      <c r="B260" s="30">
        <v>85000</v>
      </c>
      <c r="C260" s="30">
        <v>778778</v>
      </c>
      <c r="D260" s="30">
        <v>130000</v>
      </c>
      <c r="E260" s="30">
        <v>964000</v>
      </c>
      <c r="F260" s="30">
        <v>706000</v>
      </c>
    </row>
    <row r="261" spans="2:6" x14ac:dyDescent="0.3">
      <c r="B261" s="30">
        <v>87000</v>
      </c>
      <c r="C261" s="30">
        <v>786684</v>
      </c>
      <c r="D261" s="30">
        <v>130500</v>
      </c>
      <c r="E261" s="30">
        <v>997000</v>
      </c>
      <c r="F261" s="30">
        <v>732000</v>
      </c>
    </row>
    <row r="262" spans="2:6" x14ac:dyDescent="0.3">
      <c r="B262" s="30">
        <v>87200</v>
      </c>
      <c r="C262" s="30">
        <v>785696</v>
      </c>
      <c r="D262" s="30">
        <v>130500</v>
      </c>
      <c r="E262" s="30">
        <v>1000000</v>
      </c>
      <c r="F262" s="30">
        <v>744000</v>
      </c>
    </row>
    <row r="263" spans="2:6" x14ac:dyDescent="0.3">
      <c r="B263" s="30">
        <v>88100</v>
      </c>
      <c r="C263" s="30">
        <v>786684</v>
      </c>
      <c r="D263" s="30">
        <v>131500</v>
      </c>
      <c r="E263" s="30">
        <v>988000</v>
      </c>
      <c r="F263" s="30">
        <v>745000</v>
      </c>
    </row>
    <row r="264" spans="2:6" x14ac:dyDescent="0.3">
      <c r="B264" s="30">
        <v>86800</v>
      </c>
      <c r="C264" s="30">
        <v>784707</v>
      </c>
      <c r="D264" s="30">
        <v>128500</v>
      </c>
      <c r="E264" s="30">
        <v>975000</v>
      </c>
      <c r="F264" s="30">
        <v>792000</v>
      </c>
    </row>
    <row r="265" spans="2:6" x14ac:dyDescent="0.3">
      <c r="B265" s="30">
        <v>89400</v>
      </c>
      <c r="C265" s="30">
        <v>780754</v>
      </c>
      <c r="D265" s="30">
        <v>135000</v>
      </c>
      <c r="E265" s="30">
        <v>990000</v>
      </c>
      <c r="F265" s="30">
        <v>790000</v>
      </c>
    </row>
    <row r="266" spans="2:6" x14ac:dyDescent="0.3">
      <c r="B266" s="30">
        <v>86700</v>
      </c>
      <c r="C266" s="30">
        <v>792614</v>
      </c>
      <c r="D266" s="30">
        <v>129000</v>
      </c>
      <c r="E266" s="30">
        <v>955000</v>
      </c>
      <c r="F266" s="30">
        <v>790000</v>
      </c>
    </row>
    <row r="267" spans="2:6" x14ac:dyDescent="0.3">
      <c r="B267" s="30">
        <v>85600</v>
      </c>
      <c r="C267" s="30">
        <v>839064</v>
      </c>
      <c r="D267" s="30">
        <v>128500</v>
      </c>
      <c r="E267" s="30">
        <v>928000</v>
      </c>
      <c r="F267" s="30">
        <v>789000</v>
      </c>
    </row>
    <row r="268" spans="2:6" x14ac:dyDescent="0.3">
      <c r="B268" s="30">
        <v>83700</v>
      </c>
      <c r="C268" s="30">
        <v>828192</v>
      </c>
      <c r="D268" s="30">
        <v>123000</v>
      </c>
      <c r="E268" s="30">
        <v>938000</v>
      </c>
      <c r="F268" s="30">
        <v>767000</v>
      </c>
    </row>
    <row r="269" spans="2:6" x14ac:dyDescent="0.3">
      <c r="B269" s="30">
        <v>82000</v>
      </c>
      <c r="C269" s="30">
        <v>783719</v>
      </c>
      <c r="D269" s="30">
        <v>122500</v>
      </c>
      <c r="E269" s="30">
        <v>917000</v>
      </c>
      <c r="F269" s="30">
        <v>734000</v>
      </c>
    </row>
    <row r="270" spans="2:6" x14ac:dyDescent="0.3">
      <c r="B270" s="30">
        <v>83000</v>
      </c>
      <c r="C270" s="30">
        <v>803485</v>
      </c>
      <c r="D270" s="30">
        <v>125000</v>
      </c>
      <c r="E270" s="30">
        <v>950000</v>
      </c>
      <c r="F270" s="30">
        <v>745000</v>
      </c>
    </row>
    <row r="271" spans="2:6" x14ac:dyDescent="0.3">
      <c r="B271" s="30">
        <v>84400</v>
      </c>
      <c r="C271" s="30">
        <v>816333</v>
      </c>
      <c r="D271" s="30">
        <v>130000</v>
      </c>
      <c r="E271" s="30">
        <v>965000</v>
      </c>
      <c r="F271" s="30">
        <v>752000</v>
      </c>
    </row>
    <row r="272" spans="2:6" x14ac:dyDescent="0.3">
      <c r="B272" s="30">
        <v>84600</v>
      </c>
      <c r="C272" s="30">
        <v>815345</v>
      </c>
      <c r="D272" s="30">
        <v>130000</v>
      </c>
      <c r="E272" s="30">
        <v>999000</v>
      </c>
      <c r="F272" s="30">
        <v>758000</v>
      </c>
    </row>
    <row r="273" spans="2:6" x14ac:dyDescent="0.3">
      <c r="B273" s="30">
        <v>82500</v>
      </c>
      <c r="C273" s="30">
        <v>803485</v>
      </c>
      <c r="D273" s="30">
        <v>125000</v>
      </c>
      <c r="E273" s="30">
        <v>1000000</v>
      </c>
      <c r="F273" s="30">
        <v>747000</v>
      </c>
    </row>
    <row r="274" spans="2:6" x14ac:dyDescent="0.3">
      <c r="B274" s="30">
        <v>83500</v>
      </c>
      <c r="C274" s="30">
        <v>802497</v>
      </c>
      <c r="D274" s="30">
        <v>127500</v>
      </c>
      <c r="E274" s="30">
        <v>1028000</v>
      </c>
      <c r="F274" s="30">
        <v>775000</v>
      </c>
    </row>
    <row r="275" spans="2:6" x14ac:dyDescent="0.3">
      <c r="B275" s="30">
        <v>83000</v>
      </c>
      <c r="C275" s="30">
        <v>794590</v>
      </c>
      <c r="D275" s="30">
        <v>125000</v>
      </c>
      <c r="E275" s="30">
        <v>990000</v>
      </c>
      <c r="F275" s="30">
        <v>770000</v>
      </c>
    </row>
    <row r="276" spans="2:6" x14ac:dyDescent="0.3">
      <c r="B276" s="30">
        <v>82700</v>
      </c>
      <c r="C276" s="30">
        <v>792614</v>
      </c>
      <c r="D276" s="30">
        <v>125500</v>
      </c>
      <c r="E276" s="30">
        <v>973000</v>
      </c>
      <c r="F276" s="30">
        <v>772000</v>
      </c>
    </row>
    <row r="277" spans="2:6" x14ac:dyDescent="0.3">
      <c r="B277" s="30">
        <v>81600</v>
      </c>
      <c r="C277" s="30">
        <v>789649</v>
      </c>
      <c r="D277" s="30">
        <v>126000</v>
      </c>
      <c r="E277" s="30">
        <v>960000</v>
      </c>
      <c r="F277" s="30">
        <v>783000</v>
      </c>
    </row>
    <row r="278" spans="2:6" x14ac:dyDescent="0.3">
      <c r="B278" s="30">
        <v>84200</v>
      </c>
      <c r="C278" s="30">
        <v>790637</v>
      </c>
      <c r="D278" s="30">
        <v>132000</v>
      </c>
      <c r="E278" s="30">
        <v>990000</v>
      </c>
      <c r="F278" s="30">
        <v>805000</v>
      </c>
    </row>
    <row r="279" spans="2:6" x14ac:dyDescent="0.3">
      <c r="B279" s="30">
        <v>84900</v>
      </c>
      <c r="C279" s="30">
        <v>786684</v>
      </c>
      <c r="D279" s="30">
        <v>132500</v>
      </c>
      <c r="E279" s="30">
        <v>978000</v>
      </c>
      <c r="F279" s="30">
        <v>803000</v>
      </c>
    </row>
    <row r="280" spans="2:6" x14ac:dyDescent="0.3">
      <c r="B280" s="30">
        <v>83200</v>
      </c>
      <c r="C280" s="30">
        <v>776801</v>
      </c>
      <c r="D280" s="30">
        <v>130000</v>
      </c>
      <c r="E280" s="30">
        <v>957000</v>
      </c>
      <c r="F280" s="30">
        <v>805000</v>
      </c>
    </row>
    <row r="281" spans="2:6" x14ac:dyDescent="0.3">
      <c r="B281" s="30">
        <v>82100</v>
      </c>
      <c r="C281" s="30">
        <v>773836</v>
      </c>
      <c r="D281" s="30">
        <v>126000</v>
      </c>
      <c r="E281" s="30">
        <v>939000</v>
      </c>
      <c r="F281" s="30">
        <v>789000</v>
      </c>
    </row>
    <row r="282" spans="2:6" x14ac:dyDescent="0.3">
      <c r="B282" s="30">
        <v>82600</v>
      </c>
      <c r="C282" s="30">
        <v>783719</v>
      </c>
      <c r="D282" s="30">
        <v>133000</v>
      </c>
      <c r="E282" s="30">
        <v>941000</v>
      </c>
      <c r="F282" s="30">
        <v>770000</v>
      </c>
    </row>
    <row r="283" spans="2:6" x14ac:dyDescent="0.3">
      <c r="B283" s="30">
        <v>82200</v>
      </c>
      <c r="C283" s="30">
        <v>770871</v>
      </c>
      <c r="D283" s="30">
        <v>136500</v>
      </c>
      <c r="E283" s="30">
        <v>916000</v>
      </c>
      <c r="F283" s="30">
        <v>739000</v>
      </c>
    </row>
    <row r="284" spans="2:6" x14ac:dyDescent="0.3">
      <c r="B284" s="30">
        <v>82000</v>
      </c>
      <c r="C284" s="30">
        <v>751105</v>
      </c>
      <c r="D284" s="30">
        <v>138500</v>
      </c>
      <c r="E284" s="30">
        <v>885000</v>
      </c>
      <c r="F284" s="30">
        <v>710000</v>
      </c>
    </row>
    <row r="285" spans="2:6" x14ac:dyDescent="0.3">
      <c r="B285" s="30">
        <v>82000</v>
      </c>
      <c r="C285" s="30">
        <v>738257</v>
      </c>
      <c r="D285" s="30">
        <v>136000</v>
      </c>
      <c r="E285" s="30">
        <v>860000</v>
      </c>
      <c r="F285" s="30">
        <v>687000</v>
      </c>
    </row>
    <row r="286" spans="2:6" x14ac:dyDescent="0.3">
      <c r="B286" s="30">
        <v>85300</v>
      </c>
      <c r="C286" s="30">
        <v>765930</v>
      </c>
      <c r="D286" s="30">
        <v>148500</v>
      </c>
      <c r="E286" s="30">
        <v>890000</v>
      </c>
      <c r="F286" s="30">
        <v>704000</v>
      </c>
    </row>
    <row r="287" spans="2:6" x14ac:dyDescent="0.3">
      <c r="B287" s="30">
        <v>82500</v>
      </c>
      <c r="C287" s="30">
        <v>741222</v>
      </c>
      <c r="D287" s="30">
        <v>141500</v>
      </c>
      <c r="E287" s="30">
        <v>831000</v>
      </c>
      <c r="F287" s="30">
        <v>674000</v>
      </c>
    </row>
    <row r="288" spans="2:6" x14ac:dyDescent="0.3">
      <c r="B288" s="30">
        <v>83600</v>
      </c>
      <c r="C288" s="30">
        <v>744187</v>
      </c>
      <c r="D288" s="30">
        <v>144500</v>
      </c>
      <c r="E288" s="30">
        <v>891000</v>
      </c>
      <c r="F288" s="30">
        <v>684000</v>
      </c>
    </row>
    <row r="289" spans="2:6" x14ac:dyDescent="0.3">
      <c r="B289" s="30">
        <v>84000</v>
      </c>
      <c r="C289" s="30">
        <v>752094</v>
      </c>
      <c r="D289" s="30">
        <v>147000</v>
      </c>
      <c r="E289" s="30">
        <v>870000</v>
      </c>
      <c r="F289" s="30">
        <v>696000</v>
      </c>
    </row>
    <row r="290" spans="2:6" x14ac:dyDescent="0.3">
      <c r="B290" s="30">
        <v>82400</v>
      </c>
      <c r="C290" s="30">
        <v>739246</v>
      </c>
      <c r="D290" s="30">
        <v>142000</v>
      </c>
      <c r="E290" s="30">
        <v>865000</v>
      </c>
      <c r="F290" s="30">
        <v>678000</v>
      </c>
    </row>
    <row r="291" spans="2:6" x14ac:dyDescent="0.3">
      <c r="B291" s="30">
        <v>82100</v>
      </c>
      <c r="C291" s="30">
        <v>710585</v>
      </c>
      <c r="D291" s="30">
        <v>140000</v>
      </c>
      <c r="E291" s="30">
        <v>904000</v>
      </c>
      <c r="F291" s="30">
        <v>671000</v>
      </c>
    </row>
    <row r="292" spans="2:6" x14ac:dyDescent="0.3">
      <c r="B292" s="30">
        <v>82000</v>
      </c>
      <c r="C292" s="30">
        <v>687854</v>
      </c>
      <c r="D292" s="30">
        <v>135500</v>
      </c>
      <c r="E292" s="30">
        <v>890000</v>
      </c>
      <c r="F292" s="30">
        <v>650000</v>
      </c>
    </row>
    <row r="293" spans="2:6" x14ac:dyDescent="0.3">
      <c r="B293" s="30">
        <v>81400</v>
      </c>
      <c r="C293" s="30">
        <v>678960</v>
      </c>
      <c r="D293" s="30">
        <v>136500</v>
      </c>
      <c r="E293" s="30">
        <v>861000</v>
      </c>
      <c r="F293" s="30">
        <v>636000</v>
      </c>
    </row>
    <row r="294" spans="2:6" x14ac:dyDescent="0.3">
      <c r="B294" s="30">
        <v>80900</v>
      </c>
      <c r="C294" s="30">
        <v>676983</v>
      </c>
      <c r="D294" s="30">
        <v>133000</v>
      </c>
      <c r="E294" s="30">
        <v>891000</v>
      </c>
      <c r="F294" s="30">
        <v>636000</v>
      </c>
    </row>
    <row r="295" spans="2:6" x14ac:dyDescent="0.3">
      <c r="B295" s="30">
        <v>82000</v>
      </c>
      <c r="C295" s="30">
        <v>706632</v>
      </c>
      <c r="D295" s="30">
        <v>137000</v>
      </c>
      <c r="E295" s="30">
        <v>939000</v>
      </c>
      <c r="F295" s="30">
        <v>687000</v>
      </c>
    </row>
    <row r="296" spans="2:6" x14ac:dyDescent="0.3">
      <c r="B296" s="30">
        <v>82800</v>
      </c>
      <c r="C296" s="30">
        <v>734304</v>
      </c>
      <c r="D296" s="30">
        <v>140000</v>
      </c>
      <c r="E296" s="30">
        <v>944000</v>
      </c>
      <c r="F296" s="30">
        <v>689000</v>
      </c>
    </row>
    <row r="297" spans="2:6" x14ac:dyDescent="0.3">
      <c r="B297" s="30">
        <v>81800</v>
      </c>
      <c r="C297" s="30">
        <v>726398</v>
      </c>
      <c r="D297" s="30">
        <v>136500</v>
      </c>
      <c r="E297" s="30">
        <v>966000</v>
      </c>
      <c r="F297" s="30">
        <v>686000</v>
      </c>
    </row>
    <row r="298" spans="2:6" x14ac:dyDescent="0.3">
      <c r="B298" s="30">
        <v>82800</v>
      </c>
      <c r="C298" s="30">
        <v>724421</v>
      </c>
      <c r="D298" s="30">
        <v>140500</v>
      </c>
      <c r="E298" s="30">
        <v>891000</v>
      </c>
      <c r="F298" s="30">
        <v>680000</v>
      </c>
    </row>
    <row r="299" spans="2:6" x14ac:dyDescent="0.3">
      <c r="B299" s="30">
        <v>82300</v>
      </c>
      <c r="C299" s="30">
        <v>710585</v>
      </c>
      <c r="D299" s="30">
        <v>140000</v>
      </c>
      <c r="E299" s="30">
        <v>857000</v>
      </c>
      <c r="F299" s="30">
        <v>639000</v>
      </c>
    </row>
    <row r="300" spans="2:6" x14ac:dyDescent="0.3">
      <c r="B300" s="30">
        <v>82900</v>
      </c>
      <c r="C300" s="30">
        <v>713550</v>
      </c>
      <c r="D300" s="30">
        <v>142000</v>
      </c>
      <c r="E300" s="30">
        <v>861000</v>
      </c>
      <c r="F300" s="30">
        <v>662000</v>
      </c>
    </row>
    <row r="301" spans="2:6" x14ac:dyDescent="0.3">
      <c r="B301" s="30">
        <v>81900</v>
      </c>
      <c r="C301" s="30">
        <v>699714</v>
      </c>
      <c r="D301" s="30">
        <v>138000</v>
      </c>
      <c r="E301" s="30">
        <v>830000</v>
      </c>
      <c r="F301" s="30">
        <v>661000</v>
      </c>
    </row>
    <row r="302" spans="2:6" x14ac:dyDescent="0.3">
      <c r="B302" s="30">
        <v>82000</v>
      </c>
      <c r="C302" s="30">
        <v>706632</v>
      </c>
      <c r="D302" s="30">
        <v>138000</v>
      </c>
      <c r="E302" s="30">
        <v>805000</v>
      </c>
      <c r="F302" s="30">
        <v>642000</v>
      </c>
    </row>
    <row r="303" spans="2:6" x14ac:dyDescent="0.3">
      <c r="B303" s="30">
        <v>81800</v>
      </c>
      <c r="C303" s="30">
        <v>704655</v>
      </c>
      <c r="D303" s="30">
        <v>135000</v>
      </c>
      <c r="E303" s="30">
        <v>775000</v>
      </c>
      <c r="F303" s="30">
        <v>624000</v>
      </c>
    </row>
    <row r="304" spans="2:6" x14ac:dyDescent="0.3">
      <c r="B304" s="30">
        <v>81000</v>
      </c>
      <c r="C304" s="30">
        <v>707620</v>
      </c>
      <c r="D304" s="30">
        <v>133500</v>
      </c>
      <c r="E304" s="30">
        <v>784000</v>
      </c>
      <c r="F304" s="30">
        <v>635000</v>
      </c>
    </row>
    <row r="305" spans="2:6" x14ac:dyDescent="0.3">
      <c r="B305" s="30">
        <v>81200</v>
      </c>
      <c r="C305" s="30">
        <v>709597</v>
      </c>
      <c r="D305" s="30">
        <v>133000</v>
      </c>
      <c r="E305" s="30">
        <v>788000</v>
      </c>
      <c r="F305" s="30">
        <v>635000</v>
      </c>
    </row>
    <row r="306" spans="2:6" x14ac:dyDescent="0.3">
      <c r="B306" s="30">
        <v>81500</v>
      </c>
      <c r="C306" s="30">
        <v>716515</v>
      </c>
      <c r="D306" s="30">
        <v>135000</v>
      </c>
      <c r="E306" s="30">
        <v>802000</v>
      </c>
      <c r="F306" s="30">
        <v>647000</v>
      </c>
    </row>
    <row r="307" spans="2:6" x14ac:dyDescent="0.3">
      <c r="B307" s="30">
        <v>81600</v>
      </c>
      <c r="C307" s="30">
        <v>739246</v>
      </c>
      <c r="D307" s="30">
        <v>132000</v>
      </c>
      <c r="E307" s="30">
        <v>799000</v>
      </c>
      <c r="F307" s="30">
        <v>651000</v>
      </c>
    </row>
    <row r="308" spans="2:6" x14ac:dyDescent="0.3">
      <c r="B308" s="30">
        <v>82200</v>
      </c>
      <c r="C308" s="30">
        <v>738257</v>
      </c>
      <c r="D308" s="30">
        <v>134500</v>
      </c>
      <c r="E308" s="30">
        <v>808000</v>
      </c>
      <c r="F308" s="30">
        <v>670000</v>
      </c>
    </row>
    <row r="309" spans="2:6" x14ac:dyDescent="0.3">
      <c r="B309" s="30">
        <v>81400</v>
      </c>
      <c r="C309" s="30">
        <v>739246</v>
      </c>
      <c r="D309" s="30">
        <v>132500</v>
      </c>
      <c r="E309" s="30">
        <v>805000</v>
      </c>
      <c r="F309" s="30">
        <v>660000</v>
      </c>
    </row>
    <row r="310" spans="2:6" x14ac:dyDescent="0.3">
      <c r="B310" s="30">
        <v>82900</v>
      </c>
      <c r="C310" s="30">
        <v>738257</v>
      </c>
      <c r="D310" s="30">
        <v>140500</v>
      </c>
      <c r="E310" s="30">
        <v>819000</v>
      </c>
      <c r="F310" s="30">
        <v>667000</v>
      </c>
    </row>
    <row r="311" spans="2:6" x14ac:dyDescent="0.3">
      <c r="B311" s="30">
        <v>84800</v>
      </c>
      <c r="C311" s="30">
        <v>735293</v>
      </c>
      <c r="D311" s="30">
        <v>141000</v>
      </c>
      <c r="E311" s="30">
        <v>828000</v>
      </c>
      <c r="F311" s="30">
        <v>668000</v>
      </c>
    </row>
    <row r="312" spans="2:6" x14ac:dyDescent="0.3">
      <c r="B312" s="30">
        <v>85400</v>
      </c>
      <c r="C312" s="30">
        <v>741222</v>
      </c>
      <c r="D312" s="30">
        <v>143000</v>
      </c>
      <c r="E312" s="30">
        <v>817000</v>
      </c>
      <c r="F312" s="30">
        <v>655000</v>
      </c>
    </row>
    <row r="313" spans="2:6" x14ac:dyDescent="0.3">
      <c r="B313" s="30">
        <v>86000</v>
      </c>
      <c r="C313" s="30">
        <v>745176</v>
      </c>
      <c r="D313" s="30">
        <v>143000</v>
      </c>
      <c r="E313" s="30">
        <v>812000</v>
      </c>
      <c r="F313" s="30">
        <v>642000</v>
      </c>
    </row>
    <row r="314" spans="2:6" x14ac:dyDescent="0.3">
      <c r="B314" s="30">
        <v>85600</v>
      </c>
      <c r="C314" s="30">
        <v>756047</v>
      </c>
      <c r="D314" s="30">
        <v>143500</v>
      </c>
      <c r="E314" s="30">
        <v>811000</v>
      </c>
      <c r="F314" s="30">
        <v>654000</v>
      </c>
    </row>
    <row r="315" spans="2:6" x14ac:dyDescent="0.3">
      <c r="B315" s="30">
        <v>84700</v>
      </c>
      <c r="C315" s="30">
        <v>754070</v>
      </c>
      <c r="D315" s="30">
        <v>144000</v>
      </c>
      <c r="E315" s="30">
        <v>810000</v>
      </c>
      <c r="F315" s="30">
        <v>657000</v>
      </c>
    </row>
    <row r="316" spans="2:6" x14ac:dyDescent="0.3">
      <c r="B316" s="30">
        <v>83600</v>
      </c>
      <c r="C316" s="30">
        <v>760988</v>
      </c>
      <c r="D316" s="30">
        <v>140000</v>
      </c>
      <c r="E316" s="30">
        <v>812000</v>
      </c>
      <c r="F316" s="30">
        <v>663000</v>
      </c>
    </row>
    <row r="317" spans="2:6" x14ac:dyDescent="0.3">
      <c r="B317" s="30">
        <v>83200</v>
      </c>
      <c r="C317" s="30">
        <v>772848</v>
      </c>
      <c r="D317" s="30">
        <v>137500</v>
      </c>
      <c r="E317" s="30">
        <v>817000</v>
      </c>
      <c r="F317" s="30">
        <v>655000</v>
      </c>
    </row>
    <row r="318" spans="2:6" x14ac:dyDescent="0.3">
      <c r="B318" s="30">
        <v>84000</v>
      </c>
      <c r="C318" s="30">
        <v>774824</v>
      </c>
      <c r="D318" s="30">
        <v>139500</v>
      </c>
      <c r="E318" s="30">
        <v>868000</v>
      </c>
      <c r="F318" s="30">
        <v>690000</v>
      </c>
    </row>
    <row r="319" spans="2:6" x14ac:dyDescent="0.3">
      <c r="B319" s="30">
        <v>84000</v>
      </c>
      <c r="C319" s="30">
        <v>780754</v>
      </c>
      <c r="D319" s="30">
        <v>137000</v>
      </c>
      <c r="E319" s="30">
        <v>897000</v>
      </c>
      <c r="F319" s="30">
        <v>697000</v>
      </c>
    </row>
    <row r="320" spans="2:6" x14ac:dyDescent="0.3">
      <c r="B320" s="30">
        <v>84100</v>
      </c>
      <c r="C320" s="30">
        <v>796567</v>
      </c>
      <c r="D320" s="30">
        <v>137500</v>
      </c>
      <c r="E320" s="30">
        <v>891000</v>
      </c>
      <c r="F320" s="30">
        <v>700000</v>
      </c>
    </row>
    <row r="321" spans="2:6" x14ac:dyDescent="0.3">
      <c r="B321" s="30">
        <v>83900</v>
      </c>
      <c r="C321" s="30">
        <v>821274</v>
      </c>
      <c r="D321" s="30">
        <v>137500</v>
      </c>
      <c r="E321" s="30">
        <v>897000</v>
      </c>
      <c r="F321" s="30">
        <v>694000</v>
      </c>
    </row>
    <row r="322" spans="2:6" x14ac:dyDescent="0.3">
      <c r="B322" s="30">
        <v>83300</v>
      </c>
      <c r="C322" s="30">
        <v>820286</v>
      </c>
      <c r="D322" s="30">
        <v>138000</v>
      </c>
      <c r="E322" s="30">
        <v>881000</v>
      </c>
      <c r="F322" s="30">
        <v>688000</v>
      </c>
    </row>
    <row r="323" spans="2:6" x14ac:dyDescent="0.3">
      <c r="B323" s="30">
        <v>83900</v>
      </c>
      <c r="C323" s="30">
        <v>827204</v>
      </c>
      <c r="D323" s="30">
        <v>138500</v>
      </c>
      <c r="E323" s="30">
        <v>893000</v>
      </c>
      <c r="F323" s="30">
        <v>690000</v>
      </c>
    </row>
    <row r="324" spans="2:6" x14ac:dyDescent="0.3">
      <c r="B324" s="30">
        <v>82600</v>
      </c>
      <c r="C324" s="30">
        <v>823251</v>
      </c>
      <c r="D324" s="30">
        <v>132500</v>
      </c>
      <c r="E324" s="30">
        <v>864000</v>
      </c>
      <c r="F324" s="30">
        <v>671000</v>
      </c>
    </row>
    <row r="325" spans="2:6" x14ac:dyDescent="0.3">
      <c r="B325" s="30">
        <v>82400</v>
      </c>
      <c r="C325" s="30">
        <v>795579</v>
      </c>
      <c r="D325" s="30">
        <v>133000</v>
      </c>
      <c r="E325" s="30">
        <v>871000</v>
      </c>
      <c r="F325" s="30">
        <v>672000</v>
      </c>
    </row>
    <row r="326" spans="2:6" x14ac:dyDescent="0.3">
      <c r="B326" s="30">
        <v>82800</v>
      </c>
      <c r="C326" s="30">
        <v>802497</v>
      </c>
      <c r="D326" s="30">
        <v>132500</v>
      </c>
      <c r="E326" s="30">
        <v>874000</v>
      </c>
      <c r="F326" s="30">
        <v>670000</v>
      </c>
    </row>
    <row r="327" spans="2:6" x14ac:dyDescent="0.3">
      <c r="B327" s="30">
        <v>83500</v>
      </c>
      <c r="C327" s="30">
        <v>809415</v>
      </c>
      <c r="D327" s="30">
        <v>131500</v>
      </c>
      <c r="E327" s="30">
        <v>883000</v>
      </c>
      <c r="F327" s="30">
        <v>689000</v>
      </c>
    </row>
    <row r="328" spans="2:6" x14ac:dyDescent="0.3">
      <c r="B328" s="30">
        <v>82900</v>
      </c>
      <c r="C328" s="30">
        <v>797555</v>
      </c>
      <c r="D328" s="30">
        <v>135000</v>
      </c>
      <c r="E328" s="30">
        <v>891000</v>
      </c>
      <c r="F328" s="30">
        <v>685000</v>
      </c>
    </row>
    <row r="329" spans="2:6" x14ac:dyDescent="0.3">
      <c r="B329" s="30">
        <v>82100</v>
      </c>
      <c r="C329" s="30">
        <v>781743</v>
      </c>
      <c r="D329" s="30">
        <v>130000</v>
      </c>
      <c r="E329" s="30">
        <v>890000</v>
      </c>
      <c r="F329" s="30">
        <v>667000</v>
      </c>
    </row>
    <row r="330" spans="2:6" x14ac:dyDescent="0.3">
      <c r="B330" s="30">
        <v>81700</v>
      </c>
      <c r="C330" s="30">
        <v>790637</v>
      </c>
      <c r="D330" s="30">
        <v>130000</v>
      </c>
      <c r="E330" s="30">
        <v>951000</v>
      </c>
      <c r="F330" s="30">
        <v>672000</v>
      </c>
    </row>
    <row r="331" spans="2:6" x14ac:dyDescent="0.3">
      <c r="B331" s="30">
        <v>81500</v>
      </c>
      <c r="C331" s="30">
        <v>794590</v>
      </c>
      <c r="D331" s="30">
        <v>128000</v>
      </c>
      <c r="E331" s="30">
        <v>932000</v>
      </c>
      <c r="F331" s="30">
        <v>654000</v>
      </c>
    </row>
    <row r="332" spans="2:6" x14ac:dyDescent="0.3">
      <c r="B332" s="30">
        <v>81700</v>
      </c>
      <c r="C332" s="30">
        <v>763953</v>
      </c>
      <c r="D332" s="30">
        <v>131500</v>
      </c>
      <c r="E332" s="30">
        <v>907000</v>
      </c>
      <c r="F332" s="30">
        <v>639000</v>
      </c>
    </row>
    <row r="333" spans="2:6" x14ac:dyDescent="0.3">
      <c r="B333" s="30">
        <v>82600</v>
      </c>
      <c r="C333" s="30">
        <v>755059</v>
      </c>
      <c r="D333" s="30">
        <v>132000</v>
      </c>
      <c r="E333" s="30">
        <v>920000</v>
      </c>
      <c r="F333" s="30">
        <v>650000</v>
      </c>
    </row>
    <row r="334" spans="2:6" x14ac:dyDescent="0.3">
      <c r="B334" s="30">
        <v>82300</v>
      </c>
      <c r="C334" s="30">
        <v>773836</v>
      </c>
      <c r="D334" s="30">
        <v>129000</v>
      </c>
      <c r="E334" s="30">
        <v>938000</v>
      </c>
      <c r="F334" s="30">
        <v>642000</v>
      </c>
    </row>
    <row r="335" spans="2:6" x14ac:dyDescent="0.3">
      <c r="B335" s="30">
        <v>81900</v>
      </c>
      <c r="C335" s="30">
        <v>794590</v>
      </c>
      <c r="D335" s="30">
        <v>129500</v>
      </c>
      <c r="E335" s="30">
        <v>919000</v>
      </c>
      <c r="F335" s="30">
        <v>642000</v>
      </c>
    </row>
    <row r="336" spans="2:6" x14ac:dyDescent="0.3">
      <c r="B336" s="30">
        <v>83200</v>
      </c>
      <c r="C336" s="30">
        <v>806450</v>
      </c>
      <c r="D336" s="30">
        <v>130000</v>
      </c>
      <c r="E336" s="30">
        <v>912000</v>
      </c>
      <c r="F336" s="30">
        <v>652000</v>
      </c>
    </row>
    <row r="337" spans="2:6" x14ac:dyDescent="0.3">
      <c r="B337" s="30">
        <v>81200</v>
      </c>
      <c r="C337" s="30">
        <v>807438</v>
      </c>
      <c r="D337" s="30">
        <v>123000</v>
      </c>
      <c r="E337" s="30">
        <v>911000</v>
      </c>
      <c r="F337" s="30">
        <v>641000</v>
      </c>
    </row>
    <row r="338" spans="2:6" x14ac:dyDescent="0.3">
      <c r="B338" s="30">
        <v>80000</v>
      </c>
      <c r="C338" s="30">
        <v>845982</v>
      </c>
      <c r="D338" s="30">
        <v>119500</v>
      </c>
      <c r="E338" s="30">
        <v>863000</v>
      </c>
      <c r="F338" s="30">
        <v>633000</v>
      </c>
    </row>
    <row r="339" spans="2:6" x14ac:dyDescent="0.3">
      <c r="B339" s="30">
        <v>78500</v>
      </c>
      <c r="C339" s="30">
        <v>855865</v>
      </c>
      <c r="D339" s="30">
        <v>117500</v>
      </c>
      <c r="E339" s="30">
        <v>850000</v>
      </c>
      <c r="F339" s="30">
        <v>602000</v>
      </c>
    </row>
    <row r="340" spans="2:6" x14ac:dyDescent="0.3">
      <c r="B340" s="30">
        <v>80100</v>
      </c>
      <c r="C340" s="30">
        <v>936905</v>
      </c>
      <c r="D340" s="30">
        <v>118500</v>
      </c>
      <c r="E340" s="30">
        <v>854000</v>
      </c>
      <c r="F340" s="30">
        <v>626000</v>
      </c>
    </row>
    <row r="341" spans="2:6" x14ac:dyDescent="0.3">
      <c r="B341" s="30">
        <v>79600</v>
      </c>
      <c r="C341" s="30">
        <v>863771</v>
      </c>
      <c r="D341" s="30">
        <v>117500</v>
      </c>
      <c r="E341" s="30">
        <v>860000</v>
      </c>
      <c r="F341" s="30">
        <v>623000</v>
      </c>
    </row>
    <row r="342" spans="2:6" x14ac:dyDescent="0.3">
      <c r="B342" s="30">
        <v>79600</v>
      </c>
      <c r="C342" s="30">
        <v>883537</v>
      </c>
      <c r="D342" s="30">
        <v>121000</v>
      </c>
      <c r="E342" s="30">
        <v>881000</v>
      </c>
      <c r="F342" s="30">
        <v>631000</v>
      </c>
    </row>
    <row r="343" spans="2:6" x14ac:dyDescent="0.3">
      <c r="B343" s="30">
        <v>79500</v>
      </c>
      <c r="C343" s="30">
        <v>880572</v>
      </c>
      <c r="D343" s="30">
        <v>122500</v>
      </c>
      <c r="E343" s="30">
        <v>903000</v>
      </c>
      <c r="F343" s="30">
        <v>636000</v>
      </c>
    </row>
    <row r="344" spans="2:6" x14ac:dyDescent="0.3">
      <c r="B344" s="30">
        <v>80100</v>
      </c>
      <c r="C344" s="30">
        <v>850923</v>
      </c>
      <c r="D344" s="30">
        <v>122500</v>
      </c>
      <c r="E344" s="30">
        <v>894000</v>
      </c>
      <c r="F344" s="30">
        <v>643000</v>
      </c>
    </row>
    <row r="345" spans="2:6" x14ac:dyDescent="0.3">
      <c r="B345" s="30">
        <v>79700</v>
      </c>
      <c r="C345" s="30">
        <v>847958</v>
      </c>
      <c r="D345" s="30">
        <v>119500</v>
      </c>
      <c r="E345" s="30">
        <v>892000</v>
      </c>
      <c r="F345" s="30">
        <v>635000</v>
      </c>
    </row>
    <row r="346" spans="2:6" x14ac:dyDescent="0.3">
      <c r="B346" s="30">
        <v>79900</v>
      </c>
      <c r="C346" s="30">
        <v>840052</v>
      </c>
      <c r="D346" s="30">
        <v>123000</v>
      </c>
      <c r="E346" s="30">
        <v>892000</v>
      </c>
      <c r="F346" s="30">
        <v>643000</v>
      </c>
    </row>
    <row r="347" spans="2:6" x14ac:dyDescent="0.3">
      <c r="B347" s="30">
        <v>79800</v>
      </c>
      <c r="C347" s="30">
        <v>825228</v>
      </c>
      <c r="D347" s="30">
        <v>123000</v>
      </c>
      <c r="E347" s="30">
        <v>832000</v>
      </c>
      <c r="F347" s="30">
        <v>637000</v>
      </c>
    </row>
    <row r="348" spans="2:6" x14ac:dyDescent="0.3">
      <c r="B348" s="30">
        <v>79600</v>
      </c>
      <c r="C348" s="30">
        <v>807438</v>
      </c>
      <c r="D348" s="30">
        <v>125500</v>
      </c>
      <c r="E348" s="30">
        <v>803000</v>
      </c>
      <c r="F348" s="30">
        <v>636000</v>
      </c>
    </row>
    <row r="349" spans="2:6" x14ac:dyDescent="0.3">
      <c r="B349" s="30">
        <v>80100</v>
      </c>
      <c r="C349" s="30">
        <v>817321</v>
      </c>
      <c r="D349" s="30">
        <v>125000</v>
      </c>
      <c r="E349" s="30">
        <v>832000</v>
      </c>
      <c r="F349" s="30">
        <v>640000</v>
      </c>
    </row>
    <row r="350" spans="2:6" x14ac:dyDescent="0.3">
      <c r="B350" s="30">
        <v>80500</v>
      </c>
      <c r="C350" s="30">
        <v>835111</v>
      </c>
      <c r="D350" s="30">
        <v>127000</v>
      </c>
      <c r="E350" s="30">
        <v>819000</v>
      </c>
      <c r="F350" s="30">
        <v>615000</v>
      </c>
    </row>
    <row r="351" spans="2:6" x14ac:dyDescent="0.3">
      <c r="B351" s="30">
        <v>80600</v>
      </c>
      <c r="C351" s="30">
        <v>822263</v>
      </c>
      <c r="D351" s="30">
        <v>128500</v>
      </c>
      <c r="E351" s="30">
        <v>825000</v>
      </c>
      <c r="F351" s="30">
        <v>616000</v>
      </c>
    </row>
    <row r="352" spans="2:6" x14ac:dyDescent="0.3">
      <c r="B352" s="30">
        <v>80800</v>
      </c>
      <c r="C352" s="30">
        <v>808427</v>
      </c>
      <c r="D352" s="30">
        <v>126000</v>
      </c>
      <c r="E352" s="30">
        <v>807000</v>
      </c>
      <c r="F352" s="30">
        <v>611000</v>
      </c>
    </row>
    <row r="353" spans="2:6" x14ac:dyDescent="0.3">
      <c r="B353" s="30">
        <v>82800</v>
      </c>
      <c r="C353" s="30">
        <v>814356</v>
      </c>
      <c r="D353" s="30">
        <v>129000</v>
      </c>
      <c r="E353" s="30">
        <v>812000</v>
      </c>
      <c r="F353" s="30">
        <v>620000</v>
      </c>
    </row>
    <row r="354" spans="2:6" x14ac:dyDescent="0.3">
      <c r="B354" s="30">
        <v>82200</v>
      </c>
      <c r="C354" s="30">
        <v>830169</v>
      </c>
      <c r="D354" s="30">
        <v>128500</v>
      </c>
      <c r="E354" s="30">
        <v>809000</v>
      </c>
      <c r="F354" s="30">
        <v>621000</v>
      </c>
    </row>
    <row r="355" spans="2:6" x14ac:dyDescent="0.3">
      <c r="B355" s="30">
        <v>81900</v>
      </c>
      <c r="C355" s="30">
        <v>832146</v>
      </c>
      <c r="D355" s="30">
        <v>128500</v>
      </c>
      <c r="E355" s="30">
        <v>814000</v>
      </c>
      <c r="F355" s="30">
        <v>622000</v>
      </c>
    </row>
    <row r="356" spans="2:6" x14ac:dyDescent="0.3">
      <c r="B356" s="30">
        <v>81900</v>
      </c>
      <c r="C356" s="30">
        <v>844993</v>
      </c>
      <c r="D356" s="30">
        <v>127500</v>
      </c>
      <c r="E356" s="30">
        <v>808000</v>
      </c>
      <c r="F356" s="30">
        <v>615000</v>
      </c>
    </row>
    <row r="357" spans="2:6" x14ac:dyDescent="0.3">
      <c r="B357" s="30">
        <v>81100</v>
      </c>
      <c r="C357" s="30">
        <v>824239</v>
      </c>
      <c r="D357" s="30">
        <v>122500</v>
      </c>
      <c r="E357" s="30">
        <v>802000</v>
      </c>
      <c r="F357" s="30">
        <v>606000</v>
      </c>
    </row>
    <row r="358" spans="2:6" x14ac:dyDescent="0.3">
      <c r="B358" s="30">
        <v>81000</v>
      </c>
      <c r="C358" s="30">
        <v>844993</v>
      </c>
      <c r="D358" s="30">
        <v>123000</v>
      </c>
      <c r="E358" s="30">
        <v>807000</v>
      </c>
      <c r="F358" s="30">
        <v>610000</v>
      </c>
    </row>
    <row r="359" spans="2:6" x14ac:dyDescent="0.3">
      <c r="B359" s="30">
        <v>81000</v>
      </c>
      <c r="C359" s="30">
        <v>835111</v>
      </c>
      <c r="D359" s="30">
        <v>128000</v>
      </c>
      <c r="E359" s="30">
        <v>850000</v>
      </c>
      <c r="F359" s="30">
        <v>638000</v>
      </c>
    </row>
    <row r="360" spans="2:6" x14ac:dyDescent="0.3">
      <c r="B360" s="30">
        <v>80500</v>
      </c>
      <c r="C360" s="30">
        <v>843017</v>
      </c>
      <c r="D360" s="30">
        <v>127000</v>
      </c>
      <c r="E360" s="30">
        <v>827000</v>
      </c>
      <c r="F360" s="30">
        <v>639000</v>
      </c>
    </row>
    <row r="361" spans="2:6" x14ac:dyDescent="0.3">
      <c r="B361" s="30">
        <v>80900</v>
      </c>
      <c r="C361" s="30">
        <v>832146</v>
      </c>
      <c r="D361" s="30">
        <v>128500</v>
      </c>
      <c r="E361" s="30">
        <v>820000</v>
      </c>
      <c r="F361" s="30">
        <v>653000</v>
      </c>
    </row>
    <row r="362" spans="2:6" x14ac:dyDescent="0.3">
      <c r="B362" s="30">
        <v>81800</v>
      </c>
      <c r="C362" s="30">
        <v>823251</v>
      </c>
      <c r="D362" s="30">
        <v>129500</v>
      </c>
      <c r="E362" s="30">
        <v>808000</v>
      </c>
      <c r="F362" s="30">
        <v>656000</v>
      </c>
    </row>
    <row r="363" spans="2:6" x14ac:dyDescent="0.3">
      <c r="B363" s="30">
        <v>80900</v>
      </c>
      <c r="C363" s="30">
        <v>823251</v>
      </c>
      <c r="D363" s="30">
        <v>126500</v>
      </c>
      <c r="E363" s="30">
        <v>835000</v>
      </c>
      <c r="F363" s="30">
        <v>650000</v>
      </c>
    </row>
    <row r="364" spans="2:6" x14ac:dyDescent="0.3">
      <c r="B364" s="30">
        <v>80500</v>
      </c>
      <c r="C364" s="30">
        <v>826216</v>
      </c>
      <c r="D364" s="30">
        <v>124500</v>
      </c>
      <c r="E364" s="30">
        <v>822000</v>
      </c>
      <c r="F364" s="30">
        <v>674000</v>
      </c>
    </row>
    <row r="365" spans="2:6" x14ac:dyDescent="0.3">
      <c r="B365" s="30">
        <v>79900</v>
      </c>
      <c r="C365" s="30">
        <v>844005</v>
      </c>
      <c r="D365" s="30">
        <v>122000</v>
      </c>
      <c r="E365" s="30">
        <v>822000</v>
      </c>
      <c r="F365" s="30">
        <v>681000</v>
      </c>
    </row>
    <row r="366" spans="2:6" x14ac:dyDescent="0.3">
      <c r="B366" s="30">
        <v>80000</v>
      </c>
      <c r="C366" s="30">
        <v>836099</v>
      </c>
      <c r="D366" s="30">
        <v>122000</v>
      </c>
      <c r="E366" s="30">
        <v>842000</v>
      </c>
      <c r="F366" s="30">
        <v>683000</v>
      </c>
    </row>
    <row r="367" spans="2:6" x14ac:dyDescent="0.3">
      <c r="B367" s="30">
        <v>80100</v>
      </c>
      <c r="C367" s="30">
        <v>846970</v>
      </c>
      <c r="D367" s="30">
        <v>124000</v>
      </c>
      <c r="E367" s="30">
        <v>835000</v>
      </c>
      <c r="F367" s="30">
        <v>684000</v>
      </c>
    </row>
    <row r="368" spans="2:6" x14ac:dyDescent="0.3">
      <c r="B368" s="30">
        <v>81200</v>
      </c>
      <c r="C368" s="30">
        <v>844993</v>
      </c>
      <c r="D368" s="30">
        <v>126000</v>
      </c>
      <c r="E368" s="30">
        <v>831000</v>
      </c>
      <c r="F368" s="30">
        <v>690000</v>
      </c>
    </row>
    <row r="369" spans="2:6" x14ac:dyDescent="0.3">
      <c r="B369" s="30">
        <v>81600</v>
      </c>
      <c r="C369" s="30">
        <v>839064</v>
      </c>
      <c r="D369" s="30">
        <v>128500</v>
      </c>
      <c r="E369" s="30">
        <v>838000</v>
      </c>
      <c r="F369" s="30">
        <v>688000</v>
      </c>
    </row>
    <row r="370" spans="2:6" x14ac:dyDescent="0.3">
      <c r="B370" s="30">
        <v>81900</v>
      </c>
      <c r="C370" s="30">
        <v>833134</v>
      </c>
      <c r="D370" s="30">
        <v>126000</v>
      </c>
      <c r="E370" s="30">
        <v>830000</v>
      </c>
      <c r="F370" s="30">
        <v>679000</v>
      </c>
    </row>
    <row r="371" spans="2:6" x14ac:dyDescent="0.3">
      <c r="B371" s="30">
        <v>81000</v>
      </c>
      <c r="C371" s="30">
        <v>836099</v>
      </c>
      <c r="D371" s="30">
        <v>125000</v>
      </c>
      <c r="E371" s="30">
        <v>839000</v>
      </c>
      <c r="F371" s="30">
        <v>686000</v>
      </c>
    </row>
    <row r="372" spans="2:6" x14ac:dyDescent="0.3">
      <c r="B372" s="30">
        <v>80700</v>
      </c>
      <c r="C372" s="30">
        <v>831157</v>
      </c>
      <c r="D372" s="30">
        <v>127500</v>
      </c>
      <c r="E372" s="30">
        <v>850000</v>
      </c>
      <c r="F372" s="30">
        <v>698000</v>
      </c>
    </row>
    <row r="373" spans="2:6" x14ac:dyDescent="0.3">
      <c r="B373" s="30">
        <v>80100</v>
      </c>
      <c r="C373" s="30">
        <v>844993</v>
      </c>
      <c r="D373" s="30">
        <v>124500</v>
      </c>
      <c r="E373" s="30">
        <v>845000</v>
      </c>
      <c r="F373" s="30">
        <v>724000</v>
      </c>
    </row>
    <row r="374" spans="2:6" x14ac:dyDescent="0.3">
      <c r="B374" s="30">
        <v>80000</v>
      </c>
      <c r="C374" s="30">
        <v>844993</v>
      </c>
      <c r="D374" s="30">
        <v>122500</v>
      </c>
      <c r="E374" s="30">
        <v>849000</v>
      </c>
      <c r="F374" s="30">
        <v>723000</v>
      </c>
    </row>
    <row r="375" spans="2:6" x14ac:dyDescent="0.3">
      <c r="B375" s="30">
        <v>80400</v>
      </c>
      <c r="C375" s="30">
        <v>856853</v>
      </c>
      <c r="D375" s="30">
        <v>123000</v>
      </c>
      <c r="E375" s="30">
        <v>870000</v>
      </c>
      <c r="F375" s="30">
        <v>722000</v>
      </c>
    </row>
    <row r="376" spans="2:6" x14ac:dyDescent="0.3">
      <c r="B376" s="30">
        <v>81200</v>
      </c>
      <c r="C376" s="30">
        <v>840052</v>
      </c>
      <c r="D376" s="30">
        <v>125000</v>
      </c>
      <c r="E376" s="30">
        <v>873000</v>
      </c>
      <c r="F376" s="30">
        <v>747000</v>
      </c>
    </row>
    <row r="377" spans="2:6" x14ac:dyDescent="0.3">
      <c r="B377" s="30">
        <v>80800</v>
      </c>
      <c r="C377" s="30">
        <v>835111</v>
      </c>
      <c r="D377" s="30">
        <v>123500</v>
      </c>
      <c r="E377" s="30">
        <v>872000</v>
      </c>
      <c r="F377" s="30">
        <v>749000</v>
      </c>
    </row>
    <row r="378" spans="2:6" x14ac:dyDescent="0.3">
      <c r="B378" s="30">
        <v>79900</v>
      </c>
      <c r="C378" s="30">
        <v>852900</v>
      </c>
      <c r="D378" s="30">
        <v>121500</v>
      </c>
      <c r="E378" s="30">
        <v>859000</v>
      </c>
      <c r="F378" s="30">
        <v>732000</v>
      </c>
    </row>
    <row r="379" spans="2:6" x14ac:dyDescent="0.3">
      <c r="B379" s="30">
        <v>79400</v>
      </c>
      <c r="C379" s="30">
        <v>846970</v>
      </c>
      <c r="D379" s="30">
        <v>119500</v>
      </c>
      <c r="E379" s="30">
        <v>833000</v>
      </c>
      <c r="F379" s="30">
        <v>736000</v>
      </c>
    </row>
    <row r="380" spans="2:6" x14ac:dyDescent="0.3">
      <c r="B380" s="30">
        <v>79700</v>
      </c>
      <c r="C380" s="30">
        <v>859818</v>
      </c>
      <c r="D380" s="30">
        <v>120000</v>
      </c>
      <c r="E380" s="30">
        <v>849000</v>
      </c>
      <c r="F380" s="30">
        <v>730000</v>
      </c>
    </row>
    <row r="381" spans="2:6" x14ac:dyDescent="0.3">
      <c r="B381" s="30">
        <v>79800</v>
      </c>
      <c r="C381" s="30">
        <v>854876</v>
      </c>
      <c r="D381" s="30">
        <v>123000</v>
      </c>
      <c r="E381" s="30">
        <v>840000</v>
      </c>
      <c r="F381" s="30">
        <v>750000</v>
      </c>
    </row>
    <row r="382" spans="2:6" x14ac:dyDescent="0.3">
      <c r="B382" s="30">
        <v>79500</v>
      </c>
      <c r="C382" s="30">
        <v>853888</v>
      </c>
      <c r="D382" s="30">
        <v>123500</v>
      </c>
      <c r="E382" s="30">
        <v>844000</v>
      </c>
      <c r="F382" s="30">
        <v>745000</v>
      </c>
    </row>
    <row r="383" spans="2:6" x14ac:dyDescent="0.3">
      <c r="B383" s="30">
        <v>80600</v>
      </c>
      <c r="C383" s="30">
        <v>863771</v>
      </c>
      <c r="D383" s="30">
        <v>123500</v>
      </c>
      <c r="E383" s="30">
        <v>818000</v>
      </c>
      <c r="F383" s="30">
        <v>750000</v>
      </c>
    </row>
    <row r="384" spans="2:6" x14ac:dyDescent="0.3">
      <c r="B384" s="30">
        <v>79800</v>
      </c>
      <c r="C384" s="30">
        <v>888479</v>
      </c>
      <c r="D384" s="30">
        <v>121500</v>
      </c>
      <c r="E384" s="30">
        <v>828000</v>
      </c>
      <c r="F384" s="30">
        <v>749000</v>
      </c>
    </row>
    <row r="385" spans="2:6" x14ac:dyDescent="0.3">
      <c r="B385" s="30">
        <v>79000</v>
      </c>
      <c r="C385" s="30">
        <v>905280</v>
      </c>
      <c r="D385" s="30">
        <v>119000</v>
      </c>
      <c r="E385" s="30">
        <v>820000</v>
      </c>
      <c r="F385" s="30">
        <v>743000</v>
      </c>
    </row>
    <row r="386" spans="2:6" x14ac:dyDescent="0.3">
      <c r="B386" s="30">
        <v>79000</v>
      </c>
      <c r="C386" s="30">
        <v>902315</v>
      </c>
      <c r="D386" s="30">
        <v>118500</v>
      </c>
      <c r="E386" s="30">
        <v>815000</v>
      </c>
      <c r="F386" s="30">
        <v>731000</v>
      </c>
    </row>
    <row r="387" spans="2:6" x14ac:dyDescent="0.3">
      <c r="B387" s="30">
        <v>78500</v>
      </c>
      <c r="C387" s="30">
        <v>890455</v>
      </c>
      <c r="D387" s="30">
        <v>117000</v>
      </c>
      <c r="E387" s="30">
        <v>810000</v>
      </c>
      <c r="F387" s="30">
        <v>733000</v>
      </c>
    </row>
    <row r="388" spans="2:6" x14ac:dyDescent="0.3">
      <c r="B388" s="30">
        <v>79700</v>
      </c>
      <c r="C388" s="30">
        <v>873654</v>
      </c>
      <c r="D388" s="30">
        <v>119500</v>
      </c>
      <c r="E388" s="30">
        <v>826000</v>
      </c>
      <c r="F388" s="30">
        <v>738000</v>
      </c>
    </row>
    <row r="389" spans="2:6" x14ac:dyDescent="0.3">
      <c r="B389" s="30">
        <v>79300</v>
      </c>
      <c r="C389" s="30">
        <v>882549</v>
      </c>
      <c r="D389" s="30">
        <v>118500</v>
      </c>
      <c r="E389" s="30">
        <v>828000</v>
      </c>
      <c r="F389" s="30">
        <v>751000</v>
      </c>
    </row>
    <row r="390" spans="2:6" x14ac:dyDescent="0.3">
      <c r="B390" s="30">
        <v>78800</v>
      </c>
      <c r="C390" s="30">
        <v>883537</v>
      </c>
      <c r="D390" s="30">
        <v>117000</v>
      </c>
      <c r="E390" s="30">
        <v>817000</v>
      </c>
      <c r="F390" s="30">
        <v>737000</v>
      </c>
    </row>
    <row r="391" spans="2:6" x14ac:dyDescent="0.3">
      <c r="B391" s="30">
        <v>78500</v>
      </c>
      <c r="C391" s="30">
        <v>897373</v>
      </c>
      <c r="D391" s="30">
        <v>116000</v>
      </c>
      <c r="E391" s="30">
        <v>835000</v>
      </c>
      <c r="F391" s="30">
        <v>760000</v>
      </c>
    </row>
    <row r="392" spans="2:6" x14ac:dyDescent="0.3">
      <c r="B392" s="30">
        <v>79200</v>
      </c>
      <c r="C392" s="30">
        <v>895397</v>
      </c>
      <c r="D392" s="30">
        <v>114000</v>
      </c>
      <c r="E392" s="30">
        <v>835000</v>
      </c>
      <c r="F392" s="30">
        <v>759000</v>
      </c>
    </row>
    <row r="393" spans="2:6" x14ac:dyDescent="0.3">
      <c r="B393" s="30">
        <v>79000</v>
      </c>
      <c r="C393" s="30">
        <v>900338</v>
      </c>
      <c r="D393" s="30">
        <v>114000</v>
      </c>
      <c r="E393" s="30">
        <v>835000</v>
      </c>
      <c r="F393" s="30">
        <v>765000</v>
      </c>
    </row>
    <row r="394" spans="2:6" x14ac:dyDescent="0.3">
      <c r="B394" s="30">
        <v>78500</v>
      </c>
      <c r="C394" s="30">
        <v>879584</v>
      </c>
      <c r="D394" s="30">
        <v>112500</v>
      </c>
      <c r="E394" s="30">
        <v>842000</v>
      </c>
      <c r="F394" s="30">
        <v>741000</v>
      </c>
    </row>
    <row r="395" spans="2:6" x14ac:dyDescent="0.3">
      <c r="B395" s="30">
        <v>79300</v>
      </c>
      <c r="C395" s="30">
        <v>902315</v>
      </c>
      <c r="D395" s="30">
        <v>116000</v>
      </c>
      <c r="E395" s="30">
        <v>864000</v>
      </c>
      <c r="F395" s="30">
        <v>747000</v>
      </c>
    </row>
    <row r="396" spans="2:6" x14ac:dyDescent="0.3">
      <c r="B396" s="30">
        <v>81400</v>
      </c>
      <c r="C396" s="30">
        <v>898362</v>
      </c>
      <c r="D396" s="30">
        <v>120000</v>
      </c>
      <c r="E396" s="30">
        <v>853000</v>
      </c>
      <c r="F396" s="30">
        <v>749000</v>
      </c>
    </row>
    <row r="397" spans="2:6" x14ac:dyDescent="0.3">
      <c r="B397" s="30">
        <v>82900</v>
      </c>
      <c r="C397" s="30">
        <v>892432</v>
      </c>
      <c r="D397" s="30">
        <v>121000</v>
      </c>
      <c r="E397" s="30">
        <v>856000</v>
      </c>
      <c r="F397" s="30">
        <v>745000</v>
      </c>
    </row>
    <row r="398" spans="2:6" x14ac:dyDescent="0.3">
      <c r="B398" s="30">
        <v>82100</v>
      </c>
      <c r="C398" s="30">
        <v>901326</v>
      </c>
      <c r="D398" s="30">
        <v>120000</v>
      </c>
      <c r="E398" s="30">
        <v>857000</v>
      </c>
      <c r="F398" s="30">
        <v>771000</v>
      </c>
    </row>
    <row r="399" spans="2:6" x14ac:dyDescent="0.3">
      <c r="B399" s="30">
        <v>81500</v>
      </c>
      <c r="C399" s="30">
        <v>908244</v>
      </c>
      <c r="D399" s="30">
        <v>118000</v>
      </c>
      <c r="E399" s="30">
        <v>842000</v>
      </c>
      <c r="F399" s="30">
        <v>776000</v>
      </c>
    </row>
    <row r="400" spans="2:6" x14ac:dyDescent="0.3">
      <c r="B400" s="30">
        <v>81500</v>
      </c>
      <c r="C400" s="30">
        <v>898362</v>
      </c>
      <c r="D400" s="30">
        <v>116000</v>
      </c>
      <c r="E400" s="30">
        <v>846000</v>
      </c>
      <c r="F400" s="30">
        <v>778000</v>
      </c>
    </row>
    <row r="401" spans="2:6" x14ac:dyDescent="0.3">
      <c r="B401" s="30">
        <v>80200</v>
      </c>
      <c r="C401" s="30">
        <v>935917</v>
      </c>
      <c r="D401" s="30">
        <v>112500</v>
      </c>
      <c r="E401" s="30">
        <v>852000</v>
      </c>
      <c r="F401" s="30">
        <v>800000</v>
      </c>
    </row>
    <row r="402" spans="2:6" x14ac:dyDescent="0.3">
      <c r="B402" s="30">
        <v>78500</v>
      </c>
      <c r="C402" s="30">
        <v>963589</v>
      </c>
      <c r="D402" s="30">
        <v>105500</v>
      </c>
      <c r="E402" s="30">
        <v>851000</v>
      </c>
      <c r="F402" s="30">
        <v>802000</v>
      </c>
    </row>
    <row r="403" spans="2:6" x14ac:dyDescent="0.3">
      <c r="B403" s="30">
        <v>77000</v>
      </c>
      <c r="C403" s="30">
        <v>960624</v>
      </c>
      <c r="D403" s="30">
        <v>100500</v>
      </c>
      <c r="E403" s="30">
        <v>878000</v>
      </c>
      <c r="F403" s="30">
        <v>817000</v>
      </c>
    </row>
    <row r="404" spans="2:6" x14ac:dyDescent="0.3">
      <c r="B404" s="30">
        <v>74400</v>
      </c>
      <c r="C404" s="30">
        <v>971495</v>
      </c>
      <c r="D404" s="30">
        <v>101500</v>
      </c>
      <c r="E404" s="30">
        <v>896000</v>
      </c>
      <c r="F404" s="30">
        <v>817000</v>
      </c>
    </row>
    <row r="405" spans="2:6" x14ac:dyDescent="0.3">
      <c r="B405" s="30">
        <v>74200</v>
      </c>
      <c r="C405" s="30">
        <v>1000156</v>
      </c>
      <c r="D405" s="30">
        <v>101500</v>
      </c>
      <c r="E405" s="30">
        <v>893000</v>
      </c>
      <c r="F405" s="30">
        <v>794000</v>
      </c>
    </row>
    <row r="406" spans="2:6" x14ac:dyDescent="0.3">
      <c r="B406" s="30">
        <v>73900</v>
      </c>
      <c r="C406" s="30">
        <v>981378</v>
      </c>
      <c r="D406" s="30">
        <v>104000</v>
      </c>
      <c r="E406" s="30">
        <v>896000</v>
      </c>
      <c r="F406" s="30">
        <v>794000</v>
      </c>
    </row>
    <row r="407" spans="2:6" x14ac:dyDescent="0.3">
      <c r="B407" s="30">
        <v>73100</v>
      </c>
      <c r="C407" s="30">
        <v>963589</v>
      </c>
      <c r="D407" s="30">
        <v>102500</v>
      </c>
      <c r="E407" s="30">
        <v>894000</v>
      </c>
      <c r="F407" s="30">
        <v>777000</v>
      </c>
    </row>
    <row r="408" spans="2:6" x14ac:dyDescent="0.3">
      <c r="B408" s="30">
        <v>72700</v>
      </c>
      <c r="C408" s="30">
        <v>974460</v>
      </c>
      <c r="D408" s="30">
        <v>102500</v>
      </c>
      <c r="E408" s="30">
        <v>898000</v>
      </c>
      <c r="F408" s="30">
        <v>772000</v>
      </c>
    </row>
    <row r="409" spans="2:6" x14ac:dyDescent="0.3">
      <c r="B409" s="30">
        <v>73300</v>
      </c>
      <c r="C409" s="30">
        <v>997191</v>
      </c>
      <c r="D409" s="30">
        <v>103000</v>
      </c>
      <c r="E409" s="30">
        <v>798000</v>
      </c>
      <c r="F409" s="30">
        <v>798000</v>
      </c>
    </row>
    <row r="410" spans="2:6" x14ac:dyDescent="0.3">
      <c r="B410" s="30">
        <v>75600</v>
      </c>
      <c r="C410" s="30">
        <v>944811</v>
      </c>
      <c r="D410" s="30">
        <v>105000</v>
      </c>
      <c r="E410" s="30">
        <v>787000</v>
      </c>
      <c r="F410" s="30">
        <v>770000</v>
      </c>
    </row>
    <row r="411" spans="2:6" x14ac:dyDescent="0.3">
      <c r="B411" s="30">
        <v>75700</v>
      </c>
      <c r="C411" s="30">
        <v>951730</v>
      </c>
      <c r="D411" s="30">
        <v>103500</v>
      </c>
      <c r="E411" s="30">
        <v>799000</v>
      </c>
      <c r="F411" s="30">
        <v>776000</v>
      </c>
    </row>
    <row r="412" spans="2:6" x14ac:dyDescent="0.3">
      <c r="B412" s="30">
        <v>74600</v>
      </c>
      <c r="C412" s="30">
        <v>942835</v>
      </c>
      <c r="D412" s="30">
        <v>104000</v>
      </c>
      <c r="E412" s="30">
        <v>788000</v>
      </c>
      <c r="F412" s="30">
        <v>765000</v>
      </c>
    </row>
    <row r="413" spans="2:6" x14ac:dyDescent="0.3">
      <c r="B413" s="30">
        <v>74300</v>
      </c>
      <c r="C413" s="30">
        <v>935917</v>
      </c>
      <c r="D413" s="30">
        <v>103500</v>
      </c>
      <c r="E413" s="30">
        <v>783000</v>
      </c>
      <c r="F413" s="30">
        <v>765000</v>
      </c>
    </row>
    <row r="414" spans="2:6" x14ac:dyDescent="0.3">
      <c r="B414" s="30">
        <v>74600</v>
      </c>
      <c r="C414" s="30">
        <v>935917</v>
      </c>
      <c r="D414" s="30">
        <v>103500</v>
      </c>
      <c r="E414" s="30">
        <v>770000</v>
      </c>
      <c r="F414" s="30">
        <v>763000</v>
      </c>
    </row>
    <row r="415" spans="2:6" x14ac:dyDescent="0.3">
      <c r="B415" s="30">
        <v>76700</v>
      </c>
      <c r="C415" s="30">
        <v>953706</v>
      </c>
      <c r="D415" s="30">
        <v>106500</v>
      </c>
      <c r="E415" s="30">
        <v>758000</v>
      </c>
      <c r="F415" s="30">
        <v>793000</v>
      </c>
    </row>
    <row r="416" spans="2:6" x14ac:dyDescent="0.3">
      <c r="B416" s="30">
        <v>76800</v>
      </c>
      <c r="C416" s="30">
        <v>950741</v>
      </c>
      <c r="D416" s="30">
        <v>108000</v>
      </c>
      <c r="E416" s="30">
        <v>721000</v>
      </c>
      <c r="F416" s="30">
        <v>788000</v>
      </c>
    </row>
    <row r="417" spans="2:6" x14ac:dyDescent="0.3">
      <c r="B417" s="30">
        <v>76000</v>
      </c>
      <c r="C417" s="30">
        <v>936905</v>
      </c>
      <c r="D417" s="30">
        <v>106500</v>
      </c>
      <c r="E417" s="30">
        <v>711000</v>
      </c>
      <c r="F417" s="30">
        <v>750000</v>
      </c>
    </row>
    <row r="418" spans="2:6" x14ac:dyDescent="0.3">
      <c r="B418" s="30">
        <v>76600</v>
      </c>
      <c r="C418" s="30">
        <v>939870</v>
      </c>
      <c r="D418" s="30">
        <v>107000</v>
      </c>
      <c r="E418" s="30">
        <v>725000</v>
      </c>
      <c r="F418" s="30">
        <v>760000</v>
      </c>
    </row>
    <row r="419" spans="2:6" x14ac:dyDescent="0.3">
      <c r="B419" s="30">
        <v>77300</v>
      </c>
      <c r="C419" s="30">
        <v>942835</v>
      </c>
      <c r="D419" s="30">
        <v>106000</v>
      </c>
      <c r="E419" s="30">
        <v>750000</v>
      </c>
      <c r="F419" s="30">
        <v>767000</v>
      </c>
    </row>
    <row r="420" spans="2:6" x14ac:dyDescent="0.3">
      <c r="B420" s="30">
        <v>76100</v>
      </c>
      <c r="C420" s="30">
        <v>938882</v>
      </c>
      <c r="D420" s="30">
        <v>104500</v>
      </c>
      <c r="E420" s="30">
        <v>758000</v>
      </c>
      <c r="F420" s="30">
        <v>775000</v>
      </c>
    </row>
    <row r="421" spans="2:6" x14ac:dyDescent="0.3">
      <c r="B421" s="30">
        <v>76300</v>
      </c>
      <c r="C421" s="30">
        <v>920104</v>
      </c>
      <c r="D421" s="30">
        <v>106000</v>
      </c>
      <c r="E421" s="30">
        <v>756000</v>
      </c>
      <c r="F421" s="30">
        <v>770000</v>
      </c>
    </row>
    <row r="422" spans="2:6" x14ac:dyDescent="0.3">
      <c r="B422" s="30">
        <v>75300</v>
      </c>
      <c r="C422" s="30">
        <v>902315</v>
      </c>
      <c r="D422" s="30">
        <v>103000</v>
      </c>
      <c r="E422" s="30">
        <v>748000</v>
      </c>
      <c r="F422" s="30">
        <v>749000</v>
      </c>
    </row>
    <row r="423" spans="2:6" x14ac:dyDescent="0.3">
      <c r="B423" s="30">
        <v>75300</v>
      </c>
      <c r="C423" s="30">
        <v>914174</v>
      </c>
      <c r="D423" s="30">
        <v>105000</v>
      </c>
      <c r="E423" s="30">
        <v>740000</v>
      </c>
      <c r="F423" s="30">
        <v>750000</v>
      </c>
    </row>
    <row r="424" spans="2:6" x14ac:dyDescent="0.3">
      <c r="B424" s="30">
        <v>76300</v>
      </c>
      <c r="C424" s="30">
        <v>902315</v>
      </c>
      <c r="D424" s="30">
        <v>106500</v>
      </c>
      <c r="E424" s="30">
        <v>747000</v>
      </c>
      <c r="F424" s="30">
        <v>741000</v>
      </c>
    </row>
    <row r="425" spans="2:6" x14ac:dyDescent="0.3">
      <c r="B425" s="30">
        <v>76600</v>
      </c>
      <c r="C425" s="30">
        <v>902315</v>
      </c>
      <c r="D425" s="30">
        <v>107500</v>
      </c>
      <c r="E425" s="30">
        <v>734000</v>
      </c>
      <c r="F425" s="30">
        <v>755000</v>
      </c>
    </row>
    <row r="426" spans="2:6" x14ac:dyDescent="0.3">
      <c r="B426" s="30">
        <v>77000</v>
      </c>
      <c r="C426" s="30">
        <v>925046</v>
      </c>
      <c r="D426" s="30">
        <v>107500</v>
      </c>
      <c r="E426" s="30">
        <v>718000</v>
      </c>
      <c r="F426" s="30">
        <v>750000</v>
      </c>
    </row>
    <row r="427" spans="2:6" x14ac:dyDescent="0.3">
      <c r="B427" s="30">
        <v>76100</v>
      </c>
      <c r="C427" s="30">
        <v>905280</v>
      </c>
      <c r="D427" s="30">
        <v>104000</v>
      </c>
      <c r="E427" s="30">
        <v>716000</v>
      </c>
      <c r="F427" s="30">
        <v>725000</v>
      </c>
    </row>
    <row r="428" spans="2:6" x14ac:dyDescent="0.3">
      <c r="B428" s="30">
        <v>77200</v>
      </c>
      <c r="C428" s="30">
        <v>922081</v>
      </c>
      <c r="D428" s="30">
        <v>107000</v>
      </c>
      <c r="E428" s="30">
        <v>701000</v>
      </c>
      <c r="F428" s="30">
        <v>725000</v>
      </c>
    </row>
    <row r="429" spans="2:6" x14ac:dyDescent="0.3">
      <c r="B429" s="30">
        <v>77400</v>
      </c>
      <c r="C429" s="30">
        <v>909233</v>
      </c>
      <c r="D429" s="30">
        <v>105500</v>
      </c>
      <c r="E429" s="30">
        <v>760000</v>
      </c>
      <c r="F429" s="30">
        <v>731000</v>
      </c>
    </row>
    <row r="430" spans="2:6" x14ac:dyDescent="0.3">
      <c r="B430" s="30">
        <v>77300</v>
      </c>
      <c r="C430" s="30">
        <v>911209</v>
      </c>
      <c r="D430" s="30">
        <v>104000</v>
      </c>
      <c r="E430" s="30">
        <v>761000</v>
      </c>
      <c r="F430" s="30">
        <v>726000</v>
      </c>
    </row>
    <row r="431" spans="2:6" x14ac:dyDescent="0.3">
      <c r="B431" s="30">
        <v>77700</v>
      </c>
      <c r="C431" s="30">
        <v>909233</v>
      </c>
      <c r="D431" s="30">
        <v>104500</v>
      </c>
      <c r="E431" s="30">
        <v>770000</v>
      </c>
      <c r="F431" s="30">
        <v>735000</v>
      </c>
    </row>
    <row r="432" spans="2:6" x14ac:dyDescent="0.3">
      <c r="B432" s="30">
        <v>76300</v>
      </c>
      <c r="C432" s="30">
        <v>860806</v>
      </c>
      <c r="D432" s="30">
        <v>103500</v>
      </c>
      <c r="E432" s="30">
        <v>776000</v>
      </c>
      <c r="F432" s="30">
        <v>715000</v>
      </c>
    </row>
    <row r="433" spans="2:6" x14ac:dyDescent="0.3">
      <c r="B433" s="30">
        <v>74100</v>
      </c>
      <c r="C433" s="30">
        <v>863771</v>
      </c>
      <c r="D433" s="30">
        <v>100000</v>
      </c>
      <c r="E433" s="30">
        <v>767000</v>
      </c>
      <c r="F433" s="30">
        <v>709000</v>
      </c>
    </row>
    <row r="434" spans="2:6" x14ac:dyDescent="0.3">
      <c r="B434" s="30">
        <v>74100</v>
      </c>
      <c r="C434" s="30">
        <v>863771</v>
      </c>
      <c r="D434" s="30">
        <v>103000</v>
      </c>
      <c r="E434" s="30">
        <v>776000</v>
      </c>
      <c r="F434" s="30">
        <v>718000</v>
      </c>
    </row>
    <row r="435" spans="2:6" x14ac:dyDescent="0.3">
      <c r="B435" s="30">
        <v>73200</v>
      </c>
      <c r="C435" s="30">
        <v>864759</v>
      </c>
      <c r="D435" s="30">
        <v>100000</v>
      </c>
      <c r="E435" s="30">
        <v>770000</v>
      </c>
      <c r="F435" s="30">
        <v>707000</v>
      </c>
    </row>
    <row r="436" spans="2:6" x14ac:dyDescent="0.3">
      <c r="B436" s="30">
        <v>72200</v>
      </c>
      <c r="C436" s="30">
        <v>802497</v>
      </c>
      <c r="D436" s="30">
        <v>97900</v>
      </c>
      <c r="E436" s="30">
        <v>747000</v>
      </c>
      <c r="F436" s="30">
        <v>680000</v>
      </c>
    </row>
    <row r="437" spans="2:6" x14ac:dyDescent="0.3">
      <c r="B437" s="30">
        <v>71300</v>
      </c>
      <c r="C437" s="30">
        <v>781743</v>
      </c>
      <c r="D437" s="30">
        <v>96500</v>
      </c>
      <c r="E437" s="30">
        <v>743000</v>
      </c>
      <c r="F437" s="30">
        <v>666000</v>
      </c>
    </row>
    <row r="438" spans="2:6" x14ac:dyDescent="0.3">
      <c r="B438" s="30">
        <v>71600</v>
      </c>
      <c r="C438" s="30">
        <v>805462</v>
      </c>
      <c r="D438" s="30">
        <v>95700</v>
      </c>
      <c r="E438" s="30">
        <v>737000</v>
      </c>
      <c r="F438" s="30">
        <v>667000</v>
      </c>
    </row>
    <row r="439" spans="2:6" x14ac:dyDescent="0.3">
      <c r="B439" s="30">
        <v>71500</v>
      </c>
      <c r="C439" s="30">
        <v>820286</v>
      </c>
      <c r="D439" s="30">
        <v>94000</v>
      </c>
      <c r="E439" s="30">
        <v>764000</v>
      </c>
      <c r="F439" s="30">
        <v>686000</v>
      </c>
    </row>
    <row r="440" spans="2:6" x14ac:dyDescent="0.3">
      <c r="B440" s="30">
        <v>69000</v>
      </c>
      <c r="C440" s="30">
        <v>824239</v>
      </c>
      <c r="D440" s="30">
        <v>91500</v>
      </c>
      <c r="E440" s="30">
        <v>796000</v>
      </c>
      <c r="F440" s="30">
        <v>663000</v>
      </c>
    </row>
    <row r="441" spans="2:6" x14ac:dyDescent="0.3">
      <c r="B441" s="30">
        <v>68800</v>
      </c>
      <c r="C441" s="30">
        <v>819298</v>
      </c>
      <c r="D441" s="30">
        <v>92000</v>
      </c>
      <c r="E441" s="30">
        <v>808000</v>
      </c>
      <c r="F441" s="30">
        <v>671000</v>
      </c>
    </row>
    <row r="442" spans="2:6" x14ac:dyDescent="0.3">
      <c r="B442" s="30">
        <v>69400</v>
      </c>
      <c r="C442" s="30">
        <v>848947</v>
      </c>
      <c r="D442" s="30">
        <v>93800</v>
      </c>
      <c r="E442" s="30">
        <v>848000</v>
      </c>
      <c r="F442" s="30">
        <v>692000</v>
      </c>
    </row>
    <row r="443" spans="2:6" x14ac:dyDescent="0.3">
      <c r="B443" s="30">
        <v>70100</v>
      </c>
      <c r="C443" s="30">
        <v>858830</v>
      </c>
      <c r="D443" s="30">
        <v>98400</v>
      </c>
      <c r="E443" s="30">
        <v>836000</v>
      </c>
      <c r="F443" s="30">
        <v>712000</v>
      </c>
    </row>
    <row r="444" spans="2:6" x14ac:dyDescent="0.3">
      <c r="B444" s="30">
        <v>70200</v>
      </c>
      <c r="C444" s="30">
        <v>847958</v>
      </c>
      <c r="D444" s="30">
        <v>97100</v>
      </c>
      <c r="E444" s="30">
        <v>827000</v>
      </c>
      <c r="F444" s="30">
        <v>705000</v>
      </c>
    </row>
    <row r="445" spans="2:6" x14ac:dyDescent="0.3">
      <c r="B445" s="30">
        <v>70600</v>
      </c>
      <c r="C445" s="30">
        <v>857841</v>
      </c>
      <c r="D445" s="30">
        <v>97700</v>
      </c>
      <c r="E445" s="30">
        <v>831000</v>
      </c>
      <c r="F445" s="30">
        <v>727000</v>
      </c>
    </row>
    <row r="446" spans="2:6" x14ac:dyDescent="0.3">
      <c r="B446" s="30">
        <v>70300</v>
      </c>
      <c r="C446" s="30">
        <v>864759</v>
      </c>
      <c r="D446" s="30">
        <v>97900</v>
      </c>
      <c r="E446" s="30">
        <v>840000</v>
      </c>
      <c r="F446" s="30">
        <v>727000</v>
      </c>
    </row>
    <row r="447" spans="2:6" x14ac:dyDescent="0.3">
      <c r="B447" s="30">
        <v>70200</v>
      </c>
      <c r="C447" s="30">
        <v>857841</v>
      </c>
      <c r="D447" s="30">
        <v>96300</v>
      </c>
      <c r="E447" s="30">
        <v>806000</v>
      </c>
      <c r="F447" s="30">
        <v>723000</v>
      </c>
    </row>
    <row r="448" spans="2:6" x14ac:dyDescent="0.3">
      <c r="B448" s="30">
        <v>70400</v>
      </c>
      <c r="C448" s="30">
        <v>869701</v>
      </c>
      <c r="D448" s="30">
        <v>98500</v>
      </c>
      <c r="E448" s="30">
        <v>818000</v>
      </c>
      <c r="F448" s="30">
        <v>737000</v>
      </c>
    </row>
    <row r="449" spans="2:6" x14ac:dyDescent="0.3">
      <c r="B449" s="30">
        <v>70200</v>
      </c>
      <c r="C449" s="30">
        <v>866736</v>
      </c>
      <c r="D449" s="30">
        <v>100000</v>
      </c>
      <c r="E449" s="30">
        <v>821000</v>
      </c>
      <c r="F449" s="30">
        <v>733000</v>
      </c>
    </row>
    <row r="450" spans="2:6" x14ac:dyDescent="0.3">
      <c r="B450" s="30">
        <v>71100</v>
      </c>
      <c r="C450" s="30">
        <v>868713</v>
      </c>
      <c r="D450" s="30">
        <v>102000</v>
      </c>
      <c r="E450" s="30">
        <v>830000</v>
      </c>
      <c r="F450" s="30">
        <v>746000</v>
      </c>
    </row>
    <row r="451" spans="2:6" x14ac:dyDescent="0.3">
      <c r="B451" s="30">
        <v>70100</v>
      </c>
      <c r="C451" s="30">
        <v>887490</v>
      </c>
      <c r="D451" s="30">
        <v>101500</v>
      </c>
      <c r="E451" s="30">
        <v>825000</v>
      </c>
      <c r="F451" s="30">
        <v>750000</v>
      </c>
    </row>
    <row r="452" spans="2:6" x14ac:dyDescent="0.3">
      <c r="B452" s="30">
        <v>70700</v>
      </c>
      <c r="C452" s="30">
        <v>875631</v>
      </c>
      <c r="D452" s="30">
        <v>106500</v>
      </c>
      <c r="E452" s="30">
        <v>850000</v>
      </c>
      <c r="F452" s="30">
        <v>746000</v>
      </c>
    </row>
    <row r="453" spans="2:6" x14ac:dyDescent="0.3">
      <c r="B453" s="30">
        <v>69800</v>
      </c>
      <c r="C453" s="30">
        <v>860806</v>
      </c>
      <c r="D453" s="30">
        <v>103000</v>
      </c>
      <c r="E453" s="30">
        <v>836000</v>
      </c>
      <c r="F453" s="30">
        <v>734000</v>
      </c>
    </row>
    <row r="454" spans="2:6" x14ac:dyDescent="0.3">
      <c r="B454" s="30">
        <v>69900</v>
      </c>
      <c r="C454" s="30">
        <v>863771</v>
      </c>
      <c r="D454" s="30">
        <v>106500</v>
      </c>
      <c r="E454" s="30">
        <v>832000</v>
      </c>
      <c r="F454" s="30">
        <v>723000</v>
      </c>
    </row>
    <row r="455" spans="2:6" x14ac:dyDescent="0.3">
      <c r="B455" s="30">
        <v>71500</v>
      </c>
      <c r="C455" s="30">
        <v>863771</v>
      </c>
      <c r="D455" s="30">
        <v>107500</v>
      </c>
      <c r="E455" s="30">
        <v>831000</v>
      </c>
      <c r="F455" s="30">
        <v>731000</v>
      </c>
    </row>
    <row r="456" spans="2:6" x14ac:dyDescent="0.3">
      <c r="B456" s="30">
        <v>70400</v>
      </c>
      <c r="C456" s="30">
        <v>863771</v>
      </c>
      <c r="D456" s="30">
        <v>105500</v>
      </c>
      <c r="E456" s="30">
        <v>784000</v>
      </c>
      <c r="F456" s="30">
        <v>732000</v>
      </c>
    </row>
    <row r="457" spans="2:6" x14ac:dyDescent="0.3">
      <c r="B457" s="30">
        <v>70600</v>
      </c>
      <c r="C457" s="30">
        <v>854876</v>
      </c>
      <c r="D457" s="30">
        <v>106000</v>
      </c>
      <c r="E457" s="30">
        <v>790000</v>
      </c>
      <c r="F457" s="30">
        <v>751000</v>
      </c>
    </row>
    <row r="458" spans="2:6" x14ac:dyDescent="0.3">
      <c r="B458" s="30">
        <v>70200</v>
      </c>
      <c r="C458" s="30">
        <v>853888</v>
      </c>
      <c r="D458" s="30">
        <v>107000</v>
      </c>
      <c r="E458" s="30">
        <v>786000</v>
      </c>
      <c r="F458" s="30">
        <v>755000</v>
      </c>
    </row>
    <row r="459" spans="2:6" x14ac:dyDescent="0.3">
      <c r="B459" s="30">
        <v>70600</v>
      </c>
      <c r="C459" s="30">
        <v>813368</v>
      </c>
      <c r="D459" s="30">
        <v>107500</v>
      </c>
      <c r="E459" s="30">
        <v>771000</v>
      </c>
      <c r="F459" s="30">
        <v>744000</v>
      </c>
    </row>
    <row r="460" spans="2:6" x14ac:dyDescent="0.3">
      <c r="B460" s="30">
        <v>70500</v>
      </c>
      <c r="C460" s="30">
        <v>816333</v>
      </c>
      <c r="D460" s="30">
        <v>109000</v>
      </c>
      <c r="E460" s="30">
        <v>769000</v>
      </c>
      <c r="F460" s="30">
        <v>748000</v>
      </c>
    </row>
    <row r="461" spans="2:6" x14ac:dyDescent="0.3">
      <c r="B461" s="30">
        <v>70200</v>
      </c>
      <c r="C461" s="30">
        <v>810403</v>
      </c>
      <c r="D461" s="30">
        <v>108500</v>
      </c>
      <c r="E461" s="30">
        <v>739000</v>
      </c>
      <c r="F461" s="30">
        <v>748000</v>
      </c>
    </row>
    <row r="462" spans="2:6" x14ac:dyDescent="0.3">
      <c r="B462" s="30">
        <v>69900</v>
      </c>
      <c r="C462" s="30">
        <v>809415</v>
      </c>
      <c r="D462" s="30">
        <v>107500</v>
      </c>
      <c r="E462" s="30">
        <v>757000</v>
      </c>
      <c r="F462" s="30">
        <v>753000</v>
      </c>
    </row>
    <row r="463" spans="2:6" x14ac:dyDescent="0.3">
      <c r="B463" s="30">
        <v>70600</v>
      </c>
      <c r="C463" s="30">
        <v>823251</v>
      </c>
      <c r="D463" s="30">
        <v>106500</v>
      </c>
      <c r="E463" s="30">
        <v>774000</v>
      </c>
      <c r="F463" s="30">
        <v>751000</v>
      </c>
    </row>
    <row r="464" spans="2:6" x14ac:dyDescent="0.3">
      <c r="B464" s="30">
        <v>71400</v>
      </c>
      <c r="C464" s="30">
        <v>853888</v>
      </c>
      <c r="D464" s="30">
        <v>111000</v>
      </c>
      <c r="E464" s="30">
        <v>765000</v>
      </c>
      <c r="F464" s="30">
        <v>754000</v>
      </c>
    </row>
    <row r="465" spans="2:6" x14ac:dyDescent="0.3">
      <c r="B465" s="30">
        <v>71300</v>
      </c>
      <c r="C465" s="30">
        <v>861795</v>
      </c>
      <c r="D465" s="30">
        <v>112000</v>
      </c>
      <c r="E465" s="30">
        <v>777000</v>
      </c>
      <c r="F465" s="30">
        <v>760000</v>
      </c>
    </row>
    <row r="466" spans="2:6" x14ac:dyDescent="0.3">
      <c r="B466" s="30">
        <v>70700</v>
      </c>
      <c r="C466" s="30">
        <v>840052</v>
      </c>
      <c r="D466" s="30">
        <v>110500</v>
      </c>
      <c r="E466" s="30">
        <v>769000</v>
      </c>
      <c r="F466" s="30">
        <v>762000</v>
      </c>
    </row>
    <row r="467" spans="2:6" x14ac:dyDescent="0.3">
      <c r="B467" s="30">
        <v>70200</v>
      </c>
      <c r="C467" s="30">
        <v>831157</v>
      </c>
      <c r="D467" s="30">
        <v>110000</v>
      </c>
      <c r="E467" s="30">
        <v>776000</v>
      </c>
      <c r="F467" s="30">
        <v>763000</v>
      </c>
    </row>
    <row r="468" spans="2:6" x14ac:dyDescent="0.3">
      <c r="B468" s="30">
        <v>71200</v>
      </c>
      <c r="C468" s="30">
        <v>881560</v>
      </c>
      <c r="D468" s="30">
        <v>111500</v>
      </c>
      <c r="E468" s="30">
        <v>758000</v>
      </c>
      <c r="F468" s="30">
        <v>757000</v>
      </c>
    </row>
    <row r="469" spans="2:6" x14ac:dyDescent="0.3">
      <c r="B469" s="30">
        <v>74900</v>
      </c>
      <c r="C469" s="30">
        <v>865748</v>
      </c>
      <c r="D469" s="30">
        <v>119500</v>
      </c>
      <c r="E469" s="30">
        <v>765000</v>
      </c>
      <c r="F469" s="30">
        <v>746000</v>
      </c>
    </row>
    <row r="470" spans="2:6" x14ac:dyDescent="0.3">
      <c r="B470" s="30">
        <v>75300</v>
      </c>
      <c r="C470" s="30">
        <v>844993</v>
      </c>
      <c r="D470" s="30">
        <v>119000</v>
      </c>
      <c r="E470" s="30">
        <v>740000</v>
      </c>
      <c r="F470" s="30">
        <v>737000</v>
      </c>
    </row>
    <row r="471" spans="2:6" x14ac:dyDescent="0.3">
      <c r="B471" s="30">
        <v>74800</v>
      </c>
      <c r="C471" s="30">
        <v>839064</v>
      </c>
      <c r="D471" s="30">
        <v>119500</v>
      </c>
      <c r="E471" s="30">
        <v>747000</v>
      </c>
      <c r="F471" s="30">
        <v>730000</v>
      </c>
    </row>
    <row r="472" spans="2:6" x14ac:dyDescent="0.3">
      <c r="B472" s="30">
        <v>73700</v>
      </c>
      <c r="C472" s="30">
        <v>837087</v>
      </c>
      <c r="D472" s="30">
        <v>117500</v>
      </c>
      <c r="E472" s="30">
        <v>739000</v>
      </c>
      <c r="F472" s="30">
        <v>715000</v>
      </c>
    </row>
    <row r="473" spans="2:6" x14ac:dyDescent="0.3">
      <c r="B473" s="30">
        <v>72300</v>
      </c>
      <c r="C473" s="30">
        <v>859818</v>
      </c>
      <c r="D473" s="30">
        <v>115500</v>
      </c>
      <c r="E473" s="30">
        <v>721000</v>
      </c>
      <c r="F473" s="30">
        <v>713000</v>
      </c>
    </row>
    <row r="474" spans="2:6" x14ac:dyDescent="0.3">
      <c r="B474" s="30">
        <v>72300</v>
      </c>
      <c r="C474" s="30">
        <v>873654</v>
      </c>
      <c r="D474" s="30">
        <v>116000</v>
      </c>
      <c r="E474" s="30">
        <v>712000</v>
      </c>
      <c r="F474" s="30">
        <v>709000</v>
      </c>
    </row>
    <row r="475" spans="2:6" x14ac:dyDescent="0.3">
      <c r="B475" s="30">
        <v>71300</v>
      </c>
      <c r="C475" s="30">
        <v>878596</v>
      </c>
      <c r="D475" s="30">
        <v>114000</v>
      </c>
      <c r="E475" s="30">
        <v>694000</v>
      </c>
      <c r="F475" s="30">
        <v>688000</v>
      </c>
    </row>
    <row r="476" spans="2:6" x14ac:dyDescent="0.3">
      <c r="B476" s="30">
        <v>74400</v>
      </c>
      <c r="C476" s="30">
        <v>880572</v>
      </c>
      <c r="D476" s="30">
        <v>116500</v>
      </c>
      <c r="E476" s="30">
        <v>718000</v>
      </c>
      <c r="F476" s="30">
        <v>693000</v>
      </c>
    </row>
    <row r="477" spans="2:6" x14ac:dyDescent="0.3">
      <c r="B477" s="30">
        <v>75800</v>
      </c>
      <c r="C477" s="30">
        <v>881560</v>
      </c>
      <c r="D477" s="30">
        <v>120000</v>
      </c>
      <c r="E477" s="30">
        <v>727000</v>
      </c>
      <c r="F477" s="30">
        <v>685000</v>
      </c>
    </row>
    <row r="478" spans="2:6" x14ac:dyDescent="0.3">
      <c r="B478" s="30">
        <v>75600</v>
      </c>
      <c r="C478" s="30">
        <v>889467</v>
      </c>
      <c r="D478" s="30">
        <v>118000</v>
      </c>
      <c r="E478" s="30">
        <v>717000</v>
      </c>
      <c r="F478" s="30">
        <v>692000</v>
      </c>
    </row>
    <row r="479" spans="2:6" x14ac:dyDescent="0.3">
      <c r="B479" s="30">
        <v>76300</v>
      </c>
      <c r="C479" s="30">
        <v>890455</v>
      </c>
      <c r="D479" s="30">
        <v>118500</v>
      </c>
      <c r="E479" s="30">
        <v>717000</v>
      </c>
      <c r="F479" s="30">
        <v>698000</v>
      </c>
    </row>
    <row r="480" spans="2:6" x14ac:dyDescent="0.3">
      <c r="B480" s="30">
        <v>77400</v>
      </c>
      <c r="C480" s="30">
        <v>866736</v>
      </c>
      <c r="D480" s="30">
        <v>121500</v>
      </c>
      <c r="E480" s="30">
        <v>711000</v>
      </c>
      <c r="F480" s="30">
        <v>691000</v>
      </c>
    </row>
    <row r="481" spans="2:6" x14ac:dyDescent="0.3">
      <c r="B481" s="30">
        <v>77400</v>
      </c>
      <c r="C481" s="30">
        <v>903303</v>
      </c>
      <c r="D481" s="30">
        <v>120000</v>
      </c>
      <c r="E481" s="30">
        <v>751000</v>
      </c>
      <c r="F481" s="30">
        <v>710000</v>
      </c>
    </row>
    <row r="482" spans="2:6" x14ac:dyDescent="0.3">
      <c r="B482" s="30">
        <v>78200</v>
      </c>
      <c r="C482" s="30">
        <v>905280</v>
      </c>
      <c r="D482" s="30">
        <v>123500</v>
      </c>
      <c r="E482" s="30">
        <v>747000</v>
      </c>
      <c r="F482" s="30">
        <v>708000</v>
      </c>
    </row>
    <row r="483" spans="2:6" x14ac:dyDescent="0.3">
      <c r="B483" s="30">
        <v>76900</v>
      </c>
      <c r="C483" s="30">
        <v>890455</v>
      </c>
      <c r="D483" s="30">
        <v>120500</v>
      </c>
      <c r="E483" s="30">
        <v>740000</v>
      </c>
      <c r="F483" s="30">
        <v>709000</v>
      </c>
    </row>
    <row r="484" spans="2:6" x14ac:dyDescent="0.3">
      <c r="B484" s="30">
        <v>76800</v>
      </c>
      <c r="C484" s="30">
        <v>861795</v>
      </c>
      <c r="D484" s="30">
        <v>121500</v>
      </c>
      <c r="E484" s="30">
        <v>738000</v>
      </c>
      <c r="F484" s="30">
        <v>703000</v>
      </c>
    </row>
    <row r="485" spans="2:6" x14ac:dyDescent="0.3">
      <c r="B485" s="30">
        <v>77000</v>
      </c>
      <c r="C485" s="30">
        <v>879584</v>
      </c>
      <c r="D485" s="30">
        <v>121000</v>
      </c>
      <c r="E485" s="30">
        <v>701000</v>
      </c>
      <c r="F485" s="30">
        <v>680000</v>
      </c>
    </row>
    <row r="486" spans="2:6" x14ac:dyDescent="0.3">
      <c r="B486" s="30">
        <v>77600</v>
      </c>
      <c r="C486" s="30">
        <v>893420</v>
      </c>
      <c r="D486" s="30">
        <v>123500</v>
      </c>
      <c r="E486" s="30">
        <v>696000</v>
      </c>
      <c r="F486" s="30">
        <v>674000</v>
      </c>
    </row>
    <row r="487" spans="2:6" x14ac:dyDescent="0.3">
      <c r="B487" s="30">
        <v>77800</v>
      </c>
      <c r="C487" s="30">
        <v>946788</v>
      </c>
      <c r="D487" s="30">
        <v>124000</v>
      </c>
      <c r="E487" s="30">
        <v>705000</v>
      </c>
      <c r="F487" s="30">
        <v>683000</v>
      </c>
    </row>
    <row r="488" spans="2:6" x14ac:dyDescent="0.3">
      <c r="B488" s="30">
        <v>78000</v>
      </c>
      <c r="C488" s="30">
        <v>943823</v>
      </c>
      <c r="D488" s="30">
        <v>122000</v>
      </c>
      <c r="E488" s="30">
        <v>697000</v>
      </c>
      <c r="F488" s="30">
        <v>680000</v>
      </c>
    </row>
    <row r="489" spans="2:6" x14ac:dyDescent="0.3">
      <c r="B489" s="30">
        <v>77100</v>
      </c>
      <c r="C489" s="30">
        <v>924057</v>
      </c>
      <c r="D489" s="30">
        <v>120500</v>
      </c>
      <c r="E489" s="30">
        <v>656000</v>
      </c>
      <c r="F489" s="30">
        <v>654000</v>
      </c>
    </row>
    <row r="490" spans="2:6" x14ac:dyDescent="0.3">
      <c r="B490" s="30">
        <v>78100</v>
      </c>
      <c r="C490" s="30">
        <v>918127</v>
      </c>
      <c r="D490" s="30">
        <v>124500</v>
      </c>
      <c r="E490" s="30">
        <v>642000</v>
      </c>
      <c r="F490" s="30">
        <v>645000</v>
      </c>
    </row>
    <row r="491" spans="2:6" x14ac:dyDescent="0.3">
      <c r="B491" s="30">
        <v>79400</v>
      </c>
      <c r="C491" s="30">
        <v>890455</v>
      </c>
      <c r="D491" s="30">
        <v>127000</v>
      </c>
      <c r="E491" s="30">
        <v>625000</v>
      </c>
      <c r="F491" s="30">
        <v>632000</v>
      </c>
    </row>
    <row r="492" spans="2:6" x14ac:dyDescent="0.3">
      <c r="B492" s="30">
        <v>79900</v>
      </c>
      <c r="C492" s="30">
        <v>885514</v>
      </c>
      <c r="D492" s="30">
        <v>127500</v>
      </c>
      <c r="E492" s="30">
        <v>634000</v>
      </c>
      <c r="F492" s="30">
        <v>643000</v>
      </c>
    </row>
    <row r="493" spans="2:6" x14ac:dyDescent="0.3">
      <c r="B493" s="30">
        <v>80500</v>
      </c>
      <c r="C493" s="30">
        <v>874642</v>
      </c>
      <c r="D493" s="30">
        <v>128000</v>
      </c>
      <c r="E493" s="30">
        <v>621000</v>
      </c>
      <c r="F493" s="30">
        <v>651000</v>
      </c>
    </row>
    <row r="494" spans="2:6" x14ac:dyDescent="0.3">
      <c r="B494" s="30">
        <v>80200</v>
      </c>
      <c r="C494" s="30">
        <v>875631</v>
      </c>
      <c r="D494" s="30">
        <v>126000</v>
      </c>
      <c r="E494" s="30">
        <v>627000</v>
      </c>
      <c r="F494" s="30">
        <v>644000</v>
      </c>
    </row>
    <row r="495" spans="2:6" x14ac:dyDescent="0.3">
      <c r="B495" s="30">
        <v>80300</v>
      </c>
      <c r="C495" s="30">
        <v>880572</v>
      </c>
      <c r="D495" s="30">
        <v>127500</v>
      </c>
      <c r="E495" s="30">
        <v>632000</v>
      </c>
      <c r="F495" s="30">
        <v>651000</v>
      </c>
    </row>
    <row r="496" spans="2:6" x14ac:dyDescent="0.3">
      <c r="B496" s="30">
        <v>78800</v>
      </c>
      <c r="C496" s="30">
        <v>879584</v>
      </c>
      <c r="D496" s="30">
        <v>127000</v>
      </c>
      <c r="E496" s="30">
        <v>628000</v>
      </c>
      <c r="F496" s="30">
        <v>663000</v>
      </c>
    </row>
    <row r="497" spans="2:6" x14ac:dyDescent="0.3">
      <c r="B497" s="30">
        <v>78300</v>
      </c>
      <c r="C497" s="30">
        <v>892432</v>
      </c>
      <c r="D497" s="30">
        <v>131000</v>
      </c>
      <c r="E497" s="30">
        <v>615000</v>
      </c>
      <c r="F497" s="30">
        <v>655000</v>
      </c>
    </row>
    <row r="498" spans="2:6" x14ac:dyDescent="0.3">
      <c r="B498" s="30">
        <v>78600</v>
      </c>
      <c r="C498" s="30">
        <v>900338</v>
      </c>
      <c r="D498" s="30">
        <v>128500</v>
      </c>
      <c r="E498" s="30">
        <v>618000</v>
      </c>
      <c r="F498" s="30">
        <v>650000</v>
      </c>
    </row>
    <row r="499" spans="2:6" x14ac:dyDescent="0.3">
      <c r="B499" s="30">
        <v>78700</v>
      </c>
      <c r="C499" s="30">
        <v>877607</v>
      </c>
      <c r="D499" s="30">
        <v>128500</v>
      </c>
      <c r="E499" s="30">
        <v>644000</v>
      </c>
      <c r="F499" s="30">
        <v>649000</v>
      </c>
    </row>
    <row r="500" spans="2:6" x14ac:dyDescent="0.3">
      <c r="B500" s="30">
        <v>77400</v>
      </c>
      <c r="C500" s="30">
        <v>850923</v>
      </c>
      <c r="D500" s="30">
        <v>125500</v>
      </c>
      <c r="E500" s="30">
        <v>664000</v>
      </c>
      <c r="F500" s="30">
        <v>648000</v>
      </c>
    </row>
    <row r="501" spans="2:6" x14ac:dyDescent="0.3">
      <c r="B501" s="30">
        <v>76900</v>
      </c>
      <c r="C501" s="30">
        <v>828192</v>
      </c>
      <c r="D501" s="30">
        <v>125000</v>
      </c>
      <c r="E501" s="30">
        <v>690000</v>
      </c>
      <c r="F501" s="30">
        <v>642000</v>
      </c>
    </row>
    <row r="502" spans="2:6" x14ac:dyDescent="0.3">
      <c r="B502" s="30">
        <v>78300</v>
      </c>
      <c r="C502" s="30">
        <v>834122</v>
      </c>
      <c r="D502" s="30">
        <v>127000</v>
      </c>
      <c r="E502" s="30">
        <v>719000</v>
      </c>
      <c r="F502" s="30">
        <v>636000</v>
      </c>
    </row>
    <row r="503" spans="2:6" x14ac:dyDescent="0.3">
      <c r="B503" s="30">
        <v>78000</v>
      </c>
      <c r="C503" s="30">
        <v>826216</v>
      </c>
      <c r="D503" s="30">
        <v>124500</v>
      </c>
      <c r="E503" s="30">
        <v>710000</v>
      </c>
      <c r="F503" s="30">
        <v>624000</v>
      </c>
    </row>
    <row r="504" spans="2:6" x14ac:dyDescent="0.3">
      <c r="B504" s="30">
        <v>78900</v>
      </c>
      <c r="C504" s="30">
        <v>823251</v>
      </c>
      <c r="D504" s="30">
        <v>128000</v>
      </c>
      <c r="E504" s="30">
        <v>734000</v>
      </c>
      <c r="F504" s="30">
        <v>627000</v>
      </c>
    </row>
    <row r="505" spans="2:6" x14ac:dyDescent="0.3">
      <c r="B505" s="30">
        <v>78900</v>
      </c>
      <c r="C505" s="30">
        <v>846970</v>
      </c>
      <c r="D505" s="30">
        <v>128500</v>
      </c>
      <c r="E505" s="30">
        <v>773000</v>
      </c>
      <c r="F505" s="30">
        <v>659000</v>
      </c>
    </row>
    <row r="506" spans="2:6" x14ac:dyDescent="0.3">
      <c r="B506" s="30">
        <v>77900</v>
      </c>
      <c r="C506" s="30">
        <v>854876</v>
      </c>
      <c r="D506" s="30">
        <v>129500</v>
      </c>
      <c r="E506" s="30">
        <v>755000</v>
      </c>
      <c r="F506" s="30">
        <v>666000</v>
      </c>
    </row>
    <row r="507" spans="2:6" x14ac:dyDescent="0.3">
      <c r="B507" s="30">
        <v>77300</v>
      </c>
      <c r="C507" s="30">
        <v>840052</v>
      </c>
      <c r="D507" s="30">
        <v>128500</v>
      </c>
      <c r="E507" s="30">
        <v>716000</v>
      </c>
      <c r="F507" s="30">
        <v>647000</v>
      </c>
    </row>
    <row r="508" spans="2:6" x14ac:dyDescent="0.3">
      <c r="B508" s="30">
        <v>77500</v>
      </c>
      <c r="C508" s="30">
        <v>816333</v>
      </c>
      <c r="D508" s="30">
        <v>127000</v>
      </c>
      <c r="E508" s="30">
        <v>707000</v>
      </c>
      <c r="F508" s="30">
        <v>641000</v>
      </c>
    </row>
    <row r="509" spans="2:6" x14ac:dyDescent="0.3">
      <c r="B509" s="30">
        <v>77000</v>
      </c>
      <c r="C509" s="30">
        <v>796567</v>
      </c>
      <c r="D509" s="30">
        <v>126500</v>
      </c>
      <c r="E509" s="30">
        <v>694000</v>
      </c>
      <c r="F509" s="30">
        <v>675000</v>
      </c>
    </row>
    <row r="510" spans="2:6" x14ac:dyDescent="0.3">
      <c r="B510" s="30">
        <v>76300</v>
      </c>
      <c r="C510" s="30">
        <v>806450</v>
      </c>
      <c r="D510" s="30">
        <v>127000</v>
      </c>
      <c r="E510" s="30">
        <v>653000</v>
      </c>
      <c r="F510" s="30">
        <v>661000</v>
      </c>
    </row>
    <row r="511" spans="2:6" x14ac:dyDescent="0.3">
      <c r="B511" s="30">
        <v>76500</v>
      </c>
      <c r="C511" s="30">
        <v>806450</v>
      </c>
      <c r="D511" s="30">
        <v>125000</v>
      </c>
      <c r="E511" s="30">
        <v>696000</v>
      </c>
      <c r="F511" s="30">
        <v>688000</v>
      </c>
    </row>
    <row r="512" spans="2:6" x14ac:dyDescent="0.3">
      <c r="B512" s="30">
        <v>75600</v>
      </c>
      <c r="C512" s="30">
        <v>808427</v>
      </c>
      <c r="D512" s="30">
        <v>119000</v>
      </c>
      <c r="E512" s="30">
        <v>694000</v>
      </c>
      <c r="F512" s="30">
        <v>684000</v>
      </c>
    </row>
    <row r="513" spans="2:6" x14ac:dyDescent="0.3">
      <c r="B513" s="30">
        <v>75100</v>
      </c>
      <c r="C513" s="30">
        <v>801508</v>
      </c>
      <c r="D513" s="30">
        <v>119000</v>
      </c>
      <c r="E513" s="30">
        <v>671000</v>
      </c>
      <c r="F513" s="30">
        <v>682000</v>
      </c>
    </row>
    <row r="514" spans="2:6" x14ac:dyDescent="0.3">
      <c r="B514" s="30">
        <v>74000</v>
      </c>
      <c r="C514" s="30">
        <v>770871</v>
      </c>
      <c r="D514" s="30">
        <v>118000</v>
      </c>
      <c r="E514" s="30">
        <v>643000</v>
      </c>
      <c r="F514" s="30">
        <v>642000</v>
      </c>
    </row>
    <row r="515" spans="2:6" x14ac:dyDescent="0.3">
      <c r="B515" s="30">
        <v>73300</v>
      </c>
      <c r="C515" s="30">
        <v>748140</v>
      </c>
      <c r="D515" s="30">
        <v>117500</v>
      </c>
      <c r="E515" s="30">
        <v>664000</v>
      </c>
      <c r="F515" s="30">
        <v>633000</v>
      </c>
    </row>
    <row r="516" spans="2:6" x14ac:dyDescent="0.3">
      <c r="B516" s="30">
        <v>71300</v>
      </c>
      <c r="C516" s="30">
        <v>703667</v>
      </c>
      <c r="D516" s="30">
        <v>113500</v>
      </c>
      <c r="E516" s="30">
        <v>610000</v>
      </c>
      <c r="F516" s="30">
        <v>594000</v>
      </c>
    </row>
    <row r="517" spans="2:6" x14ac:dyDescent="0.3">
      <c r="B517" s="30">
        <v>73300</v>
      </c>
      <c r="C517" s="30">
        <v>730351</v>
      </c>
      <c r="D517" s="30">
        <v>120500</v>
      </c>
      <c r="E517" s="30">
        <v>639000</v>
      </c>
      <c r="F517" s="30">
        <v>584000</v>
      </c>
    </row>
    <row r="518" spans="2:6" x14ac:dyDescent="0.3">
      <c r="B518" s="30">
        <v>73300</v>
      </c>
      <c r="C518" s="30">
        <v>762965</v>
      </c>
      <c r="D518" s="30">
        <v>124000</v>
      </c>
      <c r="E518" s="30">
        <v>677000</v>
      </c>
      <c r="F518" s="30">
        <v>584000</v>
      </c>
    </row>
    <row r="519" spans="2:6" x14ac:dyDescent="0.3">
      <c r="B519" s="30">
        <v>74000</v>
      </c>
      <c r="C519" s="30">
        <v>760000</v>
      </c>
      <c r="D519" s="30">
        <v>124500</v>
      </c>
      <c r="E519" s="30">
        <v>678000</v>
      </c>
      <c r="F519" s="30">
        <v>587000</v>
      </c>
    </row>
    <row r="520" spans="2:6" x14ac:dyDescent="0.3">
      <c r="B520" s="30">
        <v>73000</v>
      </c>
      <c r="C520" s="30">
        <v>754070</v>
      </c>
      <c r="D520" s="30">
        <v>123000</v>
      </c>
      <c r="E520" s="30">
        <v>639000</v>
      </c>
      <c r="F520" s="30">
        <v>568000</v>
      </c>
    </row>
    <row r="521" spans="2:6" x14ac:dyDescent="0.3">
      <c r="B521" s="30">
        <v>73500</v>
      </c>
      <c r="C521" s="30">
        <v>790637</v>
      </c>
      <c r="D521" s="30">
        <v>125000</v>
      </c>
      <c r="E521" s="30">
        <v>617000</v>
      </c>
      <c r="F521" s="30">
        <v>556000</v>
      </c>
    </row>
    <row r="522" spans="2:6" x14ac:dyDescent="0.3">
      <c r="B522" s="30">
        <v>74700</v>
      </c>
      <c r="C522" s="30">
        <v>763953</v>
      </c>
      <c r="D522" s="30">
        <v>126000</v>
      </c>
      <c r="E522" s="30">
        <v>610000</v>
      </c>
      <c r="F522" s="30">
        <v>566000</v>
      </c>
    </row>
    <row r="523" spans="2:6" x14ac:dyDescent="0.3">
      <c r="B523" s="30">
        <v>75400</v>
      </c>
      <c r="C523" s="30">
        <v>766918</v>
      </c>
      <c r="D523" s="30">
        <v>129500</v>
      </c>
      <c r="E523" s="30">
        <v>661000</v>
      </c>
      <c r="F523" s="30">
        <v>569000</v>
      </c>
    </row>
    <row r="524" spans="2:6" x14ac:dyDescent="0.3">
      <c r="B524" s="30">
        <v>74900</v>
      </c>
      <c r="C524" s="30">
        <v>745176</v>
      </c>
      <c r="D524" s="30">
        <v>132000</v>
      </c>
      <c r="E524" s="30">
        <v>633000</v>
      </c>
      <c r="F524" s="30">
        <v>547000</v>
      </c>
    </row>
    <row r="525" spans="2:6" x14ac:dyDescent="0.3">
      <c r="B525" s="30">
        <v>73700</v>
      </c>
      <c r="C525" s="30">
        <v>754070</v>
      </c>
      <c r="D525" s="30">
        <v>132500</v>
      </c>
      <c r="E525" s="30">
        <v>619000</v>
      </c>
      <c r="F525" s="30">
        <v>526000</v>
      </c>
    </row>
    <row r="526" spans="2:6" x14ac:dyDescent="0.3">
      <c r="B526" s="30">
        <v>73700</v>
      </c>
      <c r="C526" s="30">
        <v>731339</v>
      </c>
      <c r="D526" s="30">
        <v>127000</v>
      </c>
      <c r="E526" s="30">
        <v>622000</v>
      </c>
      <c r="F526" s="30">
        <v>530000</v>
      </c>
    </row>
    <row r="527" spans="2:6" x14ac:dyDescent="0.3">
      <c r="B527" s="30">
        <v>74800</v>
      </c>
      <c r="C527" s="30">
        <v>748140</v>
      </c>
      <c r="D527" s="30">
        <v>130500</v>
      </c>
      <c r="E527" s="30">
        <v>653000</v>
      </c>
      <c r="F527" s="30">
        <v>540000</v>
      </c>
    </row>
    <row r="528" spans="2:6" x14ac:dyDescent="0.3">
      <c r="B528" s="30">
        <v>75000</v>
      </c>
      <c r="C528" s="30">
        <v>751105</v>
      </c>
      <c r="D528" s="30">
        <v>133000</v>
      </c>
      <c r="E528" s="30">
        <v>640000</v>
      </c>
      <c r="F528" s="30">
        <v>557000</v>
      </c>
    </row>
    <row r="529" spans="2:6" x14ac:dyDescent="0.3">
      <c r="B529" s="30">
        <v>74300</v>
      </c>
      <c r="C529" s="30">
        <v>748140</v>
      </c>
      <c r="D529" s="30">
        <v>131500</v>
      </c>
      <c r="E529" s="30">
        <v>629000</v>
      </c>
      <c r="F529" s="30">
        <v>555000</v>
      </c>
    </row>
    <row r="530" spans="2:6" x14ac:dyDescent="0.3">
      <c r="B530" s="30">
        <v>74200</v>
      </c>
      <c r="C530" s="30">
        <v>758023</v>
      </c>
      <c r="D530" s="30">
        <v>130000</v>
      </c>
      <c r="E530" s="30">
        <v>616000</v>
      </c>
      <c r="F530" s="30">
        <v>553000</v>
      </c>
    </row>
    <row r="531" spans="2:6" x14ac:dyDescent="0.3">
      <c r="B531" s="30">
        <v>73400</v>
      </c>
      <c r="C531" s="30">
        <v>765930</v>
      </c>
      <c r="D531" s="30">
        <v>128500</v>
      </c>
      <c r="E531" s="30">
        <v>590000</v>
      </c>
      <c r="F531" s="30">
        <v>541000</v>
      </c>
    </row>
    <row r="532" spans="2:6" x14ac:dyDescent="0.3">
      <c r="B532" s="30">
        <v>73000</v>
      </c>
      <c r="C532" s="30">
        <v>760000</v>
      </c>
      <c r="D532" s="30">
        <v>128500</v>
      </c>
      <c r="E532" s="30">
        <v>589000</v>
      </c>
      <c r="F532" s="30">
        <v>549000</v>
      </c>
    </row>
    <row r="533" spans="2:6" x14ac:dyDescent="0.3">
      <c r="B533" s="30">
        <v>71500</v>
      </c>
      <c r="C533" s="30">
        <v>751105</v>
      </c>
      <c r="D533" s="30">
        <v>122500</v>
      </c>
      <c r="E533" s="30">
        <v>549000</v>
      </c>
      <c r="F533" s="30">
        <v>516000</v>
      </c>
    </row>
    <row r="534" spans="2:6" x14ac:dyDescent="0.3">
      <c r="B534" s="30">
        <v>71900</v>
      </c>
      <c r="C534" s="30">
        <v>760000</v>
      </c>
      <c r="D534" s="30">
        <v>123000</v>
      </c>
      <c r="E534" s="30">
        <v>554000</v>
      </c>
      <c r="F534" s="30">
        <v>539000</v>
      </c>
    </row>
    <row r="535" spans="2:6" x14ac:dyDescent="0.3">
      <c r="B535" s="30">
        <v>72100</v>
      </c>
      <c r="C535" s="30">
        <v>779000</v>
      </c>
      <c r="D535" s="30">
        <v>123500</v>
      </c>
      <c r="E535" s="30">
        <v>565000</v>
      </c>
      <c r="F535" s="30">
        <v>548000</v>
      </c>
    </row>
    <row r="536" spans="2:6" x14ac:dyDescent="0.3">
      <c r="B536" s="30">
        <v>71700</v>
      </c>
      <c r="C536" s="30">
        <v>768000</v>
      </c>
      <c r="D536" s="30">
        <v>125000</v>
      </c>
      <c r="E536" s="30">
        <v>555000</v>
      </c>
      <c r="F536" s="30">
        <v>547000</v>
      </c>
    </row>
    <row r="537" spans="2:6" x14ac:dyDescent="0.3">
      <c r="B537" s="30">
        <v>72900</v>
      </c>
      <c r="C537" s="30">
        <v>787000</v>
      </c>
      <c r="D537" s="30">
        <v>129000</v>
      </c>
      <c r="E537" s="30">
        <v>558000</v>
      </c>
      <c r="F537" s="30">
        <v>551000</v>
      </c>
    </row>
    <row r="538" spans="2:6" x14ac:dyDescent="0.3">
      <c r="B538" s="30">
        <v>71500</v>
      </c>
      <c r="C538" s="30">
        <v>775000</v>
      </c>
      <c r="D538" s="30">
        <v>124500</v>
      </c>
      <c r="E538" s="30">
        <v>535000</v>
      </c>
      <c r="F538" s="30">
        <v>528000</v>
      </c>
    </row>
    <row r="539" spans="2:6" x14ac:dyDescent="0.3">
      <c r="B539" s="30">
        <v>70100</v>
      </c>
      <c r="C539" s="30">
        <v>764000</v>
      </c>
      <c r="D539" s="30">
        <v>119500</v>
      </c>
      <c r="E539" s="30">
        <v>514000</v>
      </c>
      <c r="F539" s="30">
        <v>511000</v>
      </c>
    </row>
    <row r="540" spans="2:6" x14ac:dyDescent="0.3">
      <c r="B540" s="30">
        <v>69500</v>
      </c>
      <c r="C540" s="30">
        <v>769000</v>
      </c>
      <c r="D540" s="30">
        <v>118000</v>
      </c>
      <c r="E540" s="30">
        <v>503000</v>
      </c>
      <c r="F540" s="30">
        <v>497000</v>
      </c>
    </row>
    <row r="541" spans="2:6" x14ac:dyDescent="0.3">
      <c r="B541" s="30">
        <v>71200</v>
      </c>
      <c r="C541" s="30">
        <v>793000</v>
      </c>
      <c r="D541" s="30">
        <v>120000</v>
      </c>
      <c r="E541" s="30">
        <v>496500</v>
      </c>
      <c r="F541" s="30">
        <v>503000</v>
      </c>
    </row>
    <row r="542" spans="2:6" x14ac:dyDescent="0.3">
      <c r="B542" s="30">
        <v>70000</v>
      </c>
      <c r="C542" s="30">
        <v>787000</v>
      </c>
      <c r="D542" s="30">
        <v>117000</v>
      </c>
      <c r="E542" s="30">
        <v>472000</v>
      </c>
      <c r="F542" s="30">
        <v>481000</v>
      </c>
    </row>
    <row r="543" spans="2:6" x14ac:dyDescent="0.3">
      <c r="B543" s="30">
        <v>70200</v>
      </c>
      <c r="C543" s="30">
        <v>799000</v>
      </c>
      <c r="D543" s="30">
        <v>116000</v>
      </c>
      <c r="E543" s="30">
        <v>457000</v>
      </c>
      <c r="F543" s="30">
        <v>491000</v>
      </c>
    </row>
    <row r="544" spans="2:6" x14ac:dyDescent="0.3">
      <c r="B544" s="30">
        <v>69500</v>
      </c>
      <c r="C544" s="30">
        <v>811000</v>
      </c>
      <c r="D544" s="30">
        <v>112500</v>
      </c>
      <c r="E544" s="30">
        <v>439000</v>
      </c>
      <c r="F544" s="30">
        <v>487000</v>
      </c>
    </row>
    <row r="545" spans="2:6" x14ac:dyDescent="0.3">
      <c r="B545" s="30">
        <v>70400</v>
      </c>
      <c r="C545" s="30">
        <v>826000</v>
      </c>
      <c r="D545" s="30">
        <v>116500</v>
      </c>
      <c r="E545" s="30">
        <v>442000</v>
      </c>
      <c r="F545" s="30">
        <v>498000</v>
      </c>
    </row>
    <row r="546" spans="2:6" x14ac:dyDescent="0.3">
      <c r="B546" s="30">
        <v>71200</v>
      </c>
      <c r="C546" s="30">
        <v>815000</v>
      </c>
      <c r="D546" s="30">
        <v>124000</v>
      </c>
      <c r="E546" s="30">
        <v>470000</v>
      </c>
      <c r="F546" s="30">
        <v>508000</v>
      </c>
    </row>
    <row r="547" spans="2:6" x14ac:dyDescent="0.3">
      <c r="B547" s="30">
        <v>70700</v>
      </c>
      <c r="C547" s="30">
        <v>828000</v>
      </c>
      <c r="D547" s="30">
        <v>124000</v>
      </c>
      <c r="E547" s="30">
        <v>488500</v>
      </c>
      <c r="F547" s="30">
        <v>504000</v>
      </c>
    </row>
    <row r="548" spans="2:6" x14ac:dyDescent="0.3">
      <c r="B548" s="30">
        <v>69900</v>
      </c>
      <c r="C548" s="30">
        <v>829000</v>
      </c>
      <c r="D548" s="30">
        <v>122000</v>
      </c>
      <c r="E548" s="30">
        <v>490000</v>
      </c>
      <c r="F548" s="30">
        <v>504000</v>
      </c>
    </row>
    <row r="549" spans="2:6" x14ac:dyDescent="0.3">
      <c r="B549" s="30">
        <v>70300</v>
      </c>
      <c r="C549" s="30">
        <v>836000</v>
      </c>
      <c r="D549" s="30">
        <v>123500</v>
      </c>
      <c r="E549" s="30">
        <v>492000</v>
      </c>
      <c r="F549" s="30">
        <v>509000</v>
      </c>
    </row>
    <row r="550" spans="2:6" x14ac:dyDescent="0.3">
      <c r="B550" s="30">
        <v>70500</v>
      </c>
      <c r="C550" s="30">
        <v>835000</v>
      </c>
      <c r="D550" s="30">
        <v>123500</v>
      </c>
      <c r="E550" s="30">
        <v>508000</v>
      </c>
      <c r="F550" s="30">
        <v>520000</v>
      </c>
    </row>
    <row r="551" spans="2:6" x14ac:dyDescent="0.3">
      <c r="B551" s="30">
        <v>69800</v>
      </c>
      <c r="C551" s="30">
        <v>824000</v>
      </c>
      <c r="D551" s="30">
        <v>120500</v>
      </c>
      <c r="E551" s="30">
        <v>531000</v>
      </c>
      <c r="F551" s="30">
        <v>531000</v>
      </c>
    </row>
    <row r="552" spans="2:6" x14ac:dyDescent="0.3">
      <c r="B552" s="30">
        <v>69800</v>
      </c>
      <c r="C552" s="30">
        <v>819000</v>
      </c>
      <c r="D552" s="30">
        <v>118000</v>
      </c>
      <c r="E552" s="30">
        <v>526000</v>
      </c>
      <c r="F552" s="30">
        <v>541000</v>
      </c>
    </row>
    <row r="553" spans="2:6" x14ac:dyDescent="0.3">
      <c r="B553" s="30">
        <v>69700</v>
      </c>
      <c r="C553" s="30">
        <v>823000</v>
      </c>
      <c r="D553" s="30">
        <v>118000</v>
      </c>
      <c r="E553" s="30">
        <v>523000</v>
      </c>
      <c r="F553" s="30">
        <v>533000</v>
      </c>
    </row>
    <row r="554" spans="2:6" x14ac:dyDescent="0.3">
      <c r="B554" s="30">
        <v>70200</v>
      </c>
      <c r="C554" s="30">
        <v>828000</v>
      </c>
      <c r="D554" s="30">
        <v>120000</v>
      </c>
      <c r="E554" s="30">
        <v>523000</v>
      </c>
      <c r="F554" s="30">
        <v>542000</v>
      </c>
    </row>
    <row r="555" spans="2:6" x14ac:dyDescent="0.3">
      <c r="B555" s="30">
        <v>69900</v>
      </c>
      <c r="C555" s="30">
        <v>844000</v>
      </c>
      <c r="D555" s="30">
        <v>121000</v>
      </c>
      <c r="E555" s="30">
        <v>525000</v>
      </c>
      <c r="F555" s="30">
        <v>561000</v>
      </c>
    </row>
    <row r="556" spans="2:6" x14ac:dyDescent="0.3">
      <c r="B556" s="30">
        <v>69600</v>
      </c>
      <c r="C556" s="30">
        <v>827000</v>
      </c>
      <c r="D556" s="30">
        <v>118000</v>
      </c>
      <c r="E556" s="30">
        <v>532000</v>
      </c>
      <c r="F556" s="30">
        <v>596000</v>
      </c>
    </row>
    <row r="557" spans="2:6" x14ac:dyDescent="0.3">
      <c r="B557" s="30">
        <v>69100</v>
      </c>
      <c r="C557" s="30">
        <v>820000</v>
      </c>
      <c r="D557" s="30">
        <v>116000</v>
      </c>
      <c r="E557" s="30">
        <v>523000</v>
      </c>
      <c r="F557" s="30">
        <v>587000</v>
      </c>
    </row>
    <row r="558" spans="2:6" x14ac:dyDescent="0.3">
      <c r="B558" s="30">
        <v>69300</v>
      </c>
      <c r="C558" s="30">
        <v>816000</v>
      </c>
      <c r="D558" s="30">
        <v>117000</v>
      </c>
      <c r="E558" s="30">
        <v>526000</v>
      </c>
      <c r="F558" s="30">
        <v>585000</v>
      </c>
    </row>
    <row r="559" spans="2:6" x14ac:dyDescent="0.3">
      <c r="B559" s="30">
        <v>69200</v>
      </c>
      <c r="C559" s="30">
        <v>813000</v>
      </c>
      <c r="D559" s="30">
        <v>116500</v>
      </c>
      <c r="E559" s="30">
        <v>540000</v>
      </c>
      <c r="F559" s="30">
        <v>600000</v>
      </c>
    </row>
    <row r="560" spans="2:6" x14ac:dyDescent="0.3">
      <c r="B560" s="30">
        <v>68500</v>
      </c>
      <c r="C560" s="30">
        <v>813000</v>
      </c>
      <c r="D560" s="30">
        <v>113000</v>
      </c>
      <c r="E560" s="30">
        <v>530000</v>
      </c>
      <c r="F560" s="30">
        <v>598000</v>
      </c>
    </row>
    <row r="561" spans="2:6" x14ac:dyDescent="0.3">
      <c r="B561" s="30">
        <v>68000</v>
      </c>
      <c r="C561" s="30">
        <v>810000</v>
      </c>
      <c r="D561" s="30">
        <v>113500</v>
      </c>
      <c r="E561" s="30">
        <v>518000</v>
      </c>
      <c r="F561" s="30">
        <v>583000</v>
      </c>
    </row>
    <row r="562" spans="2:6" x14ac:dyDescent="0.3">
      <c r="B562" s="30">
        <v>67800</v>
      </c>
      <c r="C562" s="30">
        <v>809000</v>
      </c>
      <c r="D562" s="30">
        <v>112000</v>
      </c>
      <c r="E562" s="30">
        <v>525000</v>
      </c>
      <c r="F562" s="30">
        <v>601000</v>
      </c>
    </row>
    <row r="563" spans="2:6" x14ac:dyDescent="0.3">
      <c r="B563" s="30">
        <v>67900</v>
      </c>
      <c r="C563" s="30">
        <v>801000</v>
      </c>
      <c r="D563" s="30">
        <v>111500</v>
      </c>
      <c r="E563" s="30">
        <v>510000</v>
      </c>
      <c r="F563" s="30">
        <v>585000</v>
      </c>
    </row>
    <row r="564" spans="2:6" x14ac:dyDescent="0.3">
      <c r="B564" s="30">
        <v>67000</v>
      </c>
      <c r="C564" s="30">
        <v>790000</v>
      </c>
      <c r="D564" s="30">
        <v>111000</v>
      </c>
      <c r="E564" s="30">
        <v>505000</v>
      </c>
      <c r="F564" s="30">
        <v>577000</v>
      </c>
    </row>
    <row r="565" spans="2:6" x14ac:dyDescent="0.3">
      <c r="B565" s="30">
        <v>68700</v>
      </c>
      <c r="C565" s="30">
        <v>808000</v>
      </c>
      <c r="D565" s="30">
        <v>113000</v>
      </c>
      <c r="E565" s="30">
        <v>518000</v>
      </c>
      <c r="F565" s="30">
        <v>599000</v>
      </c>
    </row>
    <row r="566" spans="2:6" x14ac:dyDescent="0.3">
      <c r="B566" s="30">
        <v>67500</v>
      </c>
      <c r="C566" s="30">
        <v>839000</v>
      </c>
      <c r="D566" s="30">
        <v>110000</v>
      </c>
      <c r="E566" s="30">
        <v>514000</v>
      </c>
      <c r="F566" s="30">
        <v>620000</v>
      </c>
    </row>
    <row r="567" spans="2:6" x14ac:dyDescent="0.3">
      <c r="B567" s="30">
        <v>66600</v>
      </c>
      <c r="C567" s="30">
        <v>835000</v>
      </c>
      <c r="D567" s="30">
        <v>108000</v>
      </c>
      <c r="E567" s="30">
        <v>505000</v>
      </c>
      <c r="F567" s="30">
        <v>613000</v>
      </c>
    </row>
    <row r="568" spans="2:6" x14ac:dyDescent="0.3">
      <c r="B568" s="30">
        <v>66700</v>
      </c>
      <c r="C568" s="30">
        <v>832000</v>
      </c>
      <c r="D568" s="30">
        <v>109000</v>
      </c>
      <c r="E568" s="30">
        <v>500000</v>
      </c>
      <c r="F568" s="30">
        <v>601000</v>
      </c>
    </row>
    <row r="569" spans="2:6" x14ac:dyDescent="0.3">
      <c r="B569" s="30">
        <v>67300</v>
      </c>
      <c r="C569" s="30">
        <v>825000</v>
      </c>
      <c r="D569" s="30">
        <v>112500</v>
      </c>
      <c r="E569" s="30">
        <v>503000</v>
      </c>
      <c r="F569" s="30">
        <v>610000</v>
      </c>
    </row>
    <row r="570" spans="2:6" x14ac:dyDescent="0.3">
      <c r="B570" s="30">
        <v>67400</v>
      </c>
      <c r="C570" s="30">
        <v>805000</v>
      </c>
      <c r="D570" s="30">
        <v>112500</v>
      </c>
      <c r="E570" s="30">
        <v>505000</v>
      </c>
      <c r="F570" s="30">
        <v>607000</v>
      </c>
    </row>
    <row r="571" spans="2:6" x14ac:dyDescent="0.3">
      <c r="B571" s="30">
        <v>67700</v>
      </c>
      <c r="C571" s="30">
        <v>806000</v>
      </c>
      <c r="D571" s="30">
        <v>113000</v>
      </c>
      <c r="E571" s="30">
        <v>503000</v>
      </c>
      <c r="F571" s="30">
        <v>610000</v>
      </c>
    </row>
    <row r="572" spans="2:6" x14ac:dyDescent="0.3">
      <c r="B572" s="30">
        <v>67000</v>
      </c>
      <c r="C572" s="30">
        <v>801000</v>
      </c>
      <c r="D572" s="30">
        <v>110500</v>
      </c>
      <c r="E572" s="30">
        <v>486000</v>
      </c>
      <c r="F572" s="30">
        <v>596000</v>
      </c>
    </row>
    <row r="573" spans="2:6" x14ac:dyDescent="0.3">
      <c r="B573" s="30">
        <v>66300</v>
      </c>
      <c r="C573" s="30">
        <v>793000</v>
      </c>
      <c r="D573" s="30">
        <v>108000</v>
      </c>
      <c r="E573" s="30">
        <v>486000</v>
      </c>
      <c r="F573" s="30">
        <v>578000</v>
      </c>
    </row>
    <row r="574" spans="2:6" x14ac:dyDescent="0.3">
      <c r="B574" s="30">
        <v>66100</v>
      </c>
      <c r="C574" s="30">
        <v>804000</v>
      </c>
      <c r="D574" s="30">
        <v>111000</v>
      </c>
      <c r="E574" s="30">
        <v>475000</v>
      </c>
      <c r="F574" s="30">
        <v>581000</v>
      </c>
    </row>
    <row r="575" spans="2:6" x14ac:dyDescent="0.3">
      <c r="B575" s="30">
        <v>65000</v>
      </c>
      <c r="C575" s="30">
        <v>810000</v>
      </c>
      <c r="D575" s="30">
        <v>108500</v>
      </c>
      <c r="E575" s="30">
        <v>463000</v>
      </c>
      <c r="F575" s="30">
        <v>590000</v>
      </c>
    </row>
    <row r="576" spans="2:6" x14ac:dyDescent="0.3">
      <c r="B576" s="30">
        <v>64800</v>
      </c>
      <c r="C576" s="30">
        <v>835000</v>
      </c>
      <c r="D576" s="30">
        <v>109500</v>
      </c>
      <c r="E576" s="30">
        <v>502000</v>
      </c>
      <c r="F576" s="30">
        <v>598000</v>
      </c>
    </row>
    <row r="577" spans="2:6" x14ac:dyDescent="0.3">
      <c r="B577" s="30">
        <v>67400</v>
      </c>
      <c r="C577" s="30">
        <v>838000</v>
      </c>
      <c r="D577" s="30">
        <v>112500</v>
      </c>
      <c r="E577" s="30">
        <v>519000</v>
      </c>
      <c r="F577" s="30">
        <v>611000</v>
      </c>
    </row>
    <row r="578" spans="2:6" x14ac:dyDescent="0.3">
      <c r="B578" s="30">
        <v>67300</v>
      </c>
      <c r="C578" s="30">
        <v>838000</v>
      </c>
      <c r="D578" s="30">
        <v>110500</v>
      </c>
      <c r="E578" s="30">
        <v>526000</v>
      </c>
      <c r="F578" s="30">
        <v>611000</v>
      </c>
    </row>
    <row r="579" spans="2:6" x14ac:dyDescent="0.3">
      <c r="B579" s="30">
        <v>67500</v>
      </c>
      <c r="C579" s="30">
        <v>832000</v>
      </c>
      <c r="D579" s="30">
        <v>110000</v>
      </c>
      <c r="E579" s="30">
        <v>517000</v>
      </c>
      <c r="F579" s="30">
        <v>624000</v>
      </c>
    </row>
    <row r="580" spans="2:6" x14ac:dyDescent="0.3">
      <c r="B580" s="30">
        <v>67900</v>
      </c>
      <c r="C580" s="30">
        <v>815000</v>
      </c>
      <c r="D580" s="30">
        <v>109500</v>
      </c>
      <c r="E580" s="30">
        <v>518000</v>
      </c>
      <c r="F580" s="30">
        <v>612000</v>
      </c>
    </row>
    <row r="581" spans="2:6" x14ac:dyDescent="0.3">
      <c r="B581" s="30">
        <v>66500</v>
      </c>
      <c r="C581" s="30">
        <v>794000</v>
      </c>
      <c r="D581" s="30">
        <v>107500</v>
      </c>
      <c r="E581" s="30">
        <v>520000</v>
      </c>
      <c r="F581" s="30">
        <v>617000</v>
      </c>
    </row>
    <row r="582" spans="2:6" x14ac:dyDescent="0.3">
      <c r="B582" s="30">
        <v>66100</v>
      </c>
      <c r="C582" s="30">
        <v>798000</v>
      </c>
      <c r="D582" s="30">
        <v>107500</v>
      </c>
      <c r="E582" s="30">
        <v>504000</v>
      </c>
      <c r="F582" s="30">
        <v>591000</v>
      </c>
    </row>
    <row r="583" spans="2:6" x14ac:dyDescent="0.3">
      <c r="B583" s="30">
        <v>65700</v>
      </c>
      <c r="C583" s="30">
        <v>798000</v>
      </c>
      <c r="D583" s="30">
        <v>110000</v>
      </c>
      <c r="E583" s="30">
        <v>501000</v>
      </c>
      <c r="F583" s="30">
        <v>593000</v>
      </c>
    </row>
    <row r="584" spans="2:6" x14ac:dyDescent="0.3">
      <c r="B584" s="30">
        <v>65700</v>
      </c>
      <c r="C584" s="30">
        <v>793000</v>
      </c>
      <c r="D584" s="30">
        <v>110500</v>
      </c>
      <c r="E584" s="30">
        <v>520000</v>
      </c>
      <c r="F584" s="30">
        <v>584000</v>
      </c>
    </row>
    <row r="585" spans="2:6" x14ac:dyDescent="0.3">
      <c r="B585" s="30">
        <v>64900</v>
      </c>
      <c r="C585" s="30">
        <v>788000</v>
      </c>
      <c r="D585" s="30">
        <v>109000</v>
      </c>
      <c r="E585" s="30">
        <v>485500</v>
      </c>
      <c r="F585" s="30">
        <v>564000</v>
      </c>
    </row>
    <row r="586" spans="2:6" x14ac:dyDescent="0.3">
      <c r="B586" s="30">
        <v>66500</v>
      </c>
      <c r="C586" s="30">
        <v>785000</v>
      </c>
      <c r="D586" s="30">
        <v>112500</v>
      </c>
      <c r="E586" s="30">
        <v>510000</v>
      </c>
      <c r="F586" s="30">
        <v>589000</v>
      </c>
    </row>
    <row r="587" spans="2:6" x14ac:dyDescent="0.3">
      <c r="B587" s="30">
        <v>66300</v>
      </c>
      <c r="C587" s="30">
        <v>770000</v>
      </c>
      <c r="D587" s="30">
        <v>110500</v>
      </c>
      <c r="E587" s="30">
        <v>507000</v>
      </c>
      <c r="F587" s="30">
        <v>587000</v>
      </c>
    </row>
    <row r="588" spans="2:6" x14ac:dyDescent="0.3">
      <c r="B588" s="30">
        <v>67600</v>
      </c>
      <c r="C588" s="30">
        <v>766000</v>
      </c>
      <c r="D588" s="30">
        <v>112500</v>
      </c>
      <c r="E588" s="30">
        <v>505000</v>
      </c>
      <c r="F588" s="30">
        <v>591000</v>
      </c>
    </row>
    <row r="589" spans="2:6" x14ac:dyDescent="0.3">
      <c r="B589" s="30">
        <v>68100</v>
      </c>
      <c r="C589" s="30">
        <v>793000</v>
      </c>
      <c r="D589" s="30">
        <v>113500</v>
      </c>
      <c r="E589" s="30">
        <v>512000</v>
      </c>
      <c r="F589" s="30">
        <v>603000</v>
      </c>
    </row>
    <row r="590" spans="2:6" x14ac:dyDescent="0.3">
      <c r="B590" s="30">
        <v>67500</v>
      </c>
      <c r="C590" s="30">
        <v>796000</v>
      </c>
      <c r="D590" s="30">
        <v>111000</v>
      </c>
      <c r="E590" s="30">
        <v>502000</v>
      </c>
      <c r="F590" s="30">
        <v>591000</v>
      </c>
    </row>
    <row r="591" spans="2:6" x14ac:dyDescent="0.3">
      <c r="B591" s="30">
        <v>68000</v>
      </c>
      <c r="C591" s="30">
        <v>808000</v>
      </c>
      <c r="D591" s="30">
        <v>112500</v>
      </c>
      <c r="E591" s="30">
        <v>545000</v>
      </c>
      <c r="F591" s="30">
        <v>605000</v>
      </c>
    </row>
    <row r="592" spans="2:6" x14ac:dyDescent="0.3">
      <c r="B592" s="30">
        <v>67900</v>
      </c>
      <c r="C592" s="30">
        <v>819000</v>
      </c>
      <c r="D592" s="30">
        <v>113000</v>
      </c>
      <c r="E592" s="30">
        <v>543000</v>
      </c>
      <c r="F592" s="30">
        <v>611000</v>
      </c>
    </row>
    <row r="593" spans="2:6" x14ac:dyDescent="0.3">
      <c r="B593" s="30">
        <v>66500</v>
      </c>
      <c r="C593" s="30">
        <v>808000</v>
      </c>
      <c r="D593" s="30">
        <v>108500</v>
      </c>
      <c r="E593" s="30">
        <v>539000</v>
      </c>
      <c r="F593" s="30">
        <v>585000</v>
      </c>
    </row>
    <row r="594" spans="2:6" x14ac:dyDescent="0.3">
      <c r="B594" s="30">
        <v>66400</v>
      </c>
      <c r="C594" s="30">
        <v>831000</v>
      </c>
      <c r="D594" s="30">
        <v>108000</v>
      </c>
      <c r="E594" s="30">
        <v>534000</v>
      </c>
      <c r="F594" s="30">
        <v>588000</v>
      </c>
    </row>
    <row r="595" spans="2:6" x14ac:dyDescent="0.3">
      <c r="B595" s="30">
        <v>65900</v>
      </c>
      <c r="C595" s="30">
        <v>840000</v>
      </c>
      <c r="D595" s="30">
        <v>103000</v>
      </c>
      <c r="E595" s="30">
        <v>534000</v>
      </c>
      <c r="F595" s="30">
        <v>582000</v>
      </c>
    </row>
    <row r="596" spans="2:6" x14ac:dyDescent="0.3">
      <c r="B596" s="30">
        <v>66500</v>
      </c>
      <c r="C596" s="30">
        <v>834000</v>
      </c>
      <c r="D596" s="30">
        <v>106000</v>
      </c>
      <c r="E596" s="30">
        <v>550000</v>
      </c>
      <c r="F596" s="30">
        <v>590000</v>
      </c>
    </row>
    <row r="597" spans="2:6" x14ac:dyDescent="0.3">
      <c r="B597" s="30">
        <v>67700</v>
      </c>
      <c r="C597" s="30">
        <v>843000</v>
      </c>
      <c r="D597" s="30">
        <v>107000</v>
      </c>
      <c r="E597" s="30">
        <v>557000</v>
      </c>
      <c r="F597" s="30">
        <v>581000</v>
      </c>
    </row>
    <row r="598" spans="2:6" x14ac:dyDescent="0.3">
      <c r="B598" s="30">
        <v>67400</v>
      </c>
      <c r="C598" s="30">
        <v>847000</v>
      </c>
      <c r="D598" s="30">
        <v>108000</v>
      </c>
      <c r="E598" s="30">
        <v>585000</v>
      </c>
      <c r="F598" s="30">
        <v>575000</v>
      </c>
    </row>
    <row r="599" spans="2:6" x14ac:dyDescent="0.3">
      <c r="B599" s="30">
        <v>66700</v>
      </c>
      <c r="C599" s="30">
        <v>843000</v>
      </c>
      <c r="D599" s="30">
        <v>107000</v>
      </c>
      <c r="E599" s="30">
        <v>570000</v>
      </c>
      <c r="F599" s="30">
        <v>569000</v>
      </c>
    </row>
    <row r="600" spans="2:6" x14ac:dyDescent="0.3">
      <c r="B600" s="30">
        <v>66800</v>
      </c>
      <c r="C600" s="30">
        <v>852000</v>
      </c>
      <c r="D600" s="30">
        <v>107000</v>
      </c>
      <c r="E600" s="30">
        <v>585000</v>
      </c>
      <c r="F600" s="30">
        <v>569000</v>
      </c>
    </row>
    <row r="601" spans="2:6" x14ac:dyDescent="0.3">
      <c r="B601" s="30">
        <v>65500</v>
      </c>
      <c r="C601" s="30">
        <v>822000</v>
      </c>
      <c r="D601" s="30">
        <v>104000</v>
      </c>
      <c r="E601" s="30">
        <v>556000</v>
      </c>
      <c r="F601" s="30">
        <v>536000</v>
      </c>
    </row>
    <row r="602" spans="2:6" x14ac:dyDescent="0.3">
      <c r="B602" s="30">
        <v>65300</v>
      </c>
      <c r="C602" s="30">
        <v>828000</v>
      </c>
      <c r="D602" s="30">
        <v>106000</v>
      </c>
      <c r="E602" s="30">
        <v>581000</v>
      </c>
      <c r="F602" s="30">
        <v>547000</v>
      </c>
    </row>
    <row r="603" spans="2:6" x14ac:dyDescent="0.3">
      <c r="B603" s="30">
        <v>65200</v>
      </c>
      <c r="C603" s="30">
        <v>811000</v>
      </c>
      <c r="D603" s="30">
        <v>105500</v>
      </c>
      <c r="E603" s="30">
        <v>589000</v>
      </c>
      <c r="F603" s="30">
        <v>556000</v>
      </c>
    </row>
    <row r="604" spans="2:6" x14ac:dyDescent="0.3">
      <c r="B604" s="30">
        <v>63800</v>
      </c>
      <c r="C604" s="30">
        <v>811000</v>
      </c>
      <c r="D604" s="30">
        <v>103500</v>
      </c>
      <c r="E604" s="30">
        <v>583000</v>
      </c>
      <c r="F604" s="30">
        <v>560000</v>
      </c>
    </row>
    <row r="605" spans="2:6" x14ac:dyDescent="0.3">
      <c r="B605" s="30">
        <v>62100</v>
      </c>
      <c r="C605" s="30">
        <v>786000</v>
      </c>
      <c r="D605" s="30">
        <v>99000</v>
      </c>
      <c r="E605" s="30">
        <v>562000</v>
      </c>
      <c r="F605" s="30">
        <v>549000</v>
      </c>
    </row>
    <row r="606" spans="2:6" x14ac:dyDescent="0.3">
      <c r="B606" s="30">
        <v>61900</v>
      </c>
      <c r="C606" s="30">
        <v>784000</v>
      </c>
      <c r="D606" s="30">
        <v>99100</v>
      </c>
      <c r="E606" s="30">
        <v>564000</v>
      </c>
      <c r="F606" s="30">
        <v>531000</v>
      </c>
    </row>
    <row r="607" spans="2:6" x14ac:dyDescent="0.3">
      <c r="B607" s="30">
        <v>60700</v>
      </c>
      <c r="C607" s="30">
        <v>790000</v>
      </c>
      <c r="D607" s="30">
        <v>97900</v>
      </c>
      <c r="E607" s="30">
        <v>561000</v>
      </c>
      <c r="F607" s="30">
        <v>528000</v>
      </c>
    </row>
    <row r="608" spans="2:6" x14ac:dyDescent="0.3">
      <c r="B608" s="30">
        <v>60900</v>
      </c>
      <c r="C608" s="30">
        <v>807000</v>
      </c>
      <c r="D608" s="30">
        <v>97400</v>
      </c>
      <c r="E608" s="30">
        <v>584000</v>
      </c>
      <c r="F608" s="30">
        <v>549000</v>
      </c>
    </row>
    <row r="609" spans="2:6" x14ac:dyDescent="0.3">
      <c r="B609" s="30">
        <v>59800</v>
      </c>
      <c r="C609" s="30">
        <v>832000</v>
      </c>
      <c r="D609" s="30">
        <v>96400</v>
      </c>
      <c r="E609" s="30">
        <v>578000</v>
      </c>
      <c r="F609" s="30">
        <v>556000</v>
      </c>
    </row>
    <row r="610" spans="2:6" x14ac:dyDescent="0.3">
      <c r="B610" s="30">
        <v>58700</v>
      </c>
      <c r="C610" s="30">
        <v>822000</v>
      </c>
      <c r="D610" s="30">
        <v>94500</v>
      </c>
      <c r="E610" s="30">
        <v>572000</v>
      </c>
      <c r="F610" s="30">
        <v>559000</v>
      </c>
    </row>
    <row r="611" spans="2:6" x14ac:dyDescent="0.3">
      <c r="B611" s="30">
        <v>58500</v>
      </c>
      <c r="C611" s="30">
        <v>821000</v>
      </c>
      <c r="D611" s="30">
        <v>95200</v>
      </c>
      <c r="E611" s="30">
        <v>568000</v>
      </c>
      <c r="F611" s="30">
        <v>572000</v>
      </c>
    </row>
    <row r="612" spans="2:6" x14ac:dyDescent="0.3">
      <c r="B612" s="30">
        <v>57600</v>
      </c>
      <c r="C612" s="30">
        <v>817000</v>
      </c>
      <c r="D612" s="30">
        <v>92200</v>
      </c>
      <c r="E612" s="30">
        <v>553000</v>
      </c>
      <c r="F612" s="30">
        <v>537000</v>
      </c>
    </row>
    <row r="613" spans="2:6" x14ac:dyDescent="0.3">
      <c r="B613" s="30">
        <v>57400</v>
      </c>
      <c r="C613" s="30">
        <v>820000</v>
      </c>
      <c r="D613" s="30">
        <v>90200</v>
      </c>
      <c r="E613" s="30">
        <v>551000</v>
      </c>
      <c r="F613" s="30">
        <v>533000</v>
      </c>
    </row>
    <row r="614" spans="2:6" x14ac:dyDescent="0.3">
      <c r="B614" s="30">
        <v>58400</v>
      </c>
      <c r="C614" s="30">
        <v>831000</v>
      </c>
      <c r="D614" s="30">
        <v>91600</v>
      </c>
      <c r="E614" s="30">
        <v>543000</v>
      </c>
      <c r="F614" s="30">
        <v>550000</v>
      </c>
    </row>
    <row r="615" spans="2:6" x14ac:dyDescent="0.3">
      <c r="B615" s="30">
        <v>58800</v>
      </c>
      <c r="C615" s="30">
        <v>806000</v>
      </c>
      <c r="D615" s="30">
        <v>95000</v>
      </c>
      <c r="E615" s="30">
        <v>545000</v>
      </c>
      <c r="F615" s="30">
        <v>569000</v>
      </c>
    </row>
    <row r="616" spans="2:6" x14ac:dyDescent="0.3">
      <c r="B616" s="30">
        <v>59400</v>
      </c>
      <c r="C616" s="30">
        <v>815000</v>
      </c>
      <c r="D616" s="30">
        <v>95300</v>
      </c>
      <c r="E616" s="30">
        <v>570000</v>
      </c>
      <c r="F616" s="30">
        <v>581000</v>
      </c>
    </row>
    <row r="617" spans="2:6" x14ac:dyDescent="0.3">
      <c r="B617" s="30">
        <v>58000</v>
      </c>
      <c r="C617" s="30">
        <v>801000</v>
      </c>
      <c r="D617" s="30">
        <v>94000</v>
      </c>
      <c r="E617" s="30">
        <v>530000</v>
      </c>
      <c r="F617" s="30">
        <v>570000</v>
      </c>
    </row>
    <row r="618" spans="2:6" x14ac:dyDescent="0.3">
      <c r="B618" s="30">
        <v>57000</v>
      </c>
      <c r="C618" s="30">
        <v>790000</v>
      </c>
      <c r="D618" s="30">
        <v>91000</v>
      </c>
      <c r="E618" s="30">
        <v>516000</v>
      </c>
      <c r="F618" s="30">
        <v>532000</v>
      </c>
    </row>
    <row r="619" spans="2:6" x14ac:dyDescent="0.3">
      <c r="B619" s="30">
        <v>56200</v>
      </c>
      <c r="C619" s="30">
        <v>781000</v>
      </c>
      <c r="D619" s="30">
        <v>87500</v>
      </c>
      <c r="E619" s="30">
        <v>509000</v>
      </c>
      <c r="F619" s="30">
        <v>512000</v>
      </c>
    </row>
    <row r="620" spans="2:6" x14ac:dyDescent="0.3">
      <c r="B620" s="30">
        <v>57100</v>
      </c>
      <c r="C620" s="30">
        <v>791000</v>
      </c>
      <c r="D620" s="30">
        <v>89100</v>
      </c>
      <c r="E620" s="30">
        <v>500000</v>
      </c>
      <c r="F620" s="30">
        <v>506000</v>
      </c>
    </row>
    <row r="621" spans="2:6" x14ac:dyDescent="0.3">
      <c r="B621" s="30">
        <v>57200</v>
      </c>
      <c r="C621" s="30">
        <v>805000</v>
      </c>
      <c r="D621" s="30">
        <v>92500</v>
      </c>
      <c r="E621" s="30">
        <v>512000</v>
      </c>
      <c r="F621" s="30">
        <v>536000</v>
      </c>
    </row>
    <row r="622" spans="2:6" x14ac:dyDescent="0.3">
      <c r="B622" s="30">
        <v>56400</v>
      </c>
      <c r="C622" s="30">
        <v>800000</v>
      </c>
      <c r="D622" s="30">
        <v>92100</v>
      </c>
      <c r="E622" s="30">
        <v>506000</v>
      </c>
      <c r="F622" s="30">
        <v>522000</v>
      </c>
    </row>
    <row r="623" spans="2:6" x14ac:dyDescent="0.3">
      <c r="B623" s="30">
        <v>58200</v>
      </c>
      <c r="C623" s="30">
        <v>817000</v>
      </c>
      <c r="D623" s="30">
        <v>93900</v>
      </c>
      <c r="E623" s="30">
        <v>524000</v>
      </c>
      <c r="F623" s="30">
        <v>541000</v>
      </c>
    </row>
    <row r="624" spans="2:6" x14ac:dyDescent="0.3">
      <c r="B624" s="30">
        <v>58700</v>
      </c>
      <c r="C624" s="30">
        <v>819000</v>
      </c>
      <c r="D624" s="30">
        <v>94800</v>
      </c>
      <c r="E624" s="30">
        <v>540000</v>
      </c>
      <c r="F624" s="30">
        <v>537000</v>
      </c>
    </row>
    <row r="625" spans="2:6" x14ac:dyDescent="0.3">
      <c r="B625" s="30">
        <v>58800</v>
      </c>
      <c r="C625" s="30">
        <v>829000</v>
      </c>
      <c r="D625" s="30">
        <v>93700</v>
      </c>
      <c r="E625" s="30">
        <v>522000</v>
      </c>
      <c r="F625" s="30">
        <v>527000</v>
      </c>
    </row>
    <row r="626" spans="2:6" x14ac:dyDescent="0.3">
      <c r="B626" s="30">
        <v>58100</v>
      </c>
      <c r="C626" s="30">
        <v>834000</v>
      </c>
      <c r="D626" s="30">
        <v>93300</v>
      </c>
      <c r="E626" s="30">
        <v>514000</v>
      </c>
      <c r="F626" s="30">
        <v>528000</v>
      </c>
    </row>
    <row r="627" spans="2:6" x14ac:dyDescent="0.3">
      <c r="B627" s="30">
        <v>58000</v>
      </c>
      <c r="C627" s="30">
        <v>832000</v>
      </c>
      <c r="D627" s="30">
        <v>94000</v>
      </c>
      <c r="E627" s="30">
        <v>517000</v>
      </c>
      <c r="F627" s="30">
        <v>528000</v>
      </c>
    </row>
    <row r="628" spans="2:6" x14ac:dyDescent="0.3">
      <c r="B628" s="30">
        <v>57500</v>
      </c>
      <c r="C628" s="30">
        <v>825000</v>
      </c>
      <c r="D628" s="30">
        <v>94000</v>
      </c>
      <c r="E628" s="30">
        <v>530000</v>
      </c>
      <c r="F628" s="30">
        <v>541000</v>
      </c>
    </row>
    <row r="629" spans="2:6" x14ac:dyDescent="0.3">
      <c r="B629" s="30">
        <v>60000</v>
      </c>
      <c r="C629" s="30">
        <v>817000</v>
      </c>
      <c r="D629" s="30">
        <v>98700</v>
      </c>
      <c r="E629" s="30">
        <v>512000</v>
      </c>
      <c r="F629" s="30">
        <v>548000</v>
      </c>
    </row>
    <row r="630" spans="2:6" x14ac:dyDescent="0.3">
      <c r="B630" s="30">
        <v>61900</v>
      </c>
      <c r="C630" s="30">
        <v>810000</v>
      </c>
      <c r="D630" s="30">
        <v>101000</v>
      </c>
      <c r="E630" s="30">
        <v>515000</v>
      </c>
      <c r="F630" s="30">
        <v>546000</v>
      </c>
    </row>
    <row r="631" spans="2:6" x14ac:dyDescent="0.3">
      <c r="B631" s="30">
        <v>60900</v>
      </c>
      <c r="C631" s="30">
        <v>819000</v>
      </c>
      <c r="D631" s="30">
        <v>100000</v>
      </c>
      <c r="E631" s="30">
        <v>521000</v>
      </c>
      <c r="F631" s="30">
        <v>545000</v>
      </c>
    </row>
    <row r="632" spans="2:6" x14ac:dyDescent="0.3">
      <c r="B632" s="30">
        <v>60500</v>
      </c>
      <c r="C632" s="30">
        <v>823000</v>
      </c>
      <c r="D632" s="30">
        <v>102000</v>
      </c>
      <c r="E632" s="30">
        <v>540000</v>
      </c>
      <c r="F632" s="30">
        <v>559000</v>
      </c>
    </row>
    <row r="633" spans="2:6" x14ac:dyDescent="0.3">
      <c r="B633" s="30">
        <v>61800</v>
      </c>
      <c r="C633" s="30">
        <v>817000</v>
      </c>
      <c r="D633" s="30">
        <v>102500</v>
      </c>
      <c r="E633" s="30">
        <v>569000</v>
      </c>
      <c r="F633" s="30">
        <v>567000</v>
      </c>
    </row>
    <row r="634" spans="2:6" x14ac:dyDescent="0.3">
      <c r="B634" s="30">
        <v>61300</v>
      </c>
      <c r="C634" s="30">
        <v>829000</v>
      </c>
      <c r="D634" s="30">
        <v>100000</v>
      </c>
      <c r="E634" s="30">
        <v>561000</v>
      </c>
      <c r="F634" s="30">
        <v>568000</v>
      </c>
    </row>
    <row r="635" spans="2:6" x14ac:dyDescent="0.3">
      <c r="B635" s="30">
        <v>61100</v>
      </c>
      <c r="C635" s="30">
        <v>829000</v>
      </c>
      <c r="D635" s="30">
        <v>100000</v>
      </c>
      <c r="E635" s="30">
        <v>556000</v>
      </c>
      <c r="F635" s="30">
        <v>558000</v>
      </c>
    </row>
    <row r="636" spans="2:6" x14ac:dyDescent="0.3">
      <c r="B636" s="30">
        <v>61700</v>
      </c>
      <c r="C636" s="30">
        <v>828000</v>
      </c>
      <c r="D636" s="30">
        <v>100500</v>
      </c>
      <c r="E636" s="30">
        <v>567000</v>
      </c>
      <c r="F636" s="30">
        <v>563000</v>
      </c>
    </row>
    <row r="637" spans="2:6" x14ac:dyDescent="0.3">
      <c r="B637" s="30">
        <v>61800</v>
      </c>
      <c r="C637" s="30">
        <v>841000</v>
      </c>
      <c r="D637" s="30">
        <v>100000</v>
      </c>
      <c r="E637" s="30">
        <v>565000</v>
      </c>
      <c r="F637" s="30">
        <v>556000</v>
      </c>
    </row>
    <row r="638" spans="2:6" x14ac:dyDescent="0.3">
      <c r="B638" s="30">
        <v>61900</v>
      </c>
      <c r="C638" s="30">
        <v>863000</v>
      </c>
      <c r="D638" s="30">
        <v>99400</v>
      </c>
      <c r="E638" s="30">
        <v>598000</v>
      </c>
      <c r="F638" s="30">
        <v>578000</v>
      </c>
    </row>
    <row r="639" spans="2:6" x14ac:dyDescent="0.3">
      <c r="B639" s="30">
        <v>61400</v>
      </c>
      <c r="C639" s="30">
        <v>865000</v>
      </c>
      <c r="D639" s="30">
        <v>97900</v>
      </c>
      <c r="E639" s="30">
        <v>603000</v>
      </c>
      <c r="F639" s="30">
        <v>569000</v>
      </c>
    </row>
    <row r="640" spans="2:6" x14ac:dyDescent="0.3">
      <c r="B640" s="30">
        <v>61300</v>
      </c>
      <c r="C640" s="30">
        <v>878000</v>
      </c>
      <c r="D640" s="30">
        <v>97100</v>
      </c>
      <c r="E640" s="30">
        <v>613000</v>
      </c>
      <c r="F640" s="30">
        <v>583000</v>
      </c>
    </row>
    <row r="641" spans="2:6" x14ac:dyDescent="0.3">
      <c r="B641" s="30">
        <v>61700</v>
      </c>
      <c r="C641" s="30">
        <v>866000</v>
      </c>
      <c r="D641" s="30">
        <v>96500</v>
      </c>
      <c r="E641" s="30">
        <v>610000</v>
      </c>
      <c r="F641" s="30">
        <v>572000</v>
      </c>
    </row>
    <row r="642" spans="2:6" x14ac:dyDescent="0.3">
      <c r="B642" s="30">
        <v>61300</v>
      </c>
      <c r="C642" s="30">
        <v>871000</v>
      </c>
      <c r="D642" s="30">
        <v>97500</v>
      </c>
      <c r="E642" s="30">
        <v>614000</v>
      </c>
      <c r="F642" s="30">
        <v>586000</v>
      </c>
    </row>
    <row r="643" spans="2:6" x14ac:dyDescent="0.3">
      <c r="B643" s="30">
        <v>61500</v>
      </c>
      <c r="C643" s="30">
        <v>875000</v>
      </c>
      <c r="D643" s="30">
        <v>97500</v>
      </c>
      <c r="E643" s="30">
        <v>609000</v>
      </c>
      <c r="F643" s="30">
        <v>589000</v>
      </c>
    </row>
    <row r="644" spans="2:6" x14ac:dyDescent="0.3">
      <c r="B644" s="30">
        <v>61500</v>
      </c>
      <c r="C644" s="30">
        <v>895000</v>
      </c>
      <c r="D644" s="30">
        <v>98500</v>
      </c>
      <c r="E644" s="30">
        <v>642000</v>
      </c>
      <c r="F644" s="30">
        <v>598000</v>
      </c>
    </row>
    <row r="645" spans="2:6" x14ac:dyDescent="0.3">
      <c r="B645" s="30">
        <v>60800</v>
      </c>
      <c r="C645" s="30">
        <v>900000</v>
      </c>
      <c r="D645" s="30">
        <v>96300</v>
      </c>
      <c r="E645" s="30">
        <v>652000</v>
      </c>
      <c r="F645" s="30">
        <v>597000</v>
      </c>
    </row>
    <row r="646" spans="2:6" x14ac:dyDescent="0.3">
      <c r="B646" s="30">
        <v>60000</v>
      </c>
      <c r="C646" s="30">
        <v>902000</v>
      </c>
      <c r="D646" s="30">
        <v>95100</v>
      </c>
      <c r="E646" s="30">
        <v>671000</v>
      </c>
      <c r="F646" s="30">
        <v>615000</v>
      </c>
    </row>
    <row r="647" spans="2:6" x14ac:dyDescent="0.3">
      <c r="B647" s="30">
        <v>59100</v>
      </c>
      <c r="C647" s="30">
        <v>892000</v>
      </c>
      <c r="D647" s="30">
        <v>91800</v>
      </c>
      <c r="E647" s="30">
        <v>648000</v>
      </c>
      <c r="F647" s="30">
        <v>612000</v>
      </c>
    </row>
    <row r="648" spans="2:6" x14ac:dyDescent="0.3">
      <c r="B648" s="30">
        <v>59900</v>
      </c>
      <c r="C648" s="30">
        <v>904000</v>
      </c>
      <c r="D648" s="30">
        <v>93300</v>
      </c>
      <c r="E648" s="30">
        <v>658000</v>
      </c>
      <c r="F648" s="30">
        <v>619000</v>
      </c>
    </row>
    <row r="649" spans="2:6" x14ac:dyDescent="0.3">
      <c r="B649" s="30">
        <v>60200</v>
      </c>
      <c r="C649" s="30">
        <v>910000</v>
      </c>
      <c r="D649" s="30">
        <v>93300</v>
      </c>
      <c r="E649" s="30">
        <v>665000</v>
      </c>
      <c r="F649" s="30">
        <v>623000</v>
      </c>
    </row>
    <row r="650" spans="2:6" x14ac:dyDescent="0.3">
      <c r="B650" s="30">
        <v>61000</v>
      </c>
      <c r="C650" s="30">
        <v>905000</v>
      </c>
      <c r="D650" s="30">
        <v>96700</v>
      </c>
      <c r="E650" s="30">
        <v>662000</v>
      </c>
      <c r="F650" s="30">
        <v>632000</v>
      </c>
    </row>
    <row r="651" spans="2:6" x14ac:dyDescent="0.3">
      <c r="B651" s="30">
        <v>60400</v>
      </c>
      <c r="C651" s="30">
        <v>871000</v>
      </c>
      <c r="D651" s="30">
        <v>97100</v>
      </c>
      <c r="E651" s="30">
        <v>658000</v>
      </c>
      <c r="F651" s="30">
        <v>629000</v>
      </c>
    </row>
    <row r="652" spans="2:6" x14ac:dyDescent="0.3">
      <c r="B652" s="30">
        <v>61500</v>
      </c>
      <c r="C652" s="30">
        <v>875000</v>
      </c>
      <c r="D652" s="30">
        <v>95700</v>
      </c>
      <c r="E652" s="30">
        <v>651000</v>
      </c>
      <c r="F652" s="30">
        <v>624000</v>
      </c>
    </row>
    <row r="653" spans="2:6" x14ac:dyDescent="0.3">
      <c r="B653" s="30">
        <v>60900</v>
      </c>
      <c r="C653" s="30">
        <v>868000</v>
      </c>
      <c r="D653" s="30">
        <v>96400</v>
      </c>
      <c r="E653" s="30">
        <v>640000</v>
      </c>
      <c r="F653" s="30">
        <v>618000</v>
      </c>
    </row>
    <row r="654" spans="2:6" x14ac:dyDescent="0.3">
      <c r="B654" s="30">
        <v>60000</v>
      </c>
      <c r="C654" s="30">
        <v>851000</v>
      </c>
      <c r="D654" s="30">
        <v>95200</v>
      </c>
      <c r="E654" s="30">
        <v>639000</v>
      </c>
      <c r="F654" s="30">
        <v>600000</v>
      </c>
    </row>
    <row r="655" spans="2:6" x14ac:dyDescent="0.3">
      <c r="B655" s="30">
        <v>59100</v>
      </c>
      <c r="C655" s="30">
        <v>829000</v>
      </c>
      <c r="D655" s="30">
        <v>93600</v>
      </c>
      <c r="E655" s="30">
        <v>620000</v>
      </c>
      <c r="F655" s="30">
        <v>587000</v>
      </c>
    </row>
    <row r="656" spans="2:6" x14ac:dyDescent="0.3">
      <c r="B656" s="30">
        <v>59000</v>
      </c>
      <c r="C656" s="30">
        <v>828000</v>
      </c>
      <c r="D656" s="30">
        <v>93200</v>
      </c>
      <c r="E656" s="30">
        <v>614000</v>
      </c>
      <c r="F656" s="30">
        <v>591000</v>
      </c>
    </row>
    <row r="657" spans="2:6" x14ac:dyDescent="0.3">
      <c r="B657" s="30">
        <v>59700</v>
      </c>
      <c r="C657" s="30">
        <v>845000</v>
      </c>
      <c r="D657" s="30">
        <v>94100</v>
      </c>
      <c r="E657" s="30">
        <v>616000</v>
      </c>
      <c r="F657" s="30">
        <v>587000</v>
      </c>
    </row>
    <row r="658" spans="2:6" x14ac:dyDescent="0.3">
      <c r="B658" s="30">
        <v>60000</v>
      </c>
      <c r="C658" s="30">
        <v>847000</v>
      </c>
      <c r="D658" s="30">
        <v>95100</v>
      </c>
      <c r="E658" s="30">
        <v>616000</v>
      </c>
      <c r="F658" s="30">
        <v>586000</v>
      </c>
    </row>
    <row r="659" spans="2:6" x14ac:dyDescent="0.3">
      <c r="B659" s="30">
        <v>58600</v>
      </c>
      <c r="C659" s="30">
        <v>829000</v>
      </c>
      <c r="D659" s="30">
        <v>92500</v>
      </c>
      <c r="E659" s="30">
        <v>604000</v>
      </c>
      <c r="F659" s="30">
        <v>576000</v>
      </c>
    </row>
    <row r="660" spans="2:6" x14ac:dyDescent="0.3">
      <c r="B660" s="30">
        <v>58800</v>
      </c>
      <c r="C660" s="30">
        <v>836000</v>
      </c>
      <c r="D660" s="30">
        <v>93200</v>
      </c>
      <c r="E660" s="30">
        <v>611000</v>
      </c>
      <c r="F660" s="30">
        <v>578000</v>
      </c>
    </row>
    <row r="661" spans="2:6" x14ac:dyDescent="0.3">
      <c r="B661" s="30">
        <v>59700</v>
      </c>
      <c r="C661" s="30">
        <v>835000</v>
      </c>
      <c r="D661" s="30">
        <v>95200</v>
      </c>
      <c r="E661" s="30">
        <v>632000</v>
      </c>
      <c r="F661" s="30">
        <v>598000</v>
      </c>
    </row>
    <row r="662" spans="2:6" x14ac:dyDescent="0.3">
      <c r="B662" s="30">
        <v>58400</v>
      </c>
      <c r="C662" s="30">
        <v>826000</v>
      </c>
      <c r="D662" s="30">
        <v>92400</v>
      </c>
      <c r="E662" s="30">
        <v>623000</v>
      </c>
      <c r="F662" s="30">
        <v>575000</v>
      </c>
    </row>
    <row r="663" spans="2:6" x14ac:dyDescent="0.3">
      <c r="B663" s="30">
        <v>57500</v>
      </c>
      <c r="C663" s="30">
        <v>838000</v>
      </c>
      <c r="D663" s="30">
        <v>91700</v>
      </c>
      <c r="E663" s="30">
        <v>610000</v>
      </c>
      <c r="F663" s="30">
        <v>576000</v>
      </c>
    </row>
    <row r="664" spans="2:6" x14ac:dyDescent="0.3">
      <c r="B664" s="30">
        <v>57100</v>
      </c>
      <c r="C664" s="30">
        <v>815000</v>
      </c>
      <c r="D664" s="30">
        <v>91100</v>
      </c>
      <c r="E664" s="30">
        <v>616000</v>
      </c>
      <c r="F664" s="30">
        <v>566000</v>
      </c>
    </row>
    <row r="665" spans="2:6" x14ac:dyDescent="0.3">
      <c r="B665" s="30">
        <v>57100</v>
      </c>
      <c r="C665" s="30">
        <v>816000</v>
      </c>
      <c r="D665" s="30">
        <v>91800</v>
      </c>
      <c r="E665" s="30">
        <v>619000</v>
      </c>
      <c r="F665" s="30">
        <v>560000</v>
      </c>
    </row>
    <row r="666" spans="2:6" x14ac:dyDescent="0.3">
      <c r="B666" s="30">
        <v>56000</v>
      </c>
      <c r="C666" s="30">
        <v>811000</v>
      </c>
      <c r="D666" s="30">
        <v>90400</v>
      </c>
      <c r="E666" s="30">
        <v>623000</v>
      </c>
      <c r="F666" s="30">
        <v>554000</v>
      </c>
    </row>
    <row r="667" spans="2:6" x14ac:dyDescent="0.3">
      <c r="B667" s="30">
        <v>55600</v>
      </c>
      <c r="C667" s="30">
        <v>810000</v>
      </c>
      <c r="D667" s="30">
        <v>90400</v>
      </c>
      <c r="E667" s="30">
        <v>644000</v>
      </c>
      <c r="F667" s="30">
        <v>571000</v>
      </c>
    </row>
    <row r="668" spans="2:6" x14ac:dyDescent="0.3">
      <c r="B668" s="30">
        <v>58100</v>
      </c>
      <c r="C668" s="30">
        <v>841000</v>
      </c>
      <c r="D668" s="30">
        <v>94800</v>
      </c>
      <c r="E668" s="30">
        <v>665000</v>
      </c>
      <c r="F668" s="30">
        <v>602000</v>
      </c>
    </row>
    <row r="669" spans="2:6" x14ac:dyDescent="0.3">
      <c r="B669" s="30">
        <v>56800</v>
      </c>
      <c r="C669" s="30">
        <v>828000</v>
      </c>
      <c r="D669" s="30">
        <v>93000</v>
      </c>
      <c r="E669" s="30">
        <v>663000</v>
      </c>
      <c r="F669" s="30">
        <v>614000</v>
      </c>
    </row>
    <row r="670" spans="2:6" x14ac:dyDescent="0.3">
      <c r="B670" s="30">
        <v>56000</v>
      </c>
      <c r="C670" s="30">
        <v>807000</v>
      </c>
      <c r="D670" s="30">
        <v>92000</v>
      </c>
      <c r="E670" s="30">
        <v>658000</v>
      </c>
      <c r="F670" s="30">
        <v>615000</v>
      </c>
    </row>
    <row r="671" spans="2:6" x14ac:dyDescent="0.3">
      <c r="B671" s="30">
        <v>56200</v>
      </c>
      <c r="C671" s="30">
        <v>802000</v>
      </c>
      <c r="D671" s="30">
        <v>91200</v>
      </c>
      <c r="E671" s="30">
        <v>635000</v>
      </c>
      <c r="F671" s="30">
        <v>602000</v>
      </c>
    </row>
    <row r="672" spans="2:6" x14ac:dyDescent="0.3">
      <c r="B672" s="30">
        <v>56400</v>
      </c>
      <c r="C672" s="30">
        <v>809000</v>
      </c>
      <c r="D672" s="30">
        <v>90000</v>
      </c>
      <c r="E672" s="30">
        <v>635000</v>
      </c>
      <c r="F672" s="30">
        <v>608000</v>
      </c>
    </row>
    <row r="673" spans="2:6" x14ac:dyDescent="0.3">
      <c r="B673" s="30">
        <v>55800</v>
      </c>
      <c r="C673" s="30">
        <v>800000</v>
      </c>
      <c r="D673" s="30">
        <v>88000</v>
      </c>
      <c r="E673" s="30">
        <v>630000</v>
      </c>
      <c r="F673" s="30">
        <v>634000</v>
      </c>
    </row>
    <row r="674" spans="2:6" x14ac:dyDescent="0.3">
      <c r="B674" s="30">
        <v>55300</v>
      </c>
      <c r="C674" s="30">
        <v>786000</v>
      </c>
      <c r="D674" s="30">
        <v>88000</v>
      </c>
      <c r="E674" s="30">
        <v>625000</v>
      </c>
      <c r="F674" s="30">
        <v>619000</v>
      </c>
    </row>
    <row r="675" spans="2:6" x14ac:dyDescent="0.3">
      <c r="B675" s="30">
        <v>54400</v>
      </c>
      <c r="C675" s="30">
        <v>785000</v>
      </c>
      <c r="D675" s="30">
        <v>86000</v>
      </c>
      <c r="E675" s="30">
        <v>626000</v>
      </c>
      <c r="F675" s="30">
        <v>629000</v>
      </c>
    </row>
    <row r="676" spans="2:6" x14ac:dyDescent="0.3">
      <c r="B676" s="30">
        <v>54500</v>
      </c>
      <c r="C676" s="30">
        <v>770000</v>
      </c>
      <c r="D676" s="30">
        <v>83500</v>
      </c>
      <c r="E676" s="30">
        <v>604000</v>
      </c>
      <c r="F676" s="30">
        <v>610000</v>
      </c>
    </row>
    <row r="677" spans="2:6" x14ac:dyDescent="0.3">
      <c r="B677" s="30">
        <v>53900</v>
      </c>
      <c r="C677" s="30">
        <v>758000</v>
      </c>
      <c r="D677" s="30">
        <v>82500</v>
      </c>
      <c r="E677" s="30">
        <v>571000</v>
      </c>
      <c r="F677" s="30">
        <v>597000</v>
      </c>
    </row>
    <row r="678" spans="2:6" x14ac:dyDescent="0.3">
      <c r="B678" s="30">
        <v>54200</v>
      </c>
      <c r="C678" s="30">
        <v>754000</v>
      </c>
      <c r="D678" s="30">
        <v>82000</v>
      </c>
      <c r="E678" s="30">
        <v>569000</v>
      </c>
      <c r="F678" s="30">
        <v>587000</v>
      </c>
    </row>
    <row r="679" spans="2:6" x14ac:dyDescent="0.3">
      <c r="B679" s="30">
        <v>52900</v>
      </c>
      <c r="C679" s="30">
        <v>767000</v>
      </c>
      <c r="D679" s="30">
        <v>81200</v>
      </c>
      <c r="E679" s="30">
        <v>546000</v>
      </c>
      <c r="F679" s="30">
        <v>564000</v>
      </c>
    </row>
    <row r="680" spans="2:6" x14ac:dyDescent="0.3">
      <c r="B680" s="30">
        <v>52600</v>
      </c>
      <c r="C680" s="30">
        <v>813000</v>
      </c>
      <c r="D680" s="30">
        <v>80800</v>
      </c>
      <c r="E680" s="30">
        <v>547000</v>
      </c>
      <c r="F680" s="30">
        <v>566000</v>
      </c>
    </row>
    <row r="681" spans="2:6" x14ac:dyDescent="0.3">
      <c r="B681" s="30">
        <v>53100</v>
      </c>
      <c r="C681" s="30">
        <v>807000</v>
      </c>
      <c r="D681" s="30">
        <v>83100</v>
      </c>
      <c r="E681" s="30">
        <v>536000</v>
      </c>
      <c r="F681" s="30">
        <v>546000</v>
      </c>
    </row>
    <row r="682" spans="2:6" x14ac:dyDescent="0.3">
      <c r="B682" s="30">
        <v>55200</v>
      </c>
      <c r="C682" s="30">
        <v>811000</v>
      </c>
      <c r="D682" s="30">
        <v>86200</v>
      </c>
      <c r="E682" s="30">
        <v>555000</v>
      </c>
      <c r="F682" s="30">
        <v>556000</v>
      </c>
    </row>
    <row r="683" spans="2:6" x14ac:dyDescent="0.3">
      <c r="B683" s="30">
        <v>56000</v>
      </c>
      <c r="C683" s="30">
        <v>807000</v>
      </c>
      <c r="D683" s="30">
        <v>89800</v>
      </c>
      <c r="E683" s="30">
        <v>560000</v>
      </c>
      <c r="F683" s="30">
        <v>569000</v>
      </c>
    </row>
    <row r="684" spans="2:6" x14ac:dyDescent="0.3">
      <c r="B684" s="30">
        <v>56300</v>
      </c>
      <c r="C684" s="30">
        <v>812000</v>
      </c>
      <c r="D684" s="30">
        <v>89900</v>
      </c>
      <c r="E684" s="30">
        <v>583000</v>
      </c>
      <c r="F684" s="30">
        <v>585000</v>
      </c>
    </row>
    <row r="685" spans="2:6" x14ac:dyDescent="0.3">
      <c r="B685" s="30">
        <v>56200</v>
      </c>
      <c r="C685" s="30">
        <v>811000</v>
      </c>
      <c r="D685" s="30">
        <v>91200</v>
      </c>
      <c r="E685" s="30">
        <v>589000</v>
      </c>
      <c r="F685" s="30">
        <v>591000</v>
      </c>
    </row>
    <row r="686" spans="2:6" x14ac:dyDescent="0.3">
      <c r="B686" s="30">
        <v>55400</v>
      </c>
      <c r="C686" s="30">
        <v>802000</v>
      </c>
      <c r="D686" s="30">
        <v>90200</v>
      </c>
      <c r="E686" s="30">
        <v>597000</v>
      </c>
      <c r="F686" s="30">
        <v>600000</v>
      </c>
    </row>
    <row r="687" spans="2:6" x14ac:dyDescent="0.3">
      <c r="B687" s="30">
        <v>55800</v>
      </c>
      <c r="C687" s="30">
        <v>820000</v>
      </c>
      <c r="D687" s="30">
        <v>94000</v>
      </c>
      <c r="E687" s="30">
        <v>591000</v>
      </c>
      <c r="F687" s="30">
        <v>610000</v>
      </c>
    </row>
    <row r="688" spans="2:6" x14ac:dyDescent="0.3">
      <c r="B688" s="30">
        <v>55200</v>
      </c>
      <c r="C688" s="30">
        <v>807000</v>
      </c>
      <c r="D688" s="30">
        <v>94900</v>
      </c>
      <c r="E688" s="30">
        <v>575000</v>
      </c>
      <c r="F688" s="30">
        <v>596000</v>
      </c>
    </row>
    <row r="689" spans="2:6" x14ac:dyDescent="0.3">
      <c r="B689" s="30">
        <v>56300</v>
      </c>
      <c r="C689" s="30">
        <v>806000</v>
      </c>
      <c r="D689" s="30">
        <v>95500</v>
      </c>
      <c r="E689" s="30">
        <v>573000</v>
      </c>
      <c r="F689" s="30">
        <v>603000</v>
      </c>
    </row>
    <row r="690" spans="2:6" x14ac:dyDescent="0.3">
      <c r="B690" s="30">
        <v>56600</v>
      </c>
      <c r="C690" s="30">
        <v>830000</v>
      </c>
      <c r="D690" s="30">
        <v>95200</v>
      </c>
      <c r="E690" s="30">
        <v>575000</v>
      </c>
      <c r="F690" s="30">
        <v>605000</v>
      </c>
    </row>
    <row r="691" spans="2:6" x14ac:dyDescent="0.3">
      <c r="B691" s="30">
        <v>56500</v>
      </c>
      <c r="C691" s="30">
        <v>845000</v>
      </c>
      <c r="D691" s="30">
        <v>95800</v>
      </c>
      <c r="E691" s="30">
        <v>611000</v>
      </c>
      <c r="F691" s="30">
        <v>605000</v>
      </c>
    </row>
    <row r="692" spans="2:6" x14ac:dyDescent="0.3">
      <c r="B692" s="30">
        <v>55800</v>
      </c>
      <c r="C692" s="30">
        <v>847000</v>
      </c>
      <c r="D692" s="30">
        <v>92900</v>
      </c>
      <c r="E692" s="30">
        <v>593000</v>
      </c>
      <c r="F692" s="30">
        <v>606000</v>
      </c>
    </row>
    <row r="693" spans="2:6" x14ac:dyDescent="0.3">
      <c r="B693" s="30">
        <v>55500</v>
      </c>
      <c r="C693" s="30">
        <v>835000</v>
      </c>
      <c r="D693" s="30">
        <v>90200</v>
      </c>
      <c r="E693" s="30">
        <v>569000</v>
      </c>
      <c r="F693" s="30">
        <v>589000</v>
      </c>
    </row>
    <row r="694" spans="2:6" x14ac:dyDescent="0.3">
      <c r="B694" s="30">
        <v>55900</v>
      </c>
      <c r="C694" s="30">
        <v>847000</v>
      </c>
      <c r="D694" s="30">
        <v>90500</v>
      </c>
      <c r="E694" s="30">
        <v>568000</v>
      </c>
      <c r="F694" s="30">
        <v>627000</v>
      </c>
    </row>
    <row r="695" spans="2:6" x14ac:dyDescent="0.3">
      <c r="B695" s="30">
        <v>57500</v>
      </c>
      <c r="C695" s="30">
        <v>873000</v>
      </c>
      <c r="D695" s="30">
        <v>91800</v>
      </c>
      <c r="E695" s="30">
        <v>575000</v>
      </c>
      <c r="F695" s="30">
        <v>650000</v>
      </c>
    </row>
    <row r="696" spans="2:6" x14ac:dyDescent="0.3">
      <c r="B696" s="30">
        <v>57700</v>
      </c>
      <c r="C696" s="30">
        <v>884000</v>
      </c>
      <c r="D696" s="30">
        <v>93500</v>
      </c>
      <c r="E696" s="30">
        <v>552000</v>
      </c>
      <c r="F696" s="30">
        <v>655000</v>
      </c>
    </row>
    <row r="697" spans="2:6" x14ac:dyDescent="0.3">
      <c r="B697" s="30">
        <v>59400</v>
      </c>
      <c r="C697" s="30">
        <v>896000</v>
      </c>
      <c r="D697" s="30">
        <v>93900</v>
      </c>
      <c r="E697" s="30">
        <v>562000</v>
      </c>
      <c r="F697" s="30">
        <v>677000</v>
      </c>
    </row>
    <row r="698" spans="2:6" x14ac:dyDescent="0.3">
      <c r="B698" s="30">
        <v>59500</v>
      </c>
      <c r="C698" s="30">
        <v>873000</v>
      </c>
      <c r="D698" s="30">
        <v>90000</v>
      </c>
      <c r="E698" s="30">
        <v>599000</v>
      </c>
      <c r="F698" s="30">
        <v>727000</v>
      </c>
    </row>
    <row r="699" spans="2:6" x14ac:dyDescent="0.3">
      <c r="B699" s="30">
        <v>57300</v>
      </c>
      <c r="C699" s="30">
        <v>876000</v>
      </c>
      <c r="D699" s="30">
        <v>83400</v>
      </c>
      <c r="E699" s="30">
        <v>615000</v>
      </c>
      <c r="F699" s="30">
        <v>727000</v>
      </c>
    </row>
    <row r="700" spans="2:6" x14ac:dyDescent="0.3">
      <c r="B700" s="30">
        <v>59400</v>
      </c>
      <c r="C700" s="30">
        <v>877000</v>
      </c>
      <c r="D700" s="30">
        <v>82700</v>
      </c>
      <c r="E700" s="30">
        <v>626000</v>
      </c>
      <c r="F700" s="30">
        <v>737000</v>
      </c>
    </row>
    <row r="701" spans="2:6" x14ac:dyDescent="0.3">
      <c r="B701" s="30">
        <v>60000</v>
      </c>
      <c r="C701" s="30">
        <v>882000</v>
      </c>
      <c r="D701" s="30">
        <v>83900</v>
      </c>
      <c r="E701" s="30">
        <v>695000</v>
      </c>
      <c r="F701" s="30">
        <v>760000</v>
      </c>
    </row>
    <row r="702" spans="2:6" x14ac:dyDescent="0.3">
      <c r="B702" s="30">
        <v>59600</v>
      </c>
      <c r="C702" s="30">
        <v>873000</v>
      </c>
      <c r="D702" s="30">
        <v>84500</v>
      </c>
      <c r="E702" s="30">
        <v>672000</v>
      </c>
      <c r="F702" s="30">
        <v>725000</v>
      </c>
    </row>
    <row r="703" spans="2:6" x14ac:dyDescent="0.3">
      <c r="B703" s="30">
        <v>59200</v>
      </c>
      <c r="C703" s="30">
        <v>870000</v>
      </c>
      <c r="D703" s="30">
        <v>82700</v>
      </c>
      <c r="E703" s="30">
        <v>683000</v>
      </c>
      <c r="F703" s="30">
        <v>739000</v>
      </c>
    </row>
    <row r="704" spans="2:6" x14ac:dyDescent="0.3">
      <c r="B704" s="30">
        <v>59400</v>
      </c>
      <c r="C704" s="30">
        <v>871000</v>
      </c>
      <c r="D704" s="30">
        <v>84500</v>
      </c>
      <c r="E704" s="30">
        <v>690000</v>
      </c>
      <c r="F704" s="30">
        <v>733000</v>
      </c>
    </row>
    <row r="705" spans="2:6" x14ac:dyDescent="0.3">
      <c r="B705" s="30">
        <v>60200</v>
      </c>
      <c r="C705" s="30">
        <v>883000</v>
      </c>
      <c r="D705" s="30">
        <v>86500</v>
      </c>
      <c r="E705" s="30">
        <v>704000</v>
      </c>
      <c r="F705" s="30">
        <v>740000</v>
      </c>
    </row>
    <row r="706" spans="2:6" x14ac:dyDescent="0.3">
      <c r="B706" s="30">
        <v>61800</v>
      </c>
      <c r="C706" s="30">
        <v>900000</v>
      </c>
      <c r="D706" s="30">
        <v>87700</v>
      </c>
      <c r="E706" s="30">
        <v>691000</v>
      </c>
      <c r="F706" s="30">
        <v>730000</v>
      </c>
    </row>
    <row r="707" spans="2:6" x14ac:dyDescent="0.3">
      <c r="B707" s="30">
        <v>62000</v>
      </c>
      <c r="C707" s="30">
        <v>895000</v>
      </c>
      <c r="D707" s="30">
        <v>89200</v>
      </c>
      <c r="E707" s="30">
        <v>715000</v>
      </c>
      <c r="F707" s="30">
        <v>738000</v>
      </c>
    </row>
    <row r="708" spans="2:6" x14ac:dyDescent="0.3">
      <c r="B708" s="30">
        <v>60400</v>
      </c>
      <c r="C708" s="30">
        <v>907000</v>
      </c>
      <c r="D708" s="30">
        <v>89100</v>
      </c>
      <c r="E708" s="30">
        <v>695000</v>
      </c>
      <c r="F708" s="30">
        <v>725000</v>
      </c>
    </row>
    <row r="709" spans="2:6" x14ac:dyDescent="0.3">
      <c r="B709" s="30">
        <v>62900</v>
      </c>
      <c r="C709" s="30">
        <v>900000</v>
      </c>
      <c r="D709" s="30">
        <v>93500</v>
      </c>
      <c r="E709" s="30">
        <v>737000</v>
      </c>
      <c r="F709" s="30">
        <v>747000</v>
      </c>
    </row>
    <row r="710" spans="2:6" x14ac:dyDescent="0.3">
      <c r="B710" s="30">
        <v>61900</v>
      </c>
      <c r="C710" s="30">
        <v>901000</v>
      </c>
      <c r="D710" s="30">
        <v>90900</v>
      </c>
      <c r="E710" s="30">
        <v>726000</v>
      </c>
      <c r="F710" s="30">
        <v>759000</v>
      </c>
    </row>
    <row r="711" spans="2:6" x14ac:dyDescent="0.3">
      <c r="B711" s="30">
        <v>62400</v>
      </c>
      <c r="C711" s="30">
        <v>906000</v>
      </c>
      <c r="D711" s="30">
        <v>91600</v>
      </c>
      <c r="E711" s="30">
        <v>710000</v>
      </c>
      <c r="F711" s="30">
        <v>718000</v>
      </c>
    </row>
    <row r="712" spans="2:6" x14ac:dyDescent="0.3">
      <c r="B712" s="30">
        <v>62700</v>
      </c>
      <c r="C712" s="30">
        <v>880000</v>
      </c>
      <c r="D712" s="30">
        <v>91500</v>
      </c>
      <c r="E712" s="30">
        <v>707000</v>
      </c>
      <c r="F712" s="30">
        <v>722000</v>
      </c>
    </row>
    <row r="713" spans="2:6" x14ac:dyDescent="0.3">
      <c r="B713" s="30">
        <v>61400</v>
      </c>
      <c r="C713" s="30">
        <v>875000</v>
      </c>
      <c r="D713" s="30">
        <v>87700</v>
      </c>
      <c r="E713" s="30">
        <v>700000</v>
      </c>
      <c r="F713" s="30">
        <v>700000</v>
      </c>
    </row>
    <row r="714" spans="2:6" x14ac:dyDescent="0.3">
      <c r="B714" s="30">
        <v>61800</v>
      </c>
      <c r="C714" s="30">
        <v>882000</v>
      </c>
      <c r="D714" s="30">
        <v>88400</v>
      </c>
      <c r="E714" s="30">
        <v>704000</v>
      </c>
      <c r="F714" s="30">
        <v>701000</v>
      </c>
    </row>
    <row r="715" spans="2:6" x14ac:dyDescent="0.3">
      <c r="B715" s="30">
        <v>61400</v>
      </c>
      <c r="C715" s="30">
        <v>888000</v>
      </c>
      <c r="D715" s="30">
        <v>86300</v>
      </c>
      <c r="E715" s="30">
        <v>682000</v>
      </c>
      <c r="F715" s="30">
        <v>694000</v>
      </c>
    </row>
    <row r="716" spans="2:6" x14ac:dyDescent="0.3">
      <c r="B716" s="30">
        <v>60600</v>
      </c>
      <c r="C716" s="30">
        <v>888000</v>
      </c>
      <c r="D716" s="30">
        <v>85200</v>
      </c>
      <c r="E716" s="30">
        <v>687000</v>
      </c>
      <c r="F716" s="30">
        <v>680000</v>
      </c>
    </row>
    <row r="717" spans="2:6" x14ac:dyDescent="0.3">
      <c r="B717" s="30">
        <v>61000</v>
      </c>
      <c r="C717" s="30">
        <v>888000</v>
      </c>
      <c r="D717" s="30">
        <v>85200</v>
      </c>
      <c r="E717" s="30">
        <v>701000</v>
      </c>
      <c r="F717" s="30">
        <v>701000</v>
      </c>
    </row>
    <row r="718" spans="2:6" x14ac:dyDescent="0.3">
      <c r="B718" s="30">
        <v>61400</v>
      </c>
      <c r="C718" s="30">
        <v>896000</v>
      </c>
      <c r="D718" s="30">
        <v>86900</v>
      </c>
      <c r="E718" s="30">
        <v>728000</v>
      </c>
      <c r="F718" s="30">
        <v>720000</v>
      </c>
    </row>
    <row r="719" spans="2:6" x14ac:dyDescent="0.3">
      <c r="B719" s="30">
        <v>61000</v>
      </c>
      <c r="C719" s="30">
        <v>903000</v>
      </c>
      <c r="D719" s="30">
        <v>85100</v>
      </c>
      <c r="E719" s="30">
        <v>721000</v>
      </c>
      <c r="F719" s="30">
        <v>725000</v>
      </c>
    </row>
    <row r="720" spans="2:6" x14ac:dyDescent="0.3">
      <c r="B720" s="30">
        <v>60100</v>
      </c>
      <c r="C720" s="30">
        <v>885000</v>
      </c>
      <c r="D720" s="30">
        <v>83100</v>
      </c>
      <c r="E720" s="30">
        <v>719000</v>
      </c>
      <c r="F720" s="30">
        <v>727000</v>
      </c>
    </row>
    <row r="721" spans="2:6" x14ac:dyDescent="0.3">
      <c r="B721" s="30">
        <v>60600</v>
      </c>
      <c r="C721" s="30">
        <v>885000</v>
      </c>
      <c r="D721" s="30">
        <v>83700</v>
      </c>
      <c r="E721" s="30">
        <v>715000</v>
      </c>
      <c r="F721" s="30">
        <v>718000</v>
      </c>
    </row>
    <row r="722" spans="2:6" x14ac:dyDescent="0.3">
      <c r="B722" s="30">
        <v>62200</v>
      </c>
      <c r="C722" s="30">
        <v>887000</v>
      </c>
      <c r="D722" s="30">
        <v>85000</v>
      </c>
      <c r="E722" s="30">
        <v>740000</v>
      </c>
      <c r="F722" s="30">
        <v>729000</v>
      </c>
    </row>
    <row r="723" spans="2:6" x14ac:dyDescent="0.3">
      <c r="B723" s="30">
        <v>62600</v>
      </c>
      <c r="C723" s="30">
        <v>884000</v>
      </c>
      <c r="D723" s="30">
        <v>84700</v>
      </c>
      <c r="E723" s="30">
        <v>722000</v>
      </c>
      <c r="F723" s="30">
        <v>726000</v>
      </c>
    </row>
    <row r="724" spans="2:6" x14ac:dyDescent="0.3">
      <c r="B724" s="30">
        <v>60400</v>
      </c>
      <c r="C724" s="30">
        <v>870000</v>
      </c>
      <c r="D724" s="30">
        <v>81900</v>
      </c>
      <c r="E724" s="30">
        <v>711000</v>
      </c>
      <c r="F724" s="30">
        <v>718000</v>
      </c>
    </row>
    <row r="725" spans="2:6" x14ac:dyDescent="0.3">
      <c r="B725" s="30">
        <v>60300</v>
      </c>
      <c r="C725" s="30">
        <v>833000</v>
      </c>
      <c r="D725" s="30">
        <v>81000</v>
      </c>
      <c r="E725" s="30">
        <v>696000</v>
      </c>
      <c r="F725" s="30">
        <v>697000</v>
      </c>
    </row>
    <row r="726" spans="2:6" x14ac:dyDescent="0.3">
      <c r="B726" s="30">
        <v>59200</v>
      </c>
      <c r="C726" s="30">
        <v>838000</v>
      </c>
      <c r="D726" s="30">
        <v>81000</v>
      </c>
      <c r="E726" s="30">
        <v>686000</v>
      </c>
      <c r="F726" s="30">
        <v>706000</v>
      </c>
    </row>
    <row r="727" spans="2:6" x14ac:dyDescent="0.3">
      <c r="B727" s="30">
        <v>58900</v>
      </c>
      <c r="C727" s="30">
        <v>831000</v>
      </c>
      <c r="D727" s="30">
        <v>78900</v>
      </c>
      <c r="E727" s="30">
        <v>679000</v>
      </c>
      <c r="F727" s="30">
        <v>708000</v>
      </c>
    </row>
    <row r="728" spans="2:6" x14ac:dyDescent="0.3">
      <c r="B728" s="30">
        <v>59200</v>
      </c>
      <c r="C728" s="30">
        <v>827000</v>
      </c>
      <c r="D728" s="30">
        <v>78800</v>
      </c>
      <c r="E728" s="30">
        <v>670000</v>
      </c>
      <c r="F728" s="30">
        <v>693000</v>
      </c>
    </row>
    <row r="729" spans="2:6" x14ac:dyDescent="0.3">
      <c r="B729" s="30">
        <v>60400</v>
      </c>
      <c r="C729" s="30">
        <v>827000</v>
      </c>
      <c r="D729" s="30">
        <v>81500</v>
      </c>
      <c r="E729" s="30">
        <v>627000</v>
      </c>
      <c r="F729" s="30">
        <v>645000</v>
      </c>
    </row>
    <row r="730" spans="2:6" x14ac:dyDescent="0.3">
      <c r="B730" s="30">
        <v>59500</v>
      </c>
      <c r="C730" s="30">
        <v>815000</v>
      </c>
      <c r="D730" s="30">
        <v>81100</v>
      </c>
      <c r="E730" s="30">
        <v>628000</v>
      </c>
      <c r="F730" s="30">
        <v>650000</v>
      </c>
    </row>
    <row r="731" spans="2:6" x14ac:dyDescent="0.3">
      <c r="B731" s="30">
        <v>59700</v>
      </c>
      <c r="C731" s="30">
        <v>820000</v>
      </c>
      <c r="D731" s="30">
        <v>82300</v>
      </c>
      <c r="E731" s="30">
        <v>623000</v>
      </c>
      <c r="F731" s="30">
        <v>643000</v>
      </c>
    </row>
    <row r="732" spans="2:6" x14ac:dyDescent="0.3">
      <c r="B732" s="30">
        <v>60500</v>
      </c>
      <c r="C732" s="30">
        <v>837000</v>
      </c>
      <c r="D732" s="30">
        <v>81800</v>
      </c>
      <c r="E732" s="30">
        <v>646000</v>
      </c>
      <c r="F732" s="30">
        <v>667000</v>
      </c>
    </row>
    <row r="733" spans="2:6" x14ac:dyDescent="0.3">
      <c r="B733" s="30">
        <v>59300</v>
      </c>
      <c r="C733" s="30">
        <v>823000</v>
      </c>
      <c r="D733" s="30">
        <v>80200</v>
      </c>
      <c r="E733" s="30">
        <v>643000</v>
      </c>
      <c r="F733" s="30">
        <v>665000</v>
      </c>
    </row>
    <row r="734" spans="2:6" x14ac:dyDescent="0.3">
      <c r="B734" s="30">
        <v>59500</v>
      </c>
      <c r="C734" s="30">
        <v>835000</v>
      </c>
      <c r="D734" s="30">
        <v>78400</v>
      </c>
      <c r="E734" s="30">
        <v>645000</v>
      </c>
      <c r="F734" s="30">
        <v>667000</v>
      </c>
    </row>
    <row r="735" spans="2:6" x14ac:dyDescent="0.3">
      <c r="B735" s="30">
        <v>59500</v>
      </c>
      <c r="C735" s="30">
        <v>821000</v>
      </c>
      <c r="D735" s="30">
        <v>79000</v>
      </c>
      <c r="E735" s="30">
        <v>633000</v>
      </c>
      <c r="F735" s="30">
        <v>647000</v>
      </c>
    </row>
    <row r="736" spans="2:6" x14ac:dyDescent="0.3">
      <c r="B736" s="30">
        <v>58600</v>
      </c>
      <c r="C736" s="30">
        <v>820000</v>
      </c>
      <c r="D736" s="30">
        <v>78300</v>
      </c>
      <c r="E736" s="30">
        <v>631000</v>
      </c>
      <c r="F736" s="30">
        <v>645000</v>
      </c>
    </row>
    <row r="737" spans="2:6" x14ac:dyDescent="0.3">
      <c r="B737" s="30">
        <v>58000</v>
      </c>
      <c r="C737" s="30">
        <v>818000</v>
      </c>
      <c r="D737" s="30">
        <v>78000</v>
      </c>
      <c r="E737" s="30">
        <v>620000</v>
      </c>
      <c r="F737" s="30">
        <v>634000</v>
      </c>
    </row>
    <row r="738" spans="2:6" x14ac:dyDescent="0.3">
      <c r="B738" s="30">
        <v>59100</v>
      </c>
      <c r="C738" s="30">
        <v>824000</v>
      </c>
      <c r="D738" s="30">
        <v>79200</v>
      </c>
      <c r="E738" s="30">
        <v>626000</v>
      </c>
      <c r="F738" s="30">
        <v>637000</v>
      </c>
    </row>
    <row r="739" spans="2:6" x14ac:dyDescent="0.3">
      <c r="B739" s="30">
        <v>58100</v>
      </c>
      <c r="C739" s="30">
        <v>806000</v>
      </c>
      <c r="D739" s="30">
        <v>77800</v>
      </c>
      <c r="E739" s="30">
        <v>610000</v>
      </c>
      <c r="F739" s="30">
        <v>622000</v>
      </c>
    </row>
    <row r="740" spans="2:6" x14ac:dyDescent="0.3">
      <c r="B740" s="30">
        <v>57900</v>
      </c>
      <c r="C740" s="30">
        <v>822000</v>
      </c>
      <c r="D740" s="30">
        <v>77000</v>
      </c>
      <c r="E740" s="30">
        <v>618000</v>
      </c>
      <c r="F740" s="30">
        <v>624000</v>
      </c>
    </row>
    <row r="741" spans="2:6" x14ac:dyDescent="0.3">
      <c r="B741" s="30">
        <v>58100</v>
      </c>
      <c r="C741" s="30">
        <v>828000</v>
      </c>
      <c r="D741" s="30">
        <v>77000</v>
      </c>
      <c r="E741" s="30">
        <v>628000</v>
      </c>
      <c r="F741" s="30">
        <v>624000</v>
      </c>
    </row>
    <row r="742" spans="2:6" x14ac:dyDescent="0.3">
      <c r="B742" s="30">
        <v>56600</v>
      </c>
      <c r="C742" s="30">
        <v>830000</v>
      </c>
      <c r="D742" s="30">
        <v>76000</v>
      </c>
      <c r="E742" s="30">
        <v>602000</v>
      </c>
      <c r="F742" s="30">
        <v>603000</v>
      </c>
    </row>
    <row r="743" spans="2:6" x14ac:dyDescent="0.3">
      <c r="B743" s="30">
        <v>55300</v>
      </c>
      <c r="C743" s="30">
        <v>821000</v>
      </c>
      <c r="D743" s="30">
        <v>75000</v>
      </c>
      <c r="E743" s="30">
        <v>600000</v>
      </c>
      <c r="F743" s="30">
        <v>591000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"/>
  <sheetViews>
    <sheetView workbookViewId="0">
      <selection activeCell="I742" sqref="I742"/>
    </sheetView>
  </sheetViews>
  <sheetFormatPr defaultRowHeight="16.5" x14ac:dyDescent="0.3"/>
  <cols>
    <col min="1" max="1" width="5.5" bestFit="1" customWidth="1"/>
    <col min="2" max="2" width="18.75" style="9" customWidth="1"/>
    <col min="3" max="4" width="18.375" style="9" bestFit="1" customWidth="1"/>
    <col min="5" max="6" width="19.375" style="9" bestFit="1" customWidth="1"/>
    <col min="7" max="7" width="22.625" style="9" customWidth="1"/>
    <col min="8" max="8" width="9.875" style="9" customWidth="1"/>
  </cols>
  <sheetData>
    <row r="1" spans="1:8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3">
      <c r="A2">
        <v>1</v>
      </c>
      <c r="B2" s="9">
        <f>'일자별 주가'!B2*'종목 기본정보'!B$4</f>
        <v>249828066448800</v>
      </c>
      <c r="C2" s="9">
        <f>'일자별 주가'!C2*'종목 기본정보'!C$4</f>
        <v>7463357349040</v>
      </c>
      <c r="D2" s="9">
        <f>'일자별 주가'!D2*'종목 기본정보'!D$4</f>
        <v>50925825691700</v>
      </c>
      <c r="E2" s="9">
        <f>'일자별 주가'!E2*'종목 기본정보'!E$4</f>
        <v>14769550804000</v>
      </c>
      <c r="F2" s="9">
        <f>'일자별 주가'!F2*'종목 기본정보'!F$4</f>
        <v>11671091064000</v>
      </c>
      <c r="G2" s="9">
        <f>SUM(B2:F2)</f>
        <v>334657891357540</v>
      </c>
      <c r="H2" s="7">
        <f>G2/G$2*100</f>
        <v>100</v>
      </c>
    </row>
    <row r="3" spans="1:8" x14ac:dyDescent="0.3">
      <c r="A3">
        <v>2</v>
      </c>
      <c r="B3" s="9">
        <f>'일자별 주가'!B3*'종목 기본정보'!B$4</f>
        <v>251185827679500</v>
      </c>
      <c r="C3" s="9">
        <f>'일자별 주가'!C3*'종목 기본정보'!C$4</f>
        <v>7350142931504</v>
      </c>
      <c r="D3" s="9">
        <f>'일자별 주가'!D3*'종목 기본정보'!D$4</f>
        <v>50818273789500</v>
      </c>
      <c r="E3" s="9">
        <f>'일자별 주가'!E3*'종목 기본정보'!E$4</f>
        <v>14628440446000</v>
      </c>
      <c r="F3" s="9">
        <f>'일자별 주가'!F3*'종목 기본정보'!F$4</f>
        <v>11520171783000</v>
      </c>
      <c r="G3" s="9">
        <f t="shared" ref="G3:G66" si="0">SUM(B3:F3)</f>
        <v>335502856629504</v>
      </c>
      <c r="H3" s="7">
        <f t="shared" ref="H3:H66" si="1">G3/G$2*100</f>
        <v>100.25248628339121</v>
      </c>
    </row>
    <row r="4" spans="1:8" x14ac:dyDescent="0.3">
      <c r="A4">
        <v>3</v>
      </c>
      <c r="B4" s="9">
        <f>'일자별 주가'!B4*'종목 기본정보'!B$4</f>
        <v>251185827679500</v>
      </c>
      <c r="C4" s="9">
        <f>'일자별 주가'!C4*'종목 기본정보'!C$4</f>
        <v>7175968260192</v>
      </c>
      <c r="D4" s="9">
        <f>'일자별 주가'!D4*'종목 기본정보'!D$4</f>
        <v>50710721887300</v>
      </c>
      <c r="E4" s="9">
        <f>'일자별 주가'!E4*'종목 기본정보'!E$4</f>
        <v>14440293302000</v>
      </c>
      <c r="F4" s="9">
        <f>'일자별 주가'!F4*'종목 기본정보'!F$4</f>
        <v>11570478210000</v>
      </c>
      <c r="G4" s="9">
        <f t="shared" si="0"/>
        <v>335083289338992</v>
      </c>
      <c r="H4" s="7">
        <f t="shared" si="1"/>
        <v>100.1271142837022</v>
      </c>
    </row>
    <row r="5" spans="1:8" x14ac:dyDescent="0.3">
      <c r="A5">
        <v>4</v>
      </c>
      <c r="B5" s="9">
        <f>'일자별 주가'!B5*'종목 기본정보'!B$4</f>
        <v>252543588910200</v>
      </c>
      <c r="C5" s="9">
        <f>'일자별 주가'!C5*'종목 기본정보'!C$4</f>
        <v>7297888767744</v>
      </c>
      <c r="D5" s="9">
        <f>'일자별 주가'!D5*'종목 기본정보'!D$4</f>
        <v>50549394034000</v>
      </c>
      <c r="E5" s="9">
        <f>'일자별 주가'!E5*'종목 기본정보'!E$4</f>
        <v>14628440446000</v>
      </c>
      <c r="F5" s="9">
        <f>'일자별 주가'!F5*'종목 기본정보'!F$4</f>
        <v>11645937850500</v>
      </c>
      <c r="G5" s="9">
        <f t="shared" si="0"/>
        <v>336665250008444</v>
      </c>
      <c r="H5" s="7">
        <f t="shared" si="1"/>
        <v>100.59982408983727</v>
      </c>
    </row>
    <row r="6" spans="1:8" x14ac:dyDescent="0.3">
      <c r="A6">
        <v>5</v>
      </c>
      <c r="B6" s="9">
        <f>'일자별 주가'!B6*'종목 기본정보'!B$4</f>
        <v>257069459679200</v>
      </c>
      <c r="C6" s="9">
        <f>'일자별 주가'!C6*'종목 기본정보'!C$4</f>
        <v>7115008006416</v>
      </c>
      <c r="D6" s="9">
        <f>'일자별 주가'!D6*'종목 기본정보'!D$4</f>
        <v>52377776371400</v>
      </c>
      <c r="E6" s="9">
        <f>'일자별 주가'!E6*'종목 기본정보'!E$4</f>
        <v>14205109372000</v>
      </c>
      <c r="F6" s="9">
        <f>'일자별 주가'!F6*'종목 기본정보'!F$4</f>
        <v>11520171783000</v>
      </c>
      <c r="G6" s="9">
        <f t="shared" si="0"/>
        <v>342287525212016</v>
      </c>
      <c r="H6" s="7">
        <f t="shared" si="1"/>
        <v>102.27983085159784</v>
      </c>
    </row>
    <row r="7" spans="1:8" x14ac:dyDescent="0.3">
      <c r="A7">
        <v>6</v>
      </c>
      <c r="B7" s="9">
        <f>'일자별 주가'!B7*'종목 기본정보'!B$4</f>
        <v>265216027063400</v>
      </c>
      <c r="C7" s="9">
        <f>'일자별 주가'!C7*'종목 기본정보'!C$4</f>
        <v>7315318571440</v>
      </c>
      <c r="D7" s="9">
        <f>'일자별 주가'!D7*'종목 기본정보'!D$4</f>
        <v>53238191589000</v>
      </c>
      <c r="E7" s="9">
        <f>'일자별 주가'!E7*'종목 기본정보'!E$4</f>
        <v>14416774909000</v>
      </c>
      <c r="F7" s="9">
        <f>'일자별 주가'!F7*'종목 기본정보'!F$4</f>
        <v>11696244277500</v>
      </c>
      <c r="G7" s="9">
        <f t="shared" si="0"/>
        <v>351882556410340</v>
      </c>
      <c r="H7" s="7">
        <f t="shared" si="1"/>
        <v>105.14694722509847</v>
      </c>
    </row>
    <row r="8" spans="1:8" x14ac:dyDescent="0.3">
      <c r="A8">
        <v>7</v>
      </c>
      <c r="B8" s="9">
        <f>'일자별 주가'!B8*'종목 기본정보'!B$4</f>
        <v>269289310755500</v>
      </c>
      <c r="C8" s="9">
        <f>'일자별 주가'!C8*'종목 기본정보'!C$4</f>
        <v>7602690036624</v>
      </c>
      <c r="D8" s="9">
        <f>'일자별 주가'!D8*'종목 기본정보'!D$4</f>
        <v>53184415637900</v>
      </c>
      <c r="E8" s="9">
        <f>'일자별 주가'!E8*'종목 기본정보'!E$4</f>
        <v>15286955450000</v>
      </c>
      <c r="F8" s="9">
        <f>'일자별 주가'!F8*'종목 기본정보'!F$4</f>
        <v>12526300323000</v>
      </c>
      <c r="G8" s="9">
        <f t="shared" si="0"/>
        <v>357889672203024</v>
      </c>
      <c r="H8" s="7">
        <f t="shared" si="1"/>
        <v>106.94194921005575</v>
      </c>
    </row>
    <row r="9" spans="1:8" x14ac:dyDescent="0.3">
      <c r="A9">
        <v>8</v>
      </c>
      <c r="B9" s="9">
        <f>'일자별 주가'!B9*'종목 기본정보'!B$4</f>
        <v>271552246140000</v>
      </c>
      <c r="C9" s="9">
        <f>'일자별 주가'!C9*'종목 기본정보'!C$4</f>
        <v>7672374004080</v>
      </c>
      <c r="D9" s="9">
        <f>'일자별 주가'!D9*'종목 기본정보'!D$4</f>
        <v>54044830855500</v>
      </c>
      <c r="E9" s="9">
        <f>'일자별 주가'!E9*'종목 기본정보'!E$4</f>
        <v>15639731345000</v>
      </c>
      <c r="F9" s="9">
        <f>'일자별 주가'!F9*'종목 기본정보'!F$4</f>
        <v>13029364593000</v>
      </c>
      <c r="G9" s="9">
        <f t="shared" si="0"/>
        <v>361938546937580</v>
      </c>
      <c r="H9" s="7">
        <f t="shared" si="1"/>
        <v>108.15180406156747</v>
      </c>
    </row>
    <row r="10" spans="1:8" x14ac:dyDescent="0.3">
      <c r="A10">
        <v>9</v>
      </c>
      <c r="B10" s="9">
        <f>'일자별 주가'!B10*'종목 기본정보'!B$4</f>
        <v>271552246140000</v>
      </c>
      <c r="C10" s="9">
        <f>'일자별 주가'!C10*'종목 기본정보'!C$4</f>
        <v>7576571766576</v>
      </c>
      <c r="D10" s="9">
        <f>'일자별 주가'!D10*'종목 기본정보'!D$4</f>
        <v>54044830855500</v>
      </c>
      <c r="E10" s="9">
        <f>'일자별 주가'!E10*'종목 기본정보'!E$4</f>
        <v>15686768131000</v>
      </c>
      <c r="F10" s="9">
        <f>'일자별 주가'!F10*'종목 기본정보'!F$4</f>
        <v>13356356368500</v>
      </c>
      <c r="G10" s="9">
        <f t="shared" si="0"/>
        <v>362216773261576</v>
      </c>
      <c r="H10" s="7">
        <f t="shared" si="1"/>
        <v>108.23494159729607</v>
      </c>
    </row>
    <row r="11" spans="1:8" x14ac:dyDescent="0.3">
      <c r="A11">
        <v>10</v>
      </c>
      <c r="B11" s="9">
        <f>'일자별 주가'!B11*'종목 기본정보'!B$4</f>
        <v>267026375371000</v>
      </c>
      <c r="C11" s="9">
        <f>'일자별 주가'!C11*'종목 기본정보'!C$4</f>
        <v>7567865676560</v>
      </c>
      <c r="D11" s="9">
        <f>'일자별 주가'!D11*'종목 기본정보'!D$4</f>
        <v>52807983980200</v>
      </c>
      <c r="E11" s="9">
        <f>'일자별 주가'!E11*'종목 기본정보'!E$4</f>
        <v>15451584201000</v>
      </c>
      <c r="F11" s="9">
        <f>'일자별 주가'!F11*'종목 기본정보'!F$4</f>
        <v>13456969222500</v>
      </c>
      <c r="G11" s="9">
        <f t="shared" si="0"/>
        <v>356310778451260</v>
      </c>
      <c r="H11" s="7">
        <f t="shared" si="1"/>
        <v>106.47015583761825</v>
      </c>
    </row>
    <row r="12" spans="1:8" x14ac:dyDescent="0.3">
      <c r="A12">
        <v>11</v>
      </c>
      <c r="B12" s="9">
        <f>'일자별 주가'!B12*'종목 기본정보'!B$4</f>
        <v>274720355678300</v>
      </c>
      <c r="C12" s="9">
        <f>'일자별 주가'!C12*'종목 기본정보'!C$4</f>
        <v>7602690036624</v>
      </c>
      <c r="D12" s="9">
        <f>'일자별 주가'!D12*'종목 기본정보'!D$4</f>
        <v>53345743491200</v>
      </c>
      <c r="E12" s="9">
        <f>'일자별 주가'!E12*'종목 기본정보'!E$4</f>
        <v>15475102594000</v>
      </c>
      <c r="F12" s="9">
        <f>'일자별 주가'!F12*'종목 기본정보'!F$4</f>
        <v>13507275649500</v>
      </c>
      <c r="G12" s="9">
        <f t="shared" si="0"/>
        <v>364651167449624</v>
      </c>
      <c r="H12" s="7">
        <f t="shared" si="1"/>
        <v>108.96236929313584</v>
      </c>
    </row>
    <row r="13" spans="1:8" x14ac:dyDescent="0.3">
      <c r="A13">
        <v>12</v>
      </c>
      <c r="B13" s="9">
        <f>'일자별 주가'!B13*'종목 기본정보'!B$4</f>
        <v>277435878139700</v>
      </c>
      <c r="C13" s="9">
        <f>'일자별 주가'!C13*'종목 기본정보'!C$4</f>
        <v>7611413750304</v>
      </c>
      <c r="D13" s="9">
        <f>'일자별 주가'!D13*'종목 기본정보'!D$4</f>
        <v>53238191589000</v>
      </c>
      <c r="E13" s="9">
        <f>'일자별 주가'!E13*'종목 기본정보'!E$4</f>
        <v>15663249738000</v>
      </c>
      <c r="F13" s="9">
        <f>'일자별 주가'!F13*'종목 기본정보'!F$4</f>
        <v>13557582076500</v>
      </c>
      <c r="G13" s="9">
        <f t="shared" si="0"/>
        <v>367506315293504</v>
      </c>
      <c r="H13" s="7">
        <f t="shared" si="1"/>
        <v>109.81552348958942</v>
      </c>
    </row>
    <row r="14" spans="1:8" x14ac:dyDescent="0.3">
      <c r="A14">
        <v>13</v>
      </c>
      <c r="B14" s="9">
        <f>'일자별 주가'!B14*'종목 기본정보'!B$4</f>
        <v>282414335985600</v>
      </c>
      <c r="C14" s="9">
        <f>'일자별 주가'!C14*'종목 기본정보'!C$4</f>
        <v>7628825930336</v>
      </c>
      <c r="D14" s="9">
        <f>'일자별 주가'!D14*'종목 기본정보'!D$4</f>
        <v>53722175148900</v>
      </c>
      <c r="E14" s="9">
        <f>'일자별 주가'!E14*'종목 기본정보'!E$4</f>
        <v>16651022244000</v>
      </c>
      <c r="F14" s="9">
        <f>'일자별 주가'!F14*'종목 기본정보'!F$4</f>
        <v>13859420638500</v>
      </c>
      <c r="G14" s="9">
        <f t="shared" si="0"/>
        <v>374275779947336</v>
      </c>
      <c r="H14" s="7">
        <f t="shared" si="1"/>
        <v>111.83832493209289</v>
      </c>
    </row>
    <row r="15" spans="1:8" x14ac:dyDescent="0.3">
      <c r="A15">
        <v>14</v>
      </c>
      <c r="B15" s="9">
        <f>'일자별 주가'!B15*'종목 기본정보'!B$4</f>
        <v>277888465216600</v>
      </c>
      <c r="C15" s="9">
        <f>'일자별 주가'!C15*'종목 기본정보'!C$4</f>
        <v>7628825930336</v>
      </c>
      <c r="D15" s="9">
        <f>'일자별 주가'!D15*'종목 기본정보'!D$4</f>
        <v>53399519442300</v>
      </c>
      <c r="E15" s="9">
        <f>'일자별 주가'!E15*'종목 기본정보'!E$4</f>
        <v>16204172777000</v>
      </c>
      <c r="F15" s="9">
        <f>'일자별 주가'!F15*'종목 기본정보'!F$4</f>
        <v>13859420638500</v>
      </c>
      <c r="G15" s="9">
        <f t="shared" si="0"/>
        <v>368980404004736</v>
      </c>
      <c r="H15" s="7">
        <f t="shared" si="1"/>
        <v>110.25599979368982</v>
      </c>
    </row>
    <row r="16" spans="1:8" x14ac:dyDescent="0.3">
      <c r="A16">
        <v>15</v>
      </c>
      <c r="B16" s="9">
        <f>'일자별 주가'!B16*'종목 기본정보'!B$4</f>
        <v>281961748908700</v>
      </c>
      <c r="C16" s="9">
        <f>'일자별 주가'!C16*'종목 기본정보'!C$4</f>
        <v>7872666945440</v>
      </c>
      <c r="D16" s="9">
        <f>'일자별 주가'!D16*'종목 기본정보'!D$4</f>
        <v>54313710611000</v>
      </c>
      <c r="E16" s="9">
        <f>'일자별 주가'!E16*'종목 기본정보'!E$4</f>
        <v>16533430279000</v>
      </c>
      <c r="F16" s="9">
        <f>'일자별 주가'!F16*'종목 기본정보'!F$4</f>
        <v>14387638122000</v>
      </c>
      <c r="G16" s="9">
        <f t="shared" si="0"/>
        <v>375069194866140</v>
      </c>
      <c r="H16" s="7">
        <f t="shared" si="1"/>
        <v>112.0754073195978</v>
      </c>
    </row>
    <row r="17" spans="1:8" x14ac:dyDescent="0.3">
      <c r="A17">
        <v>16</v>
      </c>
      <c r="B17" s="9">
        <f>'일자별 주가'!B17*'종목 기본정보'!B$4</f>
        <v>275172942755200</v>
      </c>
      <c r="C17" s="9">
        <f>'일자별 주가'!C17*'종목 기본정보'!C$4</f>
        <v>8412603139408</v>
      </c>
      <c r="D17" s="9">
        <f>'일자별 주가'!D17*'종목 기본정보'!D$4</f>
        <v>53076863735700</v>
      </c>
      <c r="E17" s="9">
        <f>'일자별 주가'!E17*'종목 기본정보'!E$4</f>
        <v>16392319921000</v>
      </c>
      <c r="F17" s="9">
        <f>'일자별 주가'!F17*'종목 기본정보'!F$4</f>
        <v>14261872054500</v>
      </c>
      <c r="G17" s="9">
        <f t="shared" si="0"/>
        <v>367316601605808</v>
      </c>
      <c r="H17" s="7">
        <f t="shared" si="1"/>
        <v>109.75883464626754</v>
      </c>
    </row>
    <row r="18" spans="1:8" x14ac:dyDescent="0.3">
      <c r="A18">
        <v>17</v>
      </c>
      <c r="B18" s="9">
        <f>'일자별 주가'!B18*'종목 기본정보'!B$4</f>
        <v>266121201217200</v>
      </c>
      <c r="C18" s="9">
        <f>'일자별 주가'!C18*'종목 기본정보'!C$4</f>
        <v>8604189990752</v>
      </c>
      <c r="D18" s="9">
        <f>'일자별 주가'!D18*'종목 기본정보'!D$4</f>
        <v>51786240909300</v>
      </c>
      <c r="E18" s="9">
        <f>'일자별 주가'!E18*'종목 기본정보'!E$4</f>
        <v>15827878489000</v>
      </c>
      <c r="F18" s="9">
        <f>'일자별 주가'!F18*'종목 기본정보'!F$4</f>
        <v>14337331695000</v>
      </c>
      <c r="G18" s="9">
        <f t="shared" si="0"/>
        <v>356676842301252</v>
      </c>
      <c r="H18" s="7">
        <f t="shared" si="1"/>
        <v>106.57954033427752</v>
      </c>
    </row>
    <row r="19" spans="1:8" x14ac:dyDescent="0.3">
      <c r="A19">
        <v>18</v>
      </c>
      <c r="B19" s="9">
        <f>'일자별 주가'!B19*'종목 기본정보'!B$4</f>
        <v>267478962447900</v>
      </c>
      <c r="C19" s="9">
        <f>'일자별 주가'!C19*'종목 기본정보'!C$4</f>
        <v>8551953450656</v>
      </c>
      <c r="D19" s="9">
        <f>'일자별 주가'!D19*'종목 기본정보'!D$4</f>
        <v>52646656126900</v>
      </c>
      <c r="E19" s="9">
        <f>'일자별 주가'!E19*'종목 기본정보'!E$4</f>
        <v>15757323310000</v>
      </c>
      <c r="F19" s="9">
        <f>'일자별 주가'!F19*'종목 기본정보'!F$4</f>
        <v>14437944549000</v>
      </c>
      <c r="G19" s="9">
        <f t="shared" si="0"/>
        <v>358872839884456</v>
      </c>
      <c r="H19" s="7">
        <f t="shared" si="1"/>
        <v>107.2357321169652</v>
      </c>
    </row>
    <row r="20" spans="1:8" x14ac:dyDescent="0.3">
      <c r="A20">
        <v>19</v>
      </c>
      <c r="B20" s="9">
        <f>'일자별 주가'!B20*'종목 기본정보'!B$4</f>
        <v>258879807986800</v>
      </c>
      <c r="C20" s="9">
        <f>'일자별 주가'!C20*'종목 기본정보'!C$4</f>
        <v>8621619794448</v>
      </c>
      <c r="D20" s="9">
        <f>'일자별 주가'!D20*'종목 기본정보'!D$4</f>
        <v>50549394034000</v>
      </c>
      <c r="E20" s="9">
        <f>'일자별 주가'!E20*'종목 기본정보'!E$4</f>
        <v>16157135991000</v>
      </c>
      <c r="F20" s="9">
        <f>'일자별 주가'!F20*'종목 기본정보'!F$4</f>
        <v>14437944549000</v>
      </c>
      <c r="G20" s="9">
        <f t="shared" si="0"/>
        <v>348645902355248</v>
      </c>
      <c r="H20" s="7">
        <f t="shared" si="1"/>
        <v>104.17979415963138</v>
      </c>
    </row>
    <row r="21" spans="1:8" x14ac:dyDescent="0.3">
      <c r="A21">
        <v>20</v>
      </c>
      <c r="B21" s="9">
        <f>'일자별 주가'!B21*'종목 기본정보'!B$4</f>
        <v>255259111371600</v>
      </c>
      <c r="C21" s="9">
        <f>'일자별 주가'!C21*'종목 기본정보'!C$4</f>
        <v>8438739033120</v>
      </c>
      <c r="D21" s="9">
        <f>'일자별 주가'!D21*'종목 기본정보'!D$4</f>
        <v>50280514278500</v>
      </c>
      <c r="E21" s="9">
        <f>'일자별 주가'!E21*'종목 기본정보'!E$4</f>
        <v>15874915275000</v>
      </c>
      <c r="F21" s="9">
        <f>'일자별 주가'!F21*'종목 기본정보'!F$4</f>
        <v>13884573852000</v>
      </c>
      <c r="G21" s="9">
        <f t="shared" si="0"/>
        <v>343737853810220</v>
      </c>
      <c r="H21" s="7">
        <f t="shared" si="1"/>
        <v>102.71320733416658</v>
      </c>
    </row>
    <row r="22" spans="1:8" x14ac:dyDescent="0.3">
      <c r="A22">
        <v>21</v>
      </c>
      <c r="B22" s="9">
        <f>'일자별 주가'!B22*'종목 기본정보'!B$4</f>
        <v>258879807986800</v>
      </c>
      <c r="C22" s="9">
        <f>'일자별 주가'!C22*'종목 기본정보'!C$4</f>
        <v>8351642885632</v>
      </c>
      <c r="D22" s="9">
        <f>'일자별 주가'!D22*'종목 기본정보'!D$4</f>
        <v>50925825691700</v>
      </c>
      <c r="E22" s="9">
        <f>'일자별 주가'!E22*'종목 기본정보'!E$4</f>
        <v>16462875100000</v>
      </c>
      <c r="F22" s="9">
        <f>'일자별 주가'!F22*'종목 기본정보'!F$4</f>
        <v>14287025268000</v>
      </c>
      <c r="G22" s="9">
        <f t="shared" si="0"/>
        <v>348907176932132</v>
      </c>
      <c r="H22" s="7">
        <f t="shared" si="1"/>
        <v>104.25786629945877</v>
      </c>
    </row>
    <row r="23" spans="1:8" x14ac:dyDescent="0.3">
      <c r="A23">
        <v>22</v>
      </c>
      <c r="B23" s="9">
        <f>'일자별 주가'!B23*'종목 기본정보'!B$4</f>
        <v>266573788294100</v>
      </c>
      <c r="C23" s="9">
        <f>'일자별 주가'!C23*'종목 기본정보'!C$4</f>
        <v>8578071720704</v>
      </c>
      <c r="D23" s="9">
        <f>'일자별 주가'!D23*'종목 기본정보'!D$4</f>
        <v>52216448518100</v>
      </c>
      <c r="E23" s="9">
        <f>'일자별 주가'!E23*'종목 기본정보'!E$4</f>
        <v>17850460287000</v>
      </c>
      <c r="F23" s="9">
        <f>'일자별 주가'!F23*'종목 기본정보'!F$4</f>
        <v>15494379516000</v>
      </c>
      <c r="G23" s="9">
        <f t="shared" si="0"/>
        <v>360713148335904</v>
      </c>
      <c r="H23" s="7">
        <f t="shared" si="1"/>
        <v>107.78563949969052</v>
      </c>
    </row>
    <row r="24" spans="1:8" x14ac:dyDescent="0.3">
      <c r="A24">
        <v>23</v>
      </c>
      <c r="B24" s="9">
        <f>'일자별 주가'!B24*'종목 기본정보'!B$4</f>
        <v>269289310755500</v>
      </c>
      <c r="C24" s="9">
        <f>'일자별 주가'!C24*'종목 기본정보'!C$4</f>
        <v>8534523646960</v>
      </c>
      <c r="D24" s="9">
        <f>'일자별 주가'!D24*'종목 기본정보'!D$4</f>
        <v>52539104224700</v>
      </c>
      <c r="E24" s="9">
        <f>'일자별 주가'!E24*'종목 기본정보'!E$4</f>
        <v>17968052252000</v>
      </c>
      <c r="F24" s="9">
        <f>'일자별 주가'!F24*'종목 기본정보'!F$4</f>
        <v>15796218078000</v>
      </c>
      <c r="G24" s="9">
        <f t="shared" si="0"/>
        <v>364127208957160</v>
      </c>
      <c r="H24" s="7">
        <f t="shared" si="1"/>
        <v>108.80580388529842</v>
      </c>
    </row>
    <row r="25" spans="1:8" x14ac:dyDescent="0.3">
      <c r="A25">
        <v>24</v>
      </c>
      <c r="B25" s="9">
        <f>'일자별 주가'!B25*'종목 기본정보'!B$4</f>
        <v>276530703985900</v>
      </c>
      <c r="C25" s="9">
        <f>'일자별 주가'!C25*'종목 기본정보'!C$4</f>
        <v>9039635480864</v>
      </c>
      <c r="D25" s="9">
        <f>'일자별 주가'!D25*'종목 기본정보'!D$4</f>
        <v>54044830855500</v>
      </c>
      <c r="E25" s="9">
        <f>'일자별 주가'!E25*'종목 기본정보'!E$4</f>
        <v>17968052252000</v>
      </c>
      <c r="F25" s="9">
        <f>'일자별 주가'!F25*'종목 기본정보'!F$4</f>
        <v>16022596999500</v>
      </c>
      <c r="G25" s="9">
        <f t="shared" si="0"/>
        <v>373605819573764</v>
      </c>
      <c r="H25" s="7">
        <f t="shared" si="1"/>
        <v>111.63813232021265</v>
      </c>
    </row>
    <row r="26" spans="1:8" x14ac:dyDescent="0.3">
      <c r="A26">
        <v>25</v>
      </c>
      <c r="B26" s="9">
        <f>'일자별 주가'!B26*'종목 기본정보'!B$4</f>
        <v>273362594447600</v>
      </c>
      <c r="C26" s="9">
        <f>'일자별 주가'!C26*'종목 기본정보'!C$4</f>
        <v>9039635480864</v>
      </c>
      <c r="D26" s="9">
        <f>'일자별 주가'!D26*'종목 기본정보'!D$4</f>
        <v>53399519442300</v>
      </c>
      <c r="E26" s="9">
        <f>'일자별 주가'!E26*'종목 기본정보'!E$4</f>
        <v>18179717789000</v>
      </c>
      <c r="F26" s="9">
        <f>'일자별 주가'!F26*'종목 기본정보'!F$4</f>
        <v>15947137359000</v>
      </c>
      <c r="G26" s="9">
        <f t="shared" si="0"/>
        <v>369928604518764</v>
      </c>
      <c r="H26" s="7">
        <f t="shared" si="1"/>
        <v>110.53933406983123</v>
      </c>
    </row>
    <row r="27" spans="1:8" x14ac:dyDescent="0.3">
      <c r="A27">
        <v>26</v>
      </c>
      <c r="B27" s="9">
        <f>'일자별 주가'!B27*'종목 기본정보'!B$4</f>
        <v>270194484909300</v>
      </c>
      <c r="C27" s="9">
        <f>'일자별 주가'!C27*'종목 기본정보'!C$4</f>
        <v>9231222332208</v>
      </c>
      <c r="D27" s="9">
        <f>'일자별 주가'!D27*'종목 기본정보'!D$4</f>
        <v>53130639686800</v>
      </c>
      <c r="E27" s="9">
        <f>'일자별 주가'!E27*'종목 기본정보'!E$4</f>
        <v>18203236182000</v>
      </c>
      <c r="F27" s="9">
        <f>'일자별 주가'!F27*'종목 기본정보'!F$4</f>
        <v>16173516280500</v>
      </c>
      <c r="G27" s="9">
        <f t="shared" si="0"/>
        <v>366933099390808</v>
      </c>
      <c r="H27" s="7">
        <f t="shared" si="1"/>
        <v>109.64423934614049</v>
      </c>
    </row>
    <row r="28" spans="1:8" x14ac:dyDescent="0.3">
      <c r="A28">
        <v>27</v>
      </c>
      <c r="B28" s="9">
        <f>'일자별 주가'!B28*'종목 기본정보'!B$4</f>
        <v>271099659063100</v>
      </c>
      <c r="C28" s="9">
        <f>'일자별 주가'!C28*'종목 기본정보'!C$4</f>
        <v>9196397972144</v>
      </c>
      <c r="D28" s="9">
        <f>'일자별 주가'!D28*'종목 기본정보'!D$4</f>
        <v>53668399197800</v>
      </c>
      <c r="E28" s="9">
        <f>'일자별 주가'!E28*'종목 기본정보'!E$4</f>
        <v>19449711011000</v>
      </c>
      <c r="F28" s="9">
        <f>'일자별 주가'!F28*'종목 기본정보'!F$4</f>
        <v>17255104461000</v>
      </c>
      <c r="G28" s="9">
        <f t="shared" si="0"/>
        <v>370669271705044</v>
      </c>
      <c r="H28" s="7">
        <f t="shared" si="1"/>
        <v>110.76065476938966</v>
      </c>
    </row>
    <row r="29" spans="1:8" x14ac:dyDescent="0.3">
      <c r="A29">
        <v>28</v>
      </c>
      <c r="B29" s="9">
        <f>'일자별 주가'!B29*'종목 기본정보'!B$4</f>
        <v>273815181524500</v>
      </c>
      <c r="C29" s="9">
        <f>'일자별 주가'!C29*'종목 기본정보'!C$4</f>
        <v>9231222332208</v>
      </c>
      <c r="D29" s="9">
        <f>'일자별 주가'!D29*'종목 기본정보'!D$4</f>
        <v>53775951100000</v>
      </c>
      <c r="E29" s="9">
        <f>'일자별 주가'!E29*'종목 기본정보'!E$4</f>
        <v>19191008688000</v>
      </c>
      <c r="F29" s="9">
        <f>'일자별 주가'!F29*'종목 기본정보'!F$4</f>
        <v>17003572326000</v>
      </c>
      <c r="G29" s="9">
        <f t="shared" si="0"/>
        <v>373016935970708</v>
      </c>
      <c r="H29" s="7">
        <f t="shared" si="1"/>
        <v>111.46216647023159</v>
      </c>
    </row>
    <row r="30" spans="1:8" x14ac:dyDescent="0.3">
      <c r="A30">
        <v>29</v>
      </c>
      <c r="B30" s="9">
        <f>'일자별 주가'!B30*'종목 기본정보'!B$4</f>
        <v>274720355678300</v>
      </c>
      <c r="C30" s="9">
        <f>'일자별 주가'!C30*'종목 기본정보'!C$4</f>
        <v>9231222332208</v>
      </c>
      <c r="D30" s="9">
        <f>'일자별 주가'!D30*'종목 기본정보'!D$4</f>
        <v>54851470122000</v>
      </c>
      <c r="E30" s="9">
        <f>'일자별 주가'!E30*'종목 기본정보'!E$4</f>
        <v>19355637439000</v>
      </c>
      <c r="F30" s="9">
        <f>'일자별 주가'!F30*'종목 기본정보'!F$4</f>
        <v>16928112685500</v>
      </c>
      <c r="G30" s="9">
        <f t="shared" si="0"/>
        <v>375086798257008</v>
      </c>
      <c r="H30" s="7">
        <f t="shared" si="1"/>
        <v>112.0806674348745</v>
      </c>
    </row>
    <row r="31" spans="1:8" x14ac:dyDescent="0.3">
      <c r="A31">
        <v>30</v>
      </c>
      <c r="B31" s="9">
        <f>'일자별 주가'!B31*'종목 기본정보'!B$4</f>
        <v>279698813524200</v>
      </c>
      <c r="C31" s="9">
        <f>'일자별 주가'!C31*'종목 기본정보'!C$4</f>
        <v>9213810152176</v>
      </c>
      <c r="D31" s="9">
        <f>'일자별 주가'!D31*'종목 기본정보'!D$4</f>
        <v>56195868899500</v>
      </c>
      <c r="E31" s="9">
        <f>'일자별 주가'!E31*'종목 기본정보'!E$4</f>
        <v>19449711011000</v>
      </c>
      <c r="F31" s="9">
        <f>'일자별 주가'!F31*'종목 기본정보'!F$4</f>
        <v>16953265899000</v>
      </c>
      <c r="G31" s="9">
        <f t="shared" si="0"/>
        <v>381511469485876</v>
      </c>
      <c r="H31" s="7">
        <f t="shared" si="1"/>
        <v>114.0004402520659</v>
      </c>
    </row>
    <row r="32" spans="1:8" x14ac:dyDescent="0.3">
      <c r="A32">
        <v>31</v>
      </c>
      <c r="B32" s="9">
        <f>'일자별 주가'!B32*'종목 기본정보'!B$4</f>
        <v>278341052293500</v>
      </c>
      <c r="C32" s="9">
        <f>'일자별 주가'!C32*'종목 기본정보'!C$4</f>
        <v>9039635480864</v>
      </c>
      <c r="D32" s="9">
        <f>'일자별 주가'!D32*'종목 기본정보'!D$4</f>
        <v>56464748655000</v>
      </c>
      <c r="E32" s="9">
        <f>'일자별 주가'!E32*'종목 기본정보'!E$4</f>
        <v>19731931727000</v>
      </c>
      <c r="F32" s="9">
        <f>'일자별 주가'!F32*'종목 기본정보'!F$4</f>
        <v>17003572326000</v>
      </c>
      <c r="G32" s="9">
        <f t="shared" si="0"/>
        <v>380580940482364</v>
      </c>
      <c r="H32" s="7">
        <f t="shared" si="1"/>
        <v>113.72238644621142</v>
      </c>
    </row>
    <row r="33" spans="1:8" x14ac:dyDescent="0.3">
      <c r="A33">
        <v>32</v>
      </c>
      <c r="B33" s="9">
        <f>'일자별 주가'!B33*'종목 기본정보'!B$4</f>
        <v>270647071986200</v>
      </c>
      <c r="C33" s="9">
        <f>'일자별 주가'!C33*'종목 기본정보'!C$4</f>
        <v>8935127153344</v>
      </c>
      <c r="D33" s="9">
        <f>'일자별 주가'!D33*'종목 기본정보'!D$4</f>
        <v>54851470122000</v>
      </c>
      <c r="E33" s="9">
        <f>'일자별 주가'!E33*'종목 기본정보'!E$4</f>
        <v>19661376548000</v>
      </c>
      <c r="F33" s="9">
        <f>'일자별 주가'!F33*'종목 기본정보'!F$4</f>
        <v>16802346618000</v>
      </c>
      <c r="G33" s="9">
        <f t="shared" si="0"/>
        <v>370897392427544</v>
      </c>
      <c r="H33" s="7">
        <f t="shared" si="1"/>
        <v>110.82882011925625</v>
      </c>
    </row>
    <row r="34" spans="1:8" x14ac:dyDescent="0.3">
      <c r="A34">
        <v>33</v>
      </c>
      <c r="B34" s="9">
        <f>'일자별 주가'!B34*'종목 기본정보'!B$4</f>
        <v>272457420293800</v>
      </c>
      <c r="C34" s="9">
        <f>'일자별 주가'!C34*'종목 기본정보'!C$4</f>
        <v>8795794465760</v>
      </c>
      <c r="D34" s="9">
        <f>'일자별 주가'!D34*'종목 기본정보'!D$4</f>
        <v>55658109388500</v>
      </c>
      <c r="E34" s="9">
        <f>'일자별 주가'!E34*'종목 기본정보'!E$4</f>
        <v>19002861544000</v>
      </c>
      <c r="F34" s="9">
        <f>'일자별 주가'!F34*'종목 기본정보'!F$4</f>
        <v>16802346618000</v>
      </c>
      <c r="G34" s="9">
        <f t="shared" si="0"/>
        <v>372716532310060</v>
      </c>
      <c r="H34" s="7">
        <f t="shared" si="1"/>
        <v>111.37240206652086</v>
      </c>
    </row>
    <row r="35" spans="1:8" x14ac:dyDescent="0.3">
      <c r="A35">
        <v>34</v>
      </c>
      <c r="B35" s="9">
        <f>'일자별 주가'!B35*'종목 기본정보'!B$4</f>
        <v>271552246140000</v>
      </c>
      <c r="C35" s="9">
        <f>'일자별 주가'!C35*'종목 기본정보'!C$4</f>
        <v>8682580048224</v>
      </c>
      <c r="D35" s="9">
        <f>'일자별 주가'!D35*'종목 기본정보'!D$4</f>
        <v>55926989144000</v>
      </c>
      <c r="E35" s="9">
        <f>'일자별 주가'!E35*'종목 기본정보'!E$4</f>
        <v>19708413334000</v>
      </c>
      <c r="F35" s="9">
        <f>'일자별 주가'!F35*'종목 기본정보'!F$4</f>
        <v>17280257674500</v>
      </c>
      <c r="G35" s="9">
        <f t="shared" si="0"/>
        <v>373150486340724</v>
      </c>
      <c r="H35" s="7">
        <f t="shared" si="1"/>
        <v>111.50207300567119</v>
      </c>
    </row>
    <row r="36" spans="1:8" x14ac:dyDescent="0.3">
      <c r="A36">
        <v>35</v>
      </c>
      <c r="B36" s="9">
        <f>'일자별 주가'!B36*'종목 기본정보'!B$4</f>
        <v>267931549524800</v>
      </c>
      <c r="C36" s="9">
        <f>'일자별 주가'!C36*'종목 기본정보'!C$4</f>
        <v>8473563393184</v>
      </c>
      <c r="D36" s="9">
        <f>'일자별 주가'!D36*'종목 기본정보'!D$4</f>
        <v>55389229633000</v>
      </c>
      <c r="E36" s="9">
        <f>'일자별 주가'!E36*'종목 기본정보'!E$4</f>
        <v>19143971902000</v>
      </c>
      <c r="F36" s="9">
        <f>'일자별 주가'!F36*'종목 기본정보'!F$4</f>
        <v>16928112685500</v>
      </c>
      <c r="G36" s="9">
        <f t="shared" si="0"/>
        <v>367866427138484</v>
      </c>
      <c r="H36" s="7">
        <f t="shared" si="1"/>
        <v>109.92312945206028</v>
      </c>
    </row>
    <row r="37" spans="1:8" x14ac:dyDescent="0.3">
      <c r="A37">
        <v>36</v>
      </c>
      <c r="B37" s="9">
        <f>'일자별 주가'!B37*'종목 기본정보'!B$4</f>
        <v>257069459679200</v>
      </c>
      <c r="C37" s="9">
        <f>'일자별 주가'!C37*'종목 기본정보'!C$4</f>
        <v>8029429436720</v>
      </c>
      <c r="D37" s="9">
        <f>'일자별 주가'!D37*'종목 기본정보'!D$4</f>
        <v>53507071344500</v>
      </c>
      <c r="E37" s="9">
        <f>'일자별 주가'!E37*'종목 기본정보'!E$4</f>
        <v>18579530470000</v>
      </c>
      <c r="F37" s="9">
        <f>'일자별 주가'!F37*'종목 기본정보'!F$4</f>
        <v>16148363067000</v>
      </c>
      <c r="G37" s="9">
        <f t="shared" si="0"/>
        <v>353333853997420</v>
      </c>
      <c r="H37" s="7">
        <f t="shared" si="1"/>
        <v>105.58061325376818</v>
      </c>
    </row>
    <row r="38" spans="1:8" x14ac:dyDescent="0.3">
      <c r="A38">
        <v>37</v>
      </c>
      <c r="B38" s="9">
        <f>'일자별 주가'!B38*'종목 기본정보'!B$4</f>
        <v>262047917525100</v>
      </c>
      <c r="C38" s="9">
        <f>'일자별 주가'!C38*'종목 기본정보'!C$4</f>
        <v>8342936795616</v>
      </c>
      <c r="D38" s="9">
        <f>'일자별 주가'!D38*'종목 기본정보'!D$4</f>
        <v>52700432078000</v>
      </c>
      <c r="E38" s="9">
        <f>'일자별 주가'!E38*'종목 기본정보'!E$4</f>
        <v>18791196007000</v>
      </c>
      <c r="F38" s="9">
        <f>'일자별 주가'!F38*'종목 기본정보'!F$4</f>
        <v>16148363067000</v>
      </c>
      <c r="G38" s="9">
        <f t="shared" si="0"/>
        <v>358030845472716</v>
      </c>
      <c r="H38" s="7">
        <f t="shared" si="1"/>
        <v>106.98413356408946</v>
      </c>
    </row>
    <row r="39" spans="1:8" x14ac:dyDescent="0.3">
      <c r="A39">
        <v>38</v>
      </c>
      <c r="B39" s="9">
        <f>'일자별 주가'!B39*'종목 기본정보'!B$4</f>
        <v>255711698448500</v>
      </c>
      <c r="C39" s="9">
        <f>'일자별 주가'!C39*'종목 기본정보'!C$4</f>
        <v>8360348975648</v>
      </c>
      <c r="D39" s="9">
        <f>'일자별 주가'!D39*'종목 기본정보'!D$4</f>
        <v>50872049740600</v>
      </c>
      <c r="E39" s="9">
        <f>'일자별 주가'!E39*'종목 기본정보'!E$4</f>
        <v>18579530470000</v>
      </c>
      <c r="F39" s="9">
        <f>'일자별 주가'!F39*'종목 기본정보'!F$4</f>
        <v>15695605224000</v>
      </c>
      <c r="G39" s="9">
        <f t="shared" si="0"/>
        <v>349219232858748</v>
      </c>
      <c r="H39" s="7">
        <f t="shared" si="1"/>
        <v>104.35111254724636</v>
      </c>
    </row>
    <row r="40" spans="1:8" x14ac:dyDescent="0.3">
      <c r="A40">
        <v>39</v>
      </c>
      <c r="B40" s="9">
        <f>'일자별 주가'!B40*'종목 기본정보'!B$4</f>
        <v>252996175987100</v>
      </c>
      <c r="C40" s="9">
        <f>'일자별 주가'!C40*'종목 기본정보'!C$4</f>
        <v>8360348975648</v>
      </c>
      <c r="D40" s="9">
        <f>'일자별 주가'!D40*'종목 기본정보'!D$4</f>
        <v>49904082620800</v>
      </c>
      <c r="E40" s="9">
        <f>'일자별 주가'!E40*'종목 기본정보'!E$4</f>
        <v>18250272968000</v>
      </c>
      <c r="F40" s="9">
        <f>'일자별 주가'!F40*'종목 기본정보'!F$4</f>
        <v>15569839156500</v>
      </c>
      <c r="G40" s="9">
        <f t="shared" si="0"/>
        <v>345080719708048</v>
      </c>
      <c r="H40" s="7">
        <f t="shared" si="1"/>
        <v>103.11447260610763</v>
      </c>
    </row>
    <row r="41" spans="1:8" x14ac:dyDescent="0.3">
      <c r="A41">
        <v>40</v>
      </c>
      <c r="B41" s="9">
        <f>'일자별 주가'!B41*'종목 기본정보'!B$4</f>
        <v>245302195679800</v>
      </c>
      <c r="C41" s="9">
        <f>'일자별 주가'!C41*'종목 기본정보'!C$4</f>
        <v>8072959886800</v>
      </c>
      <c r="D41" s="9">
        <f>'일자별 주가'!D41*'종목 기본정보'!D$4</f>
        <v>47269061016900</v>
      </c>
      <c r="E41" s="9">
        <f>'일자별 주가'!E41*'종목 기본정보'!E$4</f>
        <v>17309537248000</v>
      </c>
      <c r="F41" s="9">
        <f>'일자별 주가'!F41*'종목 기본정보'!F$4</f>
        <v>14840395965000</v>
      </c>
      <c r="G41" s="9">
        <f t="shared" si="0"/>
        <v>332794149796500</v>
      </c>
      <c r="H41" s="7">
        <f t="shared" si="1"/>
        <v>99.443090508495189</v>
      </c>
    </row>
    <row r="42" spans="1:8" x14ac:dyDescent="0.3">
      <c r="A42">
        <v>41</v>
      </c>
      <c r="B42" s="9">
        <f>'일자별 주가'!B42*'종목 기본정보'!B$4</f>
        <v>248922892295000</v>
      </c>
      <c r="C42" s="9">
        <f>'일자별 주가'!C42*'종목 기본정보'!C$4</f>
        <v>8133920140576</v>
      </c>
      <c r="D42" s="9">
        <f>'일자별 주가'!D42*'종목 기본정보'!D$4</f>
        <v>49527650963100</v>
      </c>
      <c r="E42" s="9">
        <f>'일자별 주가'!E42*'종목 기본정보'!E$4</f>
        <v>17732868322000</v>
      </c>
      <c r="F42" s="9">
        <f>'일자별 주가'!F42*'종목 기본정보'!F$4</f>
        <v>15318307021500</v>
      </c>
      <c r="G42" s="9">
        <f t="shared" si="0"/>
        <v>339635638742176</v>
      </c>
      <c r="H42" s="7">
        <f t="shared" si="1"/>
        <v>101.48741371806406</v>
      </c>
    </row>
    <row r="43" spans="1:8" x14ac:dyDescent="0.3">
      <c r="A43">
        <v>42</v>
      </c>
      <c r="B43" s="9">
        <f>'일자별 주가'!B43*'종목 기본정보'!B$4</f>
        <v>250733240602600</v>
      </c>
      <c r="C43" s="9">
        <f>'일자별 주가'!C43*'종목 기본정보'!C$4</f>
        <v>8351642885632</v>
      </c>
      <c r="D43" s="9">
        <f>'일자별 주가'!D43*'종목 기본정보'!D$4</f>
        <v>49904082620800</v>
      </c>
      <c r="E43" s="9">
        <f>'일자별 주가'!E43*'종목 기본정보'!E$4</f>
        <v>18179717789000</v>
      </c>
      <c r="F43" s="9">
        <f>'일자별 주가'!F43*'종목 기본정보'!F$4</f>
        <v>15494379516000</v>
      </c>
      <c r="G43" s="9">
        <f t="shared" si="0"/>
        <v>342663063414032</v>
      </c>
      <c r="H43" s="7">
        <f t="shared" si="1"/>
        <v>102.39204640417083</v>
      </c>
    </row>
    <row r="44" spans="1:8" x14ac:dyDescent="0.3">
      <c r="A44">
        <v>43</v>
      </c>
      <c r="B44" s="9">
        <f>'일자별 주가'!B44*'종목 기본정보'!B$4</f>
        <v>259784982140600</v>
      </c>
      <c r="C44" s="9">
        <f>'일자별 주가'!C44*'종목 기본정보'!C$4</f>
        <v>8517111466928</v>
      </c>
      <c r="D44" s="9">
        <f>'일자별 주가'!D44*'종목 기본정보'!D$4</f>
        <v>50710721887300</v>
      </c>
      <c r="E44" s="9">
        <f>'일자별 주가'!E44*'종목 기본정보'!E$4</f>
        <v>18438420112000</v>
      </c>
      <c r="F44" s="9">
        <f>'일자별 주가'!F44*'종목 기본정보'!F$4</f>
        <v>15846524505000</v>
      </c>
      <c r="G44" s="9">
        <f t="shared" si="0"/>
        <v>353297760111828</v>
      </c>
      <c r="H44" s="7">
        <f t="shared" si="1"/>
        <v>105.56982794539084</v>
      </c>
    </row>
    <row r="45" spans="1:8" x14ac:dyDescent="0.3">
      <c r="A45">
        <v>44</v>
      </c>
      <c r="B45" s="9">
        <f>'일자별 주가'!B45*'종목 기본정보'!B$4</f>
        <v>261595330448200</v>
      </c>
      <c r="C45" s="9">
        <f>'일자별 주가'!C45*'종목 기본정보'!C$4</f>
        <v>8647738064496</v>
      </c>
      <c r="D45" s="9">
        <f>'일자별 주가'!D45*'종목 기본정보'!D$4</f>
        <v>51033377593900</v>
      </c>
      <c r="E45" s="9">
        <f>'일자별 주가'!E45*'종목 기본정보'!E$4</f>
        <v>19096935116000</v>
      </c>
      <c r="F45" s="9">
        <f>'일자별 주가'!F45*'종목 기본정보'!F$4</f>
        <v>16274129134500</v>
      </c>
      <c r="G45" s="9">
        <f t="shared" si="0"/>
        <v>356647510357096</v>
      </c>
      <c r="H45" s="7">
        <f t="shared" si="1"/>
        <v>106.57077557931029</v>
      </c>
    </row>
    <row r="46" spans="1:8" x14ac:dyDescent="0.3">
      <c r="A46">
        <v>45</v>
      </c>
      <c r="B46" s="9">
        <f>'일자별 주가'!B46*'종목 기본정보'!B$4</f>
        <v>255711698448500</v>
      </c>
      <c r="C46" s="9">
        <f>'일자별 주가'!C46*'종목 기본정보'!C$4</f>
        <v>8551953450656</v>
      </c>
      <c r="D46" s="9">
        <f>'일자별 주가'!D46*'종목 기본정보'!D$4</f>
        <v>49796530718600</v>
      </c>
      <c r="E46" s="9">
        <f>'일자별 주가'!E46*'종목 기본정보'!E$4</f>
        <v>18814714400000</v>
      </c>
      <c r="F46" s="9">
        <f>'일자별 주가'!F46*'종목 기본정보'!F$4</f>
        <v>15921984145500</v>
      </c>
      <c r="G46" s="9">
        <f t="shared" si="0"/>
        <v>348796881163256</v>
      </c>
      <c r="H46" s="7">
        <f t="shared" si="1"/>
        <v>104.22490853222112</v>
      </c>
    </row>
    <row r="47" spans="1:8" x14ac:dyDescent="0.3">
      <c r="A47">
        <v>46</v>
      </c>
      <c r="B47" s="9">
        <f>'일자별 주가'!B47*'종목 기본정보'!B$4</f>
        <v>245302195679800</v>
      </c>
      <c r="C47" s="9">
        <f>'일자별 주가'!C47*'종목 기본정보'!C$4</f>
        <v>8604189990752</v>
      </c>
      <c r="D47" s="9">
        <f>'일자별 주가'!D47*'종목 기본정보'!D$4</f>
        <v>46731301505900</v>
      </c>
      <c r="E47" s="9">
        <f>'일자별 주가'!E47*'종목 기본정보'!E$4</f>
        <v>17591757964000</v>
      </c>
      <c r="F47" s="9">
        <f>'일자별 주가'!F47*'종목 기본정보'!F$4</f>
        <v>14840395965000</v>
      </c>
      <c r="G47" s="9">
        <f t="shared" si="0"/>
        <v>333069841105452</v>
      </c>
      <c r="H47" s="7">
        <f t="shared" si="1"/>
        <v>99.525470549746757</v>
      </c>
    </row>
    <row r="48" spans="1:8" x14ac:dyDescent="0.3">
      <c r="A48">
        <v>47</v>
      </c>
      <c r="B48" s="9">
        <f>'일자별 주가'!B48*'종목 기본정보'!B$4</f>
        <v>247112543987400</v>
      </c>
      <c r="C48" s="9">
        <f>'일자별 주가'!C48*'종목 기본정보'!C$4</f>
        <v>8639031974480</v>
      </c>
      <c r="D48" s="9">
        <f>'일자별 주가'!D48*'종목 기본정보'!D$4</f>
        <v>47914372430100</v>
      </c>
      <c r="E48" s="9">
        <f>'일자별 주가'!E48*'종목 기본정보'!E$4</f>
        <v>17568239571000</v>
      </c>
      <c r="F48" s="9">
        <f>'일자별 주가'!F48*'종목 기본정보'!F$4</f>
        <v>14764936324500</v>
      </c>
      <c r="G48" s="9">
        <f t="shared" si="0"/>
        <v>335999124287480</v>
      </c>
      <c r="H48" s="7">
        <f t="shared" si="1"/>
        <v>100.4007773205345</v>
      </c>
    </row>
    <row r="49" spans="1:8" x14ac:dyDescent="0.3">
      <c r="A49">
        <v>48</v>
      </c>
      <c r="B49" s="9">
        <f>'일자별 주가'!B49*'종목 기본정보'!B$4</f>
        <v>235797867064900</v>
      </c>
      <c r="C49" s="9">
        <f>'일자별 주가'!C49*'종목 기본정보'!C$4</f>
        <v>8430032943104</v>
      </c>
      <c r="D49" s="9">
        <f>'일자별 주가'!D49*'종목 기본정보'!D$4</f>
        <v>45978438190500</v>
      </c>
      <c r="E49" s="9">
        <f>'일자별 주가'!E49*'종목 기본정보'!E$4</f>
        <v>17168426890000</v>
      </c>
      <c r="F49" s="9">
        <f>'일자별 주가'!F49*'종목 기본정보'!F$4</f>
        <v>14538557403000</v>
      </c>
      <c r="G49" s="9">
        <f t="shared" si="0"/>
        <v>321913322491504</v>
      </c>
      <c r="H49" s="7">
        <f t="shared" si="1"/>
        <v>96.191762036646537</v>
      </c>
    </row>
    <row r="50" spans="1:8" x14ac:dyDescent="0.3">
      <c r="A50">
        <v>49</v>
      </c>
      <c r="B50" s="9">
        <f>'일자별 주가'!B50*'종목 기본정보'!B$4</f>
        <v>229914235065200</v>
      </c>
      <c r="C50" s="9">
        <f>'일자별 주가'!C50*'종목 기본정보'!C$4</f>
        <v>8412603139408</v>
      </c>
      <c r="D50" s="9">
        <f>'일자별 주가'!D50*'종목 기본정보'!D$4</f>
        <v>44526487510800</v>
      </c>
      <c r="E50" s="9">
        <f>'일자별 주가'!E50*'종목 기본정보'!E$4</f>
        <v>16063062419000</v>
      </c>
      <c r="F50" s="9">
        <f>'일자별 주가'!F50*'종목 기본정보'!F$4</f>
        <v>14085799560000</v>
      </c>
      <c r="G50" s="9">
        <f t="shared" si="0"/>
        <v>313002187694408</v>
      </c>
      <c r="H50" s="7">
        <f t="shared" si="1"/>
        <v>93.529002535907452</v>
      </c>
    </row>
    <row r="51" spans="1:8" x14ac:dyDescent="0.3">
      <c r="A51">
        <v>50</v>
      </c>
      <c r="B51" s="9">
        <f>'일자별 주가'!B51*'종목 기본정보'!B$4</f>
        <v>226067244911550</v>
      </c>
      <c r="C51" s="9">
        <f>'일자별 주가'!C51*'종목 기본정보'!C$4</f>
        <v>7951039379248</v>
      </c>
      <c r="D51" s="9">
        <f>'일자별 주가'!D51*'종목 기본정보'!D$4</f>
        <v>44365159657500</v>
      </c>
      <c r="E51" s="9">
        <f>'일자별 주가'!E51*'종목 기본정보'!E$4</f>
        <v>16016025633000</v>
      </c>
      <c r="F51" s="9">
        <f>'일자별 주가'!F51*'종목 기본정보'!F$4</f>
        <v>13960033492500</v>
      </c>
      <c r="G51" s="9">
        <f t="shared" si="0"/>
        <v>308359503073798</v>
      </c>
      <c r="H51" s="7">
        <f t="shared" si="1"/>
        <v>92.141709798904614</v>
      </c>
    </row>
    <row r="52" spans="1:8" x14ac:dyDescent="0.3">
      <c r="A52">
        <v>51</v>
      </c>
      <c r="B52" s="9">
        <f>'일자별 주가'!B52*'종목 기본정보'!B$4</f>
        <v>221315080604100</v>
      </c>
      <c r="C52" s="9">
        <f>'일자별 주가'!C52*'종목 기본정보'!C$4</f>
        <v>7489475619088</v>
      </c>
      <c r="D52" s="9">
        <f>'일자별 주가'!D52*'종목 기본정보'!D$4</f>
        <v>43343416586600</v>
      </c>
      <c r="E52" s="9">
        <f>'일자별 주가'!E52*'종목 기본정보'!E$4</f>
        <v>14698995625000</v>
      </c>
      <c r="F52" s="9">
        <f>'일자별 주가'!F52*'종목 기본정보'!F$4</f>
        <v>12727526031000</v>
      </c>
      <c r="G52" s="9">
        <f t="shared" si="0"/>
        <v>299574494465788</v>
      </c>
      <c r="H52" s="7">
        <f t="shared" si="1"/>
        <v>89.516638394679362</v>
      </c>
    </row>
    <row r="53" spans="1:8" x14ac:dyDescent="0.3">
      <c r="A53">
        <v>52</v>
      </c>
      <c r="B53" s="9">
        <f>'일자별 주가'!B53*'종목 기본정보'!B$4</f>
        <v>214073687373700</v>
      </c>
      <c r="C53" s="9">
        <f>'일자별 주가'!C53*'종목 기본정보'!C$4</f>
        <v>7271770497696</v>
      </c>
      <c r="D53" s="9">
        <f>'일자별 주가'!D53*'종목 기본정보'!D$4</f>
        <v>43235864684400</v>
      </c>
      <c r="E53" s="9">
        <f>'일자별 주가'!E53*'종목 기본정보'!E$4</f>
        <v>14416774909000</v>
      </c>
      <c r="F53" s="9">
        <f>'일자별 주가'!F53*'종목 기본정보'!F$4</f>
        <v>12375381042000</v>
      </c>
      <c r="G53" s="9">
        <f t="shared" si="0"/>
        <v>291373478506796</v>
      </c>
      <c r="H53" s="7">
        <f t="shared" si="1"/>
        <v>87.066071361664072</v>
      </c>
    </row>
    <row r="54" spans="1:8" x14ac:dyDescent="0.3">
      <c r="A54">
        <v>53</v>
      </c>
      <c r="B54" s="9">
        <f>'일자별 주가'!B54*'종목 기본정보'!B$4</f>
        <v>206379707066400</v>
      </c>
      <c r="C54" s="9">
        <f>'일자별 주가'!C54*'종목 기본정보'!C$4</f>
        <v>6975675318832</v>
      </c>
      <c r="D54" s="9">
        <f>'일자별 주가'!D54*'종목 기본정보'!D$4</f>
        <v>39310220254100</v>
      </c>
      <c r="E54" s="9">
        <f>'일자별 주가'!E54*'종목 기본정보'!E$4</f>
        <v>13170300080000</v>
      </c>
      <c r="F54" s="9">
        <f>'일자별 주가'!F54*'종목 기본정보'!F$4</f>
        <v>11142873580500</v>
      </c>
      <c r="G54" s="9">
        <f t="shared" si="0"/>
        <v>276978776299832</v>
      </c>
      <c r="H54" s="7">
        <f t="shared" si="1"/>
        <v>82.764752737868335</v>
      </c>
    </row>
    <row r="55" spans="1:8" x14ac:dyDescent="0.3">
      <c r="A55">
        <v>54</v>
      </c>
      <c r="B55" s="9">
        <f>'일자별 주가'!B55*'종목 기본정보'!B$4</f>
        <v>194386149528550</v>
      </c>
      <c r="C55" s="9">
        <f>'일자별 주가'!C55*'종목 기본정보'!C$4</f>
        <v>6374778871088</v>
      </c>
      <c r="D55" s="9">
        <f>'일자별 주가'!D55*'종목 기본정보'!D$4</f>
        <v>37105406259000</v>
      </c>
      <c r="E55" s="9">
        <f>'일자별 주가'!E55*'종목 기본정보'!E$4</f>
        <v>10818460780000</v>
      </c>
      <c r="F55" s="9">
        <f>'일자별 주가'!F55*'종목 기본정보'!F$4</f>
        <v>9206076141000</v>
      </c>
      <c r="G55" s="9">
        <f t="shared" si="0"/>
        <v>257890871579638</v>
      </c>
      <c r="H55" s="7">
        <f t="shared" si="1"/>
        <v>77.061045993418375</v>
      </c>
    </row>
    <row r="56" spans="1:8" x14ac:dyDescent="0.3">
      <c r="A56">
        <v>55</v>
      </c>
      <c r="B56" s="9">
        <f>'일자별 주가'!B56*'종목 기본정보'!B$4</f>
        <v>205474532912600</v>
      </c>
      <c r="C56" s="9">
        <f>'일자별 주가'!C56*'종목 기본정보'!C$4</f>
        <v>7489475619088</v>
      </c>
      <c r="D56" s="9">
        <f>'일자별 주가'!D56*'종목 기본정보'!D$4</f>
        <v>40224411422800</v>
      </c>
      <c r="E56" s="9">
        <f>'일자별 주가'!E56*'종목 기본정보'!E$4</f>
        <v>12817524185000</v>
      </c>
      <c r="F56" s="9">
        <f>'일자별 주가'!F56*'종목 기본정보'!F$4</f>
        <v>10891341445500</v>
      </c>
      <c r="G56" s="9">
        <f t="shared" si="0"/>
        <v>276897285584988</v>
      </c>
      <c r="H56" s="7">
        <f t="shared" si="1"/>
        <v>82.740402284181599</v>
      </c>
    </row>
    <row r="57" spans="1:8" x14ac:dyDescent="0.3">
      <c r="A57">
        <v>56</v>
      </c>
      <c r="B57" s="9">
        <f>'일자별 주가'!B57*'종목 기본정보'!B$4</f>
        <v>192349507682500</v>
      </c>
      <c r="C57" s="9">
        <f>'일자별 주가'!C57*'종목 기본정보'!C$4</f>
        <v>7593983946608</v>
      </c>
      <c r="D57" s="9">
        <f>'일자별 주가'!D57*'종목 기본정보'!D$4</f>
        <v>37320510063400</v>
      </c>
      <c r="E57" s="9">
        <f>'일자별 주가'!E57*'종목 기본정보'!E$4</f>
        <v>12605858648000</v>
      </c>
      <c r="F57" s="9">
        <f>'일자별 주가'!F57*'종목 기본정보'!F$4</f>
        <v>10991954299500</v>
      </c>
      <c r="G57" s="9">
        <f t="shared" si="0"/>
        <v>260861814640008</v>
      </c>
      <c r="H57" s="7">
        <f t="shared" si="1"/>
        <v>77.948801261438021</v>
      </c>
    </row>
    <row r="58" spans="1:8" x14ac:dyDescent="0.3">
      <c r="A58">
        <v>57</v>
      </c>
      <c r="B58" s="9">
        <f>'일자별 주가'!B58*'종목 기본정보'!B$4</f>
        <v>212489632604550</v>
      </c>
      <c r="C58" s="9">
        <f>'일자별 주가'!C58*'종목 기본정보'!C$4</f>
        <v>8290682631856</v>
      </c>
      <c r="D58" s="9">
        <f>'일자별 주가'!D58*'종목 기본정보'!D$4</f>
        <v>42321673515700</v>
      </c>
      <c r="E58" s="9">
        <f>'일자별 주가'!E58*'종목 기본정보'!E$4</f>
        <v>13546594368000</v>
      </c>
      <c r="F58" s="9">
        <f>'일자별 주가'!F58*'종목 기본정보'!F$4</f>
        <v>12400534255500</v>
      </c>
      <c r="G58" s="9">
        <f t="shared" si="0"/>
        <v>289049117375606</v>
      </c>
      <c r="H58" s="7">
        <f t="shared" si="1"/>
        <v>86.371522931396612</v>
      </c>
    </row>
    <row r="59" spans="1:8" x14ac:dyDescent="0.3">
      <c r="A59">
        <v>58</v>
      </c>
      <c r="B59" s="9">
        <f>'일자별 주가'!B59*'종목 기본정보'!B$4</f>
        <v>220183612911850</v>
      </c>
      <c r="C59" s="9">
        <f>'일자별 주가'!C59*'종목 기본정보'!C$4</f>
        <v>8273270451824</v>
      </c>
      <c r="D59" s="9">
        <f>'일자별 주가'!D59*'종목 기본정보'!D$4</f>
        <v>45440678679500</v>
      </c>
      <c r="E59" s="9">
        <f>'일자별 주가'!E59*'종목 기본정보'!E$4</f>
        <v>14463811695000</v>
      </c>
      <c r="F59" s="9">
        <f>'일자별 주가'!F59*'종목 기본정보'!F$4</f>
        <v>12953904952500</v>
      </c>
      <c r="G59" s="9">
        <f t="shared" si="0"/>
        <v>301315278690674</v>
      </c>
      <c r="H59" s="7">
        <f t="shared" si="1"/>
        <v>90.036806682904853</v>
      </c>
    </row>
    <row r="60" spans="1:8" x14ac:dyDescent="0.3">
      <c r="A60">
        <v>59</v>
      </c>
      <c r="B60" s="9">
        <f>'일자별 주가'!B60*'종목 기본정보'!B$4</f>
        <v>216336622758200</v>
      </c>
      <c r="C60" s="9">
        <f>'일자별 주가'!C60*'종목 기본정보'!C$4</f>
        <v>7951039379248</v>
      </c>
      <c r="D60" s="9">
        <f>'일자별 주가'!D60*'종목 기본정보'!D$4</f>
        <v>43397192537700</v>
      </c>
      <c r="E60" s="9">
        <f>'일자별 주가'!E60*'종목 기본정보'!E$4</f>
        <v>14087517407000</v>
      </c>
      <c r="F60" s="9">
        <f>'일자별 주가'!F60*'종목 기본정보'!F$4</f>
        <v>12475993896000</v>
      </c>
      <c r="G60" s="9">
        <f t="shared" si="0"/>
        <v>294248365978148</v>
      </c>
      <c r="H60" s="7">
        <f t="shared" si="1"/>
        <v>87.925124007842541</v>
      </c>
    </row>
    <row r="61" spans="1:8" x14ac:dyDescent="0.3">
      <c r="A61">
        <v>60</v>
      </c>
      <c r="B61" s="9">
        <f>'일자별 주가'!B61*'종목 기본정보'!B$4</f>
        <v>218599558142700</v>
      </c>
      <c r="C61" s="9">
        <f>'일자별 주가'!C61*'종목 기본정보'!C$4</f>
        <v>7715904454160</v>
      </c>
      <c r="D61" s="9">
        <f>'일자별 주가'!D61*'종목 기본정보'!D$4</f>
        <v>44795367266300</v>
      </c>
      <c r="E61" s="9">
        <f>'일자별 주가'!E61*'종목 기본정보'!E$4</f>
        <v>14275664551000</v>
      </c>
      <c r="F61" s="9">
        <f>'일자별 주가'!F61*'종목 기본정보'!F$4</f>
        <v>12475993896000</v>
      </c>
      <c r="G61" s="9">
        <f t="shared" si="0"/>
        <v>297862488310160</v>
      </c>
      <c r="H61" s="7">
        <f t="shared" si="1"/>
        <v>89.005069356613873</v>
      </c>
    </row>
    <row r="62" spans="1:8" x14ac:dyDescent="0.3">
      <c r="A62">
        <v>61</v>
      </c>
      <c r="B62" s="9">
        <f>'일자별 주가'!B62*'종목 기본정보'!B$4</f>
        <v>216562916296650</v>
      </c>
      <c r="C62" s="9">
        <f>'일자별 주가'!C62*'종목 기본정보'!C$4</f>
        <v>7837824961712</v>
      </c>
      <c r="D62" s="9">
        <f>'일자별 주가'!D62*'종목 기본정보'!D$4</f>
        <v>45010471070700</v>
      </c>
      <c r="E62" s="9">
        <f>'일자별 주가'!E62*'종목 기본정보'!E$4</f>
        <v>14252146158000</v>
      </c>
      <c r="F62" s="9">
        <f>'일자별 주가'!F62*'종목 기본정보'!F$4</f>
        <v>12299921401500</v>
      </c>
      <c r="G62" s="9">
        <f t="shared" si="0"/>
        <v>295963279888562</v>
      </c>
      <c r="H62" s="7">
        <f t="shared" si="1"/>
        <v>88.437561919722469</v>
      </c>
    </row>
    <row r="63" spans="1:8" x14ac:dyDescent="0.3">
      <c r="A63">
        <v>62</v>
      </c>
      <c r="B63" s="9">
        <f>'일자별 주가'!B63*'종목 기본정보'!B$4</f>
        <v>216110329219750</v>
      </c>
      <c r="C63" s="9">
        <f>'일자별 주가'!C63*'종목 기본정보'!C$4</f>
        <v>8395190959376</v>
      </c>
      <c r="D63" s="9">
        <f>'일자별 주가'!D63*'종목 기본정보'!D$4</f>
        <v>44795367266300</v>
      </c>
      <c r="E63" s="9">
        <f>'일자별 주가'!E63*'종목 기본정보'!E$4</f>
        <v>14346219730000</v>
      </c>
      <c r="F63" s="9">
        <f>'일자별 주가'!F63*'종목 기본정보'!F$4</f>
        <v>12098695693500</v>
      </c>
      <c r="G63" s="9">
        <f t="shared" si="0"/>
        <v>295745802868926</v>
      </c>
      <c r="H63" s="7">
        <f t="shared" si="1"/>
        <v>88.372577042553189</v>
      </c>
    </row>
    <row r="64" spans="1:8" x14ac:dyDescent="0.3">
      <c r="A64">
        <v>63</v>
      </c>
      <c r="B64" s="9">
        <f>'일자별 주가'!B64*'종목 기본정보'!B$4</f>
        <v>207284881220200</v>
      </c>
      <c r="C64" s="9">
        <f>'일자별 주가'!C64*'종목 기본정보'!C$4</f>
        <v>7881373035456</v>
      </c>
      <c r="D64" s="9">
        <f>'일자별 주가'!D64*'종목 기본정보'!D$4</f>
        <v>42160345662400</v>
      </c>
      <c r="E64" s="9">
        <f>'일자별 주가'!E64*'종목 기본정보'!E$4</f>
        <v>13734741512000</v>
      </c>
      <c r="F64" s="9">
        <f>'일자별 주가'!F64*'종목 기본정보'!F$4</f>
        <v>11620784637000</v>
      </c>
      <c r="G64" s="9">
        <f t="shared" si="0"/>
        <v>282682126067056</v>
      </c>
      <c r="H64" s="7">
        <f t="shared" si="1"/>
        <v>84.468985602089262</v>
      </c>
    </row>
    <row r="65" spans="1:8" x14ac:dyDescent="0.3">
      <c r="A65">
        <v>64</v>
      </c>
      <c r="B65" s="9">
        <f>'일자별 주가'!B65*'종목 기본정보'!B$4</f>
        <v>211810751989200</v>
      </c>
      <c r="C65" s="9">
        <f>'일자별 주가'!C65*'종목 기본정보'!C$4</f>
        <v>8090389690496</v>
      </c>
      <c r="D65" s="9">
        <f>'일자별 주가'!D65*'종목 기본정보'!D$4</f>
        <v>43020760880000</v>
      </c>
      <c r="E65" s="9">
        <f>'일자별 주가'!E65*'종목 기본정보'!E$4</f>
        <v>13687704726000</v>
      </c>
      <c r="F65" s="9">
        <f>'일자별 주가'!F65*'종목 기본정보'!F$4</f>
        <v>11721397491000</v>
      </c>
      <c r="G65" s="9">
        <f t="shared" si="0"/>
        <v>288331004776696</v>
      </c>
      <c r="H65" s="7">
        <f t="shared" si="1"/>
        <v>86.156941827094244</v>
      </c>
    </row>
    <row r="66" spans="1:8" x14ac:dyDescent="0.3">
      <c r="A66">
        <v>65</v>
      </c>
      <c r="B66" s="9">
        <f>'일자별 주가'!B66*'종목 기본정보'!B$4</f>
        <v>212715926143000</v>
      </c>
      <c r="C66" s="9">
        <f>'일자별 주가'!C66*'종목 기본정보'!C$4</f>
        <v>8142643854256</v>
      </c>
      <c r="D66" s="9">
        <f>'일자별 주가'!D66*'종목 기본정보'!D$4</f>
        <v>42805657075600</v>
      </c>
      <c r="E66" s="9">
        <f>'일자별 주가'!E66*'종목 기본정보'!E$4</f>
        <v>13664186333000</v>
      </c>
      <c r="F66" s="9">
        <f>'일자별 주가'!F66*'종목 기본정보'!F$4</f>
        <v>11645937850500</v>
      </c>
      <c r="G66" s="9">
        <f t="shared" si="0"/>
        <v>288974351256356</v>
      </c>
      <c r="H66" s="7">
        <f t="shared" si="1"/>
        <v>86.349181871711238</v>
      </c>
    </row>
    <row r="67" spans="1:8" x14ac:dyDescent="0.3">
      <c r="A67">
        <v>66</v>
      </c>
      <c r="B67" s="9">
        <f>'일자별 주가'!B67*'종목 기본정보'!B$4</f>
        <v>220409906450300</v>
      </c>
      <c r="C67" s="9">
        <f>'일자별 주가'!C67*'종목 기본정보'!C$4</f>
        <v>8308094811888</v>
      </c>
      <c r="D67" s="9">
        <f>'일자별 주가'!D67*'종목 기본정보'!D$4</f>
        <v>44687815364100</v>
      </c>
      <c r="E67" s="9">
        <f>'일자별 주가'!E67*'종목 기본정보'!E$4</f>
        <v>13946407049000</v>
      </c>
      <c r="F67" s="9">
        <f>'일자별 주가'!F67*'종목 기본정보'!F$4</f>
        <v>12073542480000</v>
      </c>
      <c r="G67" s="9">
        <f t="shared" ref="G67:G130" si="2">SUM(B67:F67)</f>
        <v>299425766155288</v>
      </c>
      <c r="H67" s="7">
        <f t="shared" ref="H67:H130" si="3">G67/G$2*100</f>
        <v>89.472196499137411</v>
      </c>
    </row>
    <row r="68" spans="1:8" x14ac:dyDescent="0.3">
      <c r="A68">
        <v>67</v>
      </c>
      <c r="B68" s="9">
        <f>'일자별 주가'!B68*'종목 기본정보'!B$4</f>
        <v>224483190142400</v>
      </c>
      <c r="C68" s="9">
        <f>'일자별 주가'!C68*'종목 기본정보'!C$4</f>
        <v>8403897049392</v>
      </c>
      <c r="D68" s="9">
        <f>'일자별 주가'!D68*'종목 기본정보'!D$4</f>
        <v>46139766043800</v>
      </c>
      <c r="E68" s="9">
        <f>'일자별 주가'!E68*'종목 기본정보'!E$4</f>
        <v>14534366874000</v>
      </c>
      <c r="F68" s="9">
        <f>'일자별 주가'!F68*'종목 기본정보'!F$4</f>
        <v>12325074615000</v>
      </c>
      <c r="G68" s="9">
        <f t="shared" si="2"/>
        <v>305886294724592</v>
      </c>
      <c r="H68" s="7">
        <f t="shared" si="3"/>
        <v>91.40268394202927</v>
      </c>
    </row>
    <row r="69" spans="1:8" x14ac:dyDescent="0.3">
      <c r="A69">
        <v>68</v>
      </c>
      <c r="B69" s="9">
        <f>'일자별 주가'!B69*'종목 기본정보'!B$4</f>
        <v>219957319373400</v>
      </c>
      <c r="C69" s="9">
        <f>'일자별 주가'!C69*'종목 기본정보'!C$4</f>
        <v>8316818525568</v>
      </c>
      <c r="D69" s="9">
        <f>'일자별 주가'!D69*'종목 기본정보'!D$4</f>
        <v>45440678679500</v>
      </c>
      <c r="E69" s="9">
        <f>'일자별 주가'!E69*'종목 기본정보'!E$4</f>
        <v>14722514018000</v>
      </c>
      <c r="F69" s="9">
        <f>'일자별 주가'!F69*'종목 기본정보'!F$4</f>
        <v>12576606750000</v>
      </c>
      <c r="G69" s="9">
        <f t="shared" si="2"/>
        <v>301013937346468</v>
      </c>
      <c r="H69" s="7">
        <f t="shared" si="3"/>
        <v>89.946762087517115</v>
      </c>
    </row>
    <row r="70" spans="1:8" x14ac:dyDescent="0.3">
      <c r="A70">
        <v>69</v>
      </c>
      <c r="B70" s="9">
        <f>'일자별 주가'!B70*'종목 기본정보'!B$4</f>
        <v>222220254757900</v>
      </c>
      <c r="C70" s="9">
        <f>'일자별 주가'!C70*'종목 기본정보'!C$4</f>
        <v>8334230705600</v>
      </c>
      <c r="D70" s="9">
        <f>'일자별 주가'!D70*'종목 기본정보'!D$4</f>
        <v>45709558435000</v>
      </c>
      <c r="E70" s="9">
        <f>'일자별 주가'!E70*'종목 기본정보'!E$4</f>
        <v>15263437057000</v>
      </c>
      <c r="F70" s="9">
        <f>'일자별 주가'!F70*'종목 기본정보'!F$4</f>
        <v>12727526031000</v>
      </c>
      <c r="G70" s="9">
        <f t="shared" si="2"/>
        <v>304255006986500</v>
      </c>
      <c r="H70" s="7">
        <f t="shared" si="3"/>
        <v>90.915234585471552</v>
      </c>
    </row>
    <row r="71" spans="1:8" x14ac:dyDescent="0.3">
      <c r="A71">
        <v>70</v>
      </c>
      <c r="B71" s="9">
        <f>'일자별 주가'!B71*'종목 기본정보'!B$4</f>
        <v>222899135373250</v>
      </c>
      <c r="C71" s="9">
        <f>'일자별 주가'!C71*'종목 기본정보'!C$4</f>
        <v>9736334166112</v>
      </c>
      <c r="D71" s="9">
        <f>'일자별 주가'!D71*'종목 기본정보'!D$4</f>
        <v>45225574875100</v>
      </c>
      <c r="E71" s="9">
        <f>'일자별 주가'!E71*'종목 기본정보'!E$4</f>
        <v>15239918664000</v>
      </c>
      <c r="F71" s="9">
        <f>'일자별 주가'!F71*'종목 기본정보'!F$4</f>
        <v>12601759963500</v>
      </c>
      <c r="G71" s="9">
        <f t="shared" si="2"/>
        <v>305702723041962</v>
      </c>
      <c r="H71" s="7">
        <f t="shared" si="3"/>
        <v>91.347830407308976</v>
      </c>
    </row>
    <row r="72" spans="1:8" x14ac:dyDescent="0.3">
      <c r="A72">
        <v>71</v>
      </c>
      <c r="B72" s="9">
        <f>'일자별 주가'!B72*'종목 기본정보'!B$4</f>
        <v>218599558142700</v>
      </c>
      <c r="C72" s="9">
        <f>'일자별 주가'!C72*'종목 기본정보'!C$4</f>
        <v>9387984823488</v>
      </c>
      <c r="D72" s="9">
        <f>'일자별 주가'!D72*'종목 기본정보'!D$4</f>
        <v>43773624195400</v>
      </c>
      <c r="E72" s="9">
        <f>'일자별 주가'!E72*'종목 기본정보'!E$4</f>
        <v>14816587590000</v>
      </c>
      <c r="F72" s="9">
        <f>'일자별 주가'!F72*'종목 기본정보'!F$4</f>
        <v>12149002120500</v>
      </c>
      <c r="G72" s="9">
        <f t="shared" si="2"/>
        <v>298726756872088</v>
      </c>
      <c r="H72" s="7">
        <f t="shared" si="3"/>
        <v>89.263323706577694</v>
      </c>
    </row>
    <row r="73" spans="1:8" x14ac:dyDescent="0.3">
      <c r="A73">
        <v>72</v>
      </c>
      <c r="B73" s="9">
        <f>'일자별 주가'!B73*'종목 기본정보'!B$4</f>
        <v>221767667681000</v>
      </c>
      <c r="C73" s="9">
        <f>'일자별 주가'!C73*'종목 기본정보'!C$4</f>
        <v>9440238987248</v>
      </c>
      <c r="D73" s="9">
        <f>'일자별 주가'!D73*'종목 기본정보'!D$4</f>
        <v>44257607755300</v>
      </c>
      <c r="E73" s="9">
        <f>'일자별 주가'!E73*'종목 기본정보'!E$4</f>
        <v>15357510629000</v>
      </c>
      <c r="F73" s="9">
        <f>'일자별 주가'!F73*'종목 기본정보'!F$4</f>
        <v>12652066390500</v>
      </c>
      <c r="G73" s="9">
        <f t="shared" si="2"/>
        <v>303475091443048</v>
      </c>
      <c r="H73" s="7">
        <f t="shared" si="3"/>
        <v>90.682185981630695</v>
      </c>
    </row>
    <row r="74" spans="1:8" x14ac:dyDescent="0.3">
      <c r="A74">
        <v>73</v>
      </c>
      <c r="B74" s="9">
        <f>'일자별 주가'!B74*'종목 기본정보'!B$4</f>
        <v>221767667681000</v>
      </c>
      <c r="C74" s="9">
        <f>'일자별 주가'!C74*'종목 기본정보'!C$4</f>
        <v>9405397003520</v>
      </c>
      <c r="D74" s="9">
        <f>'일자별 주가'!D74*'종목 기본정보'!D$4</f>
        <v>43719848244300</v>
      </c>
      <c r="E74" s="9">
        <f>'일자별 주가'!E74*'종목 기본정보'!E$4</f>
        <v>16133617598000</v>
      </c>
      <c r="F74" s="9">
        <f>'일자별 주가'!F74*'종목 기본정보'!F$4</f>
        <v>13633041717000</v>
      </c>
      <c r="G74" s="9">
        <f t="shared" si="2"/>
        <v>304659572243820</v>
      </c>
      <c r="H74" s="7">
        <f t="shared" si="3"/>
        <v>91.036123788376301</v>
      </c>
    </row>
    <row r="75" spans="1:8" x14ac:dyDescent="0.3">
      <c r="A75">
        <v>74</v>
      </c>
      <c r="B75" s="9">
        <f>'일자별 주가'!B75*'종목 기본정보'!B$4</f>
        <v>232629757526600</v>
      </c>
      <c r="C75" s="9">
        <f>'일자별 주가'!C75*'종목 기본정보'!C$4</f>
        <v>9858254673664</v>
      </c>
      <c r="D75" s="9">
        <f>'일자별 주가'!D75*'종목 기본정보'!D$4</f>
        <v>45225574875100</v>
      </c>
      <c r="E75" s="9">
        <f>'일자별 주가'!E75*'종목 기본정보'!E$4</f>
        <v>17050834925000</v>
      </c>
      <c r="F75" s="9">
        <f>'일자별 주가'!F75*'종목 기본정보'!F$4</f>
        <v>14412791335500</v>
      </c>
      <c r="G75" s="9">
        <f t="shared" si="2"/>
        <v>319177213335864</v>
      </c>
      <c r="H75" s="7">
        <f t="shared" si="3"/>
        <v>95.374178102037689</v>
      </c>
    </row>
    <row r="76" spans="1:8" x14ac:dyDescent="0.3">
      <c r="A76">
        <v>75</v>
      </c>
      <c r="B76" s="9">
        <f>'일자별 주가'!B76*'종목 기본정보'!B$4</f>
        <v>226746125526900</v>
      </c>
      <c r="C76" s="9">
        <f>'일자별 주가'!C76*'종목 기본정보'!C$4</f>
        <v>9858254673664</v>
      </c>
      <c r="D76" s="9">
        <f>'일자별 주가'!D76*'종목 기본정보'!D$4</f>
        <v>44096279902000</v>
      </c>
      <c r="E76" s="9">
        <f>'일자별 주가'!E76*'종목 기본정보'!E$4</f>
        <v>16533430279000</v>
      </c>
      <c r="F76" s="9">
        <f>'일자별 주가'!F76*'종목 기본정보'!F$4</f>
        <v>14236718841000</v>
      </c>
      <c r="G76" s="9">
        <f t="shared" si="2"/>
        <v>311470809222564</v>
      </c>
      <c r="H76" s="7">
        <f t="shared" si="3"/>
        <v>93.071407328565428</v>
      </c>
    </row>
    <row r="77" spans="1:8" x14ac:dyDescent="0.3">
      <c r="A77">
        <v>76</v>
      </c>
      <c r="B77" s="9">
        <f>'일자별 주가'!B77*'종목 기본정보'!B$4</f>
        <v>222899135373250</v>
      </c>
      <c r="C77" s="9">
        <f>'일자별 주가'!C77*'종목 기본정보'!C$4</f>
        <v>10084683508736</v>
      </c>
      <c r="D77" s="9">
        <f>'일자별 주가'!D77*'종목 기본정보'!D$4</f>
        <v>43719848244300</v>
      </c>
      <c r="E77" s="9">
        <f>'일자별 주가'!E77*'종목 기본정보'!E$4</f>
        <v>16651022244000</v>
      </c>
      <c r="F77" s="9">
        <f>'일자별 주가'!F77*'종목 기본정보'!F$4</f>
        <v>14236718841000</v>
      </c>
      <c r="G77" s="9">
        <f t="shared" si="2"/>
        <v>307591408211286</v>
      </c>
      <c r="H77" s="7">
        <f t="shared" si="3"/>
        <v>91.912193363658986</v>
      </c>
    </row>
    <row r="78" spans="1:8" x14ac:dyDescent="0.3">
      <c r="A78">
        <v>77</v>
      </c>
      <c r="B78" s="9">
        <f>'일자별 주가'!B78*'종목 기본정보'!B$4</f>
        <v>225614657834650</v>
      </c>
      <c r="C78" s="9">
        <f>'일자별 주가'!C78*'종목 기본정보'!C$4</f>
        <v>10102095688768</v>
      </c>
      <c r="D78" s="9">
        <f>'일자별 주가'!D78*'종목 기본정보'!D$4</f>
        <v>45118022972900</v>
      </c>
      <c r="E78" s="9">
        <f>'일자별 주가'!E78*'종목 기본정보'!E$4</f>
        <v>16698059030000</v>
      </c>
      <c r="F78" s="9">
        <f>'일자별 주가'!F78*'종목 기본정보'!F$4</f>
        <v>14362484908500</v>
      </c>
      <c r="G78" s="9">
        <f t="shared" si="2"/>
        <v>311895320434818</v>
      </c>
      <c r="H78" s="7">
        <f t="shared" si="3"/>
        <v>93.198256634443723</v>
      </c>
    </row>
    <row r="79" spans="1:8" x14ac:dyDescent="0.3">
      <c r="A79">
        <v>78</v>
      </c>
      <c r="B79" s="9">
        <f>'일자별 주가'!B79*'종목 기본정보'!B$4</f>
        <v>225614657834650</v>
      </c>
      <c r="C79" s="9">
        <f>'일자별 주가'!C79*'종목 기본정보'!C$4</f>
        <v>10467857211424</v>
      </c>
      <c r="D79" s="9">
        <f>'일자별 주가'!D79*'종목 기본정보'!D$4</f>
        <v>44418935608600</v>
      </c>
      <c r="E79" s="9">
        <f>'일자별 주가'!E79*'종목 기본정보'!E$4</f>
        <v>16980279746000</v>
      </c>
      <c r="F79" s="9">
        <f>'일자별 주가'!F79*'종목 기본정보'!F$4</f>
        <v>14312178481500</v>
      </c>
      <c r="G79" s="9">
        <f t="shared" si="2"/>
        <v>311793908882174</v>
      </c>
      <c r="H79" s="7">
        <f t="shared" si="3"/>
        <v>93.167953583099973</v>
      </c>
    </row>
    <row r="80" spans="1:8" x14ac:dyDescent="0.3">
      <c r="A80">
        <v>79</v>
      </c>
      <c r="B80" s="9">
        <f>'일자별 주가'!B80*'종목 기본정보'!B$4</f>
        <v>223351722450150</v>
      </c>
      <c r="C80" s="9">
        <f>'일자별 주가'!C80*'종목 기본정보'!C$4</f>
        <v>10293682540112</v>
      </c>
      <c r="D80" s="9">
        <f>'일자별 주가'!D80*'종목 기본정보'!D$4</f>
        <v>43773624195400</v>
      </c>
      <c r="E80" s="9">
        <f>'일자별 주가'!E80*'종목 기본정보'!E$4</f>
        <v>16627503851000</v>
      </c>
      <c r="F80" s="9">
        <f>'일자별 주가'!F80*'종목 기본정보'!F$4</f>
        <v>13934880279000</v>
      </c>
      <c r="G80" s="9">
        <f t="shared" si="2"/>
        <v>307981413315662</v>
      </c>
      <c r="H80" s="7">
        <f t="shared" si="3"/>
        <v>92.028731809172399</v>
      </c>
    </row>
    <row r="81" spans="1:8" x14ac:dyDescent="0.3">
      <c r="A81">
        <v>80</v>
      </c>
      <c r="B81" s="9">
        <f>'일자별 주가'!B81*'종목 기본정보'!B$4</f>
        <v>225614657834650</v>
      </c>
      <c r="C81" s="9">
        <f>'일자별 주가'!C81*'종목 기본정보'!C$4</f>
        <v>10241428376352</v>
      </c>
      <c r="D81" s="9">
        <f>'일자별 주가'!D81*'종목 기본정보'!D$4</f>
        <v>44418935608600</v>
      </c>
      <c r="E81" s="9">
        <f>'일자별 주가'!E81*'종목 기본정보'!E$4</f>
        <v>16627503851000</v>
      </c>
      <c r="F81" s="9">
        <f>'일자별 주가'!F81*'종목 기본정보'!F$4</f>
        <v>14035493133000</v>
      </c>
      <c r="G81" s="9">
        <f t="shared" si="2"/>
        <v>310938018803602</v>
      </c>
      <c r="H81" s="7">
        <f t="shared" si="3"/>
        <v>92.912202829666342</v>
      </c>
    </row>
    <row r="82" spans="1:8" x14ac:dyDescent="0.3">
      <c r="A82">
        <v>81</v>
      </c>
      <c r="B82" s="9">
        <f>'일자별 주가'!B82*'종목 기본정보'!B$4</f>
        <v>226746125526900</v>
      </c>
      <c r="C82" s="9">
        <f>'일자별 주가'!C82*'종목 기본정보'!C$4</f>
        <v>10241428376352</v>
      </c>
      <c r="D82" s="9">
        <f>'일자별 주가'!D82*'종목 기본정보'!D$4</f>
        <v>44849143217400</v>
      </c>
      <c r="E82" s="9">
        <f>'일자별 주가'!E82*'종목 기본정보'!E$4</f>
        <v>17050834925000</v>
      </c>
      <c r="F82" s="9">
        <f>'일자별 주가'!F82*'종목 기본정보'!F$4</f>
        <v>14060646346500</v>
      </c>
      <c r="G82" s="9">
        <f t="shared" si="2"/>
        <v>312948178392152</v>
      </c>
      <c r="H82" s="7">
        <f t="shared" si="3"/>
        <v>93.512863875009032</v>
      </c>
    </row>
    <row r="83" spans="1:8" x14ac:dyDescent="0.3">
      <c r="A83">
        <v>82</v>
      </c>
      <c r="B83" s="9">
        <f>'일자별 주가'!B83*'종목 기본정보'!B$4</f>
        <v>226293538450000</v>
      </c>
      <c r="C83" s="9">
        <f>'일자별 주가'!C83*'종목 기본정보'!C$4</f>
        <v>10119507868800</v>
      </c>
      <c r="D83" s="9">
        <f>'일자별 주가'!D83*'종목 기본정보'!D$4</f>
        <v>45010471070700</v>
      </c>
      <c r="E83" s="9">
        <f>'일자별 주가'!E83*'종목 기본정보'!E$4</f>
        <v>17709349929000</v>
      </c>
      <c r="F83" s="9">
        <f>'일자별 주가'!F83*'종목 기본정보'!F$4</f>
        <v>14387638122000</v>
      </c>
      <c r="G83" s="9">
        <f t="shared" si="2"/>
        <v>313520505440500</v>
      </c>
      <c r="H83" s="7">
        <f t="shared" si="3"/>
        <v>93.683882417564945</v>
      </c>
    </row>
    <row r="84" spans="1:8" x14ac:dyDescent="0.3">
      <c r="A84">
        <v>83</v>
      </c>
      <c r="B84" s="9">
        <f>'일자별 주가'!B84*'종목 기본정보'!B$4</f>
        <v>219504732296500</v>
      </c>
      <c r="C84" s="9">
        <f>'일자별 주가'!C84*'종목 기본정보'!C$4</f>
        <v>9684080002352</v>
      </c>
      <c r="D84" s="9">
        <f>'일자별 주가'!D84*'종목 기본정보'!D$4</f>
        <v>43558520391000</v>
      </c>
      <c r="E84" s="9">
        <f>'일자별 주가'!E84*'종목 기본정보'!E$4</f>
        <v>16933242960000</v>
      </c>
      <c r="F84" s="9">
        <f>'일자별 주가'!F84*'종목 기본정보'!F$4</f>
        <v>13934880279000</v>
      </c>
      <c r="G84" s="9">
        <f t="shared" si="2"/>
        <v>303615455928852</v>
      </c>
      <c r="H84" s="7">
        <f t="shared" si="3"/>
        <v>90.724128660835007</v>
      </c>
    </row>
    <row r="85" spans="1:8" x14ac:dyDescent="0.3">
      <c r="A85">
        <v>84</v>
      </c>
      <c r="B85" s="9">
        <f>'일자별 주가'!B85*'종목 기본정보'!B$4</f>
        <v>222672841834800</v>
      </c>
      <c r="C85" s="9">
        <f>'일자별 주가'!C85*'종목 기본정보'!C$4</f>
        <v>10014999541280</v>
      </c>
      <c r="D85" s="9">
        <f>'일자별 주가'!D85*'종목 기본정보'!D$4</f>
        <v>44311383706400</v>
      </c>
      <c r="E85" s="9">
        <f>'일자별 주가'!E85*'종목 기본정보'!E$4</f>
        <v>16980279746000</v>
      </c>
      <c r="F85" s="9">
        <f>'일자별 주가'!F85*'종목 기본정보'!F$4</f>
        <v>14161259200500</v>
      </c>
      <c r="G85" s="9">
        <f t="shared" si="2"/>
        <v>308140764028980</v>
      </c>
      <c r="H85" s="7">
        <f t="shared" si="3"/>
        <v>92.076347812689178</v>
      </c>
    </row>
    <row r="86" spans="1:8" x14ac:dyDescent="0.3">
      <c r="A86">
        <v>85</v>
      </c>
      <c r="B86" s="9">
        <f>'일자별 주가'!B86*'종목 기본정보'!B$4</f>
        <v>220862493527200</v>
      </c>
      <c r="C86" s="9">
        <f>'일자별 주가'!C86*'종목 기본정보'!C$4</f>
        <v>9875666853696</v>
      </c>
      <c r="D86" s="9">
        <f>'일자별 주가'!D86*'종목 기본정보'!D$4</f>
        <v>44311383706400</v>
      </c>
      <c r="E86" s="9">
        <f>'일자별 주가'!E86*'종목 기본정보'!E$4</f>
        <v>16651022244000</v>
      </c>
      <c r="F86" s="9">
        <f>'일자별 주가'!F86*'종목 기본정보'!F$4</f>
        <v>14211565627500</v>
      </c>
      <c r="G86" s="9">
        <f t="shared" si="2"/>
        <v>305912131958796</v>
      </c>
      <c r="H86" s="7">
        <f t="shared" si="3"/>
        <v>91.410404433573405</v>
      </c>
    </row>
    <row r="87" spans="1:8" x14ac:dyDescent="0.3">
      <c r="A87">
        <v>86</v>
      </c>
      <c r="B87" s="9">
        <f>'일자별 주가'!B87*'종목 기본정보'!B$4</f>
        <v>220862493527200</v>
      </c>
      <c r="C87" s="9">
        <f>'일자별 주가'!C87*'종목 기본정보'!C$4</f>
        <v>10241428376352</v>
      </c>
      <c r="D87" s="9">
        <f>'일자별 주가'!D87*'종목 기본정보'!D$4</f>
        <v>45709558435000</v>
      </c>
      <c r="E87" s="9">
        <f>'일자별 주가'!E87*'종목 기본정보'!E$4</f>
        <v>16580467065000</v>
      </c>
      <c r="F87" s="9">
        <f>'일자별 주가'!F87*'종목 기본정보'!F$4</f>
        <v>14362484908500</v>
      </c>
      <c r="G87" s="9">
        <f t="shared" si="2"/>
        <v>307756432312052</v>
      </c>
      <c r="H87" s="7">
        <f t="shared" si="3"/>
        <v>91.961504646921014</v>
      </c>
    </row>
    <row r="88" spans="1:8" x14ac:dyDescent="0.3">
      <c r="A88">
        <v>87</v>
      </c>
      <c r="B88" s="9">
        <f>'일자별 주가'!B88*'종목 기본정보'!B$4</f>
        <v>219052145219600</v>
      </c>
      <c r="C88" s="9">
        <f>'일자별 주가'!C88*'종목 기본정보'!C$4</f>
        <v>10206604016288</v>
      </c>
      <c r="D88" s="9">
        <f>'일자별 주가'!D88*'종목 기본정보'!D$4</f>
        <v>45440678679500</v>
      </c>
      <c r="E88" s="9">
        <f>'일자별 주가'!E88*'종목 기본정보'!E$4</f>
        <v>16298246349000</v>
      </c>
      <c r="F88" s="9">
        <f>'일자별 주가'!F88*'종목 기본정보'!F$4</f>
        <v>14437944549000</v>
      </c>
      <c r="G88" s="9">
        <f t="shared" si="2"/>
        <v>305435618813388</v>
      </c>
      <c r="H88" s="7">
        <f t="shared" si="3"/>
        <v>91.268016294009442</v>
      </c>
    </row>
    <row r="89" spans="1:8" x14ac:dyDescent="0.3">
      <c r="A89">
        <v>88</v>
      </c>
      <c r="B89" s="9">
        <f>'일자별 주가'!B89*'종목 기본정보'!B$4</f>
        <v>216789209835100</v>
      </c>
      <c r="C89" s="9">
        <f>'일자별 주가'!C89*'종목 기본정보'!C$4</f>
        <v>10311112343808</v>
      </c>
      <c r="D89" s="9">
        <f>'일자별 주가'!D89*'종목 기본정보'!D$4</f>
        <v>46085990092700</v>
      </c>
      <c r="E89" s="9">
        <f>'일자별 주가'!E89*'종목 기본정보'!E$4</f>
        <v>15898433668000</v>
      </c>
      <c r="F89" s="9">
        <f>'일자별 주가'!F89*'종목 기본정보'!F$4</f>
        <v>14287025268000</v>
      </c>
      <c r="G89" s="9">
        <f t="shared" si="2"/>
        <v>303371771207608</v>
      </c>
      <c r="H89" s="7">
        <f t="shared" si="3"/>
        <v>90.651312591787445</v>
      </c>
    </row>
    <row r="90" spans="1:8" x14ac:dyDescent="0.3">
      <c r="A90">
        <v>89</v>
      </c>
      <c r="B90" s="9">
        <f>'일자별 주가'!B90*'종목 기본정보'!B$4</f>
        <v>219731025834950</v>
      </c>
      <c r="C90" s="9">
        <f>'일자별 주가'!C90*'종목 기본정보'!C$4</f>
        <v>10729128030224</v>
      </c>
      <c r="D90" s="9">
        <f>'일자별 주가'!D90*'종목 기본정보'!D$4</f>
        <v>44956695119600</v>
      </c>
      <c r="E90" s="9">
        <f>'일자별 주가'!E90*'종목 기본정보'!E$4</f>
        <v>16556948672000</v>
      </c>
      <c r="F90" s="9">
        <f>'일자별 주가'!F90*'종목 기본정보'!F$4</f>
        <v>15569839156500</v>
      </c>
      <c r="G90" s="9">
        <f t="shared" si="2"/>
        <v>307543636813274</v>
      </c>
      <c r="H90" s="7">
        <f t="shared" si="3"/>
        <v>91.897918667246429</v>
      </c>
    </row>
    <row r="91" spans="1:8" x14ac:dyDescent="0.3">
      <c r="A91">
        <v>90</v>
      </c>
      <c r="B91" s="9">
        <f>'일자별 주가'!B91*'종목 기본정보'!B$4</f>
        <v>217241796912000</v>
      </c>
      <c r="C91" s="9">
        <f>'일자별 주가'!C91*'종목 기본정보'!C$4</f>
        <v>10659444062768</v>
      </c>
      <c r="D91" s="9">
        <f>'일자별 주가'!D91*'종목 기본정보'!D$4</f>
        <v>43343416586600</v>
      </c>
      <c r="E91" s="9">
        <f>'일자별 주가'!E91*'종목 기본정보'!E$4</f>
        <v>16204172777000</v>
      </c>
      <c r="F91" s="9">
        <f>'일자별 주가'!F91*'종목 기본정보'!F$4</f>
        <v>15494379516000</v>
      </c>
      <c r="G91" s="9">
        <f t="shared" si="2"/>
        <v>302943209854368</v>
      </c>
      <c r="H91" s="7">
        <f t="shared" si="3"/>
        <v>90.523253052685732</v>
      </c>
    </row>
    <row r="92" spans="1:8" x14ac:dyDescent="0.3">
      <c r="A92">
        <v>91</v>
      </c>
      <c r="B92" s="9">
        <f>'일자별 주가'!B92*'종목 기본정보'!B$4</f>
        <v>216562916296650</v>
      </c>
      <c r="C92" s="9">
        <f>'일자별 주가'!C92*'종목 기본정보'!C$4</f>
        <v>10537523555216</v>
      </c>
      <c r="D92" s="9">
        <f>'일자별 주가'!D92*'종목 기본정보'!D$4</f>
        <v>44042503950900</v>
      </c>
      <c r="E92" s="9">
        <f>'일자별 주가'!E92*'종목 기본정보'!E$4</f>
        <v>16298246349000</v>
      </c>
      <c r="F92" s="9">
        <f>'일자별 주가'!F92*'종목 기본정보'!F$4</f>
        <v>15217694167500</v>
      </c>
      <c r="G92" s="9">
        <f t="shared" si="2"/>
        <v>302658884319266</v>
      </c>
      <c r="H92" s="7">
        <f t="shared" si="3"/>
        <v>90.438292995730649</v>
      </c>
    </row>
    <row r="93" spans="1:8" x14ac:dyDescent="0.3">
      <c r="A93">
        <v>92</v>
      </c>
      <c r="B93" s="9">
        <f>'일자별 주가'!B93*'종목 기본정보'!B$4</f>
        <v>220862493527200</v>
      </c>
      <c r="C93" s="9">
        <f>'일자별 주가'!C93*'종목 기본정보'!C$4</f>
        <v>10398190867632</v>
      </c>
      <c r="D93" s="9">
        <f>'일자별 주가'!D93*'종목 기본정보'!D$4</f>
        <v>43612296342100</v>
      </c>
      <c r="E93" s="9">
        <f>'일자별 주가'!E93*'종목 기본정보'!E$4</f>
        <v>16651022244000</v>
      </c>
      <c r="F93" s="9">
        <f>'일자별 주가'!F93*'종목 기본정보'!F$4</f>
        <v>15771064864500</v>
      </c>
      <c r="G93" s="9">
        <f t="shared" si="2"/>
        <v>307295067845432</v>
      </c>
      <c r="H93" s="7">
        <f t="shared" si="3"/>
        <v>91.823643123695462</v>
      </c>
    </row>
    <row r="94" spans="1:8" x14ac:dyDescent="0.3">
      <c r="A94">
        <v>93</v>
      </c>
      <c r="B94" s="9">
        <f>'일자별 주가'!B94*'종목 기본정보'!B$4</f>
        <v>227651299680700</v>
      </c>
      <c r="C94" s="9">
        <f>'일자별 주가'!C94*'종목 기본정보'!C$4</f>
        <v>10450445031392</v>
      </c>
      <c r="D94" s="9">
        <f>'일자별 주가'!D94*'종목 기본정보'!D$4</f>
        <v>44472711559700</v>
      </c>
      <c r="E94" s="9">
        <f>'일자별 주가'!E94*'종목 기본정보'!E$4</f>
        <v>16792132602000</v>
      </c>
      <c r="F94" s="9">
        <f>'일자별 주가'!F94*'종목 기본정보'!F$4</f>
        <v>15972290572500</v>
      </c>
      <c r="G94" s="9">
        <f t="shared" si="2"/>
        <v>315338879446292</v>
      </c>
      <c r="H94" s="7">
        <f t="shared" si="3"/>
        <v>94.227235511202082</v>
      </c>
    </row>
    <row r="95" spans="1:8" x14ac:dyDescent="0.3">
      <c r="A95">
        <v>94</v>
      </c>
      <c r="B95" s="9">
        <f>'일자별 주가'!B95*'종목 기본정보'!B$4</f>
        <v>226293538450000</v>
      </c>
      <c r="C95" s="9">
        <f>'일자별 주가'!C95*'종목 기본정보'!C$4</f>
        <v>10450445031392</v>
      </c>
      <c r="D95" s="9">
        <f>'일자별 주가'!D95*'종목 기본정보'!D$4</f>
        <v>45225574875100</v>
      </c>
      <c r="E95" s="9">
        <f>'일자별 주가'!E95*'종목 기본정보'!E$4</f>
        <v>17050834925000</v>
      </c>
      <c r="F95" s="9">
        <f>'일자별 주가'!F95*'종목 기본정보'!F$4</f>
        <v>16651427337000</v>
      </c>
      <c r="G95" s="9">
        <f t="shared" si="2"/>
        <v>315671820618492</v>
      </c>
      <c r="H95" s="7">
        <f t="shared" si="3"/>
        <v>94.326722533859581</v>
      </c>
    </row>
    <row r="96" spans="1:8" x14ac:dyDescent="0.3">
      <c r="A96">
        <v>95</v>
      </c>
      <c r="B96" s="9">
        <f>'일자별 주가'!B96*'종목 기본정보'!B$4</f>
        <v>226067244911550</v>
      </c>
      <c r="C96" s="9">
        <f>'일자별 주가'!C96*'종목 기본정보'!C$4</f>
        <v>10607207522672</v>
      </c>
      <c r="D96" s="9">
        <f>'일자별 주가'!D96*'종목 기본정보'!D$4</f>
        <v>44849143217400</v>
      </c>
      <c r="E96" s="9">
        <f>'일자별 주가'!E96*'종목 기본정보'!E$4</f>
        <v>17756386715000</v>
      </c>
      <c r="F96" s="9">
        <f>'일자별 주가'!F96*'종목 기본정보'!F$4</f>
        <v>16852653045000</v>
      </c>
      <c r="G96" s="9">
        <f t="shared" si="2"/>
        <v>316132635411622</v>
      </c>
      <c r="H96" s="7">
        <f t="shared" si="3"/>
        <v>94.464419807711607</v>
      </c>
    </row>
    <row r="97" spans="1:8" x14ac:dyDescent="0.3">
      <c r="A97">
        <v>96</v>
      </c>
      <c r="B97" s="9">
        <f>'일자별 주가'!B97*'종목 기본정보'!B$4</f>
        <v>220636199988750</v>
      </c>
      <c r="C97" s="9">
        <f>'일자별 주가'!C97*'종목 기본정보'!C$4</f>
        <v>10763952390288</v>
      </c>
      <c r="D97" s="9">
        <f>'일자별 주가'!D97*'종목 기본정보'!D$4</f>
        <v>43719848244300</v>
      </c>
      <c r="E97" s="9">
        <f>'일자별 주가'!E97*'종목 기본정보'!E$4</f>
        <v>17732868322000</v>
      </c>
      <c r="F97" s="9">
        <f>'일자별 주가'!F97*'종목 기본정보'!F$4</f>
        <v>16902959472000</v>
      </c>
      <c r="G97" s="9">
        <f t="shared" si="2"/>
        <v>309755828417338</v>
      </c>
      <c r="H97" s="7">
        <f t="shared" si="3"/>
        <v>92.558949427671706</v>
      </c>
    </row>
    <row r="98" spans="1:8" x14ac:dyDescent="0.3">
      <c r="A98">
        <v>97</v>
      </c>
      <c r="B98" s="9">
        <f>'일자별 주가'!B98*'종목 기본정보'!B$4</f>
        <v>221088787065650</v>
      </c>
      <c r="C98" s="9">
        <f>'일자별 주가'!C98*'종목 기본정보'!C$4</f>
        <v>11007793405392</v>
      </c>
      <c r="D98" s="9">
        <f>'일자별 주가'!D98*'종목 기본정보'!D$4</f>
        <v>43773624195400</v>
      </c>
      <c r="E98" s="9">
        <f>'일자별 주가'!E98*'종목 기본정보'!E$4</f>
        <v>18320828147000</v>
      </c>
      <c r="F98" s="9">
        <f>'일자별 주가'!F98*'종목 기본정보'!F$4</f>
        <v>17506636596000</v>
      </c>
      <c r="G98" s="9">
        <f t="shared" si="2"/>
        <v>311697669409442</v>
      </c>
      <c r="H98" s="7">
        <f t="shared" si="3"/>
        <v>93.139196014485165</v>
      </c>
    </row>
    <row r="99" spans="1:8" x14ac:dyDescent="0.3">
      <c r="A99">
        <v>98</v>
      </c>
      <c r="B99" s="9">
        <f>'일자별 주가'!B99*'종목 기본정보'!B$4</f>
        <v>222899135373250</v>
      </c>
      <c r="C99" s="9">
        <f>'일자별 주가'!C99*'종목 기본정보'!C$4</f>
        <v>11234222240464</v>
      </c>
      <c r="D99" s="9">
        <f>'일자별 주가'!D99*'종목 기본정보'!D$4</f>
        <v>44042503950900</v>
      </c>
      <c r="E99" s="9">
        <f>'일자별 주가'!E99*'종목 기본정보'!E$4</f>
        <v>19473229404000</v>
      </c>
      <c r="F99" s="9">
        <f>'일자별 주가'!F99*'종목 기본정보'!F$4</f>
        <v>19518893676000</v>
      </c>
      <c r="G99" s="9">
        <f t="shared" si="2"/>
        <v>317167984644614</v>
      </c>
      <c r="H99" s="7">
        <f t="shared" si="3"/>
        <v>94.773795220552486</v>
      </c>
    </row>
    <row r="100" spans="1:8" x14ac:dyDescent="0.3">
      <c r="A100">
        <v>99</v>
      </c>
      <c r="B100" s="9">
        <f>'일자별 주가'!B100*'종목 기본정보'!B$4</f>
        <v>225840951373100</v>
      </c>
      <c r="C100" s="9">
        <f>'일자별 주가'!C100*'종목 기본정보'!C$4</f>
        <v>10868460717808</v>
      </c>
      <c r="D100" s="9">
        <f>'일자별 주가'!D100*'종목 기본정보'!D$4</f>
        <v>43773624195400</v>
      </c>
      <c r="E100" s="9">
        <f>'일자별 주가'!E100*'종목 기본정보'!E$4</f>
        <v>18603048863000</v>
      </c>
      <c r="F100" s="9">
        <f>'일자별 주가'!F100*'종목 기본정보'!F$4</f>
        <v>18361845855000</v>
      </c>
      <c r="G100" s="9">
        <f t="shared" si="2"/>
        <v>317447931004308</v>
      </c>
      <c r="H100" s="7">
        <f t="shared" si="3"/>
        <v>94.85744672464773</v>
      </c>
    </row>
    <row r="101" spans="1:8" x14ac:dyDescent="0.3">
      <c r="A101">
        <v>100</v>
      </c>
      <c r="B101" s="9">
        <f>'일자별 주가'!B101*'종목 기본정보'!B$4</f>
        <v>228103886757600</v>
      </c>
      <c r="C101" s="9">
        <f>'일자별 주가'!C101*'종목 기본정보'!C$4</f>
        <v>10642031882736</v>
      </c>
      <c r="D101" s="9">
        <f>'일자별 주가'!D101*'종목 기본정보'!D$4</f>
        <v>45118022972900</v>
      </c>
      <c r="E101" s="9">
        <f>'일자별 주가'!E101*'종목 기본정보'!E$4</f>
        <v>18273791361000</v>
      </c>
      <c r="F101" s="9">
        <f>'일자별 주가'!F101*'종목 기본정보'!F$4</f>
        <v>18060007293000</v>
      </c>
      <c r="G101" s="9">
        <f t="shared" si="2"/>
        <v>320197740267236</v>
      </c>
      <c r="H101" s="7">
        <f t="shared" si="3"/>
        <v>95.679124424155546</v>
      </c>
    </row>
    <row r="102" spans="1:8" x14ac:dyDescent="0.3">
      <c r="A102">
        <v>101</v>
      </c>
      <c r="B102" s="9">
        <f>'일자별 주가'!B102*'종목 기본정보'!B$4</f>
        <v>229461647988300</v>
      </c>
      <c r="C102" s="9">
        <f>'일자별 주가'!C102*'종목 기본정보'!C$4</f>
        <v>10833618734080</v>
      </c>
      <c r="D102" s="9">
        <f>'일자별 주가'!D102*'종목 기본정보'!D$4</f>
        <v>43827400146500</v>
      </c>
      <c r="E102" s="9">
        <f>'일자별 주가'!E102*'종목 기본정보'!E$4</f>
        <v>18367864933000</v>
      </c>
      <c r="F102" s="9">
        <f>'일자별 주가'!F102*'종목 기본정보'!F$4</f>
        <v>18060007293000</v>
      </c>
      <c r="G102" s="9">
        <f t="shared" si="2"/>
        <v>320550539094880</v>
      </c>
      <c r="H102" s="7">
        <f t="shared" si="3"/>
        <v>95.784545164785001</v>
      </c>
    </row>
    <row r="103" spans="1:8" x14ac:dyDescent="0.3">
      <c r="A103">
        <v>102</v>
      </c>
      <c r="B103" s="9">
        <f>'일자별 주가'!B103*'종목 기본정보'!B$4</f>
        <v>231724583372800</v>
      </c>
      <c r="C103" s="9">
        <f>'일자별 주가'!C103*'종목 기본정보'!C$4</f>
        <v>10955539241632</v>
      </c>
      <c r="D103" s="9">
        <f>'일자별 주가'!D103*'종목 기본정보'!D$4</f>
        <v>44956695119600</v>
      </c>
      <c r="E103" s="9">
        <f>'일자별 주가'!E103*'종목 기본정보'!E$4</f>
        <v>18626567256000</v>
      </c>
      <c r="F103" s="9">
        <f>'일자별 주가'!F103*'종목 기본정보'!F$4</f>
        <v>18412152282000</v>
      </c>
      <c r="G103" s="9">
        <f t="shared" si="2"/>
        <v>324675537272032</v>
      </c>
      <c r="H103" s="7">
        <f t="shared" si="3"/>
        <v>97.017146661321931</v>
      </c>
    </row>
    <row r="104" spans="1:8" x14ac:dyDescent="0.3">
      <c r="A104">
        <v>103</v>
      </c>
      <c r="B104" s="9">
        <f>'일자별 주가'!B104*'종목 기본정보'!B$4</f>
        <v>232629757526600</v>
      </c>
      <c r="C104" s="9">
        <f>'일자별 주가'!C104*'종목 기본정보'!C$4</f>
        <v>10955539241632</v>
      </c>
      <c r="D104" s="9">
        <f>'일자별 주가'!D104*'종목 기본정보'!D$4</f>
        <v>44795367266300</v>
      </c>
      <c r="E104" s="9">
        <f>'일자별 주가'!E104*'종목 기본정보'!E$4</f>
        <v>18579530470000</v>
      </c>
      <c r="F104" s="9">
        <f>'일자별 주가'!F104*'종목 기본정보'!F$4</f>
        <v>18613377990000</v>
      </c>
      <c r="G104" s="9">
        <f t="shared" si="2"/>
        <v>325573572494532</v>
      </c>
      <c r="H104" s="7">
        <f t="shared" si="3"/>
        <v>97.285490915466696</v>
      </c>
    </row>
    <row r="105" spans="1:8" x14ac:dyDescent="0.3">
      <c r="A105">
        <v>104</v>
      </c>
      <c r="B105" s="9">
        <f>'일자별 주가'!B105*'종목 기본정보'!B$4</f>
        <v>246659956910500</v>
      </c>
      <c r="C105" s="9">
        <f>'일자별 주가'!C105*'종목 기본정보'!C$4</f>
        <v>10903302701536</v>
      </c>
      <c r="D105" s="9">
        <f>'일자별 주가'!D105*'종목 기본정보'!D$4</f>
        <v>47699268625700</v>
      </c>
      <c r="E105" s="9">
        <f>'일자별 주가'!E105*'종목 기본정보'!E$4</f>
        <v>18838232793000</v>
      </c>
      <c r="F105" s="9">
        <f>'일자별 주가'!F105*'종목 기본정보'!F$4</f>
        <v>18412152282000</v>
      </c>
      <c r="G105" s="9">
        <f t="shared" si="2"/>
        <v>342512913312736</v>
      </c>
      <c r="H105" s="7">
        <f t="shared" si="3"/>
        <v>102.34717965960165</v>
      </c>
    </row>
    <row r="106" spans="1:8" x14ac:dyDescent="0.3">
      <c r="A106">
        <v>105</v>
      </c>
      <c r="B106" s="9">
        <f>'일자별 주가'!B106*'종목 기본정보'!B$4</f>
        <v>247112543987400</v>
      </c>
      <c r="C106" s="9">
        <f>'일자별 주가'!C106*'종목 기본정보'!C$4</f>
        <v>11321318387952</v>
      </c>
      <c r="D106" s="9">
        <f>'일자별 주가'!D106*'종목 기본정보'!D$4</f>
        <v>47161509114700</v>
      </c>
      <c r="E106" s="9">
        <f>'일자별 주가'!E106*'종목 기본정보'!E$4</f>
        <v>19637858155000</v>
      </c>
      <c r="F106" s="9">
        <f>'일자별 주가'!F106*'종목 기본정보'!F$4</f>
        <v>18638531203500</v>
      </c>
      <c r="G106" s="9">
        <f t="shared" si="2"/>
        <v>343871760848552</v>
      </c>
      <c r="H106" s="7">
        <f t="shared" si="3"/>
        <v>102.75322044659873</v>
      </c>
    </row>
    <row r="107" spans="1:8" x14ac:dyDescent="0.3">
      <c r="A107">
        <v>106</v>
      </c>
      <c r="B107" s="9">
        <f>'일자별 주가'!B107*'종목 기본정보'!B$4</f>
        <v>251185827679500</v>
      </c>
      <c r="C107" s="9">
        <f>'일자별 주가'!C107*'종목 기본정보'!C$4</f>
        <v>11582571583088</v>
      </c>
      <c r="D107" s="9">
        <f>'일자별 주가'!D107*'종목 기본정보'!D$4</f>
        <v>48613459794400</v>
      </c>
      <c r="E107" s="9">
        <f>'일자별 주가'!E107*'종목 기본정보'!E$4</f>
        <v>20413965124000</v>
      </c>
      <c r="F107" s="9">
        <f>'일자별 주가'!F107*'종목 기본정보'!F$4</f>
        <v>18688837630500</v>
      </c>
      <c r="G107" s="9">
        <f t="shared" si="2"/>
        <v>350484661811488</v>
      </c>
      <c r="H107" s="7">
        <f t="shared" si="3"/>
        <v>104.72923868304636</v>
      </c>
    </row>
    <row r="108" spans="1:8" x14ac:dyDescent="0.3">
      <c r="A108">
        <v>107</v>
      </c>
      <c r="B108" s="9">
        <f>'일자별 주가'!B108*'종목 기본정보'!B$4</f>
        <v>248470305218100</v>
      </c>
      <c r="C108" s="9">
        <f>'일자별 주가'!C108*'종목 기본정보'!C$4</f>
        <v>11565159403056</v>
      </c>
      <c r="D108" s="9">
        <f>'일자별 주가'!D108*'종목 기본정보'!D$4</f>
        <v>48936115501000</v>
      </c>
      <c r="E108" s="9">
        <f>'일자별 주가'!E108*'종목 기본정보'!E$4</f>
        <v>20413965124000</v>
      </c>
      <c r="F108" s="9">
        <f>'일자별 주가'!F108*'종목 기본정보'!F$4</f>
        <v>18890063338500</v>
      </c>
      <c r="G108" s="9">
        <f t="shared" si="2"/>
        <v>348275608584656</v>
      </c>
      <c r="H108" s="7">
        <f t="shared" si="3"/>
        <v>104.06914570933192</v>
      </c>
    </row>
    <row r="109" spans="1:8" x14ac:dyDescent="0.3">
      <c r="A109">
        <v>108</v>
      </c>
      <c r="B109" s="9">
        <f>'일자별 주가'!B109*'종목 기본정보'!B$4</f>
        <v>251185827679500</v>
      </c>
      <c r="C109" s="9">
        <f>'일자별 주가'!C109*'종목 기본정보'!C$4</f>
        <v>11774158434432</v>
      </c>
      <c r="D109" s="9">
        <f>'일자별 주가'!D109*'종목 기본정보'!D$4</f>
        <v>48290804087800</v>
      </c>
      <c r="E109" s="9">
        <f>'일자별 주가'!E109*'종목 기본정보'!E$4</f>
        <v>20343409945000</v>
      </c>
      <c r="F109" s="9">
        <f>'일자별 주가'!F109*'종목 기본정보'!F$4</f>
        <v>19292514754500</v>
      </c>
      <c r="G109" s="9">
        <f t="shared" si="2"/>
        <v>350886714901232</v>
      </c>
      <c r="H109" s="7">
        <f t="shared" si="3"/>
        <v>104.84937721858576</v>
      </c>
    </row>
    <row r="110" spans="1:8" x14ac:dyDescent="0.3">
      <c r="A110">
        <v>109</v>
      </c>
      <c r="B110" s="9">
        <f>'일자별 주가'!B110*'종목 기본정보'!B$4</f>
        <v>250733240602600</v>
      </c>
      <c r="C110" s="9">
        <f>'일자별 주가'!C110*'종목 기본정보'!C$4</f>
        <v>12261858088304</v>
      </c>
      <c r="D110" s="9">
        <f>'일자별 주가'!D110*'종목 기본정보'!D$4</f>
        <v>48828563598800</v>
      </c>
      <c r="E110" s="9">
        <f>'일자별 주가'!E110*'종목 기본정보'!E$4</f>
        <v>20696185840000</v>
      </c>
      <c r="F110" s="9">
        <f>'일자별 주가'!F110*'종목 기본정보'!F$4</f>
        <v>19367974395000</v>
      </c>
      <c r="G110" s="9">
        <f t="shared" si="2"/>
        <v>351887822524704</v>
      </c>
      <c r="H110" s="7">
        <f t="shared" si="3"/>
        <v>105.14852080650803</v>
      </c>
    </row>
    <row r="111" spans="1:8" x14ac:dyDescent="0.3">
      <c r="A111">
        <v>110</v>
      </c>
      <c r="B111" s="9">
        <f>'일자별 주가'!B111*'종목 기본정보'!B$4</f>
        <v>245754782756700</v>
      </c>
      <c r="C111" s="9">
        <f>'일자별 주가'!C111*'종목 기본정보'!C$4</f>
        <v>13010793313648</v>
      </c>
      <c r="D111" s="9">
        <f>'일자별 주가'!D111*'종목 기본정보'!D$4</f>
        <v>47591716723500</v>
      </c>
      <c r="E111" s="9">
        <f>'일자별 주가'!E111*'종목 기본정보'!E$4</f>
        <v>21778031918000</v>
      </c>
      <c r="F111" s="9">
        <f>'일자별 주가'!F111*'종목 기본정보'!F$4</f>
        <v>19493740462500</v>
      </c>
      <c r="G111" s="9">
        <f t="shared" si="2"/>
        <v>347629065174348</v>
      </c>
      <c r="H111" s="7">
        <f t="shared" si="3"/>
        <v>103.87595038150465</v>
      </c>
    </row>
    <row r="112" spans="1:8" x14ac:dyDescent="0.3">
      <c r="A112">
        <v>111</v>
      </c>
      <c r="B112" s="9">
        <f>'일자별 주가'!B112*'종목 기본정보'!B$4</f>
        <v>236703041218700</v>
      </c>
      <c r="C112" s="9">
        <f>'일자별 주가'!C112*'종목 기본정보'!C$4</f>
        <v>14021016981456</v>
      </c>
      <c r="D112" s="9">
        <f>'일자별 주가'!D112*'종목 기본정보'!D$4</f>
        <v>45817110337200</v>
      </c>
      <c r="E112" s="9">
        <f>'일자별 주가'!E112*'종목 기본정보'!E$4</f>
        <v>21730995132000</v>
      </c>
      <c r="F112" s="9">
        <f>'일자별 주가'!F112*'종목 기본정보'!F$4</f>
        <v>19091289046500</v>
      </c>
      <c r="G112" s="9">
        <f t="shared" si="2"/>
        <v>337363452715856</v>
      </c>
      <c r="H112" s="7">
        <f t="shared" si="3"/>
        <v>100.80845586737574</v>
      </c>
    </row>
    <row r="113" spans="1:8" x14ac:dyDescent="0.3">
      <c r="A113">
        <v>112</v>
      </c>
      <c r="B113" s="9">
        <f>'일자별 주가'!B113*'종목 기본정보'!B$4</f>
        <v>225840951373100</v>
      </c>
      <c r="C113" s="9">
        <f>'일자별 주가'!C113*'종목 기본정보'!C$4</f>
        <v>14073271145216</v>
      </c>
      <c r="D113" s="9">
        <f>'일자별 주가'!D113*'종목 기본정보'!D$4</f>
        <v>44096279902000</v>
      </c>
      <c r="E113" s="9">
        <f>'일자별 주가'!E113*'종목 기본정보'!E$4</f>
        <v>20131744408000</v>
      </c>
      <c r="F113" s="9">
        <f>'일자별 주가'!F113*'종목 기본정보'!F$4</f>
        <v>17531789809500</v>
      </c>
      <c r="G113" s="9">
        <f t="shared" si="2"/>
        <v>321674036637816</v>
      </c>
      <c r="H113" s="7">
        <f t="shared" si="3"/>
        <v>96.12026040472108</v>
      </c>
    </row>
    <row r="114" spans="1:8" x14ac:dyDescent="0.3">
      <c r="A114">
        <v>113</v>
      </c>
      <c r="B114" s="9">
        <f>'일자별 주가'!B114*'종목 기본정보'!B$4</f>
        <v>235797867064900</v>
      </c>
      <c r="C114" s="9">
        <f>'일자별 주가'!C114*'종목 기본정보'!C$4</f>
        <v>14386778504112</v>
      </c>
      <c r="D114" s="9">
        <f>'일자별 주가'!D114*'종목 기본정보'!D$4</f>
        <v>45924662239400</v>
      </c>
      <c r="E114" s="9">
        <f>'일자별 주가'!E114*'종목 기본정보'!E$4</f>
        <v>22930433175000</v>
      </c>
      <c r="F114" s="9">
        <f>'일자별 주가'!F114*'종목 기본정보'!F$4</f>
        <v>18915216552000</v>
      </c>
      <c r="G114" s="9">
        <f t="shared" si="2"/>
        <v>337954957535412</v>
      </c>
      <c r="H114" s="7">
        <f t="shared" si="3"/>
        <v>100.98520496991642</v>
      </c>
    </row>
    <row r="115" spans="1:8" x14ac:dyDescent="0.3">
      <c r="A115">
        <v>114</v>
      </c>
      <c r="B115" s="9">
        <f>'일자별 주가'!B115*'종목 기본정보'!B$4</f>
        <v>236250454141800</v>
      </c>
      <c r="C115" s="9">
        <f>'일자별 주가'!C115*'종목 기본정보'!C$4</f>
        <v>14351936520384</v>
      </c>
      <c r="D115" s="9">
        <f>'일자별 주가'!D115*'종목 기본정보'!D$4</f>
        <v>46677525554800</v>
      </c>
      <c r="E115" s="9">
        <f>'일자별 주가'!E115*'종목 기본정보'!E$4</f>
        <v>23118580319000</v>
      </c>
      <c r="F115" s="9">
        <f>'일자별 주가'!F115*'종목 기본정보'!F$4</f>
        <v>19342821181500</v>
      </c>
      <c r="G115" s="9">
        <f t="shared" si="2"/>
        <v>339741317717484</v>
      </c>
      <c r="H115" s="7">
        <f t="shared" si="3"/>
        <v>101.51899192913787</v>
      </c>
    </row>
    <row r="116" spans="1:8" x14ac:dyDescent="0.3">
      <c r="A116">
        <v>115</v>
      </c>
      <c r="B116" s="9">
        <f>'일자별 주가'!B116*'종목 기본정보'!B$4</f>
        <v>236703041218700</v>
      </c>
      <c r="C116" s="9">
        <f>'일자별 주가'!C116*'종목 기본정보'!C$4</f>
        <v>14108095505280</v>
      </c>
      <c r="D116" s="9">
        <f>'일자별 주가'!D116*'종목 기본정보'!D$4</f>
        <v>46354869848200</v>
      </c>
      <c r="E116" s="9">
        <f>'일자별 주가'!E116*'종목 기본정보'!E$4</f>
        <v>23095061926000</v>
      </c>
      <c r="F116" s="9">
        <f>'일자별 주가'!F116*'종목 기본정보'!F$4</f>
        <v>18965522979000</v>
      </c>
      <c r="G116" s="9">
        <f t="shared" si="2"/>
        <v>339226591477180</v>
      </c>
      <c r="H116" s="7">
        <f t="shared" si="3"/>
        <v>101.36518523472047</v>
      </c>
    </row>
    <row r="117" spans="1:8" x14ac:dyDescent="0.3">
      <c r="A117">
        <v>116</v>
      </c>
      <c r="B117" s="9">
        <f>'일자별 주가'!B117*'종목 기본정보'!B$4</f>
        <v>239418563680100</v>
      </c>
      <c r="C117" s="9">
        <f>'일자별 주가'!C117*'종목 기본정보'!C$4</f>
        <v>13951333014000</v>
      </c>
      <c r="D117" s="9">
        <f>'일자별 주가'!D117*'종목 기본정보'!D$4</f>
        <v>45924662239400</v>
      </c>
      <c r="E117" s="9">
        <f>'일자별 주가'!E117*'종목 기본정보'!E$4</f>
        <v>24082834432000</v>
      </c>
      <c r="F117" s="9">
        <f>'일자별 주가'!F117*'종목 기본정보'!F$4</f>
        <v>19367974395000</v>
      </c>
      <c r="G117" s="9">
        <f t="shared" si="2"/>
        <v>342745367760500</v>
      </c>
      <c r="H117" s="7">
        <f t="shared" si="3"/>
        <v>102.41663998125163</v>
      </c>
    </row>
    <row r="118" spans="1:8" x14ac:dyDescent="0.3">
      <c r="A118">
        <v>117</v>
      </c>
      <c r="B118" s="9">
        <f>'일자별 주가'!B118*'종목 기본정보'!B$4</f>
        <v>235345279988000</v>
      </c>
      <c r="C118" s="9">
        <f>'일자별 주가'!C118*'종목 기본정보'!C$4</f>
        <v>13812000326416</v>
      </c>
      <c r="D118" s="9">
        <f>'일자별 주가'!D118*'종목 기본정보'!D$4</f>
        <v>45655782483900</v>
      </c>
      <c r="E118" s="9">
        <f>'일자별 주가'!E118*'종목 기본정보'!E$4</f>
        <v>23800613716000</v>
      </c>
      <c r="F118" s="9">
        <f>'일자별 주가'!F118*'종목 기본정보'!F$4</f>
        <v>19141595473500</v>
      </c>
      <c r="G118" s="9">
        <f t="shared" si="2"/>
        <v>337755271987816</v>
      </c>
      <c r="H118" s="7">
        <f t="shared" si="3"/>
        <v>100.92553640905089</v>
      </c>
    </row>
    <row r="119" spans="1:8" x14ac:dyDescent="0.3">
      <c r="A119">
        <v>118</v>
      </c>
      <c r="B119" s="9">
        <f>'일자별 주가'!B119*'종목 기본정보'!B$4</f>
        <v>232629757526600</v>
      </c>
      <c r="C119" s="9">
        <f>'일자별 주가'!C119*'종목 기본정보'!C$4</f>
        <v>13968762817696</v>
      </c>
      <c r="D119" s="9">
        <f>'일자별 주가'!D119*'종목 기본정보'!D$4</f>
        <v>45225574875100</v>
      </c>
      <c r="E119" s="9">
        <f>'일자별 주가'!E119*'종목 기본정보'!E$4</f>
        <v>23706540144000</v>
      </c>
      <c r="F119" s="9">
        <f>'일자별 주가'!F119*'종목 기본정보'!F$4</f>
        <v>19191901900500</v>
      </c>
      <c r="G119" s="9">
        <f t="shared" si="2"/>
        <v>334722537263896</v>
      </c>
      <c r="H119" s="7">
        <f t="shared" si="3"/>
        <v>100.01931701239548</v>
      </c>
    </row>
    <row r="120" spans="1:8" x14ac:dyDescent="0.3">
      <c r="A120">
        <v>119</v>
      </c>
      <c r="B120" s="9">
        <f>'일자별 주가'!B120*'종목 기본정보'!B$4</f>
        <v>239418563680100</v>
      </c>
      <c r="C120" s="9">
        <f>'일자별 주가'!C120*'종목 기본정보'!C$4</f>
        <v>14264857996560</v>
      </c>
      <c r="D120" s="9">
        <f>'일자별 주가'!D120*'종목 기본정보'!D$4</f>
        <v>46247317946000</v>
      </c>
      <c r="E120" s="9">
        <f>'일자별 주가'!E120*'종목 기본정보'!E$4</f>
        <v>24270981576000</v>
      </c>
      <c r="F120" s="9">
        <f>'일자별 주가'!F120*'종목 기본정보'!F$4</f>
        <v>19141595473500</v>
      </c>
      <c r="G120" s="9">
        <f t="shared" si="2"/>
        <v>343343316672160</v>
      </c>
      <c r="H120" s="7">
        <f t="shared" si="3"/>
        <v>102.59531465981202</v>
      </c>
    </row>
    <row r="121" spans="1:8" x14ac:dyDescent="0.3">
      <c r="A121">
        <v>120</v>
      </c>
      <c r="B121" s="9">
        <f>'일자별 주가'!B121*'종목 기본정보'!B$4</f>
        <v>234892692911100</v>
      </c>
      <c r="C121" s="9">
        <f>'일자별 주가'!C121*'종목 기본정보'!C$4</f>
        <v>14195191652768</v>
      </c>
      <c r="D121" s="9">
        <f>'일자별 주가'!D121*'종목 기본정보'!D$4</f>
        <v>45333126777300</v>
      </c>
      <c r="E121" s="9">
        <f>'일자별 주가'!E121*'종목 기본정보'!E$4</f>
        <v>23471356214000</v>
      </c>
      <c r="F121" s="9">
        <f>'일자별 주가'!F121*'종목 기본정보'!F$4</f>
        <v>18613377990000</v>
      </c>
      <c r="G121" s="9">
        <f t="shared" si="2"/>
        <v>336505745545168</v>
      </c>
      <c r="H121" s="7">
        <f t="shared" si="3"/>
        <v>100.55216214389333</v>
      </c>
    </row>
    <row r="122" spans="1:8" x14ac:dyDescent="0.3">
      <c r="A122">
        <v>121</v>
      </c>
      <c r="B122" s="9">
        <f>'일자별 주가'!B122*'종목 기본정보'!B$4</f>
        <v>241228911987700</v>
      </c>
      <c r="C122" s="9">
        <f>'일자별 주가'!C122*'종목 기본정보'!C$4</f>
        <v>14108095505280</v>
      </c>
      <c r="D122" s="9">
        <f>'일자별 주가'!D122*'종목 기본정보'!D$4</f>
        <v>45494454630600</v>
      </c>
      <c r="E122" s="9">
        <f>'일자별 주가'!E122*'종목 기본정보'!E$4</f>
        <v>23565429786000</v>
      </c>
      <c r="F122" s="9">
        <f>'일자별 주가'!F122*'종목 기본정보'!F$4</f>
        <v>18613377990000</v>
      </c>
      <c r="G122" s="9">
        <f t="shared" si="2"/>
        <v>343010269899580</v>
      </c>
      <c r="H122" s="7">
        <f t="shared" si="3"/>
        <v>102.49579608242871</v>
      </c>
    </row>
    <row r="123" spans="1:8" x14ac:dyDescent="0.3">
      <c r="A123">
        <v>122</v>
      </c>
      <c r="B123" s="9">
        <f>'일자별 주가'!B123*'종목 기본정보'!B$4</f>
        <v>237155628295600</v>
      </c>
      <c r="C123" s="9">
        <f>'일자별 주가'!C123*'종목 기본정보'!C$4</f>
        <v>13655237835136</v>
      </c>
      <c r="D123" s="9">
        <f>'일자별 주가'!D123*'종목 기본정보'!D$4</f>
        <v>44956695119600</v>
      </c>
      <c r="E123" s="9">
        <f>'일자별 주가'!E123*'종목 기본정보'!E$4</f>
        <v>23024506747000</v>
      </c>
      <c r="F123" s="9">
        <f>'일자별 주가'!F123*'종목 기본정보'!F$4</f>
        <v>18261233001000</v>
      </c>
      <c r="G123" s="9">
        <f t="shared" si="2"/>
        <v>337053300998336</v>
      </c>
      <c r="H123" s="7">
        <f t="shared" si="3"/>
        <v>100.71577862128964</v>
      </c>
    </row>
    <row r="124" spans="1:8" x14ac:dyDescent="0.3">
      <c r="A124">
        <v>123</v>
      </c>
      <c r="B124" s="9">
        <f>'일자별 주가'!B124*'종목 기본정보'!B$4</f>
        <v>238965976603200</v>
      </c>
      <c r="C124" s="9">
        <f>'일자별 주가'!C124*'종목 기본정보'!C$4</f>
        <v>13498492967520</v>
      </c>
      <c r="D124" s="9">
        <f>'일자별 주가'!D124*'종목 기본정보'!D$4</f>
        <v>45763334386100</v>
      </c>
      <c r="E124" s="9">
        <f>'일자별 주가'!E124*'종목 기본정보'!E$4</f>
        <v>23071543533000</v>
      </c>
      <c r="F124" s="9">
        <f>'일자별 주가'!F124*'종목 기본정보'!F$4</f>
        <v>18286386214500</v>
      </c>
      <c r="G124" s="9">
        <f t="shared" si="2"/>
        <v>339585733704320</v>
      </c>
      <c r="H124" s="7">
        <f t="shared" si="3"/>
        <v>101.47250146314799</v>
      </c>
    </row>
    <row r="125" spans="1:8" x14ac:dyDescent="0.3">
      <c r="A125">
        <v>124</v>
      </c>
      <c r="B125" s="9">
        <f>'일자별 주가'!B125*'종목 기본정보'!B$4</f>
        <v>238060802449400</v>
      </c>
      <c r="C125" s="9">
        <f>'일자별 주가'!C125*'종목 기본정보'!C$4</f>
        <v>13097889461136</v>
      </c>
      <c r="D125" s="9">
        <f>'일자별 주가'!D125*'종목 기본정보'!D$4</f>
        <v>45870886288300</v>
      </c>
      <c r="E125" s="9">
        <f>'일자별 주가'!E125*'종목 기본정보'!E$4</f>
        <v>23118580319000</v>
      </c>
      <c r="F125" s="9">
        <f>'일자별 주가'!F125*'종목 기본정보'!F$4</f>
        <v>18638531203500</v>
      </c>
      <c r="G125" s="9">
        <f t="shared" si="2"/>
        <v>338786689721336</v>
      </c>
      <c r="H125" s="7">
        <f t="shared" si="3"/>
        <v>101.23373704024954</v>
      </c>
    </row>
    <row r="126" spans="1:8" x14ac:dyDescent="0.3">
      <c r="A126">
        <v>125</v>
      </c>
      <c r="B126" s="9">
        <f>'일자별 주가'!B126*'종목 기본정보'!B$4</f>
        <v>239418563680100</v>
      </c>
      <c r="C126" s="9">
        <f>'일자별 주가'!C126*'종목 기본정보'!C$4</f>
        <v>13690079818864</v>
      </c>
      <c r="D126" s="9">
        <f>'일자별 주가'!D126*'종목 기본정보'!D$4</f>
        <v>45386902728400</v>
      </c>
      <c r="E126" s="9">
        <f>'일자별 주가'!E126*'종목 기본정보'!E$4</f>
        <v>23330245856000</v>
      </c>
      <c r="F126" s="9">
        <f>'일자별 주가'!F126*'종목 기본정보'!F$4</f>
        <v>18688837630500</v>
      </c>
      <c r="G126" s="9">
        <f t="shared" si="2"/>
        <v>340514629713864</v>
      </c>
      <c r="H126" s="7">
        <f t="shared" si="3"/>
        <v>101.75006730980289</v>
      </c>
    </row>
    <row r="127" spans="1:8" x14ac:dyDescent="0.3">
      <c r="A127">
        <v>126</v>
      </c>
      <c r="B127" s="9">
        <f>'일자별 주가'!B127*'종목 기본정보'!B$4</f>
        <v>242586673218400</v>
      </c>
      <c r="C127" s="9">
        <f>'일자별 주가'!C127*'종목 기본정보'!C$4</f>
        <v>13428826623728</v>
      </c>
      <c r="D127" s="9">
        <f>'일자별 주가'!D127*'종목 기본정보'!D$4</f>
        <v>45924662239400</v>
      </c>
      <c r="E127" s="9">
        <f>'일자별 주가'!E127*'종목 기본정보'!E$4</f>
        <v>23847650502000</v>
      </c>
      <c r="F127" s="9">
        <f>'일자별 주가'!F127*'종목 기본정보'!F$4</f>
        <v>19166748687000</v>
      </c>
      <c r="G127" s="9">
        <f t="shared" si="2"/>
        <v>344954561270528</v>
      </c>
      <c r="H127" s="7">
        <f t="shared" si="3"/>
        <v>103.07677487335486</v>
      </c>
    </row>
    <row r="128" spans="1:8" x14ac:dyDescent="0.3">
      <c r="A128">
        <v>127</v>
      </c>
      <c r="B128" s="9">
        <f>'일자별 주가'!B128*'종목 기본정보'!B$4</f>
        <v>248922892295000</v>
      </c>
      <c r="C128" s="9">
        <f>'일자별 주가'!C128*'종목 기본정보'!C$4</f>
        <v>13132731444864</v>
      </c>
      <c r="D128" s="9">
        <f>'일자별 주가'!D128*'종목 기본정보'!D$4</f>
        <v>46247317946000</v>
      </c>
      <c r="E128" s="9">
        <f>'일자별 주가'!E128*'종목 기본정보'!E$4</f>
        <v>23941724074000</v>
      </c>
      <c r="F128" s="9">
        <f>'일자별 주가'!F128*'종목 기본정보'!F$4</f>
        <v>19518893676000</v>
      </c>
      <c r="G128" s="9">
        <f t="shared" si="2"/>
        <v>351763559435864</v>
      </c>
      <c r="H128" s="7">
        <f t="shared" si="3"/>
        <v>105.11138942785267</v>
      </c>
    </row>
    <row r="129" spans="1:8" x14ac:dyDescent="0.3">
      <c r="A129">
        <v>128</v>
      </c>
      <c r="B129" s="9">
        <f>'일자별 주가'!B129*'종목 기본정보'!B$4</f>
        <v>241681499064600</v>
      </c>
      <c r="C129" s="9">
        <f>'일자별 주가'!C129*'종목 기본정보'!C$4</f>
        <v>13080477281104</v>
      </c>
      <c r="D129" s="9">
        <f>'일자별 주가'!D129*'종목 기본정보'!D$4</f>
        <v>45602006532800</v>
      </c>
      <c r="E129" s="9">
        <f>'일자별 주가'!E129*'종목 기본정보'!E$4</f>
        <v>24270981576000</v>
      </c>
      <c r="F129" s="9">
        <f>'일자별 주가'!F129*'종목 기본정보'!F$4</f>
        <v>19669812957000</v>
      </c>
      <c r="G129" s="9">
        <f t="shared" si="2"/>
        <v>344304777411504</v>
      </c>
      <c r="H129" s="7">
        <f t="shared" si="3"/>
        <v>102.8826112585696</v>
      </c>
    </row>
    <row r="130" spans="1:8" x14ac:dyDescent="0.3">
      <c r="A130">
        <v>129</v>
      </c>
      <c r="B130" s="9">
        <f>'일자별 주가'!B130*'종목 기본정보'!B$4</f>
        <v>239871150757000</v>
      </c>
      <c r="C130" s="9">
        <f>'일자별 주가'!C130*'종목 기본정보'!C$4</f>
        <v>12819206462304</v>
      </c>
      <c r="D130" s="9">
        <f>'일자별 주가'!D130*'종목 기본정보'!D$4</f>
        <v>45010471070700</v>
      </c>
      <c r="E130" s="9">
        <f>'일자별 주가'!E130*'종목 기본정보'!E$4</f>
        <v>24129871218000</v>
      </c>
      <c r="F130" s="9">
        <f>'일자별 주가'!F130*'종목 기본정보'!F$4</f>
        <v>19393127608500</v>
      </c>
      <c r="G130" s="9">
        <f t="shared" si="2"/>
        <v>341223827116504</v>
      </c>
      <c r="H130" s="7">
        <f t="shared" si="3"/>
        <v>101.96198444098516</v>
      </c>
    </row>
    <row r="131" spans="1:8" x14ac:dyDescent="0.3">
      <c r="A131">
        <v>130</v>
      </c>
      <c r="B131" s="9">
        <f>'일자별 주가'!B131*'종목 기본정보'!B$4</f>
        <v>238965976603200</v>
      </c>
      <c r="C131" s="9">
        <f>'일자별 주가'!C131*'종목 기본정보'!C$4</f>
        <v>12906302609792</v>
      </c>
      <c r="D131" s="9">
        <f>'일자별 주가'!D131*'종목 기본정보'!D$4</f>
        <v>44634039413000</v>
      </c>
      <c r="E131" s="9">
        <f>'일자별 주가'!E131*'종목 기본정보'!E$4</f>
        <v>25352827654000</v>
      </c>
      <c r="F131" s="9">
        <f>'일자별 주가'!F131*'종목 기본정보'!F$4</f>
        <v>19770425811000</v>
      </c>
      <c r="G131" s="9">
        <f t="shared" ref="G131:G194" si="4">SUM(B131:F131)</f>
        <v>341629572090992</v>
      </c>
      <c r="H131" s="7">
        <f t="shared" ref="H131:H194" si="5">G131/G$2*100</f>
        <v>102.0832261582631</v>
      </c>
    </row>
    <row r="132" spans="1:8" x14ac:dyDescent="0.3">
      <c r="A132">
        <v>131</v>
      </c>
      <c r="B132" s="9">
        <f>'일자별 주가'!B132*'종목 기본정보'!B$4</f>
        <v>238513389526300</v>
      </c>
      <c r="C132" s="9">
        <f>'일자별 주가'!C132*'종목 기본정보'!C$4</f>
        <v>12732127938480</v>
      </c>
      <c r="D132" s="9">
        <f>'일자별 주가'!D132*'종목 기본정보'!D$4</f>
        <v>44526487510800</v>
      </c>
      <c r="E132" s="9">
        <f>'일자별 주가'!E132*'종목 기본정보'!E$4</f>
        <v>24882459794000</v>
      </c>
      <c r="F132" s="9">
        <f>'일자별 주가'!F132*'종목 기본정보'!F$4</f>
        <v>19669812957000</v>
      </c>
      <c r="G132" s="9">
        <f t="shared" si="4"/>
        <v>340324277726580</v>
      </c>
      <c r="H132" s="7">
        <f t="shared" si="5"/>
        <v>101.6931877345113</v>
      </c>
    </row>
    <row r="133" spans="1:8" x14ac:dyDescent="0.3">
      <c r="A133">
        <v>132</v>
      </c>
      <c r="B133" s="9">
        <f>'일자별 주가'!B133*'종목 기본정보'!B$4</f>
        <v>241681499064600</v>
      </c>
      <c r="C133" s="9">
        <f>'일자별 주가'!C133*'종목 기본정보'!C$4</f>
        <v>12714698134784</v>
      </c>
      <c r="D133" s="9">
        <f>'일자별 주가'!D133*'종목 기본정보'!D$4</f>
        <v>44634039413000</v>
      </c>
      <c r="E133" s="9">
        <f>'일자별 주가'!E133*'종목 기본정보'!E$4</f>
        <v>25729121942000</v>
      </c>
      <c r="F133" s="9">
        <f>'일자별 주가'!F133*'종목 기본정보'!F$4</f>
        <v>19820732238000</v>
      </c>
      <c r="G133" s="9">
        <f t="shared" si="4"/>
        <v>344580090792384</v>
      </c>
      <c r="H133" s="7">
        <f t="shared" si="5"/>
        <v>102.96487837014527</v>
      </c>
    </row>
    <row r="134" spans="1:8" x14ac:dyDescent="0.3">
      <c r="A134">
        <v>133</v>
      </c>
      <c r="B134" s="9">
        <f>'일자별 주가'!B134*'종목 기본정보'!B$4</f>
        <v>243491847372200</v>
      </c>
      <c r="C134" s="9">
        <f>'일자별 주가'!C134*'종목 기본정보'!C$4</f>
        <v>12801794282272</v>
      </c>
      <c r="D134" s="9">
        <f>'일자별 주가'!D134*'종목 기본정보'!D$4</f>
        <v>44580263461900</v>
      </c>
      <c r="E134" s="9">
        <f>'일자별 주가'!E134*'종목 기본정보'!E$4</f>
        <v>25117643724000</v>
      </c>
      <c r="F134" s="9">
        <f>'일자별 주가'!F134*'종목 기본정보'!F$4</f>
        <v>19720119384000</v>
      </c>
      <c r="G134" s="9">
        <f t="shared" si="4"/>
        <v>345711668224372</v>
      </c>
      <c r="H134" s="7">
        <f t="shared" si="5"/>
        <v>103.30300798286642</v>
      </c>
    </row>
    <row r="135" spans="1:8" x14ac:dyDescent="0.3">
      <c r="A135">
        <v>134</v>
      </c>
      <c r="B135" s="9">
        <f>'일자별 주가'!B135*'종목 기본정보'!B$4</f>
        <v>247565131064300</v>
      </c>
      <c r="C135" s="9">
        <f>'일자별 주가'!C135*'종목 기본정보'!C$4</f>
        <v>13045635297376</v>
      </c>
      <c r="D135" s="9">
        <f>'일자별 주가'!D135*'종목 기본정보'!D$4</f>
        <v>44634039413000</v>
      </c>
      <c r="E135" s="9">
        <f>'일자별 주가'!E135*'종목 기본정보'!E$4</f>
        <v>25588011584000</v>
      </c>
      <c r="F135" s="9">
        <f>'일자별 주가'!F135*'종목 기본정보'!F$4</f>
        <v>19770425811000</v>
      </c>
      <c r="G135" s="9">
        <f t="shared" si="4"/>
        <v>350603243169676</v>
      </c>
      <c r="H135" s="7">
        <f t="shared" si="5"/>
        <v>104.76467228890185</v>
      </c>
    </row>
    <row r="136" spans="1:8" x14ac:dyDescent="0.3">
      <c r="A136">
        <v>135</v>
      </c>
      <c r="B136" s="9">
        <f>'일자별 주가'!B136*'종목 기본정보'!B$4</f>
        <v>243491847372200</v>
      </c>
      <c r="C136" s="9">
        <f>'일자별 주가'!C136*'종목 기본정보'!C$4</f>
        <v>12749540118512</v>
      </c>
      <c r="D136" s="9">
        <f>'일자별 주가'!D136*'종목 기본정보'!D$4</f>
        <v>44472711559700</v>
      </c>
      <c r="E136" s="9">
        <f>'일자별 주가'!E136*'종목 기본정보'!E$4</f>
        <v>24600239078000</v>
      </c>
      <c r="F136" s="9">
        <f>'일자별 주가'!F136*'종목 기본정보'!F$4</f>
        <v>19418280822000</v>
      </c>
      <c r="G136" s="9">
        <f t="shared" si="4"/>
        <v>344732618950412</v>
      </c>
      <c r="H136" s="7">
        <f t="shared" si="5"/>
        <v>103.01045570806768</v>
      </c>
    </row>
    <row r="137" spans="1:8" x14ac:dyDescent="0.3">
      <c r="A137">
        <v>136</v>
      </c>
      <c r="B137" s="9">
        <f>'일자별 주가'!B137*'종목 기본정보'!B$4</f>
        <v>246207369833600</v>
      </c>
      <c r="C137" s="9">
        <f>'일자별 주가'!C137*'종목 기본정보'!C$4</f>
        <v>12941126969856</v>
      </c>
      <c r="D137" s="9">
        <f>'일자별 주가'!D137*'종목 기본정보'!D$4</f>
        <v>44580263461900</v>
      </c>
      <c r="E137" s="9">
        <f>'일자별 주가'!E137*'종목 기본정보'!E$4</f>
        <v>24270981576000</v>
      </c>
      <c r="F137" s="9">
        <f>'일자별 주가'!F137*'종목 기본정보'!F$4</f>
        <v>19292514754500</v>
      </c>
      <c r="G137" s="9">
        <f t="shared" si="4"/>
        <v>347292256595856</v>
      </c>
      <c r="H137" s="7">
        <f t="shared" si="5"/>
        <v>103.7753077290557</v>
      </c>
    </row>
    <row r="138" spans="1:8" x14ac:dyDescent="0.3">
      <c r="A138">
        <v>137</v>
      </c>
      <c r="B138" s="9">
        <f>'일자별 주가'!B138*'종목 기본정보'!B$4</f>
        <v>245302195679800</v>
      </c>
      <c r="C138" s="9">
        <f>'일자별 주가'!C138*'종목 기본정보'!C$4</f>
        <v>12871460626064</v>
      </c>
      <c r="D138" s="9">
        <f>'일자별 주가'!D138*'종목 기본정보'!D$4</f>
        <v>44203831804200</v>
      </c>
      <c r="E138" s="9">
        <f>'일자별 주가'!E138*'종목 기본정보'!E$4</f>
        <v>24035797646000</v>
      </c>
      <c r="F138" s="9">
        <f>'일자별 주가'!F138*'종목 기본정보'!F$4</f>
        <v>19040982619500</v>
      </c>
      <c r="G138" s="9">
        <f t="shared" si="4"/>
        <v>345454268375564</v>
      </c>
      <c r="H138" s="7">
        <f t="shared" si="5"/>
        <v>103.22609366067195</v>
      </c>
    </row>
    <row r="139" spans="1:8" x14ac:dyDescent="0.3">
      <c r="A139">
        <v>138</v>
      </c>
      <c r="B139" s="9">
        <f>'일자별 주가'!B139*'종목 기본정보'!B$4</f>
        <v>250280653525700</v>
      </c>
      <c r="C139" s="9">
        <f>'일자별 주가'!C139*'종목 기본정보'!C$4</f>
        <v>13063047477408</v>
      </c>
      <c r="D139" s="9">
        <f>'일자별 주가'!D139*'종목 기본정보'!D$4</f>
        <v>45225574875100</v>
      </c>
      <c r="E139" s="9">
        <f>'일자별 주가'!E139*'종목 기본정보'!E$4</f>
        <v>24976533366000</v>
      </c>
      <c r="F139" s="9">
        <f>'일자별 주가'!F139*'종목 기본정보'!F$4</f>
        <v>19468587249000</v>
      </c>
      <c r="G139" s="9">
        <f t="shared" si="4"/>
        <v>353014396493208</v>
      </c>
      <c r="H139" s="7">
        <f t="shared" si="5"/>
        <v>105.48515532121618</v>
      </c>
    </row>
    <row r="140" spans="1:8" x14ac:dyDescent="0.3">
      <c r="A140">
        <v>139</v>
      </c>
      <c r="B140" s="9">
        <f>'일자별 주가'!B140*'종목 기본정보'!B$4</f>
        <v>247565131064300</v>
      </c>
      <c r="C140" s="9">
        <f>'일자별 주가'!C140*'종목 기본정보'!C$4</f>
        <v>13759746162656</v>
      </c>
      <c r="D140" s="9">
        <f>'일자별 주가'!D140*'종목 기본정보'!D$4</f>
        <v>44741591315200</v>
      </c>
      <c r="E140" s="9">
        <f>'일자별 주가'!E140*'종목 기본정보'!E$4</f>
        <v>24788386222000</v>
      </c>
      <c r="F140" s="9">
        <f>'일자별 주가'!F140*'종목 기본정보'!F$4</f>
        <v>19518893676000</v>
      </c>
      <c r="G140" s="9">
        <f t="shared" si="4"/>
        <v>350373748440156</v>
      </c>
      <c r="H140" s="7">
        <f t="shared" si="5"/>
        <v>104.69609636840316</v>
      </c>
    </row>
    <row r="141" spans="1:8" x14ac:dyDescent="0.3">
      <c r="A141">
        <v>140</v>
      </c>
      <c r="B141" s="9">
        <f>'일자별 주가'!B141*'종목 기본정보'!B$4</f>
        <v>244849608602900</v>
      </c>
      <c r="C141" s="9">
        <f>'일자별 주가'!C141*'종목 기본정보'!C$4</f>
        <v>13498492967520</v>
      </c>
      <c r="D141" s="9">
        <f>'일자별 주가'!D141*'종목 기본정보'!D$4</f>
        <v>44311383706400</v>
      </c>
      <c r="E141" s="9">
        <f>'일자별 주가'!E141*'종목 기본정보'!E$4</f>
        <v>25023570152000</v>
      </c>
      <c r="F141" s="9">
        <f>'일자별 주가'!F141*'종목 기본정보'!F$4</f>
        <v>19393127608500</v>
      </c>
      <c r="G141" s="9">
        <f t="shared" si="4"/>
        <v>347076183037320</v>
      </c>
      <c r="H141" s="7">
        <f t="shared" si="5"/>
        <v>103.71074222376923</v>
      </c>
    </row>
    <row r="142" spans="1:8" x14ac:dyDescent="0.3">
      <c r="A142">
        <v>141</v>
      </c>
      <c r="B142" s="9">
        <f>'일자별 주가'!B142*'종목 기본정보'!B$4</f>
        <v>245302195679800</v>
      </c>
      <c r="C142" s="9">
        <f>'일자별 주가'!C142*'종목 기본정보'!C$4</f>
        <v>13150143624896</v>
      </c>
      <c r="D142" s="9">
        <f>'일자별 주가'!D142*'종목 기본정보'!D$4</f>
        <v>45010471070700</v>
      </c>
      <c r="E142" s="9">
        <f>'일자별 주가'!E142*'종목 기본정보'!E$4</f>
        <v>24270981576000</v>
      </c>
      <c r="F142" s="9">
        <f>'일자별 주가'!F142*'종목 기본정보'!F$4</f>
        <v>18890063338500</v>
      </c>
      <c r="G142" s="9">
        <f t="shared" si="4"/>
        <v>346623855289896</v>
      </c>
      <c r="H142" s="7">
        <f t="shared" si="5"/>
        <v>103.57558098624719</v>
      </c>
    </row>
    <row r="143" spans="1:8" x14ac:dyDescent="0.3">
      <c r="A143">
        <v>142</v>
      </c>
      <c r="B143" s="9">
        <f>'일자별 주가'!B143*'종목 기본정보'!B$4</f>
        <v>251638414756400</v>
      </c>
      <c r="C143" s="9">
        <f>'일자별 주가'!C143*'종목 기본정보'!C$4</f>
        <v>13132731444864</v>
      </c>
      <c r="D143" s="9">
        <f>'일자별 주가'!D143*'종목 기본정보'!D$4</f>
        <v>44526487510800</v>
      </c>
      <c r="E143" s="9">
        <f>'일자별 주가'!E143*'종목 기본정보'!E$4</f>
        <v>24318018362000</v>
      </c>
      <c r="F143" s="9">
        <f>'일자별 주가'!F143*'종목 기본정보'!F$4</f>
        <v>19015829406000</v>
      </c>
      <c r="G143" s="9">
        <f t="shared" si="4"/>
        <v>352631481480064</v>
      </c>
      <c r="H143" s="7">
        <f t="shared" si="5"/>
        <v>105.3707354844119</v>
      </c>
    </row>
    <row r="144" spans="1:8" x14ac:dyDescent="0.3">
      <c r="A144">
        <v>143</v>
      </c>
      <c r="B144" s="9">
        <f>'일자별 주가'!B144*'종목 기본정보'!B$4</f>
        <v>265216027063400</v>
      </c>
      <c r="C144" s="9">
        <f>'일자별 주가'!C144*'종목 기본정보'!C$4</f>
        <v>13254651952416</v>
      </c>
      <c r="D144" s="9">
        <f>'일자별 주가'!D144*'종목 기본정보'!D$4</f>
        <v>44687815364100</v>
      </c>
      <c r="E144" s="9">
        <f>'일자별 주가'!E144*'종목 기본정보'!E$4</f>
        <v>24835423008000</v>
      </c>
      <c r="F144" s="9">
        <f>'일자별 주가'!F144*'종목 기본정보'!F$4</f>
        <v>19770425811000</v>
      </c>
      <c r="G144" s="9">
        <f t="shared" si="4"/>
        <v>367764343198916</v>
      </c>
      <c r="H144" s="7">
        <f t="shared" si="5"/>
        <v>109.89262548302079</v>
      </c>
    </row>
    <row r="145" spans="1:8" x14ac:dyDescent="0.3">
      <c r="A145">
        <v>144</v>
      </c>
      <c r="B145" s="9">
        <f>'일자별 주가'!B145*'종목 기본정보'!B$4</f>
        <v>267026375371000</v>
      </c>
      <c r="C145" s="9">
        <f>'일자별 주가'!C145*'종목 기본정보'!C$4</f>
        <v>12906302609792</v>
      </c>
      <c r="D145" s="9">
        <f>'일자별 주가'!D145*'종목 기본정보'!D$4</f>
        <v>44741591315200</v>
      </c>
      <c r="E145" s="9">
        <f>'일자별 주가'!E145*'종목 기본정보'!E$4</f>
        <v>24788386222000</v>
      </c>
      <c r="F145" s="9">
        <f>'일자별 주가'!F145*'종목 기본정보'!F$4</f>
        <v>19393127608500</v>
      </c>
      <c r="G145" s="9">
        <f t="shared" si="4"/>
        <v>368855783126492</v>
      </c>
      <c r="H145" s="7">
        <f t="shared" si="5"/>
        <v>110.21876150304666</v>
      </c>
    </row>
    <row r="146" spans="1:8" x14ac:dyDescent="0.3">
      <c r="A146">
        <v>145</v>
      </c>
      <c r="B146" s="9">
        <f>'일자별 주가'!B146*'종목 기본정보'!B$4</f>
        <v>267026375371000</v>
      </c>
      <c r="C146" s="9">
        <f>'일자별 주가'!C146*'종목 기본정보'!C$4</f>
        <v>12819206462304</v>
      </c>
      <c r="D146" s="9">
        <f>'일자별 주가'!D146*'종목 기본정보'!D$4</f>
        <v>45870886288300</v>
      </c>
      <c r="E146" s="9">
        <f>'일자별 주가'!E146*'종목 기본정보'!E$4</f>
        <v>24929496580000</v>
      </c>
      <c r="F146" s="9">
        <f>'일자별 주가'!F146*'종목 기본정보'!F$4</f>
        <v>19292514754500</v>
      </c>
      <c r="G146" s="9">
        <f t="shared" si="4"/>
        <v>369938479456104</v>
      </c>
      <c r="H146" s="7">
        <f t="shared" si="5"/>
        <v>110.54228482569117</v>
      </c>
    </row>
    <row r="147" spans="1:8" x14ac:dyDescent="0.3">
      <c r="A147">
        <v>146</v>
      </c>
      <c r="B147" s="9">
        <f>'일자별 주가'!B147*'종목 기본정보'!B$4</f>
        <v>262047917525100</v>
      </c>
      <c r="C147" s="9">
        <f>'일자별 주가'!C147*'종목 기본정보'!C$4</f>
        <v>12766952298544</v>
      </c>
      <c r="D147" s="9">
        <f>'일자별 주가'!D147*'종목 기본정보'!D$4</f>
        <v>44526487510800</v>
      </c>
      <c r="E147" s="9">
        <f>'일자별 주가'!E147*'종목 기본정보'!E$4</f>
        <v>26716894448000</v>
      </c>
      <c r="F147" s="9">
        <f>'일자별 주가'!F147*'종목 기본정보'!F$4</f>
        <v>19996804732500</v>
      </c>
      <c r="G147" s="9">
        <f t="shared" si="4"/>
        <v>366055056514944</v>
      </c>
      <c r="H147" s="7">
        <f t="shared" si="5"/>
        <v>109.38186905739511</v>
      </c>
    </row>
    <row r="148" spans="1:8" x14ac:dyDescent="0.3">
      <c r="A148">
        <v>147</v>
      </c>
      <c r="B148" s="9">
        <f>'일자별 주가'!B148*'종목 기본정보'!B$4</f>
        <v>257069459679200</v>
      </c>
      <c r="C148" s="9">
        <f>'일자별 주가'!C148*'종목 기본정보'!C$4</f>
        <v>12819206462304</v>
      </c>
      <c r="D148" s="9">
        <f>'일자별 주가'!D148*'종목 기본정보'!D$4</f>
        <v>43988727999800</v>
      </c>
      <c r="E148" s="9">
        <f>'일자별 주가'!E148*'종목 기본정보'!E$4</f>
        <v>29868359110000</v>
      </c>
      <c r="F148" s="9">
        <f>'일자별 주가'!F148*'종목 기본정보'!F$4</f>
        <v>20852013991500</v>
      </c>
      <c r="G148" s="9">
        <f t="shared" si="4"/>
        <v>364597767242804</v>
      </c>
      <c r="H148" s="7">
        <f t="shared" si="5"/>
        <v>108.94641263763806</v>
      </c>
    </row>
    <row r="149" spans="1:8" x14ac:dyDescent="0.3">
      <c r="A149">
        <v>148</v>
      </c>
      <c r="B149" s="9">
        <f>'일자별 주가'!B149*'종목 기본정보'!B$4</f>
        <v>259332395063700</v>
      </c>
      <c r="C149" s="9">
        <f>'일자별 주가'!C149*'종목 기본정보'!C$4</f>
        <v>12801794282272</v>
      </c>
      <c r="D149" s="9">
        <f>'일자별 주가'!D149*'종목 기본정보'!D$4</f>
        <v>43881176097600</v>
      </c>
      <c r="E149" s="9">
        <f>'일자별 주가'!E149*'종목 기본정보'!E$4</f>
        <v>30197616612000</v>
      </c>
      <c r="F149" s="9">
        <f>'일자별 주가'!F149*'종목 기본정보'!F$4</f>
        <v>20927473632000</v>
      </c>
      <c r="G149" s="9">
        <f t="shared" si="4"/>
        <v>367140455687572</v>
      </c>
      <c r="H149" s="7">
        <f t="shared" si="5"/>
        <v>109.70620002363202</v>
      </c>
    </row>
    <row r="150" spans="1:8" x14ac:dyDescent="0.3">
      <c r="A150">
        <v>149</v>
      </c>
      <c r="B150" s="9">
        <f>'일자별 주가'!B150*'종목 기본정보'!B$4</f>
        <v>257522046756100</v>
      </c>
      <c r="C150" s="9">
        <f>'일자별 주가'!C150*'종목 기본정보'!C$4</f>
        <v>13707491998896</v>
      </c>
      <c r="D150" s="9">
        <f>'일자별 주가'!D150*'종목 기본정보'!D$4</f>
        <v>43397192537700</v>
      </c>
      <c r="E150" s="9">
        <f>'일자별 주가'!E150*'종목 기본정보'!E$4</f>
        <v>31514646620000</v>
      </c>
      <c r="F150" s="9">
        <f>'일자별 주가'!F150*'종목 기본정보'!F$4</f>
        <v>23543407836000</v>
      </c>
      <c r="G150" s="9">
        <f t="shared" si="4"/>
        <v>369684785748696</v>
      </c>
      <c r="H150" s="7">
        <f t="shared" si="5"/>
        <v>110.46647794530389</v>
      </c>
    </row>
    <row r="151" spans="1:8" x14ac:dyDescent="0.3">
      <c r="A151">
        <v>150</v>
      </c>
      <c r="B151" s="9">
        <f>'일자별 주가'!B151*'종목 기본정보'!B$4</f>
        <v>262500504602000</v>
      </c>
      <c r="C151" s="9">
        <f>'일자별 주가'!C151*'종목 기본정보'!C$4</f>
        <v>13550747131280</v>
      </c>
      <c r="D151" s="9">
        <f>'일자별 주가'!D151*'종목 기본정보'!D$4</f>
        <v>43612296342100</v>
      </c>
      <c r="E151" s="9">
        <f>'일자별 주가'!E151*'종목 기본정보'!E$4</f>
        <v>31985014480000</v>
      </c>
      <c r="F151" s="9">
        <f>'일자별 주가'!F151*'종목 기본정보'!F$4</f>
        <v>23618867476500</v>
      </c>
      <c r="G151" s="9">
        <f t="shared" si="4"/>
        <v>375267430031880</v>
      </c>
      <c r="H151" s="7">
        <f t="shared" si="5"/>
        <v>112.13464248806666</v>
      </c>
    </row>
    <row r="152" spans="1:8" x14ac:dyDescent="0.3">
      <c r="A152">
        <v>151</v>
      </c>
      <c r="B152" s="9">
        <f>'일자별 주가'!B152*'종목 기본정보'!B$4</f>
        <v>260237569217500</v>
      </c>
      <c r="C152" s="9">
        <f>'일자별 주가'!C152*'종목 기본정보'!C$4</f>
        <v>13376572459968</v>
      </c>
      <c r="D152" s="9">
        <f>'일자별 주가'!D152*'종목 기본정보'!D$4</f>
        <v>43343416586600</v>
      </c>
      <c r="E152" s="9">
        <f>'일자별 주가'!E152*'종목 기본정보'!E$4</f>
        <v>35089442356000</v>
      </c>
      <c r="F152" s="9">
        <f>'일자별 주가'!F152*'종목 기본정보'!F$4</f>
        <v>24549536376000</v>
      </c>
      <c r="G152" s="9">
        <f t="shared" si="4"/>
        <v>376596536996068</v>
      </c>
      <c r="H152" s="7">
        <f t="shared" si="5"/>
        <v>112.5317964170526</v>
      </c>
    </row>
    <row r="153" spans="1:8" x14ac:dyDescent="0.3">
      <c r="A153">
        <v>152</v>
      </c>
      <c r="B153" s="9">
        <f>'일자별 주가'!B153*'종목 기본정보'!B$4</f>
        <v>261595330448200</v>
      </c>
      <c r="C153" s="9">
        <f>'일자별 주가'!C153*'종목 기본정보'!C$4</f>
        <v>13428826623728</v>
      </c>
      <c r="D153" s="9">
        <f>'일자별 주가'!D153*'종목 기본정보'!D$4</f>
        <v>43773624195400</v>
      </c>
      <c r="E153" s="9">
        <f>'일자별 주가'!E153*'종목 기본정보'!E$4</f>
        <v>33866485920000</v>
      </c>
      <c r="F153" s="9">
        <f>'일자별 주가'!F153*'종목 기본정보'!F$4</f>
        <v>23820093184500</v>
      </c>
      <c r="G153" s="9">
        <f t="shared" si="4"/>
        <v>376484360371828</v>
      </c>
      <c r="H153" s="7">
        <f t="shared" si="5"/>
        <v>112.49827662650323</v>
      </c>
    </row>
    <row r="154" spans="1:8" x14ac:dyDescent="0.3">
      <c r="A154">
        <v>153</v>
      </c>
      <c r="B154" s="9">
        <f>'일자별 주가'!B154*'종목 기본정보'!B$4</f>
        <v>263405678755800</v>
      </c>
      <c r="C154" s="9">
        <f>'일자별 주가'!C154*'종목 기본정보'!C$4</f>
        <v>14003587177760</v>
      </c>
      <c r="D154" s="9">
        <f>'일자별 주가'!D154*'종목 기본정보'!D$4</f>
        <v>43719848244300</v>
      </c>
      <c r="E154" s="9">
        <f>'일자별 주가'!E154*'종목 기본정보'!E$4</f>
        <v>35653883788000</v>
      </c>
      <c r="F154" s="9">
        <f>'일자별 주가'!F154*'종목 기본정보'!F$4</f>
        <v>23769786757500</v>
      </c>
      <c r="G154" s="9">
        <f t="shared" si="4"/>
        <v>380552784723360</v>
      </c>
      <c r="H154" s="7">
        <f t="shared" si="5"/>
        <v>113.71397315020641</v>
      </c>
    </row>
    <row r="155" spans="1:8" x14ac:dyDescent="0.3">
      <c r="A155">
        <v>154</v>
      </c>
      <c r="B155" s="9">
        <f>'일자별 주가'!B155*'종목 기본정보'!B$4</f>
        <v>267026375371000</v>
      </c>
      <c r="C155" s="9">
        <f>'일자별 주가'!C155*'종목 기본정보'!C$4</f>
        <v>14682873682976</v>
      </c>
      <c r="D155" s="9">
        <f>'일자별 주가'!D155*'종목 기본정보'!D$4</f>
        <v>43558520391000</v>
      </c>
      <c r="E155" s="9">
        <f>'일자별 주가'!E155*'종목 기본정보'!E$4</f>
        <v>34854258426000</v>
      </c>
      <c r="F155" s="9">
        <f>'일자별 주가'!F155*'종목 기본정보'!F$4</f>
        <v>23920706038500</v>
      </c>
      <c r="G155" s="9">
        <f t="shared" si="4"/>
        <v>384042733909476</v>
      </c>
      <c r="H155" s="7">
        <f t="shared" si="5"/>
        <v>114.75681399640879</v>
      </c>
    </row>
    <row r="156" spans="1:8" x14ac:dyDescent="0.3">
      <c r="A156">
        <v>155</v>
      </c>
      <c r="B156" s="9">
        <f>'일자별 주가'!B156*'종목 기본정보'!B$4</f>
        <v>265668614140300</v>
      </c>
      <c r="C156" s="9">
        <f>'일자별 주가'!C156*'종목 기본정보'!C$4</f>
        <v>14282270176592</v>
      </c>
      <c r="D156" s="9">
        <f>'일자별 주가'!D156*'종목 기본정보'!D$4</f>
        <v>43397192537700</v>
      </c>
      <c r="E156" s="9">
        <f>'일자별 주가'!E156*'종목 기본정보'!E$4</f>
        <v>34666111282000</v>
      </c>
      <c r="F156" s="9">
        <f>'일자별 주가'!F156*'종목 기본정보'!F$4</f>
        <v>23694327117000</v>
      </c>
      <c r="G156" s="9">
        <f t="shared" si="4"/>
        <v>381708515253592</v>
      </c>
      <c r="H156" s="7">
        <f t="shared" si="5"/>
        <v>114.05932001339968</v>
      </c>
    </row>
    <row r="157" spans="1:8" x14ac:dyDescent="0.3">
      <c r="A157">
        <v>156</v>
      </c>
      <c r="B157" s="9">
        <f>'일자별 주가'!B157*'종목 기본정보'!B$4</f>
        <v>262500504602000</v>
      </c>
      <c r="C157" s="9">
        <f>'일자별 주가'!C157*'종목 기본정보'!C$4</f>
        <v>13933920833968</v>
      </c>
      <c r="D157" s="9">
        <f>'일자별 주가'!D157*'종목 기본정보'!D$4</f>
        <v>43128312782200</v>
      </c>
      <c r="E157" s="9">
        <f>'일자별 주가'!E157*'종목 기본정보'!E$4</f>
        <v>32925750200000</v>
      </c>
      <c r="F157" s="9">
        <f>'일자별 주가'!F157*'종목 기본정보'!F$4</f>
        <v>22336053588000</v>
      </c>
      <c r="G157" s="9">
        <f t="shared" si="4"/>
        <v>374824542006168</v>
      </c>
      <c r="H157" s="7">
        <f t="shared" si="5"/>
        <v>112.00230195848422</v>
      </c>
    </row>
    <row r="158" spans="1:8" x14ac:dyDescent="0.3">
      <c r="A158">
        <v>157</v>
      </c>
      <c r="B158" s="9">
        <f>'일자별 주가'!B158*'종목 기본정보'!B$4</f>
        <v>264310852909600</v>
      </c>
      <c r="C158" s="9">
        <f>'일자별 주가'!C158*'종목 기본정보'!C$4</f>
        <v>13968762817696</v>
      </c>
      <c r="D158" s="9">
        <f>'일자별 주가'!D158*'종목 기본정보'!D$4</f>
        <v>41999017809100</v>
      </c>
      <c r="E158" s="9">
        <f>'일자별 주가'!E158*'종목 기본정보'!E$4</f>
        <v>32455382340000</v>
      </c>
      <c r="F158" s="9">
        <f>'일자별 주가'!F158*'종목 기본정보'!F$4</f>
        <v>21782682891000</v>
      </c>
      <c r="G158" s="9">
        <f t="shared" si="4"/>
        <v>374516698767396</v>
      </c>
      <c r="H158" s="7">
        <f t="shared" si="5"/>
        <v>111.91031451497192</v>
      </c>
    </row>
    <row r="159" spans="1:8" x14ac:dyDescent="0.3">
      <c r="A159">
        <v>158</v>
      </c>
      <c r="B159" s="9">
        <f>'일자별 주가'!B159*'종목 기본정보'!B$4</f>
        <v>261595330448200</v>
      </c>
      <c r="C159" s="9">
        <f>'일자별 주가'!C159*'종목 기본정보'!C$4</f>
        <v>14090683325248</v>
      </c>
      <c r="D159" s="9">
        <f>'일자별 주가'!D159*'종목 기본정보'!D$4</f>
        <v>40331963325000</v>
      </c>
      <c r="E159" s="9">
        <f>'일자별 주가'!E159*'종목 기본정보'!E$4</f>
        <v>32126124838000</v>
      </c>
      <c r="F159" s="9">
        <f>'일자별 주가'!F159*'종목 기본정보'!F$4</f>
        <v>21858142531500</v>
      </c>
      <c r="G159" s="9">
        <f t="shared" si="4"/>
        <v>370002244467948</v>
      </c>
      <c r="H159" s="7">
        <f t="shared" si="5"/>
        <v>110.56133861569306</v>
      </c>
    </row>
    <row r="160" spans="1:8" x14ac:dyDescent="0.3">
      <c r="A160">
        <v>159</v>
      </c>
      <c r="B160" s="9">
        <f>'일자별 주가'!B160*'종목 기본정보'!B$4</f>
        <v>250733240602600</v>
      </c>
      <c r="C160" s="9">
        <f>'일자별 주가'!C160*'종목 기본정보'!C$4</f>
        <v>13829412506448</v>
      </c>
      <c r="D160" s="9">
        <f>'일자별 주가'!D160*'종목 기본정보'!D$4</f>
        <v>38611132889800</v>
      </c>
      <c r="E160" s="9">
        <f>'일자별 주가'!E160*'종목 기본정보'!E$4</f>
        <v>31373536262000</v>
      </c>
      <c r="F160" s="9">
        <f>'일자별 주가'!F160*'종목 기본정보'!F$4</f>
        <v>20852013991500</v>
      </c>
      <c r="G160" s="9">
        <f t="shared" si="4"/>
        <v>355399336252348</v>
      </c>
      <c r="H160" s="7">
        <f t="shared" si="5"/>
        <v>106.19780540977841</v>
      </c>
    </row>
    <row r="161" spans="1:8" x14ac:dyDescent="0.3">
      <c r="A161">
        <v>160</v>
      </c>
      <c r="B161" s="9">
        <f>'일자별 주가'!B161*'종목 기본정보'!B$4</f>
        <v>252996175987100</v>
      </c>
      <c r="C161" s="9">
        <f>'일자별 주가'!C161*'종목 기본정보'!C$4</f>
        <v>13916508653936</v>
      </c>
      <c r="D161" s="9">
        <f>'일자별 주가'!D161*'종목 기본정보'!D$4</f>
        <v>40063083569500</v>
      </c>
      <c r="E161" s="9">
        <f>'일자별 주가'!E161*'종목 기본정보'!E$4</f>
        <v>32878713414000</v>
      </c>
      <c r="F161" s="9">
        <f>'일자별 주가'!F161*'종목 기본정보'!F$4</f>
        <v>21304771834500</v>
      </c>
      <c r="G161" s="9">
        <f t="shared" si="4"/>
        <v>361159253459036</v>
      </c>
      <c r="H161" s="7">
        <f t="shared" si="5"/>
        <v>107.91894133856911</v>
      </c>
    </row>
    <row r="162" spans="1:8" x14ac:dyDescent="0.3">
      <c r="A162">
        <v>161</v>
      </c>
      <c r="B162" s="9">
        <f>'일자별 주가'!B162*'종목 기본정보'!B$4</f>
        <v>253901350140900</v>
      </c>
      <c r="C162" s="9">
        <f>'일자별 주가'!C162*'종목 기본정보'!C$4</f>
        <v>14282270176592</v>
      </c>
      <c r="D162" s="9">
        <f>'일자별 주가'!D162*'종목 기본정보'!D$4</f>
        <v>40600843080500</v>
      </c>
      <c r="E162" s="9">
        <f>'일자별 주가'!E162*'종목 기본정보'!E$4</f>
        <v>33019823772000</v>
      </c>
      <c r="F162" s="9">
        <f>'일자별 주가'!F162*'종목 기본정보'!F$4</f>
        <v>22034215026000</v>
      </c>
      <c r="G162" s="9">
        <f t="shared" si="4"/>
        <v>363838502195992</v>
      </c>
      <c r="H162" s="7">
        <f t="shared" si="5"/>
        <v>108.71953466272105</v>
      </c>
    </row>
    <row r="163" spans="1:8" x14ac:dyDescent="0.3">
      <c r="A163">
        <v>162</v>
      </c>
      <c r="B163" s="9">
        <f>'일자별 주가'!B163*'종목 기본정보'!B$4</f>
        <v>255259111371600</v>
      </c>
      <c r="C163" s="9">
        <f>'일자별 주가'!C163*'종목 기본정보'!C$4</f>
        <v>14195191652768</v>
      </c>
      <c r="D163" s="9">
        <f>'일자별 주가'!D163*'종목 기본정보'!D$4</f>
        <v>41407482347000</v>
      </c>
      <c r="E163" s="9">
        <f>'일자별 주가'!E163*'종목 기본정보'!E$4</f>
        <v>33537228418000</v>
      </c>
      <c r="F163" s="9">
        <f>'일자별 주가'!F163*'종목 기본정보'!F$4</f>
        <v>22336053588000</v>
      </c>
      <c r="G163" s="9">
        <f t="shared" si="4"/>
        <v>366735067377368</v>
      </c>
      <c r="H163" s="7">
        <f t="shared" si="5"/>
        <v>109.58506488214186</v>
      </c>
    </row>
    <row r="164" spans="1:8" x14ac:dyDescent="0.3">
      <c r="A164">
        <v>163</v>
      </c>
      <c r="B164" s="9">
        <f>'일자별 주가'!B164*'종목 기본정보'!B$4</f>
        <v>255259111371600</v>
      </c>
      <c r="C164" s="9">
        <f>'일자별 주가'!C164*'종목 기본정보'!C$4</f>
        <v>14142937489008</v>
      </c>
      <c r="D164" s="9">
        <f>'일자별 주가'!D164*'종목 기본정보'!D$4</f>
        <v>42375449466800</v>
      </c>
      <c r="E164" s="9">
        <f>'일자별 주가'!E164*'종목 기본정보'!E$4</f>
        <v>35606847002000</v>
      </c>
      <c r="F164" s="9">
        <f>'일자별 주가'!F164*'종목 기본정보'!F$4</f>
        <v>22964883925500</v>
      </c>
      <c r="G164" s="9">
        <f t="shared" si="4"/>
        <v>370349229254908</v>
      </c>
      <c r="H164" s="7">
        <f t="shared" si="5"/>
        <v>110.66502204761586</v>
      </c>
    </row>
    <row r="165" spans="1:8" x14ac:dyDescent="0.3">
      <c r="A165">
        <v>164</v>
      </c>
      <c r="B165" s="9">
        <f>'일자별 주가'!B165*'종목 기본정보'!B$4</f>
        <v>251638414756400</v>
      </c>
      <c r="C165" s="9">
        <f>'일자별 주가'!C165*'종목 기본정보'!C$4</f>
        <v>13951333014000</v>
      </c>
      <c r="D165" s="9">
        <f>'일자별 주가'!D165*'종목 기본정보'!D$4</f>
        <v>42536777320100</v>
      </c>
      <c r="E165" s="9">
        <f>'일자별 주가'!E165*'종목 기본정보'!E$4</f>
        <v>35842030932000</v>
      </c>
      <c r="F165" s="9">
        <f>'일자별 주가'!F165*'종목 기본정보'!F$4</f>
        <v>23593714263000</v>
      </c>
      <c r="G165" s="9">
        <f t="shared" si="4"/>
        <v>367562270285500</v>
      </c>
      <c r="H165" s="7">
        <f t="shared" si="5"/>
        <v>109.83224354712908</v>
      </c>
    </row>
    <row r="166" spans="1:8" x14ac:dyDescent="0.3">
      <c r="A166">
        <v>165</v>
      </c>
      <c r="B166" s="9">
        <f>'일자별 주가'!B166*'종목 기본정보'!B$4</f>
        <v>250733240602600</v>
      </c>
      <c r="C166" s="9">
        <f>'일자별 주가'!C166*'종목 기본정보'!C$4</f>
        <v>13916508653936</v>
      </c>
      <c r="D166" s="9">
        <f>'일자별 주가'!D166*'종목 기본정보'!D$4</f>
        <v>41837689955800</v>
      </c>
      <c r="E166" s="9">
        <f>'일자별 주가'!E166*'종목 기본정보'!E$4</f>
        <v>35700920574000</v>
      </c>
      <c r="F166" s="9">
        <f>'일자별 주가'!F166*'종목 기본정보'!F$4</f>
        <v>23442794982000</v>
      </c>
      <c r="G166" s="9">
        <f t="shared" si="4"/>
        <v>365631154768336</v>
      </c>
      <c r="H166" s="7">
        <f t="shared" si="5"/>
        <v>109.25520186754089</v>
      </c>
    </row>
    <row r="167" spans="1:8" x14ac:dyDescent="0.3">
      <c r="A167">
        <v>166</v>
      </c>
      <c r="B167" s="9">
        <f>'일자별 주가'!B167*'종목 기본정보'!B$4</f>
        <v>244397021526000</v>
      </c>
      <c r="C167" s="9">
        <f>'일자별 주가'!C167*'종목 기본정보'!C$4</f>
        <v>13550747131280</v>
      </c>
      <c r="D167" s="9">
        <f>'일자별 주가'!D167*'종목 기본정보'!D$4</f>
        <v>40385739276100</v>
      </c>
      <c r="E167" s="9">
        <f>'일자별 주가'!E167*'종목 기본정보'!E$4</f>
        <v>34807221640000</v>
      </c>
      <c r="F167" s="9">
        <f>'일자별 주가'!F167*'종목 기본정보'!F$4</f>
        <v>22763658217500</v>
      </c>
      <c r="G167" s="9">
        <f t="shared" si="4"/>
        <v>355904387790880</v>
      </c>
      <c r="H167" s="7">
        <f t="shared" si="5"/>
        <v>106.34872118124979</v>
      </c>
    </row>
    <row r="168" spans="1:8" x14ac:dyDescent="0.3">
      <c r="A168">
        <v>167</v>
      </c>
      <c r="B168" s="9">
        <f>'일자별 주가'!B168*'종목 기본정보'!B$4</f>
        <v>245302195679800</v>
      </c>
      <c r="C168" s="9">
        <f>'일자별 주가'!C168*'종목 기본정보'!C$4</f>
        <v>13603001295040</v>
      </c>
      <c r="D168" s="9">
        <f>'일자별 주가'!D168*'종목 기본정보'!D$4</f>
        <v>40439515227200</v>
      </c>
      <c r="E168" s="9">
        <f>'일자별 주가'!E168*'종목 기본정보'!E$4</f>
        <v>34948331998000</v>
      </c>
      <c r="F168" s="9">
        <f>'일자별 주가'!F168*'종목 기본정보'!F$4</f>
        <v>22864271071500</v>
      </c>
      <c r="G168" s="9">
        <f t="shared" si="4"/>
        <v>357157315271540</v>
      </c>
      <c r="H168" s="7">
        <f t="shared" si="5"/>
        <v>106.723111719473</v>
      </c>
    </row>
    <row r="169" spans="1:8" x14ac:dyDescent="0.3">
      <c r="A169">
        <v>168</v>
      </c>
      <c r="B169" s="9">
        <f>'일자별 주가'!B169*'종목 기본정보'!B$4</f>
        <v>246207369833600</v>
      </c>
      <c r="C169" s="9">
        <f>'일자별 주가'!C169*'종목 기본정보'!C$4</f>
        <v>13411396820032</v>
      </c>
      <c r="D169" s="9">
        <f>'일자별 주가'!D169*'종목 기본정보'!D$4</f>
        <v>40600843080500</v>
      </c>
      <c r="E169" s="9">
        <f>'일자별 주가'!E169*'종목 기본정보'!E$4</f>
        <v>34901295212000</v>
      </c>
      <c r="F169" s="9">
        <f>'일자별 주가'!F169*'종목 기본정보'!F$4</f>
        <v>22738505004000</v>
      </c>
      <c r="G169" s="9">
        <f t="shared" si="4"/>
        <v>357859409950132</v>
      </c>
      <c r="H169" s="7">
        <f t="shared" si="5"/>
        <v>106.93290646710139</v>
      </c>
    </row>
    <row r="170" spans="1:8" x14ac:dyDescent="0.3">
      <c r="A170">
        <v>169</v>
      </c>
      <c r="B170" s="9">
        <f>'일자별 주가'!B170*'종목 기본정보'!B$4</f>
        <v>255259111371600</v>
      </c>
      <c r="C170" s="9">
        <f>'일자별 주가'!C170*'종목 기본정보'!C$4</f>
        <v>13568159311312</v>
      </c>
      <c r="D170" s="9">
        <f>'일자별 주가'!D170*'종목 기본정보'!D$4</f>
        <v>42321673515700</v>
      </c>
      <c r="E170" s="9">
        <f>'일자별 주가'!E170*'종목 기본정보'!E$4</f>
        <v>36124251648000</v>
      </c>
      <c r="F170" s="9">
        <f>'일자별 주가'!F170*'종목 기본정보'!F$4</f>
        <v>22763658217500</v>
      </c>
      <c r="G170" s="9">
        <f t="shared" si="4"/>
        <v>370036854064112</v>
      </c>
      <c r="H170" s="7">
        <f t="shared" si="5"/>
        <v>110.57168039966344</v>
      </c>
    </row>
    <row r="171" spans="1:8" x14ac:dyDescent="0.3">
      <c r="A171">
        <v>170</v>
      </c>
      <c r="B171" s="9">
        <f>'일자별 주가'!B171*'종목 기본정보'!B$4</f>
        <v>251638414756400</v>
      </c>
      <c r="C171" s="9">
        <f>'일자별 주가'!C171*'종목 기본정보'!C$4</f>
        <v>13463650983792</v>
      </c>
      <c r="D171" s="9">
        <f>'일자별 주가'!D171*'종목 기본정보'!D$4</f>
        <v>42321673515700</v>
      </c>
      <c r="E171" s="9">
        <f>'일자별 주가'!E171*'종목 기본정보'!E$4</f>
        <v>34948331998000</v>
      </c>
      <c r="F171" s="9">
        <f>'일자별 주가'!F171*'종목 기본정보'!F$4</f>
        <v>22084521453000</v>
      </c>
      <c r="G171" s="9">
        <f t="shared" si="4"/>
        <v>364456592706892</v>
      </c>
      <c r="H171" s="7">
        <f t="shared" si="5"/>
        <v>108.90422790524184</v>
      </c>
    </row>
    <row r="172" spans="1:8" x14ac:dyDescent="0.3">
      <c r="A172">
        <v>171</v>
      </c>
      <c r="B172" s="9">
        <f>'일자별 주가'!B172*'종목 기본정보'!B$4</f>
        <v>255711698448500</v>
      </c>
      <c r="C172" s="9">
        <f>'일자별 주가'!C172*'종목 기본정보'!C$4</f>
        <v>13515905147552</v>
      </c>
      <c r="D172" s="9">
        <f>'일자별 주가'!D172*'종목 기본정보'!D$4</f>
        <v>42160345662400</v>
      </c>
      <c r="E172" s="9">
        <f>'일자별 주가'!E172*'종목 기본정보'!E$4</f>
        <v>33866485920000</v>
      </c>
      <c r="F172" s="9">
        <f>'일자별 주가'!F172*'종목 기본정보'!F$4</f>
        <v>21631763610000</v>
      </c>
      <c r="G172" s="9">
        <f t="shared" si="4"/>
        <v>366886198788452</v>
      </c>
      <c r="H172" s="7">
        <f t="shared" si="5"/>
        <v>109.63022485445595</v>
      </c>
    </row>
    <row r="173" spans="1:8" x14ac:dyDescent="0.3">
      <c r="A173">
        <v>172</v>
      </c>
      <c r="B173" s="9">
        <f>'일자별 주가'!B173*'종목 기본정보'!B$4</f>
        <v>265668614140300</v>
      </c>
      <c r="C173" s="9">
        <f>'일자별 주가'!C173*'종목 기본정보'!C$4</f>
        <v>13481063163824</v>
      </c>
      <c r="D173" s="9">
        <f>'일자별 주가'!D173*'종목 기본정보'!D$4</f>
        <v>42698105173400</v>
      </c>
      <c r="E173" s="9">
        <f>'일자별 주가'!E173*'종목 기본정보'!E$4</f>
        <v>33349081274000</v>
      </c>
      <c r="F173" s="9">
        <f>'일자별 주가'!F173*'종목 기본정보'!F$4</f>
        <v>21908448958500</v>
      </c>
      <c r="G173" s="9">
        <f t="shared" si="4"/>
        <v>377105312710024</v>
      </c>
      <c r="H173" s="7">
        <f t="shared" si="5"/>
        <v>112.68382501912507</v>
      </c>
    </row>
    <row r="174" spans="1:8" x14ac:dyDescent="0.3">
      <c r="A174">
        <v>173</v>
      </c>
      <c r="B174" s="9">
        <f>'일자별 주가'!B174*'종목 기본정보'!B$4</f>
        <v>264310852909600</v>
      </c>
      <c r="C174" s="9">
        <f>'일자별 주가'!C174*'종목 기본정보'!C$4</f>
        <v>13219809968688</v>
      </c>
      <c r="D174" s="9">
        <f>'일자별 주가'!D174*'종목 기본정보'!D$4</f>
        <v>41568810200300</v>
      </c>
      <c r="E174" s="9">
        <f>'일자별 주가'!E174*'종목 기본정보'!E$4</f>
        <v>32878713414000</v>
      </c>
      <c r="F174" s="9">
        <f>'일자별 주가'!F174*'종목 기본정보'!F$4</f>
        <v>21606610396500</v>
      </c>
      <c r="G174" s="9">
        <f t="shared" si="4"/>
        <v>373584796889088</v>
      </c>
      <c r="H174" s="7">
        <f t="shared" si="5"/>
        <v>111.63185047680813</v>
      </c>
    </row>
    <row r="175" spans="1:8" x14ac:dyDescent="0.3">
      <c r="A175">
        <v>174</v>
      </c>
      <c r="B175" s="9">
        <f>'일자별 주가'!B175*'종목 기본정보'!B$4</f>
        <v>267931549524800</v>
      </c>
      <c r="C175" s="9">
        <f>'일자별 주가'!C175*'종목 기본정보'!C$4</f>
        <v>13306906116176</v>
      </c>
      <c r="D175" s="9">
        <f>'일자별 주가'!D175*'종목 기본정보'!D$4</f>
        <v>41192378542600</v>
      </c>
      <c r="E175" s="9">
        <f>'일자별 주가'!E175*'종목 기본정보'!E$4</f>
        <v>33537228418000</v>
      </c>
      <c r="F175" s="9">
        <f>'일자별 주가'!F175*'종목 기본정보'!F$4</f>
        <v>21631763610000</v>
      </c>
      <c r="G175" s="9">
        <f t="shared" si="4"/>
        <v>377599826211576</v>
      </c>
      <c r="H175" s="7">
        <f t="shared" si="5"/>
        <v>112.83159189219833</v>
      </c>
    </row>
    <row r="176" spans="1:8" x14ac:dyDescent="0.3">
      <c r="A176">
        <v>175</v>
      </c>
      <c r="B176" s="9">
        <f>'일자별 주가'!B176*'종목 기본정보'!B$4</f>
        <v>267026375371000</v>
      </c>
      <c r="C176" s="9">
        <f>'일자별 주가'!C176*'종목 기본정보'!C$4</f>
        <v>13254651952416</v>
      </c>
      <c r="D176" s="9">
        <f>'일자별 주가'!D176*'종목 기본정보'!D$4</f>
        <v>42160345662400</v>
      </c>
      <c r="E176" s="9">
        <f>'일자별 주가'!E176*'종목 기본정보'!E$4</f>
        <v>33160934130000</v>
      </c>
      <c r="F176" s="9">
        <f>'일자별 주가'!F176*'종목 기본정보'!F$4</f>
        <v>21606610396500</v>
      </c>
      <c r="G176" s="9">
        <f t="shared" si="4"/>
        <v>377208917512316</v>
      </c>
      <c r="H176" s="7">
        <f t="shared" si="5"/>
        <v>112.71478344113379</v>
      </c>
    </row>
    <row r="177" spans="1:8" x14ac:dyDescent="0.3">
      <c r="A177">
        <v>176</v>
      </c>
      <c r="B177" s="9">
        <f>'일자별 주가'!B177*'종목 기본정보'!B$4</f>
        <v>273362594447600</v>
      </c>
      <c r="C177" s="9">
        <f>'일자별 주가'!C177*'종목 기본정보'!C$4</f>
        <v>13289476312480</v>
      </c>
      <c r="D177" s="9">
        <f>'일자별 주가'!D177*'종목 기본정보'!D$4</f>
        <v>43020760880000</v>
      </c>
      <c r="E177" s="9">
        <f>'일자별 주가'!E177*'종목 기본정보'!E$4</f>
        <v>33490191632000</v>
      </c>
      <c r="F177" s="9">
        <f>'일자별 주가'!F177*'종목 기본정보'!F$4</f>
        <v>21933602172000</v>
      </c>
      <c r="G177" s="9">
        <f t="shared" si="4"/>
        <v>385096625444080</v>
      </c>
      <c r="H177" s="7">
        <f t="shared" si="5"/>
        <v>115.07173008290204</v>
      </c>
    </row>
    <row r="178" spans="1:8" x14ac:dyDescent="0.3">
      <c r="A178">
        <v>177</v>
      </c>
      <c r="B178" s="9">
        <f>'일자별 주가'!B178*'종목 기본정보'!B$4</f>
        <v>276078116909000</v>
      </c>
      <c r="C178" s="9">
        <f>'일자별 주가'!C178*'종목 기본정보'!C$4</f>
        <v>13463650983792</v>
      </c>
      <c r="D178" s="9">
        <f>'일자별 주가'!D178*'종목 기본정보'!D$4</f>
        <v>44042503950900</v>
      </c>
      <c r="E178" s="9">
        <f>'일자별 주가'!E178*'종목 기본정보'!E$4</f>
        <v>34148706636000</v>
      </c>
      <c r="F178" s="9">
        <f>'일자별 주가'!F178*'종목 기본정보'!F$4</f>
        <v>22763658217500</v>
      </c>
      <c r="G178" s="9">
        <f t="shared" si="4"/>
        <v>390496636697192</v>
      </c>
      <c r="H178" s="7">
        <f t="shared" si="5"/>
        <v>116.68532157217093</v>
      </c>
    </row>
    <row r="179" spans="1:8" x14ac:dyDescent="0.3">
      <c r="A179">
        <v>178</v>
      </c>
      <c r="B179" s="9">
        <f>'일자별 주가'!B179*'종목 기본정보'!B$4</f>
        <v>276078116909000</v>
      </c>
      <c r="C179" s="9">
        <f>'일자별 주가'!C179*'종목 기본정보'!C$4</f>
        <v>13515905147552</v>
      </c>
      <c r="D179" s="9">
        <f>'일자별 주가'!D179*'종목 기본정보'!D$4</f>
        <v>43827400146500</v>
      </c>
      <c r="E179" s="9">
        <f>'일자별 주가'!E179*'종목 기본정보'!E$4</f>
        <v>32314271982000</v>
      </c>
      <c r="F179" s="9">
        <f>'일자별 주가'!F179*'종목 기본정보'!F$4</f>
        <v>22612738936500</v>
      </c>
      <c r="G179" s="9">
        <f t="shared" si="4"/>
        <v>388348433121552</v>
      </c>
      <c r="H179" s="7">
        <f t="shared" si="5"/>
        <v>116.04341124191522</v>
      </c>
    </row>
    <row r="180" spans="1:8" x14ac:dyDescent="0.3">
      <c r="A180">
        <v>179</v>
      </c>
      <c r="B180" s="9">
        <f>'일자별 주가'!B180*'종목 기본정보'!B$4</f>
        <v>269289310755500</v>
      </c>
      <c r="C180" s="9">
        <f>'일자별 주가'!C180*'종목 기본정보'!C$4</f>
        <v>13184967984960</v>
      </c>
      <c r="D180" s="9">
        <f>'일자별 주가'!D180*'종목 기본정보'!D$4</f>
        <v>44203831804200</v>
      </c>
      <c r="E180" s="9">
        <f>'일자별 주가'!E180*'종목 기본정보'!E$4</f>
        <v>30338726970000</v>
      </c>
      <c r="F180" s="9">
        <f>'일자별 주가'!F180*'종목 기본정보'!F$4</f>
        <v>22411513228500</v>
      </c>
      <c r="G180" s="9">
        <f t="shared" si="4"/>
        <v>379428350743160</v>
      </c>
      <c r="H180" s="7">
        <f t="shared" si="5"/>
        <v>113.37797809100172</v>
      </c>
    </row>
    <row r="181" spans="1:8" x14ac:dyDescent="0.3">
      <c r="A181">
        <v>180</v>
      </c>
      <c r="B181" s="9">
        <f>'일자별 주가'!B181*'종목 기본정보'!B$4</f>
        <v>268384136601700</v>
      </c>
      <c r="C181" s="9">
        <f>'일자별 주가'!C181*'종목 기본정보'!C$4</f>
        <v>13202397788656</v>
      </c>
      <c r="D181" s="9">
        <f>'일자별 주가'!D181*'종목 기본정보'!D$4</f>
        <v>45010471070700</v>
      </c>
      <c r="E181" s="9">
        <f>'일자별 주가'!E181*'종목 기본정보'!E$4</f>
        <v>31326499476000</v>
      </c>
      <c r="F181" s="9">
        <f>'일자별 주가'!F181*'종목 기본정보'!F$4</f>
        <v>22788811431000</v>
      </c>
      <c r="G181" s="9">
        <f t="shared" si="4"/>
        <v>380712316368056</v>
      </c>
      <c r="H181" s="7">
        <f t="shared" si="5"/>
        <v>113.76164321830157</v>
      </c>
    </row>
    <row r="182" spans="1:8" x14ac:dyDescent="0.3">
      <c r="A182">
        <v>181</v>
      </c>
      <c r="B182" s="9">
        <f>'일자별 주가'!B182*'종목 기본정보'!B$4</f>
        <v>267931549524800</v>
      </c>
      <c r="C182" s="9">
        <f>'일자별 주가'!C182*'종목 기본정보'!C$4</f>
        <v>12888872806096</v>
      </c>
      <c r="D182" s="9">
        <f>'일자별 주가'!D182*'종목 기본정보'!D$4</f>
        <v>45440678679500</v>
      </c>
      <c r="E182" s="9">
        <f>'일자별 주가'!E182*'종목 기본정보'!E$4</f>
        <v>29492064822000</v>
      </c>
      <c r="F182" s="9">
        <f>'일자별 주가'!F182*'종목 기본정보'!F$4</f>
        <v>22436666442000</v>
      </c>
      <c r="G182" s="9">
        <f t="shared" si="4"/>
        <v>378189832274396</v>
      </c>
      <c r="H182" s="7">
        <f t="shared" si="5"/>
        <v>113.0078931473179</v>
      </c>
    </row>
    <row r="183" spans="1:8" x14ac:dyDescent="0.3">
      <c r="A183">
        <v>182</v>
      </c>
      <c r="B183" s="9">
        <f>'일자별 주가'!B183*'종목 기본정보'!B$4</f>
        <v>263405678755800</v>
      </c>
      <c r="C183" s="9">
        <f>'일자별 주가'!C183*'종목 기본정보'!C$4</f>
        <v>12732127938480</v>
      </c>
      <c r="D183" s="9">
        <f>'일자별 주가'!D183*'종목 기본정보'!D$4</f>
        <v>43719848244300</v>
      </c>
      <c r="E183" s="9">
        <f>'일자별 주가'!E183*'종목 기본정보'!E$4</f>
        <v>30056506254000</v>
      </c>
      <c r="F183" s="9">
        <f>'일자별 주가'!F183*'종목 기본정보'!F$4</f>
        <v>22461819655500</v>
      </c>
      <c r="G183" s="9">
        <f t="shared" si="4"/>
        <v>372375980848080</v>
      </c>
      <c r="H183" s="7">
        <f t="shared" si="5"/>
        <v>111.27064099326525</v>
      </c>
    </row>
    <row r="184" spans="1:8" x14ac:dyDescent="0.3">
      <c r="A184">
        <v>183</v>
      </c>
      <c r="B184" s="9">
        <f>'일자별 주가'!B184*'종목 기본정보'!B$4</f>
        <v>265216027063400</v>
      </c>
      <c r="C184" s="9">
        <f>'일자별 주가'!C184*'종목 기본정보'!C$4</f>
        <v>12279270268336</v>
      </c>
      <c r="D184" s="9">
        <f>'일자별 주가'!D184*'종목 기본정보'!D$4</f>
        <v>44956695119600</v>
      </c>
      <c r="E184" s="9">
        <f>'일자별 주가'!E184*'종목 기본정보'!E$4</f>
        <v>29633175180000</v>
      </c>
      <c r="F184" s="9">
        <f>'일자별 주가'!F184*'종목 기본정보'!F$4</f>
        <v>21958755385500</v>
      </c>
      <c r="G184" s="9">
        <f t="shared" si="4"/>
        <v>374043923016836</v>
      </c>
      <c r="H184" s="7">
        <f t="shared" si="5"/>
        <v>111.76904315613969</v>
      </c>
    </row>
    <row r="185" spans="1:8" x14ac:dyDescent="0.3">
      <c r="A185">
        <v>184</v>
      </c>
      <c r="B185" s="9">
        <f>'일자별 주가'!B185*'종목 기본정보'!B$4</f>
        <v>261595330448200</v>
      </c>
      <c r="C185" s="9">
        <f>'일자별 주가'!C185*'종목 기본정보'!C$4</f>
        <v>11721921894336</v>
      </c>
      <c r="D185" s="9">
        <f>'일자별 주가'!D185*'종목 기본정보'!D$4</f>
        <v>45333126777300</v>
      </c>
      <c r="E185" s="9">
        <f>'일자별 주가'!E185*'종목 기본정보'!E$4</f>
        <v>28739476246000</v>
      </c>
      <c r="F185" s="9">
        <f>'일자별 주가'!F185*'종목 기본정보'!F$4</f>
        <v>20625635070000</v>
      </c>
      <c r="G185" s="9">
        <f t="shared" si="4"/>
        <v>368015490435836</v>
      </c>
      <c r="H185" s="7">
        <f t="shared" si="5"/>
        <v>109.96767144589982</v>
      </c>
    </row>
    <row r="186" spans="1:8" x14ac:dyDescent="0.3">
      <c r="A186">
        <v>185</v>
      </c>
      <c r="B186" s="9">
        <f>'일자별 주가'!B186*'종목 기본정보'!B$4</f>
        <v>262047917525100</v>
      </c>
      <c r="C186" s="9">
        <f>'일자별 주가'!C186*'종목 기본정보'!C$4</f>
        <v>11756746254400</v>
      </c>
      <c r="D186" s="9">
        <f>'일자별 주가'!D186*'종목 기본정보'!D$4</f>
        <v>44580263461900</v>
      </c>
      <c r="E186" s="9">
        <f>'일자별 주가'!E186*'종목 기본정보'!E$4</f>
        <v>29492064822000</v>
      </c>
      <c r="F186" s="9">
        <f>'일자별 주가'!F186*'종목 기본정보'!F$4</f>
        <v>20726247924000</v>
      </c>
      <c r="G186" s="9">
        <f t="shared" si="4"/>
        <v>368603239987400</v>
      </c>
      <c r="H186" s="7">
        <f t="shared" si="5"/>
        <v>110.14329842698783</v>
      </c>
    </row>
    <row r="187" spans="1:8" x14ac:dyDescent="0.3">
      <c r="A187">
        <v>186</v>
      </c>
      <c r="B187" s="9">
        <f>'일자별 주가'!B187*'종목 기본정보'!B$4</f>
        <v>263405678755800</v>
      </c>
      <c r="C187" s="9">
        <f>'일자별 주가'!C187*'종목 기본정보'!C$4</f>
        <v>11930920925712</v>
      </c>
      <c r="D187" s="9">
        <f>'일자별 주가'!D187*'종목 기본정보'!D$4</f>
        <v>44365159657500</v>
      </c>
      <c r="E187" s="9">
        <f>'일자별 주가'!E187*'종목 기본정보'!E$4</f>
        <v>29445028036000</v>
      </c>
      <c r="F187" s="9">
        <f>'일자별 주가'!F187*'종목 기본정보'!F$4</f>
        <v>21179005767000</v>
      </c>
      <c r="G187" s="9">
        <f t="shared" si="4"/>
        <v>370325793142012</v>
      </c>
      <c r="H187" s="7">
        <f t="shared" si="5"/>
        <v>110.65801904141126</v>
      </c>
    </row>
    <row r="188" spans="1:8" x14ac:dyDescent="0.3">
      <c r="A188">
        <v>187</v>
      </c>
      <c r="B188" s="9">
        <f>'일자별 주가'!B188*'종목 기본정보'!B$4</f>
        <v>263405678755800</v>
      </c>
      <c r="C188" s="9">
        <f>'일자별 주가'!C188*'종목 기본정보'!C$4</f>
        <v>12018017073200</v>
      </c>
      <c r="D188" s="9">
        <f>'일자별 주가'!D188*'종목 기본정보'!D$4</f>
        <v>45171798924000</v>
      </c>
      <c r="E188" s="9">
        <f>'일자별 주가'!E188*'종목 기본정보'!E$4</f>
        <v>30762058044000</v>
      </c>
      <c r="F188" s="9">
        <f>'일자별 주가'!F188*'종목 기본정보'!F$4</f>
        <v>21807836104500</v>
      </c>
      <c r="G188" s="9">
        <f t="shared" si="4"/>
        <v>373165388901500</v>
      </c>
      <c r="H188" s="7">
        <f t="shared" si="5"/>
        <v>111.50652607884257</v>
      </c>
    </row>
    <row r="189" spans="1:8" x14ac:dyDescent="0.3">
      <c r="A189">
        <v>188</v>
      </c>
      <c r="B189" s="9">
        <f>'일자별 주가'!B189*'종목 기본정보'!B$4</f>
        <v>265668614140300</v>
      </c>
      <c r="C189" s="9">
        <f>'일자별 주가'!C189*'종목 기본정보'!C$4</f>
        <v>11930920925712</v>
      </c>
      <c r="D189" s="9">
        <f>'일자별 주가'!D189*'종목 기본정보'!D$4</f>
        <v>44741591315200</v>
      </c>
      <c r="E189" s="9">
        <f>'일자별 주가'!E189*'종목 기본정보'!E$4</f>
        <v>30997241974000</v>
      </c>
      <c r="F189" s="9">
        <f>'일자별 주가'!F189*'종목 기본정보'!F$4</f>
        <v>21958755385500</v>
      </c>
      <c r="G189" s="9">
        <f t="shared" si="4"/>
        <v>375297123740712</v>
      </c>
      <c r="H189" s="7">
        <f t="shared" si="5"/>
        <v>112.14351534288312</v>
      </c>
    </row>
    <row r="190" spans="1:8" x14ac:dyDescent="0.3">
      <c r="A190">
        <v>189</v>
      </c>
      <c r="B190" s="9">
        <f>'일자별 주가'!B190*'종목 기본정보'!B$4</f>
        <v>267026375371000</v>
      </c>
      <c r="C190" s="9">
        <f>'일자별 주가'!C190*'종목 기본정보'!C$4</f>
        <v>12401190775888</v>
      </c>
      <c r="D190" s="9">
        <f>'일자별 주가'!D190*'종목 기본정보'!D$4</f>
        <v>44634039413000</v>
      </c>
      <c r="E190" s="9">
        <f>'일자별 주가'!E190*'종목 기본정보'!E$4</f>
        <v>31702793764000</v>
      </c>
      <c r="F190" s="9">
        <f>'일자별 주가'!F190*'종목 기본정보'!F$4</f>
        <v>21958755385500</v>
      </c>
      <c r="G190" s="9">
        <f t="shared" si="4"/>
        <v>377723154709388</v>
      </c>
      <c r="H190" s="7">
        <f t="shared" si="5"/>
        <v>112.86844400326368</v>
      </c>
    </row>
    <row r="191" spans="1:8" x14ac:dyDescent="0.3">
      <c r="A191">
        <v>190</v>
      </c>
      <c r="B191" s="9">
        <f>'일자별 주가'!B191*'종목 기본정보'!B$4</f>
        <v>271099659063100</v>
      </c>
      <c r="C191" s="9">
        <f>'일자별 주가'!C191*'종목 기본정보'!C$4</f>
        <v>12557953267168</v>
      </c>
      <c r="D191" s="9">
        <f>'일자별 주가'!D191*'종목 기본정보'!D$4</f>
        <v>44849143217400</v>
      </c>
      <c r="E191" s="9">
        <f>'일자별 주가'!E191*'종목 기본정보'!E$4</f>
        <v>31985014480000</v>
      </c>
      <c r="F191" s="9">
        <f>'일자별 주가'!F191*'종목 기본정보'!F$4</f>
        <v>22109674666500</v>
      </c>
      <c r="G191" s="9">
        <f t="shared" si="4"/>
        <v>382601444694168</v>
      </c>
      <c r="H191" s="7">
        <f t="shared" si="5"/>
        <v>114.32613859549075</v>
      </c>
    </row>
    <row r="192" spans="1:8" x14ac:dyDescent="0.3">
      <c r="A192">
        <v>191</v>
      </c>
      <c r="B192" s="9">
        <f>'일자별 주가'!B192*'종목 기본정보'!B$4</f>
        <v>270194484909300</v>
      </c>
      <c r="C192" s="9">
        <f>'일자별 주가'!C192*'종목 기본정보'!C$4</f>
        <v>12453444939648</v>
      </c>
      <c r="D192" s="9">
        <f>'일자별 주가'!D192*'종목 기본정보'!D$4</f>
        <v>44580263461900</v>
      </c>
      <c r="E192" s="9">
        <f>'일자별 주가'!E192*'종목 기본정보'!E$4</f>
        <v>32549455912000</v>
      </c>
      <c r="F192" s="9">
        <f>'일자별 주가'!F192*'종목 기본정보'!F$4</f>
        <v>22386360015000</v>
      </c>
      <c r="G192" s="9">
        <f t="shared" si="4"/>
        <v>382164009237848</v>
      </c>
      <c r="H192" s="7">
        <f t="shared" si="5"/>
        <v>114.19542736243254</v>
      </c>
    </row>
    <row r="193" spans="1:8" x14ac:dyDescent="0.3">
      <c r="A193">
        <v>192</v>
      </c>
      <c r="B193" s="9">
        <f>'일자별 주가'!B193*'종목 기본정보'!B$4</f>
        <v>273362594447600</v>
      </c>
      <c r="C193" s="9">
        <f>'일자별 주가'!C193*'종목 기본정보'!C$4</f>
        <v>12523111283440</v>
      </c>
      <c r="D193" s="9">
        <f>'일자별 주가'!D193*'종목 기본정보'!D$4</f>
        <v>45978438190500</v>
      </c>
      <c r="E193" s="9">
        <f>'일자별 주가'!E193*'종목 기본정보'!E$4</f>
        <v>31608720192000</v>
      </c>
      <c r="F193" s="9">
        <f>'일자별 주가'!F193*'종목 기본정보'!F$4</f>
        <v>22134827880000</v>
      </c>
      <c r="G193" s="9">
        <f t="shared" si="4"/>
        <v>385607691993540</v>
      </c>
      <c r="H193" s="7">
        <f t="shared" si="5"/>
        <v>115.22444321552439</v>
      </c>
    </row>
    <row r="194" spans="1:8" x14ac:dyDescent="0.3">
      <c r="A194">
        <v>193</v>
      </c>
      <c r="B194" s="9">
        <f>'일자별 주가'!B194*'종목 기본정보'!B$4</f>
        <v>275625529832100</v>
      </c>
      <c r="C194" s="9">
        <f>'일자별 주가'!C194*'종목 기본정보'!C$4</f>
        <v>12592777627232</v>
      </c>
      <c r="D194" s="9">
        <f>'일자별 주가'!D194*'종목 기본정보'!D$4</f>
        <v>47430388870200</v>
      </c>
      <c r="E194" s="9">
        <f>'일자별 주가'!E194*'종목 기본정보'!E$4</f>
        <v>30291690184000</v>
      </c>
      <c r="F194" s="9">
        <f>'일자별 주가'!F194*'종목 기본정보'!F$4</f>
        <v>22411513228500</v>
      </c>
      <c r="G194" s="9">
        <f t="shared" si="4"/>
        <v>388351899742032</v>
      </c>
      <c r="H194" s="7">
        <f t="shared" si="5"/>
        <v>116.04444711184971</v>
      </c>
    </row>
    <row r="195" spans="1:8" x14ac:dyDescent="0.3">
      <c r="A195">
        <v>194</v>
      </c>
      <c r="B195" s="9">
        <f>'일자별 주가'!B195*'종목 기본정보'!B$4</f>
        <v>275625529832100</v>
      </c>
      <c r="C195" s="9">
        <f>'일자별 주가'!C195*'종목 기본정보'!C$4</f>
        <v>12314112252064</v>
      </c>
      <c r="D195" s="9">
        <f>'일자별 주가'!D195*'종목 기본정보'!D$4</f>
        <v>46516197701500</v>
      </c>
      <c r="E195" s="9">
        <f>'일자별 주가'!E195*'종목 기본정보'!E$4</f>
        <v>29539101608000</v>
      </c>
      <c r="F195" s="9">
        <f>'일자별 주가'!F195*'종목 기본정보'!F$4</f>
        <v>22059368239500</v>
      </c>
      <c r="G195" s="9">
        <f t="shared" ref="G195:G258" si="6">SUM(B195:F195)</f>
        <v>386054309633164</v>
      </c>
      <c r="H195" s="7">
        <f t="shared" ref="H195:H258" si="7">G195/G$2*100</f>
        <v>115.35789820079675</v>
      </c>
    </row>
    <row r="196" spans="1:8" x14ac:dyDescent="0.3">
      <c r="A196">
        <v>195</v>
      </c>
      <c r="B196" s="9">
        <f>'일자별 주가'!B196*'종목 기본정보'!B$4</f>
        <v>271552246140000</v>
      </c>
      <c r="C196" s="9">
        <f>'일자별 주가'!C196*'종목 기본정보'!C$4</f>
        <v>12261858088304</v>
      </c>
      <c r="D196" s="9">
        <f>'일자별 주가'!D196*'종목 기본정보'!D$4</f>
        <v>46838853408100</v>
      </c>
      <c r="E196" s="9">
        <f>'일자별 주가'!E196*'종목 기본정보'!E$4</f>
        <v>29962432682000</v>
      </c>
      <c r="F196" s="9">
        <f>'일자별 주가'!F196*'종목 기본정보'!F$4</f>
        <v>21581457183000</v>
      </c>
      <c r="G196" s="9">
        <f t="shared" si="6"/>
        <v>382196847501404</v>
      </c>
      <c r="H196" s="7">
        <f t="shared" si="7"/>
        <v>114.20523984987241</v>
      </c>
    </row>
    <row r="197" spans="1:8" x14ac:dyDescent="0.3">
      <c r="A197">
        <v>196</v>
      </c>
      <c r="B197" s="9">
        <f>'일자별 주가'!B197*'종목 기본정보'!B$4</f>
        <v>269289310755500</v>
      </c>
      <c r="C197" s="9">
        <f>'일자별 주가'!C197*'종목 기본정보'!C$4</f>
        <v>11965762909440</v>
      </c>
      <c r="D197" s="9">
        <f>'일자별 주가'!D197*'종목 기본정보'!D$4</f>
        <v>45870886288300</v>
      </c>
      <c r="E197" s="9">
        <f>'일자별 주가'!E197*'종목 기본정보'!E$4</f>
        <v>30103543040000</v>
      </c>
      <c r="F197" s="9">
        <f>'일자별 주가'!F197*'종목 기본정보'!F$4</f>
        <v>21128699340000</v>
      </c>
      <c r="G197" s="9">
        <f t="shared" si="6"/>
        <v>378358202333240</v>
      </c>
      <c r="H197" s="7">
        <f t="shared" si="7"/>
        <v>113.05820424506641</v>
      </c>
    </row>
    <row r="198" spans="1:8" x14ac:dyDescent="0.3">
      <c r="A198">
        <v>197</v>
      </c>
      <c r="B198" s="9">
        <f>'일자별 주가'!B198*'종목 기본정보'!B$4</f>
        <v>271552246140000</v>
      </c>
      <c r="C198" s="9">
        <f>'일자별 주가'!C198*'종목 기본정보'!C$4</f>
        <v>11948333105744</v>
      </c>
      <c r="D198" s="9">
        <f>'일자별 주가'!D198*'종목 기본정보'!D$4</f>
        <v>46623749603700</v>
      </c>
      <c r="E198" s="9">
        <f>'일자별 주가'!E198*'종목 기본정보'!E$4</f>
        <v>28927623390000</v>
      </c>
      <c r="F198" s="9">
        <f>'일자별 주가'!F198*'종목 기본정보'!F$4</f>
        <v>20776554351000</v>
      </c>
      <c r="G198" s="9">
        <f t="shared" si="6"/>
        <v>379828506590444</v>
      </c>
      <c r="H198" s="7">
        <f t="shared" si="7"/>
        <v>113.49754970655835</v>
      </c>
    </row>
    <row r="199" spans="1:8" x14ac:dyDescent="0.3">
      <c r="A199">
        <v>198</v>
      </c>
      <c r="B199" s="9">
        <f>'일자별 주가'!B199*'종목 기본정보'!B$4</f>
        <v>275625529832100</v>
      </c>
      <c r="C199" s="9">
        <f>'일자별 주가'!C199*'종목 기본정보'!C$4</f>
        <v>11878666761952</v>
      </c>
      <c r="D199" s="9">
        <f>'일자별 주가'!D199*'종목 기본정보'!D$4</f>
        <v>45817110337200</v>
      </c>
      <c r="E199" s="9">
        <f>'일자별 주가'!E199*'종목 기본정보'!E$4</f>
        <v>29209844106000</v>
      </c>
      <c r="F199" s="9">
        <f>'일자별 주가'!F199*'종목 기본정보'!F$4</f>
        <v>21757529677500</v>
      </c>
      <c r="G199" s="9">
        <f t="shared" si="6"/>
        <v>384288680714752</v>
      </c>
      <c r="H199" s="7">
        <f t="shared" si="7"/>
        <v>114.8303060047037</v>
      </c>
    </row>
    <row r="200" spans="1:8" x14ac:dyDescent="0.3">
      <c r="A200">
        <v>199</v>
      </c>
      <c r="B200" s="9">
        <f>'일자별 주가'!B200*'종목 기본정보'!B$4</f>
        <v>275625529832100</v>
      </c>
      <c r="C200" s="9">
        <f>'일자별 주가'!C200*'종목 기본정보'!C$4</f>
        <v>11983175089472</v>
      </c>
      <c r="D200" s="9">
        <f>'일자별 주가'!D200*'종목 기본정보'!D$4</f>
        <v>45064247021800</v>
      </c>
      <c r="E200" s="9">
        <f>'일자별 주가'!E200*'종목 기본정보'!E$4</f>
        <v>29021696962000</v>
      </c>
      <c r="F200" s="9">
        <f>'일자별 주가'!F200*'종목 기본정보'!F$4</f>
        <v>21782682891000</v>
      </c>
      <c r="G200" s="9">
        <f t="shared" si="6"/>
        <v>383477331796372</v>
      </c>
      <c r="H200" s="7">
        <f t="shared" si="7"/>
        <v>114.58786471186914</v>
      </c>
    </row>
    <row r="201" spans="1:8" x14ac:dyDescent="0.3">
      <c r="A201">
        <v>200</v>
      </c>
      <c r="B201" s="9">
        <f>'일자별 주가'!B201*'종목 기본정보'!B$4</f>
        <v>272004833216900</v>
      </c>
      <c r="C201" s="9">
        <f>'일자별 주가'!C201*'종목 기본정보'!C$4</f>
        <v>11460651075536</v>
      </c>
      <c r="D201" s="9">
        <f>'일자별 주가'!D201*'종목 기본정보'!D$4</f>
        <v>44795367266300</v>
      </c>
      <c r="E201" s="9">
        <f>'일자별 주가'!E201*'종목 기본정보'!E$4</f>
        <v>30056506254000</v>
      </c>
      <c r="F201" s="9">
        <f>'일자별 주가'!F201*'종목 기본정보'!F$4</f>
        <v>21606610396500</v>
      </c>
      <c r="G201" s="9">
        <f t="shared" si="6"/>
        <v>379923968209236</v>
      </c>
      <c r="H201" s="7">
        <f t="shared" si="7"/>
        <v>113.52607484260244</v>
      </c>
    </row>
    <row r="202" spans="1:8" x14ac:dyDescent="0.3">
      <c r="A202">
        <v>201</v>
      </c>
      <c r="B202" s="9">
        <f>'일자별 주가'!B202*'종목 기본정보'!B$4</f>
        <v>272457420293800</v>
      </c>
      <c r="C202" s="9">
        <f>'일자별 주가'!C202*'종목 기본정보'!C$4</f>
        <v>11077477372848</v>
      </c>
      <c r="D202" s="9">
        <f>'일자별 주가'!D202*'종목 기본정보'!D$4</f>
        <v>45118022972900</v>
      </c>
      <c r="E202" s="9">
        <f>'일자별 주가'!E202*'종목 기본정보'!E$4</f>
        <v>30573910900000</v>
      </c>
      <c r="F202" s="9">
        <f>'일자별 주가'!F202*'종목 기본정보'!F$4</f>
        <v>21355078261500</v>
      </c>
      <c r="G202" s="9">
        <f t="shared" si="6"/>
        <v>380581909801048</v>
      </c>
      <c r="H202" s="7">
        <f t="shared" si="7"/>
        <v>113.72267609086317</v>
      </c>
    </row>
    <row r="203" spans="1:8" x14ac:dyDescent="0.3">
      <c r="A203">
        <v>202</v>
      </c>
      <c r="B203" s="9">
        <f>'일자별 주가'!B203*'종목 기본정보'!B$4</f>
        <v>273362594447600</v>
      </c>
      <c r="C203" s="9">
        <f>'일자별 주가'!C203*'종목 기본정보'!C$4</f>
        <v>10972969045328</v>
      </c>
      <c r="D203" s="9">
        <f>'일자별 주가'!D203*'종목 기본정보'!D$4</f>
        <v>44741591315200</v>
      </c>
      <c r="E203" s="9">
        <f>'일자별 주가'!E203*'종목 기본정보'!E$4</f>
        <v>30385763756000</v>
      </c>
      <c r="F203" s="9">
        <f>'일자별 주가'!F203*'종목 기본정보'!F$4</f>
        <v>21002933272500</v>
      </c>
      <c r="G203" s="9">
        <f t="shared" si="6"/>
        <v>380465851836628</v>
      </c>
      <c r="H203" s="7">
        <f t="shared" si="7"/>
        <v>113.68799650690082</v>
      </c>
    </row>
    <row r="204" spans="1:8" x14ac:dyDescent="0.3">
      <c r="A204">
        <v>203</v>
      </c>
      <c r="B204" s="9">
        <f>'일자별 주가'!B204*'종목 기본정보'!B$4</f>
        <v>270647071986200</v>
      </c>
      <c r="C204" s="9">
        <f>'일자별 주가'!C204*'종목 기본정보'!C$4</f>
        <v>11060047569152</v>
      </c>
      <c r="D204" s="9">
        <f>'일자별 주가'!D204*'종목 기본정보'!D$4</f>
        <v>44418935608600</v>
      </c>
      <c r="E204" s="9">
        <f>'일자별 주가'!E204*'종목 기본정보'!E$4</f>
        <v>29727248752000</v>
      </c>
      <c r="F204" s="9">
        <f>'일자별 주가'!F204*'종목 기본정보'!F$4</f>
        <v>21631763610000</v>
      </c>
      <c r="G204" s="9">
        <f t="shared" si="6"/>
        <v>377485067525952</v>
      </c>
      <c r="H204" s="7">
        <f t="shared" si="7"/>
        <v>112.79730054913199</v>
      </c>
    </row>
    <row r="205" spans="1:8" x14ac:dyDescent="0.3">
      <c r="A205">
        <v>204</v>
      </c>
      <c r="B205" s="9">
        <f>'일자별 주가'!B205*'종목 기본정보'!B$4</f>
        <v>267026375371000</v>
      </c>
      <c r="C205" s="9">
        <f>'일자별 주가'!C205*'종목 기본정보'!C$4</f>
        <v>11094889552880</v>
      </c>
      <c r="D205" s="9">
        <f>'일자별 주가'!D205*'종목 기본정보'!D$4</f>
        <v>44580263461900</v>
      </c>
      <c r="E205" s="9">
        <f>'일자별 주가'!E205*'종목 기본정보'!E$4</f>
        <v>30197616612000</v>
      </c>
      <c r="F205" s="9">
        <f>'일자별 주가'!F205*'종목 기본정보'!F$4</f>
        <v>21631763610000</v>
      </c>
      <c r="G205" s="9">
        <f t="shared" si="6"/>
        <v>374530908607780</v>
      </c>
      <c r="H205" s="7">
        <f t="shared" si="7"/>
        <v>111.91456059455078</v>
      </c>
    </row>
    <row r="206" spans="1:8" x14ac:dyDescent="0.3">
      <c r="A206">
        <v>205</v>
      </c>
      <c r="B206" s="9">
        <f>'일자별 주가'!B206*'종목 기본정보'!B$4</f>
        <v>262953091678900</v>
      </c>
      <c r="C206" s="9">
        <f>'일자별 주가'!C206*'종목 기본정보'!C$4</f>
        <v>12139937580752</v>
      </c>
      <c r="D206" s="9">
        <f>'일자별 주가'!D206*'종목 기본정보'!D$4</f>
        <v>43934952048700</v>
      </c>
      <c r="E206" s="9">
        <f>'일자별 주가'!E206*'종목 기본정보'!E$4</f>
        <v>30620947686000</v>
      </c>
      <c r="F206" s="9">
        <f>'일자별 주가'!F206*'종목 기본정보'!F$4</f>
        <v>21707223250500</v>
      </c>
      <c r="G206" s="9">
        <f t="shared" si="6"/>
        <v>371356152244852</v>
      </c>
      <c r="H206" s="7">
        <f t="shared" si="7"/>
        <v>110.96590334040697</v>
      </c>
    </row>
    <row r="207" spans="1:8" x14ac:dyDescent="0.3">
      <c r="A207">
        <v>206</v>
      </c>
      <c r="B207" s="9">
        <f>'일자별 주가'!B207*'종목 기본정보'!B$4</f>
        <v>256164285525400</v>
      </c>
      <c r="C207" s="9">
        <f>'일자별 주가'!C207*'종목 기본정보'!C$4</f>
        <v>11878666761952</v>
      </c>
      <c r="D207" s="9">
        <f>'일자별 주가'!D207*'종목 기본정보'!D$4</f>
        <v>42966984928900</v>
      </c>
      <c r="E207" s="9">
        <f>'일자별 주가'!E207*'종목 기본정보'!E$4</f>
        <v>28739476246000</v>
      </c>
      <c r="F207" s="9">
        <f>'일자별 주가'!F207*'종목 기본정보'!F$4</f>
        <v>22235440734000</v>
      </c>
      <c r="G207" s="9">
        <f t="shared" si="6"/>
        <v>361984854196252</v>
      </c>
      <c r="H207" s="7">
        <f t="shared" si="7"/>
        <v>108.16564125467359</v>
      </c>
    </row>
    <row r="208" spans="1:8" x14ac:dyDescent="0.3">
      <c r="A208">
        <v>207</v>
      </c>
      <c r="B208" s="9">
        <f>'일자별 주가'!B208*'종목 기본정보'!B$4</f>
        <v>259784982140600</v>
      </c>
      <c r="C208" s="9">
        <f>'일자별 주가'!C208*'종목 기본정보'!C$4</f>
        <v>12157349760784</v>
      </c>
      <c r="D208" s="9">
        <f>'일자별 주가'!D208*'종목 기본정보'!D$4</f>
        <v>42805657075600</v>
      </c>
      <c r="E208" s="9">
        <f>'일자별 주가'!E208*'종목 기본정보'!E$4</f>
        <v>29303917678000</v>
      </c>
      <c r="F208" s="9">
        <f>'일자별 주가'!F208*'종목 기본정보'!F$4</f>
        <v>22134827880000</v>
      </c>
      <c r="G208" s="9">
        <f t="shared" si="6"/>
        <v>366186734534984</v>
      </c>
      <c r="H208" s="7">
        <f t="shared" si="7"/>
        <v>109.42121611104021</v>
      </c>
    </row>
    <row r="209" spans="1:8" x14ac:dyDescent="0.3">
      <c r="A209">
        <v>208</v>
      </c>
      <c r="B209" s="9">
        <f>'일자별 주가'!B209*'종목 기본정보'!B$4</f>
        <v>266121201217200</v>
      </c>
      <c r="C209" s="9">
        <f>'일자별 주가'!C209*'종목 기본정보'!C$4</f>
        <v>12174761940816</v>
      </c>
      <c r="D209" s="9">
        <f>'일자별 주가'!D209*'종목 기본정보'!D$4</f>
        <v>43773624195400</v>
      </c>
      <c r="E209" s="9">
        <f>'일자별 주가'!E209*'종목 기본정보'!E$4</f>
        <v>30856131616000</v>
      </c>
      <c r="F209" s="9">
        <f>'일자별 주가'!F209*'종목 기본정보'!F$4</f>
        <v>23115803206500</v>
      </c>
      <c r="G209" s="9">
        <f t="shared" si="6"/>
        <v>376041522175916</v>
      </c>
      <c r="H209" s="7">
        <f t="shared" si="7"/>
        <v>112.36595098669369</v>
      </c>
    </row>
    <row r="210" spans="1:8" x14ac:dyDescent="0.3">
      <c r="A210">
        <v>209</v>
      </c>
      <c r="B210" s="9">
        <f>'일자별 주가'!B210*'종목 기본정보'!B$4</f>
        <v>264763439986500</v>
      </c>
      <c r="C210" s="9">
        <f>'일자별 주가'!C210*'종목 기본정보'!C$4</f>
        <v>12766952298544</v>
      </c>
      <c r="D210" s="9">
        <f>'일자별 주가'!D210*'종목 기본정보'!D$4</f>
        <v>44741591315200</v>
      </c>
      <c r="E210" s="9">
        <f>'일자별 주가'!E210*'종목 기본정보'!E$4</f>
        <v>30573910900000</v>
      </c>
      <c r="F210" s="9">
        <f>'일자별 주가'!F210*'종목 기본정보'!F$4</f>
        <v>23115803206500</v>
      </c>
      <c r="G210" s="9">
        <f t="shared" si="6"/>
        <v>375961697706744</v>
      </c>
      <c r="H210" s="7">
        <f t="shared" si="7"/>
        <v>112.34209842823519</v>
      </c>
    </row>
    <row r="211" spans="1:8" x14ac:dyDescent="0.3">
      <c r="A211">
        <v>210</v>
      </c>
      <c r="B211" s="9">
        <f>'일자별 주가'!B211*'종목 기본정보'!B$4</f>
        <v>272910007370700</v>
      </c>
      <c r="C211" s="9">
        <f>'일자별 주가'!C211*'종목 기본정보'!C$4</f>
        <v>13603001295040</v>
      </c>
      <c r="D211" s="9">
        <f>'일자별 주가'!D211*'종목 기본정보'!D$4</f>
        <v>46301093897100</v>
      </c>
      <c r="E211" s="9">
        <f>'일자별 주가'!E211*'종목 기본정보'!E$4</f>
        <v>31843904122000</v>
      </c>
      <c r="F211" s="9">
        <f>'일자별 주가'!F211*'종목 기본정보'!F$4</f>
        <v>24348310668000</v>
      </c>
      <c r="G211" s="9">
        <f t="shared" si="6"/>
        <v>389006317352840</v>
      </c>
      <c r="H211" s="7">
        <f t="shared" si="7"/>
        <v>116.23999535012773</v>
      </c>
    </row>
    <row r="212" spans="1:8" x14ac:dyDescent="0.3">
      <c r="A212">
        <v>211</v>
      </c>
      <c r="B212" s="9">
        <f>'일자별 주가'!B212*'종목 기본정보'!B$4</f>
        <v>272004833216900</v>
      </c>
      <c r="C212" s="9">
        <f>'일자별 주가'!C212*'종목 기본정보'!C$4</f>
        <v>13533317327584</v>
      </c>
      <c r="D212" s="9">
        <f>'일자별 주가'!D212*'종목 기본정보'!D$4</f>
        <v>46408645799300</v>
      </c>
      <c r="E212" s="9">
        <f>'일자별 주가'!E212*'종목 기본정보'!E$4</f>
        <v>33866485920000</v>
      </c>
      <c r="F212" s="9">
        <f>'일자별 주가'!F212*'종목 기본정보'!F$4</f>
        <v>25102907073000</v>
      </c>
      <c r="G212" s="9">
        <f t="shared" si="6"/>
        <v>390916189336784</v>
      </c>
      <c r="H212" s="7">
        <f t="shared" si="7"/>
        <v>116.81068919398021</v>
      </c>
    </row>
    <row r="213" spans="1:8" x14ac:dyDescent="0.3">
      <c r="A213">
        <v>212</v>
      </c>
      <c r="B213" s="9">
        <f>'일자별 주가'!B213*'종목 기본정보'!B$4</f>
        <v>272457420293800</v>
      </c>
      <c r="C213" s="9">
        <f>'일자별 주가'!C213*'종목 기본정보'!C$4</f>
        <v>13254651952416</v>
      </c>
      <c r="D213" s="9">
        <f>'일자별 주가'!D213*'종목 기본정보'!D$4</f>
        <v>46247317946000</v>
      </c>
      <c r="E213" s="9">
        <f>'일자별 주가'!E213*'종목 기본정보'!E$4</f>
        <v>34525000924000</v>
      </c>
      <c r="F213" s="9">
        <f>'일자별 주가'!F213*'종목 기본정보'!F$4</f>
        <v>26813325591000</v>
      </c>
      <c r="G213" s="9">
        <f t="shared" si="6"/>
        <v>393297716707216</v>
      </c>
      <c r="H213" s="7">
        <f t="shared" si="7"/>
        <v>117.52231961774559</v>
      </c>
    </row>
    <row r="214" spans="1:8" x14ac:dyDescent="0.3">
      <c r="A214">
        <v>213</v>
      </c>
      <c r="B214" s="9">
        <f>'일자별 주가'!B214*'종목 기본정보'!B$4</f>
        <v>272457420293800</v>
      </c>
      <c r="C214" s="9">
        <f>'일자별 주가'!C214*'종목 기본정보'!C$4</f>
        <v>13097889461136</v>
      </c>
      <c r="D214" s="9">
        <f>'일자별 주가'!D214*'종목 기본정보'!D$4</f>
        <v>46516197701500</v>
      </c>
      <c r="E214" s="9">
        <f>'일자별 주가'!E214*'종목 기본정보'!E$4</f>
        <v>33019823772000</v>
      </c>
      <c r="F214" s="9">
        <f>'일자별 주가'!F214*'종목 기본정보'!F$4</f>
        <v>26813325591000</v>
      </c>
      <c r="G214" s="9">
        <f t="shared" si="6"/>
        <v>391904656819436</v>
      </c>
      <c r="H214" s="7">
        <f t="shared" si="7"/>
        <v>117.10605574835675</v>
      </c>
    </row>
    <row r="215" spans="1:8" x14ac:dyDescent="0.3">
      <c r="A215">
        <v>214</v>
      </c>
      <c r="B215" s="9">
        <f>'일자별 주가'!B215*'종목 기본정보'!B$4</f>
        <v>277435878139700</v>
      </c>
      <c r="C215" s="9">
        <f>'일자별 주가'!C215*'종목 기본정보'!C$4</f>
        <v>13254651952416</v>
      </c>
      <c r="D215" s="9">
        <f>'일자별 주가'!D215*'종목 기본정보'!D$4</f>
        <v>46785077457000</v>
      </c>
      <c r="E215" s="9">
        <f>'일자별 주가'!E215*'종목 기본정보'!E$4</f>
        <v>32549455912000</v>
      </c>
      <c r="F215" s="9">
        <f>'일자별 주가'!F215*'종목 기본정보'!F$4</f>
        <v>25756890624000</v>
      </c>
      <c r="G215" s="9">
        <f t="shared" si="6"/>
        <v>395781954085116</v>
      </c>
      <c r="H215" s="7">
        <f t="shared" si="7"/>
        <v>118.26464108753754</v>
      </c>
    </row>
    <row r="216" spans="1:8" x14ac:dyDescent="0.3">
      <c r="A216">
        <v>215</v>
      </c>
      <c r="B216" s="9">
        <f>'일자별 주가'!B216*'종목 기본정보'!B$4</f>
        <v>276078116909000</v>
      </c>
      <c r="C216" s="9">
        <f>'일자별 주가'!C216*'종목 기본정보'!C$4</f>
        <v>13115301641168</v>
      </c>
      <c r="D216" s="9">
        <f>'일자별 주가'!D216*'종목 기본정보'!D$4</f>
        <v>47376612919100</v>
      </c>
      <c r="E216" s="9">
        <f>'일자별 주가'!E216*'종목 기본정보'!E$4</f>
        <v>32549455912000</v>
      </c>
      <c r="F216" s="9">
        <f>'일자별 주가'!F216*'종목 기본정보'!F$4</f>
        <v>25907809905000</v>
      </c>
      <c r="G216" s="9">
        <f t="shared" si="6"/>
        <v>395027297286268</v>
      </c>
      <c r="H216" s="7">
        <f t="shared" si="7"/>
        <v>118.03914011525008</v>
      </c>
    </row>
    <row r="217" spans="1:8" x14ac:dyDescent="0.3">
      <c r="A217">
        <v>216</v>
      </c>
      <c r="B217" s="9">
        <f>'일자별 주가'!B217*'종목 기본정보'!B$4</f>
        <v>286035032600800</v>
      </c>
      <c r="C217" s="9">
        <f>'일자별 주가'!C217*'종목 기본정보'!C$4</f>
        <v>13184967984960</v>
      </c>
      <c r="D217" s="9">
        <f>'일자별 주가'!D217*'종목 기본정보'!D$4</f>
        <v>48237028136700</v>
      </c>
      <c r="E217" s="9">
        <f>'일자별 주가'!E217*'종목 기본정보'!E$4</f>
        <v>33160934130000</v>
      </c>
      <c r="F217" s="9">
        <f>'일자별 주가'!F217*'종목 기본정보'!F$4</f>
        <v>25203519927000</v>
      </c>
      <c r="G217" s="9">
        <f t="shared" si="6"/>
        <v>405821482779460</v>
      </c>
      <c r="H217" s="7">
        <f t="shared" si="7"/>
        <v>121.2645789206538</v>
      </c>
    </row>
    <row r="218" spans="1:8" x14ac:dyDescent="0.3">
      <c r="A218">
        <v>217</v>
      </c>
      <c r="B218" s="9">
        <f>'일자별 주가'!B218*'종목 기본정보'!B$4</f>
        <v>300065231984700</v>
      </c>
      <c r="C218" s="9">
        <f>'일자별 주가'!C218*'종목 기본정보'!C$4</f>
        <v>13202397788656</v>
      </c>
      <c r="D218" s="9">
        <f>'일자별 주가'!D218*'종목 기본정보'!D$4</f>
        <v>52700432078000</v>
      </c>
      <c r="E218" s="9">
        <f>'일자별 주가'!E218*'종목 기본정보'!E$4</f>
        <v>31843904122000</v>
      </c>
      <c r="F218" s="9">
        <f>'일자별 주가'!F218*'종목 기본정보'!F$4</f>
        <v>24423770308500</v>
      </c>
      <c r="G218" s="9">
        <f t="shared" si="6"/>
        <v>422235736281856</v>
      </c>
      <c r="H218" s="7">
        <f t="shared" si="7"/>
        <v>126.16936495029489</v>
      </c>
    </row>
    <row r="219" spans="1:8" x14ac:dyDescent="0.3">
      <c r="A219">
        <v>218</v>
      </c>
      <c r="B219" s="9">
        <f>'일자별 주가'!B219*'종목 기본정보'!B$4</f>
        <v>297349709523300</v>
      </c>
      <c r="C219" s="9">
        <f>'일자별 주가'!C219*'종목 기본정보'!C$4</f>
        <v>13481063163824</v>
      </c>
      <c r="D219" s="9">
        <f>'일자별 주가'!D219*'종목 기본정보'!D$4</f>
        <v>52754208029100</v>
      </c>
      <c r="E219" s="9">
        <f>'일자별 주가'!E219*'종목 기본정보'!E$4</f>
        <v>32267235196000</v>
      </c>
      <c r="F219" s="9">
        <f>'일자별 주가'!F219*'종목 기본정보'!F$4</f>
        <v>24826221724500</v>
      </c>
      <c r="G219" s="9">
        <f t="shared" si="6"/>
        <v>420678437636724</v>
      </c>
      <c r="H219" s="7">
        <f t="shared" si="7"/>
        <v>125.70402446816406</v>
      </c>
    </row>
    <row r="220" spans="1:8" x14ac:dyDescent="0.3">
      <c r="A220">
        <v>219</v>
      </c>
      <c r="B220" s="9">
        <f>'일자별 주가'!B220*'종목 기본정보'!B$4</f>
        <v>293276425831200</v>
      </c>
      <c r="C220" s="9">
        <f>'일자별 주가'!C220*'종목 기본정보'!C$4</f>
        <v>14142937489008</v>
      </c>
      <c r="D220" s="9">
        <f>'일자별 주가'!D220*'종목 기본정보'!D$4</f>
        <v>52700432078000</v>
      </c>
      <c r="E220" s="9">
        <f>'일자별 주가'!E220*'종목 기본정보'!E$4</f>
        <v>33349081274000</v>
      </c>
      <c r="F220" s="9">
        <f>'일자별 주가'!F220*'종목 기본정보'!F$4</f>
        <v>25203519927000</v>
      </c>
      <c r="G220" s="9">
        <f t="shared" si="6"/>
        <v>418672396599208</v>
      </c>
      <c r="H220" s="7">
        <f t="shared" si="7"/>
        <v>125.10459409783022</v>
      </c>
    </row>
    <row r="221" spans="1:8" x14ac:dyDescent="0.3">
      <c r="A221">
        <v>220</v>
      </c>
      <c r="B221" s="9">
        <f>'일자별 주가'!B221*'종목 기본정보'!B$4</f>
        <v>292371251677400</v>
      </c>
      <c r="C221" s="9">
        <f>'일자별 주가'!C221*'종목 기본정보'!C$4</f>
        <v>14073271145216</v>
      </c>
      <c r="D221" s="9">
        <f>'일자별 주가'!D221*'종목 기본정보'!D$4</f>
        <v>52807983980200</v>
      </c>
      <c r="E221" s="9">
        <f>'일자별 주가'!E221*'종목 기본정보'!E$4</f>
        <v>33913522706000</v>
      </c>
      <c r="F221" s="9">
        <f>'일자별 주가'!F221*'종목 기본정보'!F$4</f>
        <v>26058729186000</v>
      </c>
      <c r="G221" s="9">
        <f t="shared" si="6"/>
        <v>419224758694816</v>
      </c>
      <c r="H221" s="7">
        <f t="shared" si="7"/>
        <v>125.26964686062844</v>
      </c>
    </row>
    <row r="222" spans="1:8" x14ac:dyDescent="0.3">
      <c r="A222">
        <v>221</v>
      </c>
      <c r="B222" s="9">
        <f>'일자별 주가'!B222*'종목 기본정보'!B$4</f>
        <v>292823838754300</v>
      </c>
      <c r="C222" s="9">
        <f>'일자별 주가'!C222*'종목 기본정보'!C$4</f>
        <v>13916508653936</v>
      </c>
      <c r="D222" s="9">
        <f>'일자별 주가'!D222*'종목 기본정보'!D$4</f>
        <v>52055120664800</v>
      </c>
      <c r="E222" s="9">
        <f>'일자별 주가'!E222*'종목 기본정보'!E$4</f>
        <v>34054633064000</v>
      </c>
      <c r="F222" s="9">
        <f>'일자별 주가'!F222*'종목 기본정보'!F$4</f>
        <v>25907809905000</v>
      </c>
      <c r="G222" s="9">
        <f t="shared" si="6"/>
        <v>418757911042036</v>
      </c>
      <c r="H222" s="7">
        <f t="shared" si="7"/>
        <v>125.13014689220212</v>
      </c>
    </row>
    <row r="223" spans="1:8" x14ac:dyDescent="0.3">
      <c r="A223">
        <v>222</v>
      </c>
      <c r="B223" s="9">
        <f>'일자별 주가'!B223*'종목 기본정보'!B$4</f>
        <v>305496276907500</v>
      </c>
      <c r="C223" s="9">
        <f>'일자별 주가'!C223*'종목 기본정보'!C$4</f>
        <v>14003587177760</v>
      </c>
      <c r="D223" s="9">
        <f>'일자별 주가'!D223*'종목 기본정보'!D$4</f>
        <v>53775951100000</v>
      </c>
      <c r="E223" s="9">
        <f>'일자별 주가'!E223*'종목 기본정보'!E$4</f>
        <v>35183515928000</v>
      </c>
      <c r="F223" s="9">
        <f>'일자별 주가'!F223*'종목 기본정보'!F$4</f>
        <v>26461180602000</v>
      </c>
      <c r="G223" s="9">
        <f t="shared" si="6"/>
        <v>434920511715260</v>
      </c>
      <c r="H223" s="7">
        <f t="shared" si="7"/>
        <v>129.95973588162067</v>
      </c>
    </row>
    <row r="224" spans="1:8" x14ac:dyDescent="0.3">
      <c r="A224">
        <v>223</v>
      </c>
      <c r="B224" s="9">
        <f>'일자별 주가'!B224*'종목 기본정보'!B$4</f>
        <v>306401451061300</v>
      </c>
      <c r="C224" s="9">
        <f>'일자별 주가'!C224*'종목 기본정보'!C$4</f>
        <v>13968762817696</v>
      </c>
      <c r="D224" s="9">
        <f>'일자별 주가'!D224*'종목 기본정보'!D$4</f>
        <v>53023087784600</v>
      </c>
      <c r="E224" s="9">
        <f>'일자별 주가'!E224*'종목 기본정보'!E$4</f>
        <v>37582392014000</v>
      </c>
      <c r="F224" s="9">
        <f>'일자별 주가'!F224*'종목 기본정보'!F$4</f>
        <v>27769147704000</v>
      </c>
      <c r="G224" s="9">
        <f t="shared" si="6"/>
        <v>438744841381596</v>
      </c>
      <c r="H224" s="7">
        <f t="shared" si="7"/>
        <v>131.10249383387531</v>
      </c>
    </row>
    <row r="225" spans="1:8" x14ac:dyDescent="0.3">
      <c r="A225">
        <v>224</v>
      </c>
      <c r="B225" s="9">
        <f>'일자별 주가'!B225*'종목 기본정보'!B$4</f>
        <v>301422993215400</v>
      </c>
      <c r="C225" s="9">
        <f>'일자별 주가'!C225*'종목 기본정보'!C$4</f>
        <v>13986174997728</v>
      </c>
      <c r="D225" s="9">
        <f>'일자별 주가'!D225*'종목 기본정보'!D$4</f>
        <v>52270224469200</v>
      </c>
      <c r="E225" s="9">
        <f>'일자별 주가'!E225*'종목 기본정보'!E$4</f>
        <v>37064987368000</v>
      </c>
      <c r="F225" s="9">
        <f>'일자별 주가'!F225*'종목 기본정보'!F$4</f>
        <v>27064857726000</v>
      </c>
      <c r="G225" s="9">
        <f t="shared" si="6"/>
        <v>431809237776328</v>
      </c>
      <c r="H225" s="7">
        <f t="shared" si="7"/>
        <v>129.0300479766646</v>
      </c>
    </row>
    <row r="226" spans="1:8" x14ac:dyDescent="0.3">
      <c r="A226">
        <v>225</v>
      </c>
      <c r="B226" s="9">
        <f>'일자별 주가'!B226*'종목 기본정보'!B$4</f>
        <v>307759212292000</v>
      </c>
      <c r="C226" s="9">
        <f>'일자별 주가'!C226*'종목 기본정보'!C$4</f>
        <v>13916508653936</v>
      </c>
      <c r="D226" s="9">
        <f>'일자별 주가'!D226*'종목 기본정보'!D$4</f>
        <v>53453295393400</v>
      </c>
      <c r="E226" s="9">
        <f>'일자별 주가'!E226*'종목 기본정보'!E$4</f>
        <v>38382017376000</v>
      </c>
      <c r="F226" s="9">
        <f>'일자별 주가'!F226*'종목 기본정보'!F$4</f>
        <v>27668534850000</v>
      </c>
      <c r="G226" s="9">
        <f t="shared" si="6"/>
        <v>441179568565336</v>
      </c>
      <c r="H226" s="7">
        <f t="shared" si="7"/>
        <v>131.83002103302891</v>
      </c>
    </row>
    <row r="227" spans="1:8" x14ac:dyDescent="0.3">
      <c r="A227">
        <v>226</v>
      </c>
      <c r="B227" s="9">
        <f>'일자별 주가'!B227*'종목 기본정보'!B$4</f>
        <v>308664386445800</v>
      </c>
      <c r="C227" s="9">
        <f>'일자별 주가'!C227*'종목 기본정보'!C$4</f>
        <v>13916508653936</v>
      </c>
      <c r="D227" s="9">
        <f>'일자별 주가'!D227*'종목 기본정보'!D$4</f>
        <v>53130639686800</v>
      </c>
      <c r="E227" s="9">
        <f>'일자별 주가'!E227*'종목 기본정보'!E$4</f>
        <v>38099796660000</v>
      </c>
      <c r="F227" s="9">
        <f>'일자별 주가'!F227*'종목 기본정보'!F$4</f>
        <v>27718841277000</v>
      </c>
      <c r="G227" s="9">
        <f t="shared" si="6"/>
        <v>441530172723536</v>
      </c>
      <c r="H227" s="7">
        <f t="shared" si="7"/>
        <v>131.93478597874042</v>
      </c>
    </row>
    <row r="228" spans="1:8" x14ac:dyDescent="0.3">
      <c r="A228">
        <v>227</v>
      </c>
      <c r="B228" s="9">
        <f>'일자별 주가'!B228*'종목 기본정보'!B$4</f>
        <v>301875580292300</v>
      </c>
      <c r="C228" s="9">
        <f>'일자별 주가'!C228*'종목 기본정보'!C$4</f>
        <v>13690079818864</v>
      </c>
      <c r="D228" s="9">
        <f>'일자별 주가'!D228*'종목 기본정보'!D$4</f>
        <v>52431552322500</v>
      </c>
      <c r="E228" s="9">
        <f>'일자별 주가'!E228*'종목 기본정보'!E$4</f>
        <v>37629428800000</v>
      </c>
      <c r="F228" s="9">
        <f>'일자별 주가'!F228*'종목 기본정보'!F$4</f>
        <v>26813325591000</v>
      </c>
      <c r="G228" s="9">
        <f t="shared" si="6"/>
        <v>432439966824664</v>
      </c>
      <c r="H228" s="7">
        <f t="shared" si="7"/>
        <v>129.21851777361979</v>
      </c>
    </row>
    <row r="229" spans="1:8" x14ac:dyDescent="0.3">
      <c r="A229">
        <v>228</v>
      </c>
      <c r="B229" s="9">
        <f>'일자별 주가'!B229*'종목 기본정보'!B$4</f>
        <v>306854038138200</v>
      </c>
      <c r="C229" s="9">
        <f>'일자별 주가'!C229*'종목 기본정보'!C$4</f>
        <v>13812000326416</v>
      </c>
      <c r="D229" s="9">
        <f>'일자별 주가'!D229*'종목 기본정보'!D$4</f>
        <v>54044830855500</v>
      </c>
      <c r="E229" s="9">
        <f>'일자별 주가'!E229*'종목 기본정보'!E$4</f>
        <v>38052759874000</v>
      </c>
      <c r="F229" s="9">
        <f>'일자별 주가'!F229*'종목 기본정보'!F$4</f>
        <v>27517615569000</v>
      </c>
      <c r="G229" s="9">
        <f t="shared" si="6"/>
        <v>440281244763116</v>
      </c>
      <c r="H229" s="7">
        <f t="shared" si="7"/>
        <v>131.56159054762307</v>
      </c>
    </row>
    <row r="230" spans="1:8" x14ac:dyDescent="0.3">
      <c r="A230">
        <v>229</v>
      </c>
      <c r="B230" s="9">
        <f>'일자별 주가'!B230*'종목 기본정보'!B$4</f>
        <v>314548018445500</v>
      </c>
      <c r="C230" s="9">
        <f>'일자별 주가'!C230*'종목 기본정보'!C$4</f>
        <v>13759746162656</v>
      </c>
      <c r="D230" s="9">
        <f>'일자별 주가'!D230*'종목 기본정보'!D$4</f>
        <v>58615786699000</v>
      </c>
      <c r="E230" s="9">
        <f>'일자별 주가'!E230*'종목 기본정보'!E$4</f>
        <v>39557937026000</v>
      </c>
      <c r="F230" s="9">
        <f>'일자별 주가'!F230*'종목 기본정보'!F$4</f>
        <v>27769147704000</v>
      </c>
      <c r="G230" s="9">
        <f t="shared" si="6"/>
        <v>454250636037156</v>
      </c>
      <c r="H230" s="7">
        <f t="shared" si="7"/>
        <v>135.73582089891499</v>
      </c>
    </row>
    <row r="231" spans="1:8" x14ac:dyDescent="0.3">
      <c r="A231">
        <v>230</v>
      </c>
      <c r="B231" s="9">
        <f>'일자별 주가'!B231*'종목 기본정보'!B$4</f>
        <v>315453192599300</v>
      </c>
      <c r="C231" s="9">
        <f>'일자별 주가'!C231*'종목 기본정보'!C$4</f>
        <v>14021016981456</v>
      </c>
      <c r="D231" s="9">
        <f>'일자별 주가'!D231*'종목 기본정보'!D$4</f>
        <v>59960185476500</v>
      </c>
      <c r="E231" s="9">
        <f>'일자별 주가'!E231*'종목 기본정보'!E$4</f>
        <v>39793120956000</v>
      </c>
      <c r="F231" s="9">
        <f>'일자별 주가'!F231*'종목 기본정보'!F$4</f>
        <v>27769147704000</v>
      </c>
      <c r="G231" s="9">
        <f t="shared" si="6"/>
        <v>456996663717256</v>
      </c>
      <c r="H231" s="7">
        <f t="shared" si="7"/>
        <v>136.55636861376513</v>
      </c>
    </row>
    <row r="232" spans="1:8" x14ac:dyDescent="0.3">
      <c r="A232">
        <v>231</v>
      </c>
      <c r="B232" s="9">
        <f>'일자별 주가'!B232*'종목 기본정보'!B$4</f>
        <v>323599759983500</v>
      </c>
      <c r="C232" s="9">
        <f>'일자별 주가'!C232*'종목 기본정보'!C$4</f>
        <v>14369366324080</v>
      </c>
      <c r="D232" s="9">
        <f>'일자별 주가'!D232*'종목 기본정보'!D$4</f>
        <v>61842343765000</v>
      </c>
      <c r="E232" s="9">
        <f>'일자별 주가'!E232*'종목 기본정보'!E$4</f>
        <v>39793120956000</v>
      </c>
      <c r="F232" s="9">
        <f>'일자별 주가'!F232*'종목 기본정보'!F$4</f>
        <v>27718841277000</v>
      </c>
      <c r="G232" s="9">
        <f t="shared" si="6"/>
        <v>467323432305580</v>
      </c>
      <c r="H232" s="7">
        <f t="shared" si="7"/>
        <v>139.64213735103695</v>
      </c>
    </row>
    <row r="233" spans="1:8" x14ac:dyDescent="0.3">
      <c r="A233">
        <v>232</v>
      </c>
      <c r="B233" s="9">
        <f>'일자별 주가'!B233*'종목 기본정보'!B$4</f>
        <v>329935979060100</v>
      </c>
      <c r="C233" s="9">
        <f>'일자별 주가'!C233*'종목 기본정보'!C$4</f>
        <v>15327318204464</v>
      </c>
      <c r="D233" s="9">
        <f>'일자별 주가'!D233*'종목 기본정보'!D$4</f>
        <v>63455622298000</v>
      </c>
      <c r="E233" s="9">
        <f>'일자별 주가'!E233*'종목 기본정보'!E$4</f>
        <v>38382017376000</v>
      </c>
      <c r="F233" s="9">
        <f>'일자별 주가'!F233*'종목 기본정보'!F$4</f>
        <v>27467309142000</v>
      </c>
      <c r="G233" s="9">
        <f t="shared" si="6"/>
        <v>474568246080564</v>
      </c>
      <c r="H233" s="7">
        <f t="shared" si="7"/>
        <v>141.8069791079713</v>
      </c>
    </row>
    <row r="234" spans="1:8" x14ac:dyDescent="0.3">
      <c r="A234">
        <v>233</v>
      </c>
      <c r="B234" s="9">
        <f>'일자별 주가'!B234*'종목 기본정보'!B$4</f>
        <v>324504934137300</v>
      </c>
      <c r="C234" s="9">
        <f>'일자별 주가'!C234*'종목 기본정보'!C$4</f>
        <v>14421602864176</v>
      </c>
      <c r="D234" s="9">
        <f>'일자별 주가'!D234*'종목 기본정보'!D$4</f>
        <v>61842343765000</v>
      </c>
      <c r="E234" s="9">
        <f>'일자별 주가'!E234*'종목 기본정보'!E$4</f>
        <v>38146833446000</v>
      </c>
      <c r="F234" s="9">
        <f>'일자별 주가'!F234*'종목 기본정보'!F$4</f>
        <v>27819454131000</v>
      </c>
      <c r="G234" s="9">
        <f t="shared" si="6"/>
        <v>466735168343476</v>
      </c>
      <c r="H234" s="7">
        <f t="shared" si="7"/>
        <v>139.46635665758976</v>
      </c>
    </row>
    <row r="235" spans="1:8" x14ac:dyDescent="0.3">
      <c r="A235">
        <v>234</v>
      </c>
      <c r="B235" s="9">
        <f>'일자별 주가'!B235*'종목 기본정보'!B$4</f>
        <v>334461849829100</v>
      </c>
      <c r="C235" s="9">
        <f>'일자별 주가'!C235*'종목 기본정보'!C$4</f>
        <v>14317112160320</v>
      </c>
      <c r="D235" s="9">
        <f>'일자별 주가'!D235*'종목 기본정보'!D$4</f>
        <v>64800021075500</v>
      </c>
      <c r="E235" s="9">
        <f>'일자별 주가'!E235*'종목 기본정보'!E$4</f>
        <v>39322753096000</v>
      </c>
      <c r="F235" s="9">
        <f>'일자별 주가'!F235*'종목 기본정보'!F$4</f>
        <v>28473437682000</v>
      </c>
      <c r="G235" s="9">
        <f t="shared" si="6"/>
        <v>481375173842920</v>
      </c>
      <c r="H235" s="7">
        <f t="shared" si="7"/>
        <v>143.84097499993834</v>
      </c>
    </row>
    <row r="236" spans="1:8" x14ac:dyDescent="0.3">
      <c r="A236">
        <v>235</v>
      </c>
      <c r="B236" s="9">
        <f>'일자별 주가'!B236*'종목 기본정보'!B$4</f>
        <v>329935979060100</v>
      </c>
      <c r="C236" s="9">
        <f>'일자별 주가'!C236*'종목 기본정보'!C$4</f>
        <v>14264857996560</v>
      </c>
      <c r="D236" s="9">
        <f>'일자별 주가'!D236*'종목 기본정보'!D$4</f>
        <v>62648983031500</v>
      </c>
      <c r="E236" s="9">
        <f>'일자별 주가'!E236*'종목 기본정보'!E$4</f>
        <v>38429054162000</v>
      </c>
      <c r="F236" s="9">
        <f>'일자별 주가'!F236*'종목 기본정보'!F$4</f>
        <v>28171599120000</v>
      </c>
      <c r="G236" s="9">
        <f t="shared" si="6"/>
        <v>473450473370160</v>
      </c>
      <c r="H236" s="7">
        <f t="shared" si="7"/>
        <v>141.47297452022056</v>
      </c>
    </row>
    <row r="237" spans="1:8" x14ac:dyDescent="0.3">
      <c r="A237">
        <v>236</v>
      </c>
      <c r="B237" s="9">
        <f>'일자별 주가'!B237*'종목 기본정보'!B$4</f>
        <v>332198914444600</v>
      </c>
      <c r="C237" s="9">
        <f>'일자별 주가'!C237*'종목 기본정보'!C$4</f>
        <v>14282270176592</v>
      </c>
      <c r="D237" s="9">
        <f>'일자별 주가'!D237*'종목 기본정보'!D$4</f>
        <v>62111223520500</v>
      </c>
      <c r="E237" s="9">
        <f>'일자별 주가'!E237*'종목 기본정보'!E$4</f>
        <v>38005723088000</v>
      </c>
      <c r="F237" s="9">
        <f>'일자별 주가'!F237*'종목 기본정보'!F$4</f>
        <v>27970373412000</v>
      </c>
      <c r="G237" s="9">
        <f t="shared" si="6"/>
        <v>474568504641692</v>
      </c>
      <c r="H237" s="7">
        <f t="shared" si="7"/>
        <v>141.80705636929835</v>
      </c>
    </row>
    <row r="238" spans="1:8" x14ac:dyDescent="0.3">
      <c r="A238">
        <v>237</v>
      </c>
      <c r="B238" s="9">
        <f>'일자별 주가'!B238*'종목 기본정보'!B$4</f>
        <v>334009262752200</v>
      </c>
      <c r="C238" s="9">
        <f>'일자별 주가'!C238*'종목 기본정보'!C$4</f>
        <v>14142937489008</v>
      </c>
      <c r="D238" s="9">
        <f>'일자별 주가'!D238*'종목 기본정보'!D$4</f>
        <v>62917862787000</v>
      </c>
      <c r="E238" s="9">
        <f>'일자별 주가'!E238*'종목 기본정보'!E$4</f>
        <v>37300171298000</v>
      </c>
      <c r="F238" s="9">
        <f>'일자별 주가'!F238*'종목 기본정보'!F$4</f>
        <v>27618228423000</v>
      </c>
      <c r="G238" s="9">
        <f t="shared" si="6"/>
        <v>475988462749208</v>
      </c>
      <c r="H238" s="7">
        <f t="shared" si="7"/>
        <v>142.23135776609374</v>
      </c>
    </row>
    <row r="239" spans="1:8" x14ac:dyDescent="0.3">
      <c r="A239">
        <v>238</v>
      </c>
      <c r="B239" s="9">
        <f>'일자별 주가'!B239*'종목 기본정보'!B$4</f>
        <v>334009262752200</v>
      </c>
      <c r="C239" s="9">
        <f>'일자별 주가'!C239*'종목 기본정보'!C$4</f>
        <v>13933920833968</v>
      </c>
      <c r="D239" s="9">
        <f>'일자별 주가'!D239*'종목 기본정보'!D$4</f>
        <v>63186742542500</v>
      </c>
      <c r="E239" s="9">
        <f>'일자별 주가'!E239*'종목 기본정보'!E$4</f>
        <v>37676465586000</v>
      </c>
      <c r="F239" s="9">
        <f>'일자별 주가'!F239*'종목 기본정보'!F$4</f>
        <v>27769147704000</v>
      </c>
      <c r="G239" s="9">
        <f t="shared" si="6"/>
        <v>476575539418668</v>
      </c>
      <c r="H239" s="7">
        <f t="shared" si="7"/>
        <v>142.40678368151993</v>
      </c>
    </row>
    <row r="240" spans="1:8" x14ac:dyDescent="0.3">
      <c r="A240">
        <v>239</v>
      </c>
      <c r="B240" s="9">
        <f>'일자별 주가'!B240*'종목 기본정보'!B$4</f>
        <v>334009262752200</v>
      </c>
      <c r="C240" s="9">
        <f>'일자별 주가'!C240*'종목 기본정보'!C$4</f>
        <v>14055841341520</v>
      </c>
      <c r="D240" s="9">
        <f>'일자별 주가'!D240*'종목 기본정보'!D$4</f>
        <v>63186742542500</v>
      </c>
      <c r="E240" s="9">
        <f>'일자별 주가'!E240*'종목 기본정보'!E$4</f>
        <v>38523127734000</v>
      </c>
      <c r="F240" s="9">
        <f>'일자별 주가'!F240*'종목 기본정보'!F$4</f>
        <v>28372824828000</v>
      </c>
      <c r="G240" s="9">
        <f t="shared" si="6"/>
        <v>478147799198220</v>
      </c>
      <c r="H240" s="7">
        <f t="shared" si="7"/>
        <v>142.87659473936594</v>
      </c>
    </row>
    <row r="241" spans="1:8" x14ac:dyDescent="0.3">
      <c r="A241">
        <v>240</v>
      </c>
      <c r="B241" s="9">
        <f>'일자별 주가'!B241*'종목 기본정보'!B$4</f>
        <v>331746327367700</v>
      </c>
      <c r="C241" s="9">
        <f>'일자별 주가'!C241*'종목 기본정보'!C$4</f>
        <v>14003587177760</v>
      </c>
      <c r="D241" s="9">
        <f>'일자별 주가'!D241*'종목 기본정보'!D$4</f>
        <v>64262261564500</v>
      </c>
      <c r="E241" s="9">
        <f>'일자별 주가'!E241*'종목 기본정보'!E$4</f>
        <v>39040532380000</v>
      </c>
      <c r="F241" s="9">
        <f>'일자별 주가'!F241*'종목 기본정보'!F$4</f>
        <v>28523744109000</v>
      </c>
      <c r="G241" s="9">
        <f t="shared" si="6"/>
        <v>477576452598960</v>
      </c>
      <c r="H241" s="7">
        <f t="shared" si="7"/>
        <v>142.70586916736693</v>
      </c>
    </row>
    <row r="242" spans="1:8" x14ac:dyDescent="0.3">
      <c r="A242">
        <v>241</v>
      </c>
      <c r="B242" s="9">
        <f>'일자별 주가'!B242*'종목 기본정보'!B$4</f>
        <v>330388566137000</v>
      </c>
      <c r="C242" s="9">
        <f>'일자별 주가'!C242*'종목 기본정보'!C$4</f>
        <v>13968762817696</v>
      </c>
      <c r="D242" s="9">
        <f>'일자별 주가'!D242*'종목 기본정보'!D$4</f>
        <v>63724502053500</v>
      </c>
      <c r="E242" s="9">
        <f>'일자별 주가'!E242*'종목 기본정보'!E$4</f>
        <v>38287943804000</v>
      </c>
      <c r="F242" s="9">
        <f>'일자별 주가'!F242*'종목 기본정보'!F$4</f>
        <v>28574050536000</v>
      </c>
      <c r="G242" s="9">
        <f t="shared" si="6"/>
        <v>474943825348196</v>
      </c>
      <c r="H242" s="7">
        <f t="shared" si="7"/>
        <v>141.91920693146841</v>
      </c>
    </row>
    <row r="243" spans="1:8" x14ac:dyDescent="0.3">
      <c r="A243">
        <v>242</v>
      </c>
      <c r="B243" s="9">
        <f>'일자별 주가'!B243*'종목 기본정보'!B$4</f>
        <v>330388566137000</v>
      </c>
      <c r="C243" s="9">
        <f>'일자별 주가'!C243*'종목 기본정보'!C$4</f>
        <v>14334524340352</v>
      </c>
      <c r="D243" s="9">
        <f>'일자별 주가'!D243*'종목 기본정보'!D$4</f>
        <v>62380103276000</v>
      </c>
      <c r="E243" s="9">
        <f>'일자별 주가'!E243*'종목 기본정보'!E$4</f>
        <v>38334980590000</v>
      </c>
      <c r="F243" s="9">
        <f>'일자별 주가'!F243*'종목 기본정보'!F$4</f>
        <v>28473437682000</v>
      </c>
      <c r="G243" s="9">
        <f t="shared" si="6"/>
        <v>473911612025352</v>
      </c>
      <c r="H243" s="7">
        <f t="shared" si="7"/>
        <v>141.61076856814259</v>
      </c>
    </row>
    <row r="244" spans="1:8" x14ac:dyDescent="0.3">
      <c r="A244">
        <v>243</v>
      </c>
      <c r="B244" s="9">
        <f>'일자별 주가'!B244*'종목 기본정보'!B$4</f>
        <v>327220456598700</v>
      </c>
      <c r="C244" s="9">
        <f>'일자별 주가'!C244*'종목 기본정보'!C$4</f>
        <v>13986174997728</v>
      </c>
      <c r="D244" s="9">
        <f>'일자별 주가'!D244*'종목 기본정보'!D$4</f>
        <v>60497944987500</v>
      </c>
      <c r="E244" s="9">
        <f>'일자별 주가'!E244*'종목 기본정보'!E$4</f>
        <v>37488318442000</v>
      </c>
      <c r="F244" s="9">
        <f>'일자별 주가'!F244*'종목 기본정보'!F$4</f>
        <v>27920066985000</v>
      </c>
      <c r="G244" s="9">
        <f t="shared" si="6"/>
        <v>467112962010928</v>
      </c>
      <c r="H244" s="7">
        <f t="shared" si="7"/>
        <v>139.5792461716901</v>
      </c>
    </row>
    <row r="245" spans="1:8" x14ac:dyDescent="0.3">
      <c r="A245">
        <v>244</v>
      </c>
      <c r="B245" s="9">
        <f>'일자별 주가'!B245*'종목 기본정보'!B$4</f>
        <v>334461849829100</v>
      </c>
      <c r="C245" s="9">
        <f>'일자별 주가'!C245*'종목 기본정보'!C$4</f>
        <v>13864254490176</v>
      </c>
      <c r="D245" s="9">
        <f>'일자별 주가'!D245*'종목 기본정보'!D$4</f>
        <v>62380103276000</v>
      </c>
      <c r="E245" s="9">
        <f>'일자별 주가'!E245*'종목 기본정보'!E$4</f>
        <v>37911649516000</v>
      </c>
      <c r="F245" s="9">
        <f>'일자별 주가'!F245*'종목 기본정보'!F$4</f>
        <v>27869760558000</v>
      </c>
      <c r="G245" s="9">
        <f t="shared" si="6"/>
        <v>476487617669276</v>
      </c>
      <c r="H245" s="7">
        <f t="shared" si="7"/>
        <v>142.38051155357599</v>
      </c>
    </row>
    <row r="246" spans="1:8" x14ac:dyDescent="0.3">
      <c r="A246">
        <v>245</v>
      </c>
      <c r="B246" s="9">
        <f>'일자별 주가'!B246*'종목 기본정보'!B$4</f>
        <v>352112745828200</v>
      </c>
      <c r="C246" s="9">
        <f>'일자별 주가'!C246*'종목 기본정보'!C$4</f>
        <v>13829412506448</v>
      </c>
      <c r="D246" s="9">
        <f>'일자별 주가'!D246*'종목 기본정보'!D$4</f>
        <v>63455622298000</v>
      </c>
      <c r="E246" s="9">
        <f>'일자별 주가'!E246*'종목 기본정보'!E$4</f>
        <v>38476090948000</v>
      </c>
      <c r="F246" s="9">
        <f>'일자별 주가'!F246*'종목 기본정보'!F$4</f>
        <v>28322518401000</v>
      </c>
      <c r="G246" s="9">
        <f t="shared" si="6"/>
        <v>496196389981648</v>
      </c>
      <c r="H246" s="7">
        <f t="shared" si="7"/>
        <v>148.26974136746841</v>
      </c>
    </row>
    <row r="247" spans="1:8" x14ac:dyDescent="0.3">
      <c r="A247">
        <v>246</v>
      </c>
      <c r="B247" s="9">
        <f>'일자별 주가'!B247*'종목 기본정보'!B$4</f>
        <v>356186029520300</v>
      </c>
      <c r="C247" s="9">
        <f>'일자별 주가'!C247*'종목 기본정보'!C$4</f>
        <v>13742333982624</v>
      </c>
      <c r="D247" s="9">
        <f>'일자별 주가'!D247*'종목 기본정보'!D$4</f>
        <v>62111223520500</v>
      </c>
      <c r="E247" s="9">
        <f>'일자별 주가'!E247*'종목 기본정보'!E$4</f>
        <v>38287943804000</v>
      </c>
      <c r="F247" s="9">
        <f>'일자별 주가'!F247*'종목 기본정보'!F$4</f>
        <v>28121292693000</v>
      </c>
      <c r="G247" s="9">
        <f t="shared" si="6"/>
        <v>498448823520424</v>
      </c>
      <c r="H247" s="7">
        <f t="shared" si="7"/>
        <v>148.94279692568011</v>
      </c>
    </row>
    <row r="248" spans="1:8" x14ac:dyDescent="0.3">
      <c r="A248">
        <v>247</v>
      </c>
      <c r="B248" s="9">
        <f>'일자별 주가'!B248*'종목 기본정보'!B$4</f>
        <v>354375681212700</v>
      </c>
      <c r="C248" s="9">
        <f>'일자별 주가'!C248*'종목 기본정보'!C$4</f>
        <v>14317112160320</v>
      </c>
      <c r="D248" s="9">
        <f>'일자별 주가'!D248*'종목 기본정보'!D$4</f>
        <v>62380103276000</v>
      </c>
      <c r="E248" s="9">
        <f>'일자별 주가'!E248*'종목 기본정보'!E$4</f>
        <v>38240907018000</v>
      </c>
      <c r="F248" s="9">
        <f>'일자별 주가'!F248*'종목 기본정보'!F$4</f>
        <v>30234162627000</v>
      </c>
      <c r="G248" s="9">
        <f t="shared" si="6"/>
        <v>499547966294020</v>
      </c>
      <c r="H248" s="7">
        <f t="shared" si="7"/>
        <v>149.27123465327631</v>
      </c>
    </row>
    <row r="249" spans="1:8" x14ac:dyDescent="0.3">
      <c r="A249">
        <v>248</v>
      </c>
      <c r="B249" s="9">
        <f>'일자별 주가'!B249*'종목 기본정보'!B$4</f>
        <v>366595532289000</v>
      </c>
      <c r="C249" s="9">
        <f>'일자별 주가'!C249*'종목 기본정보'!C$4</f>
        <v>14386778504112</v>
      </c>
      <c r="D249" s="9">
        <f>'일자별 주가'!D249*'종목 기본정보'!D$4</f>
        <v>63724502053500</v>
      </c>
      <c r="E249" s="9">
        <f>'일자별 주가'!E249*'종목 기본정보'!E$4</f>
        <v>38758311664000</v>
      </c>
      <c r="F249" s="9">
        <f>'일자별 주가'!F249*'종목 기본정보'!F$4</f>
        <v>31592436156000</v>
      </c>
      <c r="G249" s="9">
        <f t="shared" si="6"/>
        <v>515057560666612</v>
      </c>
      <c r="H249" s="7">
        <f t="shared" si="7"/>
        <v>153.90569712170259</v>
      </c>
    </row>
    <row r="250" spans="1:8" x14ac:dyDescent="0.3">
      <c r="A250">
        <v>249</v>
      </c>
      <c r="B250" s="9">
        <f>'일자별 주가'!B250*'종목 기본정보'!B$4</f>
        <v>375647273827000</v>
      </c>
      <c r="C250" s="9">
        <f>'일자별 주가'!C250*'종목 기본정보'!C$4</f>
        <v>14439032667872</v>
      </c>
      <c r="D250" s="9">
        <f>'일자별 주가'!D250*'종목 기본정보'!D$4</f>
        <v>67757698386000</v>
      </c>
      <c r="E250" s="9">
        <f>'일자별 주가'!E250*'종목 기본정보'!E$4</f>
        <v>41815702754000</v>
      </c>
      <c r="F250" s="9">
        <f>'일자별 주가'!F250*'종목 기본정보'!F$4</f>
        <v>33755612517000</v>
      </c>
      <c r="G250" s="9">
        <f t="shared" si="6"/>
        <v>533415320151872</v>
      </c>
      <c r="H250" s="7">
        <f t="shared" si="7"/>
        <v>159.39122725840181</v>
      </c>
    </row>
    <row r="251" spans="1:8" x14ac:dyDescent="0.3">
      <c r="A251">
        <v>250</v>
      </c>
      <c r="B251" s="9">
        <f>'일자별 주가'!B251*'종목 기본정보'!B$4</f>
        <v>379720557519100</v>
      </c>
      <c r="C251" s="9">
        <f>'일자별 주가'!C251*'종목 기본정보'!C$4</f>
        <v>14491286831632</v>
      </c>
      <c r="D251" s="9">
        <f>'일자별 주가'!D251*'종목 기본정보'!D$4</f>
        <v>70177616185500</v>
      </c>
      <c r="E251" s="9">
        <f>'일자별 주가'!E251*'종목 기본정보'!E$4</f>
        <v>42003849898000</v>
      </c>
      <c r="F251" s="9">
        <f>'일자별 주가'!F251*'종목 기본정보'!F$4</f>
        <v>34510208922000</v>
      </c>
      <c r="G251" s="9">
        <f t="shared" si="6"/>
        <v>540903519356232</v>
      </c>
      <c r="H251" s="7">
        <f t="shared" si="7"/>
        <v>161.62879565219768</v>
      </c>
    </row>
    <row r="252" spans="1:8" x14ac:dyDescent="0.3">
      <c r="A252">
        <v>251</v>
      </c>
      <c r="B252" s="9">
        <f>'일자별 주가'!B252*'종목 기본정보'!B$4</f>
        <v>372026577211800</v>
      </c>
      <c r="C252" s="9">
        <f>'일자별 주가'!C252*'종목 기본정보'!C$4</f>
        <v>14230016012832</v>
      </c>
      <c r="D252" s="9">
        <f>'일자별 주가'!D252*'종목 기본정보'!D$4</f>
        <v>70446495941000</v>
      </c>
      <c r="E252" s="9">
        <f>'일자별 주가'!E252*'종목 기본정보'!E$4</f>
        <v>41862739540000</v>
      </c>
      <c r="F252" s="9">
        <f>'일자별 주가'!F252*'종목 기본정보'!F$4</f>
        <v>34208370360000</v>
      </c>
      <c r="G252" s="9">
        <f t="shared" si="6"/>
        <v>532774199065632</v>
      </c>
      <c r="H252" s="7">
        <f t="shared" si="7"/>
        <v>159.19965218941442</v>
      </c>
    </row>
    <row r="253" spans="1:8" x14ac:dyDescent="0.3">
      <c r="A253">
        <v>252</v>
      </c>
      <c r="B253" s="9">
        <f>'일자별 주가'!B253*'종목 기본정보'!B$4</f>
        <v>375194686750100</v>
      </c>
      <c r="C253" s="9">
        <f>'일자별 주가'!C253*'종목 기본정보'!C$4</f>
        <v>14264857996560</v>
      </c>
      <c r="D253" s="9">
        <f>'일자별 주가'!D253*'종목 기본정보'!D$4</f>
        <v>72328654229500</v>
      </c>
      <c r="E253" s="9">
        <f>'일자별 주가'!E253*'종목 기본정보'!E$4</f>
        <v>45249388132000</v>
      </c>
      <c r="F253" s="9">
        <f>'일자별 주가'!F253*'종목 기본정보'!F$4</f>
        <v>35113886046000</v>
      </c>
      <c r="G253" s="9">
        <f t="shared" si="6"/>
        <v>542151473154160</v>
      </c>
      <c r="H253" s="7">
        <f t="shared" si="7"/>
        <v>162.00169999127232</v>
      </c>
    </row>
    <row r="254" spans="1:8" x14ac:dyDescent="0.3">
      <c r="A254">
        <v>253</v>
      </c>
      <c r="B254" s="9">
        <f>'일자별 주가'!B254*'종목 기본정보'!B$4</f>
        <v>401897324287200</v>
      </c>
      <c r="C254" s="9">
        <f>'일자별 주가'!C254*'종목 기본정보'!C$4</f>
        <v>14578365355456</v>
      </c>
      <c r="D254" s="9">
        <f>'일자별 주가'!D254*'종목 기본정보'!D$4</f>
        <v>74210812518000</v>
      </c>
      <c r="E254" s="9">
        <f>'일자별 주가'!E254*'종목 기본정보'!E$4</f>
        <v>46989749214000</v>
      </c>
      <c r="F254" s="9">
        <f>'일자별 주가'!F254*'종목 기본정보'!F$4</f>
        <v>37176449553000</v>
      </c>
      <c r="G254" s="9">
        <f t="shared" si="6"/>
        <v>574852700927656</v>
      </c>
      <c r="H254" s="7">
        <f t="shared" si="7"/>
        <v>171.77323941048141</v>
      </c>
    </row>
    <row r="255" spans="1:8" x14ac:dyDescent="0.3">
      <c r="A255">
        <v>254</v>
      </c>
      <c r="B255" s="9">
        <f>'일자별 주가'!B255*'종목 기본정보'!B$4</f>
        <v>411854239979000</v>
      </c>
      <c r="C255" s="9">
        <f>'일자별 주가'!C255*'종목 기본정보'!C$4</f>
        <v>14735127846736</v>
      </c>
      <c r="D255" s="9">
        <f>'일자별 주가'!D255*'종목 기본정보'!D$4</f>
        <v>71522014963000</v>
      </c>
      <c r="E255" s="9">
        <f>'일자별 주가'!E255*'종목 기본정보'!E$4</f>
        <v>46942712428000</v>
      </c>
      <c r="F255" s="9">
        <f>'일자별 주가'!F255*'종목 기본정보'!F$4</f>
        <v>36723691710000</v>
      </c>
      <c r="G255" s="9">
        <f t="shared" si="6"/>
        <v>581777786926736</v>
      </c>
      <c r="H255" s="7">
        <f t="shared" si="7"/>
        <v>173.84254247427245</v>
      </c>
    </row>
    <row r="256" spans="1:8" x14ac:dyDescent="0.3">
      <c r="A256">
        <v>255</v>
      </c>
      <c r="B256" s="9">
        <f>'일자별 주가'!B256*'종목 기본정보'!B$4</f>
        <v>410043891671400</v>
      </c>
      <c r="C256" s="9">
        <f>'일자별 주가'!C256*'종목 기본정보'!C$4</f>
        <v>14247445816528</v>
      </c>
      <c r="D256" s="9">
        <f>'일자별 주가'!D256*'종목 기본정보'!D$4</f>
        <v>69370976919000</v>
      </c>
      <c r="E256" s="9">
        <f>'일자별 주가'!E256*'종목 기본정보'!E$4</f>
        <v>45249388132000</v>
      </c>
      <c r="F256" s="9">
        <f>'일자별 주가'!F256*'종목 기본정보'!F$4</f>
        <v>37478288115000</v>
      </c>
      <c r="G256" s="9">
        <f t="shared" si="6"/>
        <v>576389990653928</v>
      </c>
      <c r="H256" s="7">
        <f t="shared" si="7"/>
        <v>172.23260097522325</v>
      </c>
    </row>
    <row r="257" spans="1:8" x14ac:dyDescent="0.3">
      <c r="A257">
        <v>256</v>
      </c>
      <c r="B257" s="9">
        <f>'일자별 주가'!B257*'종목 기본정보'!B$4</f>
        <v>405970607979300</v>
      </c>
      <c r="C257" s="9">
        <f>'일자별 주가'!C257*'종목 기본정보'!C$4</f>
        <v>14456444847904</v>
      </c>
      <c r="D257" s="9">
        <f>'일자별 주가'!D257*'종목 기본정보'!D$4</f>
        <v>71522014963000</v>
      </c>
      <c r="E257" s="9">
        <f>'일자별 주가'!E257*'종목 기본정보'!E$4</f>
        <v>47036786000000</v>
      </c>
      <c r="F257" s="9">
        <f>'일자별 주가'!F257*'종목 기본정보'!F$4</f>
        <v>37931045958000</v>
      </c>
      <c r="G257" s="9">
        <f t="shared" si="6"/>
        <v>576916899748204</v>
      </c>
      <c r="H257" s="7">
        <f t="shared" si="7"/>
        <v>172.39004806010703</v>
      </c>
    </row>
    <row r="258" spans="1:8" x14ac:dyDescent="0.3">
      <c r="A258">
        <v>257</v>
      </c>
      <c r="B258" s="9">
        <f>'일자별 주가'!B258*'종목 기본정보'!B$4</f>
        <v>405970607979300</v>
      </c>
      <c r="C258" s="9">
        <f>'일자별 주가'!C258*'종목 기본정보'!C$4</f>
        <v>14212603832800</v>
      </c>
      <c r="D258" s="9">
        <f>'일자별 주가'!D258*'종목 기본정보'!D$4</f>
        <v>70177616185500</v>
      </c>
      <c r="E258" s="9">
        <f>'일자별 주가'!E258*'종목 기본정보'!E$4</f>
        <v>47507153860000</v>
      </c>
      <c r="F258" s="9">
        <f>'일자별 주가'!F258*'종목 기본정보'!F$4</f>
        <v>37679513823000</v>
      </c>
      <c r="G258" s="9">
        <f t="shared" si="6"/>
        <v>575547495680600</v>
      </c>
      <c r="H258" s="7">
        <f t="shared" si="7"/>
        <v>171.98085284822992</v>
      </c>
    </row>
    <row r="259" spans="1:8" x14ac:dyDescent="0.3">
      <c r="A259">
        <v>258</v>
      </c>
      <c r="B259" s="9">
        <f>'일자별 주가'!B259*'종목 기본정보'!B$4</f>
        <v>398276627672000</v>
      </c>
      <c r="C259" s="9">
        <f>'일자별 주가'!C259*'종목 기본정보'!C$4</f>
        <v>14003587177760</v>
      </c>
      <c r="D259" s="9">
        <f>'일자별 주가'!D259*'종목 기본정보'!D$4</f>
        <v>68564337652500</v>
      </c>
      <c r="E259" s="9">
        <f>'일자별 주가'!E259*'종목 기본정보'!E$4</f>
        <v>46049013494000</v>
      </c>
      <c r="F259" s="9">
        <f>'일자별 주가'!F259*'종목 기본정보'!F$4</f>
        <v>37075836699000</v>
      </c>
      <c r="G259" s="9">
        <f t="shared" ref="G259:G322" si="8">SUM(B259:F259)</f>
        <v>563969402695260</v>
      </c>
      <c r="H259" s="7">
        <f t="shared" ref="H259:H322" si="9">G259/G$2*100</f>
        <v>168.52117259435232</v>
      </c>
    </row>
    <row r="260" spans="1:8" x14ac:dyDescent="0.3">
      <c r="A260">
        <v>259</v>
      </c>
      <c r="B260" s="9">
        <f>'일자별 주가'!B260*'종목 기본정보'!B$4</f>
        <v>384699015365000</v>
      </c>
      <c r="C260" s="9">
        <f>'일자별 주가'!C260*'종목 기본정보'!C$4</f>
        <v>13724921802592</v>
      </c>
      <c r="D260" s="9">
        <f>'일자별 주가'!D260*'종목 기본정보'!D$4</f>
        <v>69908736430000</v>
      </c>
      <c r="E260" s="9">
        <f>'일자별 주가'!E260*'종목 기본정보'!E$4</f>
        <v>45343461704000</v>
      </c>
      <c r="F260" s="9">
        <f>'일자별 주가'!F260*'종목 기본정보'!F$4</f>
        <v>35516337462000</v>
      </c>
      <c r="G260" s="9">
        <f t="shared" si="8"/>
        <v>549192472763592</v>
      </c>
      <c r="H260" s="7">
        <f t="shared" si="9"/>
        <v>164.10563950420899</v>
      </c>
    </row>
    <row r="261" spans="1:8" x14ac:dyDescent="0.3">
      <c r="A261">
        <v>260</v>
      </c>
      <c r="B261" s="9">
        <f>'일자별 주가'!B261*'종목 기본정보'!B$4</f>
        <v>393750756903000</v>
      </c>
      <c r="C261" s="9">
        <f>'일자별 주가'!C261*'종목 기본정보'!C$4</f>
        <v>13864254490176</v>
      </c>
      <c r="D261" s="9">
        <f>'일자별 주가'!D261*'종목 기본정보'!D$4</f>
        <v>70177616185500</v>
      </c>
      <c r="E261" s="9">
        <f>'일자별 주가'!E261*'종목 기본정보'!E$4</f>
        <v>46895675642000</v>
      </c>
      <c r="F261" s="9">
        <f>'일자별 주가'!F261*'종목 기본정보'!F$4</f>
        <v>36824304564000</v>
      </c>
      <c r="G261" s="9">
        <f t="shared" si="8"/>
        <v>561512607784676</v>
      </c>
      <c r="H261" s="7">
        <f t="shared" si="9"/>
        <v>167.78705128001005</v>
      </c>
    </row>
    <row r="262" spans="1:8" x14ac:dyDescent="0.3">
      <c r="A262">
        <v>261</v>
      </c>
      <c r="B262" s="9">
        <f>'일자별 주가'!B262*'종목 기본정보'!B$4</f>
        <v>394655931056800</v>
      </c>
      <c r="C262" s="9">
        <f>'일자별 주가'!C262*'종목 기본정보'!C$4</f>
        <v>13846842310144</v>
      </c>
      <c r="D262" s="9">
        <f>'일자별 주가'!D262*'종목 기본정보'!D$4</f>
        <v>70177616185500</v>
      </c>
      <c r="E262" s="9">
        <f>'일자별 주가'!E262*'종목 기본정보'!E$4</f>
        <v>47036786000000</v>
      </c>
      <c r="F262" s="9">
        <f>'일자별 주가'!F262*'종목 기본정보'!F$4</f>
        <v>37427981688000</v>
      </c>
      <c r="G262" s="9">
        <f t="shared" si="8"/>
        <v>563145157240444</v>
      </c>
      <c r="H262" s="7">
        <f t="shared" si="9"/>
        <v>168.27487765372729</v>
      </c>
    </row>
    <row r="263" spans="1:8" x14ac:dyDescent="0.3">
      <c r="A263">
        <v>262</v>
      </c>
      <c r="B263" s="9">
        <f>'일자별 주가'!B263*'종목 기본정보'!B$4</f>
        <v>398729214748900</v>
      </c>
      <c r="C263" s="9">
        <f>'일자별 주가'!C263*'종목 기본정보'!C$4</f>
        <v>13864254490176</v>
      </c>
      <c r="D263" s="9">
        <f>'일자별 주가'!D263*'종목 기본정보'!D$4</f>
        <v>70715375696500</v>
      </c>
      <c r="E263" s="9">
        <f>'일자별 주가'!E263*'종목 기본정보'!E$4</f>
        <v>46472344568000</v>
      </c>
      <c r="F263" s="9">
        <f>'일자별 주가'!F263*'종목 기본정보'!F$4</f>
        <v>37478288115000</v>
      </c>
      <c r="G263" s="9">
        <f t="shared" si="8"/>
        <v>567259477618576</v>
      </c>
      <c r="H263" s="7">
        <f t="shared" si="9"/>
        <v>169.50428848920532</v>
      </c>
    </row>
    <row r="264" spans="1:8" x14ac:dyDescent="0.3">
      <c r="A264">
        <v>263</v>
      </c>
      <c r="B264" s="9">
        <f>'일자별 주가'!B264*'종목 기본정보'!B$4</f>
        <v>392845582749200</v>
      </c>
      <c r="C264" s="9">
        <f>'일자별 주가'!C264*'종목 기본정보'!C$4</f>
        <v>13829412506448</v>
      </c>
      <c r="D264" s="9">
        <f>'일자별 주가'!D264*'종목 기본정보'!D$4</f>
        <v>69102097163500</v>
      </c>
      <c r="E264" s="9">
        <f>'일자별 주가'!E264*'종목 기본정보'!E$4</f>
        <v>45860866350000</v>
      </c>
      <c r="F264" s="9">
        <f>'일자별 주가'!F264*'종목 기본정보'!F$4</f>
        <v>39842690184000</v>
      </c>
      <c r="G264" s="9">
        <f t="shared" si="8"/>
        <v>561480648953148</v>
      </c>
      <c r="H264" s="7">
        <f t="shared" si="9"/>
        <v>167.77750157795512</v>
      </c>
    </row>
    <row r="265" spans="1:8" x14ac:dyDescent="0.3">
      <c r="A265">
        <v>264</v>
      </c>
      <c r="B265" s="9">
        <f>'일자별 주가'!B265*'종목 기본정보'!B$4</f>
        <v>404612846748600</v>
      </c>
      <c r="C265" s="9">
        <f>'일자별 주가'!C265*'종목 기본정보'!C$4</f>
        <v>13759746162656</v>
      </c>
      <c r="D265" s="9">
        <f>'일자별 주가'!D265*'종목 기본정보'!D$4</f>
        <v>72597533985000</v>
      </c>
      <c r="E265" s="9">
        <f>'일자별 주가'!E265*'종목 기본정보'!E$4</f>
        <v>46566418140000</v>
      </c>
      <c r="F265" s="9">
        <f>'일자별 주가'!F265*'종목 기본정보'!F$4</f>
        <v>39742077330000</v>
      </c>
      <c r="G265" s="9">
        <f t="shared" si="8"/>
        <v>577278622366256</v>
      </c>
      <c r="H265" s="7">
        <f t="shared" si="9"/>
        <v>172.49813534189343</v>
      </c>
    </row>
    <row r="266" spans="1:8" x14ac:dyDescent="0.3">
      <c r="A266">
        <v>265</v>
      </c>
      <c r="B266" s="9">
        <f>'일자별 주가'!B266*'종목 기본정보'!B$4</f>
        <v>392392995672300</v>
      </c>
      <c r="C266" s="9">
        <f>'일자별 주가'!C266*'종목 기본정보'!C$4</f>
        <v>13968762817696</v>
      </c>
      <c r="D266" s="9">
        <f>'일자별 주가'!D266*'종목 기본정보'!D$4</f>
        <v>69370976919000</v>
      </c>
      <c r="E266" s="9">
        <f>'일자별 주가'!E266*'종목 기본정보'!E$4</f>
        <v>44920130630000</v>
      </c>
      <c r="F266" s="9">
        <f>'일자별 주가'!F266*'종목 기본정보'!F$4</f>
        <v>39742077330000</v>
      </c>
      <c r="G266" s="9">
        <f t="shared" si="8"/>
        <v>560394943368996</v>
      </c>
      <c r="H266" s="7">
        <f t="shared" si="9"/>
        <v>167.45307905208912</v>
      </c>
    </row>
    <row r="267" spans="1:8" x14ac:dyDescent="0.3">
      <c r="A267">
        <v>266</v>
      </c>
      <c r="B267" s="9">
        <f>'일자별 주가'!B267*'종목 기본정보'!B$4</f>
        <v>387414537826400</v>
      </c>
      <c r="C267" s="9">
        <f>'일자별 주가'!C267*'종목 기본정보'!C$4</f>
        <v>14787382010496</v>
      </c>
      <c r="D267" s="9">
        <f>'일자별 주가'!D267*'종목 기본정보'!D$4</f>
        <v>69102097163500</v>
      </c>
      <c r="E267" s="9">
        <f>'일자별 주가'!E267*'종목 기본정보'!E$4</f>
        <v>43650137408000</v>
      </c>
      <c r="F267" s="9">
        <f>'일자별 주가'!F267*'종목 기본정보'!F$4</f>
        <v>39691770903000</v>
      </c>
      <c r="G267" s="9">
        <f t="shared" si="8"/>
        <v>554645925311396</v>
      </c>
      <c r="H267" s="7">
        <f t="shared" si="9"/>
        <v>165.73519992655017</v>
      </c>
    </row>
    <row r="268" spans="1:8" x14ac:dyDescent="0.3">
      <c r="A268">
        <v>267</v>
      </c>
      <c r="B268" s="9">
        <f>'일자별 주가'!B268*'종목 기본정보'!B$4</f>
        <v>378815383365300</v>
      </c>
      <c r="C268" s="9">
        <f>'일자별 주가'!C268*'종목 기본정보'!C$4</f>
        <v>14595777535488</v>
      </c>
      <c r="D268" s="9">
        <f>'일자별 주가'!D268*'종목 기본정보'!D$4</f>
        <v>66144419853000</v>
      </c>
      <c r="E268" s="9">
        <f>'일자별 주가'!E268*'종목 기본정보'!E$4</f>
        <v>44120505268000</v>
      </c>
      <c r="F268" s="9">
        <f>'일자별 주가'!F268*'종목 기본정보'!F$4</f>
        <v>38585029509000</v>
      </c>
      <c r="G268" s="9">
        <f t="shared" si="8"/>
        <v>542261115530788</v>
      </c>
      <c r="H268" s="7">
        <f t="shared" si="9"/>
        <v>162.03446251666301</v>
      </c>
    </row>
    <row r="269" spans="1:8" x14ac:dyDescent="0.3">
      <c r="A269">
        <v>268</v>
      </c>
      <c r="B269" s="9">
        <f>'일자별 주가'!B269*'종목 기본정보'!B$4</f>
        <v>371121403058000</v>
      </c>
      <c r="C269" s="9">
        <f>'일자별 주가'!C269*'종목 기본정보'!C$4</f>
        <v>13812000326416</v>
      </c>
      <c r="D269" s="9">
        <f>'일자별 주가'!D269*'종목 기본정보'!D$4</f>
        <v>65875540097500</v>
      </c>
      <c r="E269" s="9">
        <f>'일자별 주가'!E269*'종목 기본정보'!E$4</f>
        <v>43132732762000</v>
      </c>
      <c r="F269" s="9">
        <f>'일자별 주가'!F269*'종목 기본정보'!F$4</f>
        <v>36924917418000</v>
      </c>
      <c r="G269" s="9">
        <f t="shared" si="8"/>
        <v>530866593661916</v>
      </c>
      <c r="H269" s="7">
        <f t="shared" si="9"/>
        <v>158.62963562832934</v>
      </c>
    </row>
    <row r="270" spans="1:8" x14ac:dyDescent="0.3">
      <c r="A270">
        <v>269</v>
      </c>
      <c r="B270" s="9">
        <f>'일자별 주가'!B270*'종목 기본정보'!B$4</f>
        <v>375647273827000</v>
      </c>
      <c r="C270" s="9">
        <f>'일자별 주가'!C270*'종목 기본정보'!C$4</f>
        <v>14160349669040</v>
      </c>
      <c r="D270" s="9">
        <f>'일자별 주가'!D270*'종목 기본정보'!D$4</f>
        <v>67219938875000</v>
      </c>
      <c r="E270" s="9">
        <f>'일자별 주가'!E270*'종목 기본정보'!E$4</f>
        <v>44684946700000</v>
      </c>
      <c r="F270" s="9">
        <f>'일자별 주가'!F270*'종목 기본정보'!F$4</f>
        <v>37478288115000</v>
      </c>
      <c r="G270" s="9">
        <f t="shared" si="8"/>
        <v>539190797186040</v>
      </c>
      <c r="H270" s="7">
        <f t="shared" si="9"/>
        <v>161.11701265994719</v>
      </c>
    </row>
    <row r="271" spans="1:8" x14ac:dyDescent="0.3">
      <c r="A271">
        <v>270</v>
      </c>
      <c r="B271" s="9">
        <f>'일자별 주가'!B271*'종목 기본정보'!B$4</f>
        <v>381983492903600</v>
      </c>
      <c r="C271" s="9">
        <f>'일자별 주가'!C271*'종목 기본정보'!C$4</f>
        <v>14386778504112</v>
      </c>
      <c r="D271" s="9">
        <f>'일자별 주가'!D271*'종목 기본정보'!D$4</f>
        <v>69908736430000</v>
      </c>
      <c r="E271" s="9">
        <f>'일자별 주가'!E271*'종목 기본정보'!E$4</f>
        <v>45390498490000</v>
      </c>
      <c r="F271" s="9">
        <f>'일자별 주가'!F271*'종목 기본정보'!F$4</f>
        <v>37830433104000</v>
      </c>
      <c r="G271" s="9">
        <f t="shared" si="8"/>
        <v>549499939431712</v>
      </c>
      <c r="H271" s="7">
        <f t="shared" si="9"/>
        <v>164.19751442365967</v>
      </c>
    </row>
    <row r="272" spans="1:8" x14ac:dyDescent="0.3">
      <c r="A272">
        <v>271</v>
      </c>
      <c r="B272" s="9">
        <f>'일자별 주가'!B272*'종목 기본정보'!B$4</f>
        <v>382888667057400</v>
      </c>
      <c r="C272" s="9">
        <f>'일자별 주가'!C272*'종목 기본정보'!C$4</f>
        <v>14369366324080</v>
      </c>
      <c r="D272" s="9">
        <f>'일자별 주가'!D272*'종목 기본정보'!D$4</f>
        <v>69908736430000</v>
      </c>
      <c r="E272" s="9">
        <f>'일자별 주가'!E272*'종목 기본정보'!E$4</f>
        <v>46989749214000</v>
      </c>
      <c r="F272" s="9">
        <f>'일자별 주가'!F272*'종목 기본정보'!F$4</f>
        <v>38132271666000</v>
      </c>
      <c r="G272" s="9">
        <f t="shared" si="8"/>
        <v>552288790691480</v>
      </c>
      <c r="H272" s="7">
        <f t="shared" si="9"/>
        <v>165.03085836437924</v>
      </c>
    </row>
    <row r="273" spans="1:8" x14ac:dyDescent="0.3">
      <c r="A273">
        <v>272</v>
      </c>
      <c r="B273" s="9">
        <f>'일자별 주가'!B273*'종목 기본정보'!B$4</f>
        <v>373384338442500</v>
      </c>
      <c r="C273" s="9">
        <f>'일자별 주가'!C273*'종목 기본정보'!C$4</f>
        <v>14160349669040</v>
      </c>
      <c r="D273" s="9">
        <f>'일자별 주가'!D273*'종목 기본정보'!D$4</f>
        <v>67219938875000</v>
      </c>
      <c r="E273" s="9">
        <f>'일자별 주가'!E273*'종목 기본정보'!E$4</f>
        <v>47036786000000</v>
      </c>
      <c r="F273" s="9">
        <f>'일자별 주가'!F273*'종목 기본정보'!F$4</f>
        <v>37578900969000</v>
      </c>
      <c r="G273" s="9">
        <f t="shared" si="8"/>
        <v>539380313955540</v>
      </c>
      <c r="H273" s="7">
        <f t="shared" si="9"/>
        <v>161.17364266162778</v>
      </c>
    </row>
    <row r="274" spans="1:8" x14ac:dyDescent="0.3">
      <c r="A274">
        <v>273</v>
      </c>
      <c r="B274" s="9">
        <f>'일자별 주가'!B274*'종목 기본정보'!B$4</f>
        <v>377910209211500</v>
      </c>
      <c r="C274" s="9">
        <f>'일자별 주가'!C274*'종목 기본정보'!C$4</f>
        <v>14142937489008</v>
      </c>
      <c r="D274" s="9">
        <f>'일자별 주가'!D274*'종목 기본정보'!D$4</f>
        <v>68564337652500</v>
      </c>
      <c r="E274" s="9">
        <f>'일자별 주가'!E274*'종목 기본정보'!E$4</f>
        <v>48353816008000</v>
      </c>
      <c r="F274" s="9">
        <f>'일자별 주가'!F274*'종목 기본정보'!F$4</f>
        <v>38987480925000</v>
      </c>
      <c r="G274" s="9">
        <f t="shared" si="8"/>
        <v>547958781286008</v>
      </c>
      <c r="H274" s="7">
        <f t="shared" si="9"/>
        <v>163.73699692638735</v>
      </c>
    </row>
    <row r="275" spans="1:8" x14ac:dyDescent="0.3">
      <c r="A275">
        <v>274</v>
      </c>
      <c r="B275" s="9">
        <f>'일자별 주가'!B275*'종목 기본정보'!B$4</f>
        <v>375647273827000</v>
      </c>
      <c r="C275" s="9">
        <f>'일자별 주가'!C275*'종목 기본정보'!C$4</f>
        <v>14003587177760</v>
      </c>
      <c r="D275" s="9">
        <f>'일자별 주가'!D275*'종목 기본정보'!D$4</f>
        <v>67219938875000</v>
      </c>
      <c r="E275" s="9">
        <f>'일자별 주가'!E275*'종목 기본정보'!E$4</f>
        <v>46566418140000</v>
      </c>
      <c r="F275" s="9">
        <f>'일자별 주가'!F275*'종목 기본정보'!F$4</f>
        <v>38735948790000</v>
      </c>
      <c r="G275" s="9">
        <f t="shared" si="8"/>
        <v>542173166809760</v>
      </c>
      <c r="H275" s="7">
        <f t="shared" si="9"/>
        <v>162.00818232925397</v>
      </c>
    </row>
    <row r="276" spans="1:8" x14ac:dyDescent="0.3">
      <c r="A276">
        <v>275</v>
      </c>
      <c r="B276" s="9">
        <f>'일자별 주가'!B276*'종목 기본정보'!B$4</f>
        <v>374289512596300</v>
      </c>
      <c r="C276" s="9">
        <f>'일자별 주가'!C276*'종목 기본정보'!C$4</f>
        <v>13968762817696</v>
      </c>
      <c r="D276" s="9">
        <f>'일자별 주가'!D276*'종목 기본정보'!D$4</f>
        <v>67488818630500</v>
      </c>
      <c r="E276" s="9">
        <f>'일자별 주가'!E276*'종목 기본정보'!E$4</f>
        <v>45766792778000</v>
      </c>
      <c r="F276" s="9">
        <f>'일자별 주가'!F276*'종목 기본정보'!F$4</f>
        <v>38836561644000</v>
      </c>
      <c r="G276" s="9">
        <f t="shared" si="8"/>
        <v>540350448466496</v>
      </c>
      <c r="H276" s="7">
        <f t="shared" si="9"/>
        <v>161.46353109277177</v>
      </c>
    </row>
    <row r="277" spans="1:8" x14ac:dyDescent="0.3">
      <c r="A277">
        <v>276</v>
      </c>
      <c r="B277" s="9">
        <f>'일자별 주가'!B277*'종목 기본정보'!B$4</f>
        <v>369311054750400</v>
      </c>
      <c r="C277" s="9">
        <f>'일자별 주가'!C277*'종목 기본정보'!C$4</f>
        <v>13916508653936</v>
      </c>
      <c r="D277" s="9">
        <f>'일자별 주가'!D277*'종목 기본정보'!D$4</f>
        <v>67757698386000</v>
      </c>
      <c r="E277" s="9">
        <f>'일자별 주가'!E277*'종목 기본정보'!E$4</f>
        <v>45155314560000</v>
      </c>
      <c r="F277" s="9">
        <f>'일자별 주가'!F277*'종목 기본정보'!F$4</f>
        <v>39389932341000</v>
      </c>
      <c r="G277" s="9">
        <f t="shared" si="8"/>
        <v>535530508691336</v>
      </c>
      <c r="H277" s="7">
        <f t="shared" si="9"/>
        <v>160.02327227932861</v>
      </c>
    </row>
    <row r="278" spans="1:8" x14ac:dyDescent="0.3">
      <c r="A278">
        <v>277</v>
      </c>
      <c r="B278" s="9">
        <f>'일자별 주가'!B278*'종목 기본정보'!B$4</f>
        <v>381078318749800</v>
      </c>
      <c r="C278" s="9">
        <f>'일자별 주가'!C278*'종목 기본정보'!C$4</f>
        <v>13933920833968</v>
      </c>
      <c r="D278" s="9">
        <f>'일자별 주가'!D278*'종목 기본정보'!D$4</f>
        <v>70984255452000</v>
      </c>
      <c r="E278" s="9">
        <f>'일자별 주가'!E278*'종목 기본정보'!E$4</f>
        <v>46566418140000</v>
      </c>
      <c r="F278" s="9">
        <f>'일자별 주가'!F278*'종목 기본정보'!F$4</f>
        <v>40496673735000</v>
      </c>
      <c r="G278" s="9">
        <f t="shared" si="8"/>
        <v>553059586910768</v>
      </c>
      <c r="H278" s="7">
        <f t="shared" si="9"/>
        <v>165.26118199910999</v>
      </c>
    </row>
    <row r="279" spans="1:8" x14ac:dyDescent="0.3">
      <c r="A279">
        <v>278</v>
      </c>
      <c r="B279" s="9">
        <f>'일자별 주가'!B279*'종목 기본정보'!B$4</f>
        <v>384246428288100</v>
      </c>
      <c r="C279" s="9">
        <f>'일자별 주가'!C279*'종목 기본정보'!C$4</f>
        <v>13864254490176</v>
      </c>
      <c r="D279" s="9">
        <f>'일자별 주가'!D279*'종목 기본정보'!D$4</f>
        <v>71253135207500</v>
      </c>
      <c r="E279" s="9">
        <f>'일자별 주가'!E279*'종목 기본정보'!E$4</f>
        <v>46001976708000</v>
      </c>
      <c r="F279" s="9">
        <f>'일자별 주가'!F279*'종목 기본정보'!F$4</f>
        <v>40396060881000</v>
      </c>
      <c r="G279" s="9">
        <f t="shared" si="8"/>
        <v>555761855574776</v>
      </c>
      <c r="H279" s="7">
        <f t="shared" si="9"/>
        <v>166.06865396788569</v>
      </c>
    </row>
    <row r="280" spans="1:8" x14ac:dyDescent="0.3">
      <c r="A280">
        <v>279</v>
      </c>
      <c r="B280" s="9">
        <f>'일자별 주가'!B280*'종목 기본정보'!B$4</f>
        <v>376552447980800</v>
      </c>
      <c r="C280" s="9">
        <f>'일자별 주가'!C280*'종목 기본정보'!C$4</f>
        <v>13690079818864</v>
      </c>
      <c r="D280" s="9">
        <f>'일자별 주가'!D280*'종목 기본정보'!D$4</f>
        <v>69908736430000</v>
      </c>
      <c r="E280" s="9">
        <f>'일자별 주가'!E280*'종목 기본정보'!E$4</f>
        <v>45014204202000</v>
      </c>
      <c r="F280" s="9">
        <f>'일자별 주가'!F280*'종목 기본정보'!F$4</f>
        <v>40496673735000</v>
      </c>
      <c r="G280" s="9">
        <f t="shared" si="8"/>
        <v>545662142166664</v>
      </c>
      <c r="H280" s="7">
        <f t="shared" si="9"/>
        <v>163.05073218300191</v>
      </c>
    </row>
    <row r="281" spans="1:8" x14ac:dyDescent="0.3">
      <c r="A281">
        <v>280</v>
      </c>
      <c r="B281" s="9">
        <f>'일자별 주가'!B281*'종목 기본정보'!B$4</f>
        <v>371573990134900</v>
      </c>
      <c r="C281" s="9">
        <f>'일자별 주가'!C281*'종목 기본정보'!C$4</f>
        <v>13637825655104</v>
      </c>
      <c r="D281" s="9">
        <f>'일자별 주가'!D281*'종목 기본정보'!D$4</f>
        <v>67757698386000</v>
      </c>
      <c r="E281" s="9">
        <f>'일자별 주가'!E281*'종목 기본정보'!E$4</f>
        <v>44167542054000</v>
      </c>
      <c r="F281" s="9">
        <f>'일자별 주가'!F281*'종목 기본정보'!F$4</f>
        <v>39691770903000</v>
      </c>
      <c r="G281" s="9">
        <f t="shared" si="8"/>
        <v>536828827133004</v>
      </c>
      <c r="H281" s="7">
        <f t="shared" si="9"/>
        <v>160.4112262093559</v>
      </c>
    </row>
    <row r="282" spans="1:8" x14ac:dyDescent="0.3">
      <c r="A282">
        <v>281</v>
      </c>
      <c r="B282" s="9">
        <f>'일자별 주가'!B282*'종목 기본정보'!B$4</f>
        <v>373836925519400</v>
      </c>
      <c r="C282" s="9">
        <f>'일자별 주가'!C282*'종목 기본정보'!C$4</f>
        <v>13812000326416</v>
      </c>
      <c r="D282" s="9">
        <f>'일자별 주가'!D282*'종목 기본정보'!D$4</f>
        <v>71522014963000</v>
      </c>
      <c r="E282" s="9">
        <f>'일자별 주가'!E282*'종목 기본정보'!E$4</f>
        <v>44261615626000</v>
      </c>
      <c r="F282" s="9">
        <f>'일자별 주가'!F282*'종목 기본정보'!F$4</f>
        <v>38735948790000</v>
      </c>
      <c r="G282" s="9">
        <f t="shared" si="8"/>
        <v>542168505224816</v>
      </c>
      <c r="H282" s="7">
        <f t="shared" si="9"/>
        <v>162.00678938886185</v>
      </c>
    </row>
    <row r="283" spans="1:8" x14ac:dyDescent="0.3">
      <c r="A283">
        <v>282</v>
      </c>
      <c r="B283" s="9">
        <f>'일자별 주가'!B283*'종목 기본정보'!B$4</f>
        <v>372026577211800</v>
      </c>
      <c r="C283" s="9">
        <f>'일자별 주가'!C283*'종목 기본정보'!C$4</f>
        <v>13585571491344</v>
      </c>
      <c r="D283" s="9">
        <f>'일자별 주가'!D283*'종목 기본정보'!D$4</f>
        <v>73404173251500</v>
      </c>
      <c r="E283" s="9">
        <f>'일자별 주가'!E283*'종목 기본정보'!E$4</f>
        <v>43085695976000</v>
      </c>
      <c r="F283" s="9">
        <f>'일자별 주가'!F283*'종목 기본정보'!F$4</f>
        <v>37176449553000</v>
      </c>
      <c r="G283" s="9">
        <f t="shared" si="8"/>
        <v>539278467483644</v>
      </c>
      <c r="H283" s="7">
        <f t="shared" si="9"/>
        <v>161.14320965092455</v>
      </c>
    </row>
    <row r="284" spans="1:8" x14ac:dyDescent="0.3">
      <c r="A284">
        <v>283</v>
      </c>
      <c r="B284" s="9">
        <f>'일자별 주가'!B284*'종목 기본정보'!B$4</f>
        <v>371121403058000</v>
      </c>
      <c r="C284" s="9">
        <f>'일자별 주가'!C284*'종목 기본정보'!C$4</f>
        <v>13237222148720</v>
      </c>
      <c r="D284" s="9">
        <f>'일자별 주가'!D284*'종목 기본정보'!D$4</f>
        <v>74479692273500</v>
      </c>
      <c r="E284" s="9">
        <f>'일자별 주가'!E284*'종목 기본정보'!E$4</f>
        <v>41627555610000</v>
      </c>
      <c r="F284" s="9">
        <f>'일자별 주가'!F284*'종목 기본정보'!F$4</f>
        <v>35717563170000</v>
      </c>
      <c r="G284" s="9">
        <f t="shared" si="8"/>
        <v>536183436260220</v>
      </c>
      <c r="H284" s="7">
        <f t="shared" si="9"/>
        <v>160.2183752742813</v>
      </c>
    </row>
    <row r="285" spans="1:8" x14ac:dyDescent="0.3">
      <c r="A285">
        <v>284</v>
      </c>
      <c r="B285" s="9">
        <f>'일자별 주가'!B285*'종목 기본정보'!B$4</f>
        <v>371121403058000</v>
      </c>
      <c r="C285" s="9">
        <f>'일자별 주가'!C285*'종목 기본정보'!C$4</f>
        <v>13010793313648</v>
      </c>
      <c r="D285" s="9">
        <f>'일자별 주가'!D285*'종목 기본정보'!D$4</f>
        <v>73135293496000</v>
      </c>
      <c r="E285" s="9">
        <f>'일자별 주가'!E285*'종목 기본정보'!E$4</f>
        <v>40451635960000</v>
      </c>
      <c r="F285" s="9">
        <f>'일자별 주가'!F285*'종목 기본정보'!F$4</f>
        <v>34560515349000</v>
      </c>
      <c r="G285" s="9">
        <f t="shared" si="8"/>
        <v>532279641176648</v>
      </c>
      <c r="H285" s="7">
        <f t="shared" si="9"/>
        <v>159.05187205281646</v>
      </c>
    </row>
    <row r="286" spans="1:8" x14ac:dyDescent="0.3">
      <c r="A286">
        <v>285</v>
      </c>
      <c r="B286" s="9">
        <f>'일자별 주가'!B286*'종목 기본정보'!B$4</f>
        <v>386056776595700</v>
      </c>
      <c r="C286" s="9">
        <f>'일자별 주가'!C286*'종목 기본정보'!C$4</f>
        <v>13498492967520</v>
      </c>
      <c r="D286" s="9">
        <f>'일자별 주가'!D286*'종목 기본정보'!D$4</f>
        <v>79857287383500</v>
      </c>
      <c r="E286" s="9">
        <f>'일자별 주가'!E286*'종목 기본정보'!E$4</f>
        <v>41862739540000</v>
      </c>
      <c r="F286" s="9">
        <f>'일자별 주가'!F286*'종목 기본정보'!F$4</f>
        <v>35415724608000</v>
      </c>
      <c r="G286" s="9">
        <f t="shared" si="8"/>
        <v>556691021094720</v>
      </c>
      <c r="H286" s="7">
        <f t="shared" si="9"/>
        <v>166.34630034764831</v>
      </c>
    </row>
    <row r="287" spans="1:8" x14ac:dyDescent="0.3">
      <c r="A287">
        <v>286</v>
      </c>
      <c r="B287" s="9">
        <f>'일자별 주가'!B287*'종목 기본정보'!B$4</f>
        <v>373384338442500</v>
      </c>
      <c r="C287" s="9">
        <f>'일자별 주가'!C287*'종목 기본정보'!C$4</f>
        <v>13063047477408</v>
      </c>
      <c r="D287" s="9">
        <f>'일자별 주가'!D287*'종목 기본정보'!D$4</f>
        <v>76092970806500</v>
      </c>
      <c r="E287" s="9">
        <f>'일자별 주가'!E287*'종목 기본정보'!E$4</f>
        <v>39087569166000</v>
      </c>
      <c r="F287" s="9">
        <f>'일자별 주가'!F287*'종목 기본정보'!F$4</f>
        <v>33906531798000</v>
      </c>
      <c r="G287" s="9">
        <f t="shared" si="8"/>
        <v>535534457690408</v>
      </c>
      <c r="H287" s="7">
        <f t="shared" si="9"/>
        <v>160.02445229007211</v>
      </c>
    </row>
    <row r="288" spans="1:8" x14ac:dyDescent="0.3">
      <c r="A288">
        <v>287</v>
      </c>
      <c r="B288" s="9">
        <f>'일자별 주가'!B288*'종목 기본정보'!B$4</f>
        <v>378362796288400</v>
      </c>
      <c r="C288" s="9">
        <f>'일자별 주가'!C288*'종목 기본정보'!C$4</f>
        <v>13115301641168</v>
      </c>
      <c r="D288" s="9">
        <f>'일자별 주가'!D288*'종목 기본정보'!D$4</f>
        <v>77706249339500</v>
      </c>
      <c r="E288" s="9">
        <f>'일자별 주가'!E288*'종목 기본정보'!E$4</f>
        <v>41909776326000</v>
      </c>
      <c r="F288" s="9">
        <f>'일자별 주가'!F288*'종목 기본정보'!F$4</f>
        <v>34409596068000</v>
      </c>
      <c r="G288" s="9">
        <f t="shared" si="8"/>
        <v>545503719663068</v>
      </c>
      <c r="H288" s="7">
        <f t="shared" si="9"/>
        <v>163.00339354026039</v>
      </c>
    </row>
    <row r="289" spans="1:8" x14ac:dyDescent="0.3">
      <c r="A289">
        <v>288</v>
      </c>
      <c r="B289" s="9">
        <f>'일자별 주가'!B289*'종목 기본정보'!B$4</f>
        <v>380173144596000</v>
      </c>
      <c r="C289" s="9">
        <f>'일자별 주가'!C289*'종목 기본정보'!C$4</f>
        <v>13254651952416</v>
      </c>
      <c r="D289" s="9">
        <f>'일자별 주가'!D289*'종목 기본정보'!D$4</f>
        <v>79050648117000</v>
      </c>
      <c r="E289" s="9">
        <f>'일자별 주가'!E289*'종목 기본정보'!E$4</f>
        <v>40922003820000</v>
      </c>
      <c r="F289" s="9">
        <f>'일자별 주가'!F289*'종목 기본정보'!F$4</f>
        <v>35013273192000</v>
      </c>
      <c r="G289" s="9">
        <f t="shared" si="8"/>
        <v>548413721677416</v>
      </c>
      <c r="H289" s="7">
        <f t="shared" si="9"/>
        <v>163.87293885489308</v>
      </c>
    </row>
    <row r="290" spans="1:8" x14ac:dyDescent="0.3">
      <c r="A290">
        <v>289</v>
      </c>
      <c r="B290" s="9">
        <f>'일자별 주가'!B290*'종목 기본정보'!B$4</f>
        <v>372931751365600</v>
      </c>
      <c r="C290" s="9">
        <f>'일자별 주가'!C290*'종목 기본정보'!C$4</f>
        <v>13028223117344</v>
      </c>
      <c r="D290" s="9">
        <f>'일자별 주가'!D290*'종목 기본정보'!D$4</f>
        <v>76361850562000</v>
      </c>
      <c r="E290" s="9">
        <f>'일자별 주가'!E290*'종목 기본정보'!E$4</f>
        <v>40686819890000</v>
      </c>
      <c r="F290" s="9">
        <f>'일자별 주가'!F290*'종목 기본정보'!F$4</f>
        <v>34107757506000</v>
      </c>
      <c r="G290" s="9">
        <f t="shared" si="8"/>
        <v>537116402440944</v>
      </c>
      <c r="H290" s="7">
        <f t="shared" si="9"/>
        <v>160.4971573394343</v>
      </c>
    </row>
    <row r="291" spans="1:8" x14ac:dyDescent="0.3">
      <c r="A291">
        <v>290</v>
      </c>
      <c r="B291" s="9">
        <f>'일자별 주가'!B291*'종목 기본정보'!B$4</f>
        <v>371573990134900</v>
      </c>
      <c r="C291" s="9">
        <f>'일자별 주가'!C291*'종목 기본정보'!C$4</f>
        <v>12523111283440</v>
      </c>
      <c r="D291" s="9">
        <f>'일자별 주가'!D291*'종목 기본정보'!D$4</f>
        <v>75286331540000</v>
      </c>
      <c r="E291" s="9">
        <f>'일자별 주가'!E291*'종목 기본정보'!E$4</f>
        <v>42521254544000</v>
      </c>
      <c r="F291" s="9">
        <f>'일자별 주가'!F291*'종목 기본정보'!F$4</f>
        <v>33755612517000</v>
      </c>
      <c r="G291" s="9">
        <f t="shared" si="8"/>
        <v>535660300019340</v>
      </c>
      <c r="H291" s="7">
        <f t="shared" si="9"/>
        <v>160.06205556559075</v>
      </c>
    </row>
    <row r="292" spans="1:8" x14ac:dyDescent="0.3">
      <c r="A292">
        <v>291</v>
      </c>
      <c r="B292" s="9">
        <f>'일자별 주가'!B292*'종목 기본정보'!B$4</f>
        <v>371121403058000</v>
      </c>
      <c r="C292" s="9">
        <f>'일자별 주가'!C292*'종목 기본정보'!C$4</f>
        <v>12122507777056</v>
      </c>
      <c r="D292" s="9">
        <f>'일자별 주가'!D292*'종목 기본정보'!D$4</f>
        <v>72866413740500</v>
      </c>
      <c r="E292" s="9">
        <f>'일자별 주가'!E292*'종목 기본정보'!E$4</f>
        <v>41862739540000</v>
      </c>
      <c r="F292" s="9">
        <f>'일자별 주가'!F292*'종목 기본정보'!F$4</f>
        <v>32699177550000</v>
      </c>
      <c r="G292" s="9">
        <f t="shared" si="8"/>
        <v>530672241665556</v>
      </c>
      <c r="H292" s="7">
        <f t="shared" si="9"/>
        <v>158.57156079986149</v>
      </c>
    </row>
    <row r="293" spans="1:8" x14ac:dyDescent="0.3">
      <c r="A293">
        <v>292</v>
      </c>
      <c r="B293" s="9">
        <f>'일자별 주가'!B293*'종목 기본정보'!B$4</f>
        <v>368405880596600</v>
      </c>
      <c r="C293" s="9">
        <f>'일자별 주가'!C293*'종목 기본정보'!C$4</f>
        <v>11965762909440</v>
      </c>
      <c r="D293" s="9">
        <f>'일자별 주가'!D293*'종목 기본정보'!D$4</f>
        <v>73404173251500</v>
      </c>
      <c r="E293" s="9">
        <f>'일자별 주가'!E293*'종목 기본정보'!E$4</f>
        <v>40498672746000</v>
      </c>
      <c r="F293" s="9">
        <f>'일자별 주가'!F293*'종목 기본정보'!F$4</f>
        <v>31994887572000</v>
      </c>
      <c r="G293" s="9">
        <f t="shared" si="8"/>
        <v>526269377075540</v>
      </c>
      <c r="H293" s="7">
        <f t="shared" si="9"/>
        <v>157.25592931358284</v>
      </c>
    </row>
    <row r="294" spans="1:8" x14ac:dyDescent="0.3">
      <c r="A294">
        <v>293</v>
      </c>
      <c r="B294" s="9">
        <f>'일자별 주가'!B294*'종목 기본정보'!B$4</f>
        <v>366142945212100</v>
      </c>
      <c r="C294" s="9">
        <f>'일자별 주가'!C294*'종목 기본정보'!C$4</f>
        <v>11930920925712</v>
      </c>
      <c r="D294" s="9">
        <f>'일자별 주가'!D294*'종목 기본정보'!D$4</f>
        <v>71522014963000</v>
      </c>
      <c r="E294" s="9">
        <f>'일자별 주가'!E294*'종목 기본정보'!E$4</f>
        <v>41909776326000</v>
      </c>
      <c r="F294" s="9">
        <f>'일자별 주가'!F294*'종목 기본정보'!F$4</f>
        <v>31994887572000</v>
      </c>
      <c r="G294" s="9">
        <f t="shared" si="8"/>
        <v>523500544998812</v>
      </c>
      <c r="H294" s="7">
        <f t="shared" si="9"/>
        <v>156.42856735731874</v>
      </c>
    </row>
    <row r="295" spans="1:8" x14ac:dyDescent="0.3">
      <c r="A295">
        <v>294</v>
      </c>
      <c r="B295" s="9">
        <f>'일자별 주가'!B295*'종목 기본정보'!B$4</f>
        <v>371121403058000</v>
      </c>
      <c r="C295" s="9">
        <f>'일자별 주가'!C295*'종목 기본정보'!C$4</f>
        <v>12453444939648</v>
      </c>
      <c r="D295" s="9">
        <f>'일자별 주가'!D295*'종목 기본정보'!D$4</f>
        <v>73673053007000</v>
      </c>
      <c r="E295" s="9">
        <f>'일자별 주가'!E295*'종목 기본정보'!E$4</f>
        <v>44167542054000</v>
      </c>
      <c r="F295" s="9">
        <f>'일자별 주가'!F295*'종목 기본정보'!F$4</f>
        <v>34560515349000</v>
      </c>
      <c r="G295" s="9">
        <f t="shared" si="8"/>
        <v>535975958407648</v>
      </c>
      <c r="H295" s="7">
        <f t="shared" si="9"/>
        <v>160.15637827438076</v>
      </c>
    </row>
    <row r="296" spans="1:8" x14ac:dyDescent="0.3">
      <c r="A296">
        <v>295</v>
      </c>
      <c r="B296" s="9">
        <f>'일자별 주가'!B296*'종목 기본정보'!B$4</f>
        <v>374742099673200</v>
      </c>
      <c r="C296" s="9">
        <f>'일자별 주가'!C296*'종목 기본정보'!C$4</f>
        <v>12941126969856</v>
      </c>
      <c r="D296" s="9">
        <f>'일자별 주가'!D296*'종목 기본정보'!D$4</f>
        <v>75286331540000</v>
      </c>
      <c r="E296" s="9">
        <f>'일자별 주가'!E296*'종목 기본정보'!E$4</f>
        <v>44402725984000</v>
      </c>
      <c r="F296" s="9">
        <f>'일자별 주가'!F296*'종목 기본정보'!F$4</f>
        <v>34661128203000</v>
      </c>
      <c r="G296" s="9">
        <f t="shared" si="8"/>
        <v>542033412370056</v>
      </c>
      <c r="H296" s="7">
        <f t="shared" si="9"/>
        <v>161.9664219395207</v>
      </c>
    </row>
    <row r="297" spans="1:8" x14ac:dyDescent="0.3">
      <c r="A297">
        <v>296</v>
      </c>
      <c r="B297" s="9">
        <f>'일자별 주가'!B297*'종목 기본정보'!B$4</f>
        <v>370216228904200</v>
      </c>
      <c r="C297" s="9">
        <f>'일자별 주가'!C297*'종목 기본정보'!C$4</f>
        <v>12801794282272</v>
      </c>
      <c r="D297" s="9">
        <f>'일자별 주가'!D297*'종목 기본정보'!D$4</f>
        <v>73404173251500</v>
      </c>
      <c r="E297" s="9">
        <f>'일자별 주가'!E297*'종목 기본정보'!E$4</f>
        <v>45437535276000</v>
      </c>
      <c r="F297" s="9">
        <f>'일자별 주가'!F297*'종목 기본정보'!F$4</f>
        <v>34510208922000</v>
      </c>
      <c r="G297" s="9">
        <f t="shared" si="8"/>
        <v>536369940635972</v>
      </c>
      <c r="H297" s="7">
        <f t="shared" si="9"/>
        <v>160.27410513470545</v>
      </c>
    </row>
    <row r="298" spans="1:8" x14ac:dyDescent="0.3">
      <c r="A298">
        <v>297</v>
      </c>
      <c r="B298" s="9">
        <f>'일자별 주가'!B298*'종목 기본정보'!B$4</f>
        <v>374742099673200</v>
      </c>
      <c r="C298" s="9">
        <f>'일자별 주가'!C298*'종목 기본정보'!C$4</f>
        <v>12766952298544</v>
      </c>
      <c r="D298" s="9">
        <f>'일자별 주가'!D298*'종목 기본정보'!D$4</f>
        <v>75555211295500</v>
      </c>
      <c r="E298" s="9">
        <f>'일자별 주가'!E298*'종목 기본정보'!E$4</f>
        <v>41909776326000</v>
      </c>
      <c r="F298" s="9">
        <f>'일자별 주가'!F298*'종목 기본정보'!F$4</f>
        <v>34208370360000</v>
      </c>
      <c r="G298" s="9">
        <f t="shared" si="8"/>
        <v>539182409953244</v>
      </c>
      <c r="H298" s="7">
        <f t="shared" si="9"/>
        <v>161.11450644897394</v>
      </c>
    </row>
    <row r="299" spans="1:8" x14ac:dyDescent="0.3">
      <c r="A299">
        <v>298</v>
      </c>
      <c r="B299" s="9">
        <f>'일자별 주가'!B299*'종목 기본정보'!B$4</f>
        <v>372479164288700</v>
      </c>
      <c r="C299" s="9">
        <f>'일자별 주가'!C299*'종목 기본정보'!C$4</f>
        <v>12523111283440</v>
      </c>
      <c r="D299" s="9">
        <f>'일자별 주가'!D299*'종목 기본정보'!D$4</f>
        <v>75286331540000</v>
      </c>
      <c r="E299" s="9">
        <f>'일자별 주가'!E299*'종목 기본정보'!E$4</f>
        <v>40310525602000</v>
      </c>
      <c r="F299" s="9">
        <f>'일자별 주가'!F299*'종목 기본정보'!F$4</f>
        <v>32145806853000</v>
      </c>
      <c r="G299" s="9">
        <f t="shared" si="8"/>
        <v>532744939567140</v>
      </c>
      <c r="H299" s="7">
        <f t="shared" si="9"/>
        <v>159.19090908212553</v>
      </c>
    </row>
    <row r="300" spans="1:8" x14ac:dyDescent="0.3">
      <c r="A300">
        <v>299</v>
      </c>
      <c r="B300" s="9">
        <f>'일자별 주가'!B300*'종목 기본정보'!B$4</f>
        <v>375194686750100</v>
      </c>
      <c r="C300" s="9">
        <f>'일자별 주가'!C300*'종목 기본정보'!C$4</f>
        <v>12575365447200</v>
      </c>
      <c r="D300" s="9">
        <f>'일자별 주가'!D300*'종목 기본정보'!D$4</f>
        <v>76361850562000</v>
      </c>
      <c r="E300" s="9">
        <f>'일자별 주가'!E300*'종목 기본정보'!E$4</f>
        <v>40498672746000</v>
      </c>
      <c r="F300" s="9">
        <f>'일자별 주가'!F300*'종목 기본정보'!F$4</f>
        <v>33302854674000</v>
      </c>
      <c r="G300" s="9">
        <f t="shared" si="8"/>
        <v>537933430179300</v>
      </c>
      <c r="H300" s="7">
        <f t="shared" si="9"/>
        <v>160.74129553532194</v>
      </c>
    </row>
    <row r="301" spans="1:8" x14ac:dyDescent="0.3">
      <c r="A301">
        <v>300</v>
      </c>
      <c r="B301" s="9">
        <f>'일자별 주가'!B301*'종목 기본정보'!B$4</f>
        <v>370668815981100</v>
      </c>
      <c r="C301" s="9">
        <f>'일자별 주가'!C301*'종목 기본정보'!C$4</f>
        <v>12331524432096</v>
      </c>
      <c r="D301" s="9">
        <f>'일자별 주가'!D301*'종목 기본정보'!D$4</f>
        <v>74210812518000</v>
      </c>
      <c r="E301" s="9">
        <f>'일자별 주가'!E301*'종목 기본정보'!E$4</f>
        <v>39040532380000</v>
      </c>
      <c r="F301" s="9">
        <f>'일자별 주가'!F301*'종목 기본정보'!F$4</f>
        <v>33252548247000</v>
      </c>
      <c r="G301" s="9">
        <f t="shared" si="8"/>
        <v>529504233558196</v>
      </c>
      <c r="H301" s="7">
        <f t="shared" si="9"/>
        <v>158.2225452417278</v>
      </c>
    </row>
    <row r="302" spans="1:8" x14ac:dyDescent="0.3">
      <c r="A302">
        <v>301</v>
      </c>
      <c r="B302" s="9">
        <f>'일자별 주가'!B302*'종목 기본정보'!B$4</f>
        <v>371121403058000</v>
      </c>
      <c r="C302" s="9">
        <f>'일자별 주가'!C302*'종목 기본정보'!C$4</f>
        <v>12453444939648</v>
      </c>
      <c r="D302" s="9">
        <f>'일자별 주가'!D302*'종목 기본정보'!D$4</f>
        <v>74210812518000</v>
      </c>
      <c r="E302" s="9">
        <f>'일자별 주가'!E302*'종목 기본정보'!E$4</f>
        <v>37864612730000</v>
      </c>
      <c r="F302" s="9">
        <f>'일자별 주가'!F302*'종목 기본정보'!F$4</f>
        <v>32296726134000</v>
      </c>
      <c r="G302" s="9">
        <f t="shared" si="8"/>
        <v>527946999379648</v>
      </c>
      <c r="H302" s="7">
        <f t="shared" si="9"/>
        <v>157.7572240230256</v>
      </c>
    </row>
    <row r="303" spans="1:8" x14ac:dyDescent="0.3">
      <c r="A303">
        <v>302</v>
      </c>
      <c r="B303" s="9">
        <f>'일자별 주가'!B303*'종목 기본정보'!B$4</f>
        <v>370216228904200</v>
      </c>
      <c r="C303" s="9">
        <f>'일자별 주가'!C303*'종목 기본정보'!C$4</f>
        <v>12418602955920</v>
      </c>
      <c r="D303" s="9">
        <f>'일자별 주가'!D303*'종목 기본정보'!D$4</f>
        <v>72597533985000</v>
      </c>
      <c r="E303" s="9">
        <f>'일자별 주가'!E303*'종목 기본정보'!E$4</f>
        <v>36453509150000</v>
      </c>
      <c r="F303" s="9">
        <f>'일자별 주가'!F303*'종목 기본정보'!F$4</f>
        <v>31391210448000</v>
      </c>
      <c r="G303" s="9">
        <f t="shared" si="8"/>
        <v>523077085443120</v>
      </c>
      <c r="H303" s="7">
        <f t="shared" si="9"/>
        <v>156.3020322996889</v>
      </c>
    </row>
    <row r="304" spans="1:8" x14ac:dyDescent="0.3">
      <c r="A304">
        <v>303</v>
      </c>
      <c r="B304" s="9">
        <f>'일자별 주가'!B304*'종목 기본정보'!B$4</f>
        <v>366595532289000</v>
      </c>
      <c r="C304" s="9">
        <f>'일자별 주가'!C304*'종목 기본정보'!C$4</f>
        <v>12470857119680</v>
      </c>
      <c r="D304" s="9">
        <f>'일자별 주가'!D304*'종목 기본정보'!D$4</f>
        <v>71790894718500</v>
      </c>
      <c r="E304" s="9">
        <f>'일자별 주가'!E304*'종목 기본정보'!E$4</f>
        <v>36876840224000</v>
      </c>
      <c r="F304" s="9">
        <f>'일자별 주가'!F304*'종목 기본정보'!F$4</f>
        <v>31944581145000</v>
      </c>
      <c r="G304" s="9">
        <f t="shared" si="8"/>
        <v>519678705496180</v>
      </c>
      <c r="H304" s="7">
        <f t="shared" si="9"/>
        <v>155.28655349739489</v>
      </c>
    </row>
    <row r="305" spans="1:8" x14ac:dyDescent="0.3">
      <c r="A305">
        <v>304</v>
      </c>
      <c r="B305" s="9">
        <f>'일자별 주가'!B305*'종목 기본정보'!B$4</f>
        <v>367500706442800</v>
      </c>
      <c r="C305" s="9">
        <f>'일자별 주가'!C305*'종목 기본정보'!C$4</f>
        <v>12505699103408</v>
      </c>
      <c r="D305" s="9">
        <f>'일자별 주가'!D305*'종목 기본정보'!D$4</f>
        <v>71522014963000</v>
      </c>
      <c r="E305" s="9">
        <f>'일자별 주가'!E305*'종목 기본정보'!E$4</f>
        <v>37064987368000</v>
      </c>
      <c r="F305" s="9">
        <f>'일자별 주가'!F305*'종목 기본정보'!F$4</f>
        <v>31944581145000</v>
      </c>
      <c r="G305" s="9">
        <f t="shared" si="8"/>
        <v>520537989022208</v>
      </c>
      <c r="H305" s="7">
        <f t="shared" si="9"/>
        <v>155.54331825574027</v>
      </c>
    </row>
    <row r="306" spans="1:8" x14ac:dyDescent="0.3">
      <c r="A306">
        <v>305</v>
      </c>
      <c r="B306" s="9">
        <f>'일자별 주가'!B306*'종목 기본정보'!B$4</f>
        <v>368858467673500</v>
      </c>
      <c r="C306" s="9">
        <f>'일자별 주가'!C306*'종목 기본정보'!C$4</f>
        <v>12627619610960</v>
      </c>
      <c r="D306" s="9">
        <f>'일자별 주가'!D306*'종목 기본정보'!D$4</f>
        <v>72597533985000</v>
      </c>
      <c r="E306" s="9">
        <f>'일자별 주가'!E306*'종목 기본정보'!E$4</f>
        <v>37723502372000</v>
      </c>
      <c r="F306" s="9">
        <f>'일자별 주가'!F306*'종목 기본정보'!F$4</f>
        <v>32548258269000</v>
      </c>
      <c r="G306" s="9">
        <f t="shared" si="8"/>
        <v>524355381910460</v>
      </c>
      <c r="H306" s="7">
        <f t="shared" si="9"/>
        <v>156.68400341118866</v>
      </c>
    </row>
    <row r="307" spans="1:8" x14ac:dyDescent="0.3">
      <c r="A307">
        <v>306</v>
      </c>
      <c r="B307" s="9">
        <f>'일자별 주가'!B307*'종목 기본정보'!B$4</f>
        <v>369311054750400</v>
      </c>
      <c r="C307" s="9">
        <f>'일자별 주가'!C307*'종목 기본정보'!C$4</f>
        <v>13028223117344</v>
      </c>
      <c r="D307" s="9">
        <f>'일자별 주가'!D307*'종목 기본정보'!D$4</f>
        <v>70984255452000</v>
      </c>
      <c r="E307" s="9">
        <f>'일자별 주가'!E307*'종목 기본정보'!E$4</f>
        <v>37582392014000</v>
      </c>
      <c r="F307" s="9">
        <f>'일자별 주가'!F307*'종목 기본정보'!F$4</f>
        <v>32749483977000</v>
      </c>
      <c r="G307" s="9">
        <f t="shared" si="8"/>
        <v>523655409310744</v>
      </c>
      <c r="H307" s="7">
        <f t="shared" si="9"/>
        <v>156.47484276750069</v>
      </c>
    </row>
    <row r="308" spans="1:8" x14ac:dyDescent="0.3">
      <c r="A308">
        <v>307</v>
      </c>
      <c r="B308" s="9">
        <f>'일자별 주가'!B308*'종목 기본정보'!B$4</f>
        <v>372026577211800</v>
      </c>
      <c r="C308" s="9">
        <f>'일자별 주가'!C308*'종목 기본정보'!C$4</f>
        <v>13010793313648</v>
      </c>
      <c r="D308" s="9">
        <f>'일자별 주가'!D308*'종목 기본정보'!D$4</f>
        <v>72328654229500</v>
      </c>
      <c r="E308" s="9">
        <f>'일자별 주가'!E308*'종목 기본정보'!E$4</f>
        <v>38005723088000</v>
      </c>
      <c r="F308" s="9">
        <f>'일자별 주가'!F308*'종목 기본정보'!F$4</f>
        <v>33705306090000</v>
      </c>
      <c r="G308" s="9">
        <f t="shared" si="8"/>
        <v>529077053932948</v>
      </c>
      <c r="H308" s="7">
        <f t="shared" si="9"/>
        <v>158.09489858038205</v>
      </c>
    </row>
    <row r="309" spans="1:8" x14ac:dyDescent="0.3">
      <c r="A309">
        <v>308</v>
      </c>
      <c r="B309" s="9">
        <f>'일자별 주가'!B309*'종목 기본정보'!B$4</f>
        <v>368405880596600</v>
      </c>
      <c r="C309" s="9">
        <f>'일자별 주가'!C309*'종목 기본정보'!C$4</f>
        <v>13028223117344</v>
      </c>
      <c r="D309" s="9">
        <f>'일자별 주가'!D309*'종목 기본정보'!D$4</f>
        <v>71253135207500</v>
      </c>
      <c r="E309" s="9">
        <f>'일자별 주가'!E309*'종목 기본정보'!E$4</f>
        <v>37864612730000</v>
      </c>
      <c r="F309" s="9">
        <f>'일자별 주가'!F309*'종목 기본정보'!F$4</f>
        <v>33202241820000</v>
      </c>
      <c r="G309" s="9">
        <f t="shared" si="8"/>
        <v>523754093471444</v>
      </c>
      <c r="H309" s="7">
        <f t="shared" si="9"/>
        <v>156.50433083972266</v>
      </c>
    </row>
    <row r="310" spans="1:8" x14ac:dyDescent="0.3">
      <c r="A310">
        <v>309</v>
      </c>
      <c r="B310" s="9">
        <f>'일자별 주가'!B310*'종목 기본정보'!B$4</f>
        <v>375194686750100</v>
      </c>
      <c r="C310" s="9">
        <f>'일자별 주가'!C310*'종목 기본정보'!C$4</f>
        <v>13010793313648</v>
      </c>
      <c r="D310" s="9">
        <f>'일자별 주가'!D310*'종목 기본정보'!D$4</f>
        <v>75555211295500</v>
      </c>
      <c r="E310" s="9">
        <f>'일자별 주가'!E310*'종목 기본정보'!E$4</f>
        <v>38523127734000</v>
      </c>
      <c r="F310" s="9">
        <f>'일자별 주가'!F310*'종목 기본정보'!F$4</f>
        <v>33554386809000</v>
      </c>
      <c r="G310" s="9">
        <f t="shared" si="8"/>
        <v>535838205902248</v>
      </c>
      <c r="H310" s="7">
        <f t="shared" si="9"/>
        <v>160.11521608787407</v>
      </c>
    </row>
    <row r="311" spans="1:8" x14ac:dyDescent="0.3">
      <c r="A311">
        <v>310</v>
      </c>
      <c r="B311" s="9">
        <f>'일자별 주가'!B311*'종목 기본정보'!B$4</f>
        <v>383793841211200</v>
      </c>
      <c r="C311" s="9">
        <f>'일자별 주가'!C311*'종목 기본정보'!C$4</f>
        <v>12958556773552</v>
      </c>
      <c r="D311" s="9">
        <f>'일자별 주가'!D311*'종목 기본정보'!D$4</f>
        <v>75824091051000</v>
      </c>
      <c r="E311" s="9">
        <f>'일자별 주가'!E311*'종목 기본정보'!E$4</f>
        <v>38946458808000</v>
      </c>
      <c r="F311" s="9">
        <f>'일자별 주가'!F311*'종목 기본정보'!F$4</f>
        <v>33604693236000</v>
      </c>
      <c r="G311" s="9">
        <f t="shared" si="8"/>
        <v>545127641079752</v>
      </c>
      <c r="H311" s="7">
        <f t="shared" si="9"/>
        <v>162.89101651493746</v>
      </c>
    </row>
    <row r="312" spans="1:8" x14ac:dyDescent="0.3">
      <c r="A312">
        <v>311</v>
      </c>
      <c r="B312" s="9">
        <f>'일자별 주가'!B312*'종목 기본정보'!B$4</f>
        <v>386509363672600</v>
      </c>
      <c r="C312" s="9">
        <f>'일자별 주가'!C312*'종목 기본정보'!C$4</f>
        <v>13063047477408</v>
      </c>
      <c r="D312" s="9">
        <f>'일자별 주가'!D312*'종목 기본정보'!D$4</f>
        <v>76899610073000</v>
      </c>
      <c r="E312" s="9">
        <f>'일자별 주가'!E312*'종목 기본정보'!E$4</f>
        <v>38429054162000</v>
      </c>
      <c r="F312" s="9">
        <f>'일자별 주가'!F312*'종목 기본정보'!F$4</f>
        <v>32950709685000</v>
      </c>
      <c r="G312" s="9">
        <f t="shared" si="8"/>
        <v>547851785070008</v>
      </c>
      <c r="H312" s="7">
        <f t="shared" si="9"/>
        <v>163.70502510717643</v>
      </c>
    </row>
    <row r="313" spans="1:8" x14ac:dyDescent="0.3">
      <c r="A313">
        <v>312</v>
      </c>
      <c r="B313" s="9">
        <f>'일자별 주가'!B313*'종목 기본정보'!B$4</f>
        <v>389224886134000</v>
      </c>
      <c r="C313" s="9">
        <f>'일자별 주가'!C313*'종목 기본정보'!C$4</f>
        <v>13132731444864</v>
      </c>
      <c r="D313" s="9">
        <f>'일자별 주가'!D313*'종목 기본정보'!D$4</f>
        <v>76899610073000</v>
      </c>
      <c r="E313" s="9">
        <f>'일자별 주가'!E313*'종목 기본정보'!E$4</f>
        <v>38193870232000</v>
      </c>
      <c r="F313" s="9">
        <f>'일자별 주가'!F313*'종목 기본정보'!F$4</f>
        <v>32296726134000</v>
      </c>
      <c r="G313" s="9">
        <f t="shared" si="8"/>
        <v>549747824017864</v>
      </c>
      <c r="H313" s="7">
        <f t="shared" si="9"/>
        <v>164.27158546532746</v>
      </c>
    </row>
    <row r="314" spans="1:8" x14ac:dyDescent="0.3">
      <c r="A314">
        <v>313</v>
      </c>
      <c r="B314" s="9">
        <f>'일자별 주가'!B314*'종목 기본정보'!B$4</f>
        <v>387414537826400</v>
      </c>
      <c r="C314" s="9">
        <f>'일자별 주가'!C314*'종목 기본정보'!C$4</f>
        <v>13324318296208</v>
      </c>
      <c r="D314" s="9">
        <f>'일자별 주가'!D314*'종목 기본정보'!D$4</f>
        <v>77168489828500</v>
      </c>
      <c r="E314" s="9">
        <f>'일자별 주가'!E314*'종목 기본정보'!E$4</f>
        <v>38146833446000</v>
      </c>
      <c r="F314" s="9">
        <f>'일자별 주가'!F314*'종목 기본정보'!F$4</f>
        <v>32900403258000</v>
      </c>
      <c r="G314" s="9">
        <f t="shared" si="8"/>
        <v>548954582655108</v>
      </c>
      <c r="H314" s="7">
        <f t="shared" si="9"/>
        <v>164.0345549385593</v>
      </c>
    </row>
    <row r="315" spans="1:8" x14ac:dyDescent="0.3">
      <c r="A315">
        <v>314</v>
      </c>
      <c r="B315" s="9">
        <f>'일자별 주가'!B315*'종목 기본정보'!B$4</f>
        <v>383341254134300</v>
      </c>
      <c r="C315" s="9">
        <f>'일자별 주가'!C315*'종목 기본정보'!C$4</f>
        <v>13289476312480</v>
      </c>
      <c r="D315" s="9">
        <f>'일자별 주가'!D315*'종목 기본정보'!D$4</f>
        <v>77437369584000</v>
      </c>
      <c r="E315" s="9">
        <f>'일자별 주가'!E315*'종목 기본정보'!E$4</f>
        <v>38099796660000</v>
      </c>
      <c r="F315" s="9">
        <f>'일자별 주가'!F315*'종목 기본정보'!F$4</f>
        <v>33051322539000</v>
      </c>
      <c r="G315" s="9">
        <f t="shared" si="8"/>
        <v>545219219229780</v>
      </c>
      <c r="H315" s="7">
        <f t="shared" si="9"/>
        <v>162.91838122152083</v>
      </c>
    </row>
    <row r="316" spans="1:8" x14ac:dyDescent="0.3">
      <c r="A316">
        <v>315</v>
      </c>
      <c r="B316" s="9">
        <f>'일자별 주가'!B316*'종목 기본정보'!B$4</f>
        <v>378362796288400</v>
      </c>
      <c r="C316" s="9">
        <f>'일자별 주가'!C316*'종목 기본정보'!C$4</f>
        <v>13411396820032</v>
      </c>
      <c r="D316" s="9">
        <f>'일자별 주가'!D316*'종목 기본정보'!D$4</f>
        <v>75286331540000</v>
      </c>
      <c r="E316" s="9">
        <f>'일자별 주가'!E316*'종목 기본정보'!E$4</f>
        <v>38193870232000</v>
      </c>
      <c r="F316" s="9">
        <f>'일자별 주가'!F316*'종목 기본정보'!F$4</f>
        <v>33353161101000</v>
      </c>
      <c r="G316" s="9">
        <f t="shared" si="8"/>
        <v>538607555981432</v>
      </c>
      <c r="H316" s="7">
        <f t="shared" si="9"/>
        <v>160.94273282980717</v>
      </c>
    </row>
    <row r="317" spans="1:8" x14ac:dyDescent="0.3">
      <c r="A317">
        <v>316</v>
      </c>
      <c r="B317" s="9">
        <f>'일자별 주가'!B317*'종목 기본정보'!B$4</f>
        <v>376552447980800</v>
      </c>
      <c r="C317" s="9">
        <f>'일자별 주가'!C317*'종목 기본정보'!C$4</f>
        <v>13620413475072</v>
      </c>
      <c r="D317" s="9">
        <f>'일자별 주가'!D317*'종목 기본정보'!D$4</f>
        <v>73941932762500</v>
      </c>
      <c r="E317" s="9">
        <f>'일자별 주가'!E317*'종목 기본정보'!E$4</f>
        <v>38429054162000</v>
      </c>
      <c r="F317" s="9">
        <f>'일자별 주가'!F317*'종목 기본정보'!F$4</f>
        <v>32950709685000</v>
      </c>
      <c r="G317" s="9">
        <f t="shared" si="8"/>
        <v>535494558065372</v>
      </c>
      <c r="H317" s="7">
        <f t="shared" si="9"/>
        <v>160.01252977873551</v>
      </c>
    </row>
    <row r="318" spans="1:8" x14ac:dyDescent="0.3">
      <c r="A318">
        <v>317</v>
      </c>
      <c r="B318" s="9">
        <f>'일자별 주가'!B318*'종목 기본정보'!B$4</f>
        <v>380173144596000</v>
      </c>
      <c r="C318" s="9">
        <f>'일자별 주가'!C318*'종목 기본정보'!C$4</f>
        <v>13655237835136</v>
      </c>
      <c r="D318" s="9">
        <f>'일자별 주가'!D318*'종목 기본정보'!D$4</f>
        <v>75017451784500</v>
      </c>
      <c r="E318" s="9">
        <f>'일자별 주가'!E318*'종목 기본정보'!E$4</f>
        <v>40827930248000</v>
      </c>
      <c r="F318" s="9">
        <f>'일자별 주가'!F318*'종목 기본정보'!F$4</f>
        <v>34711434630000</v>
      </c>
      <c r="G318" s="9">
        <f t="shared" si="8"/>
        <v>544385199093636</v>
      </c>
      <c r="H318" s="7">
        <f t="shared" si="9"/>
        <v>162.6691654827971</v>
      </c>
    </row>
    <row r="319" spans="1:8" x14ac:dyDescent="0.3">
      <c r="A319">
        <v>318</v>
      </c>
      <c r="B319" s="9">
        <f>'일자별 주가'!B319*'종목 기본정보'!B$4</f>
        <v>380173144596000</v>
      </c>
      <c r="C319" s="9">
        <f>'일자별 주가'!C319*'종목 기본정보'!C$4</f>
        <v>13759746162656</v>
      </c>
      <c r="D319" s="9">
        <f>'일자별 주가'!D319*'종목 기본정보'!D$4</f>
        <v>73673053007000</v>
      </c>
      <c r="E319" s="9">
        <f>'일자별 주가'!E319*'종목 기본정보'!E$4</f>
        <v>42191997042000</v>
      </c>
      <c r="F319" s="9">
        <f>'일자별 주가'!F319*'종목 기본정보'!F$4</f>
        <v>35063579619000</v>
      </c>
      <c r="G319" s="9">
        <f t="shared" si="8"/>
        <v>544861520426656</v>
      </c>
      <c r="H319" s="7">
        <f t="shared" si="9"/>
        <v>162.81149630639959</v>
      </c>
    </row>
    <row r="320" spans="1:8" x14ac:dyDescent="0.3">
      <c r="A320">
        <v>319</v>
      </c>
      <c r="B320" s="9">
        <f>'일자별 주가'!B320*'종목 기본정보'!B$4</f>
        <v>380625731672900</v>
      </c>
      <c r="C320" s="9">
        <f>'일자별 주가'!C320*'종목 기본정보'!C$4</f>
        <v>14038429161488</v>
      </c>
      <c r="D320" s="9">
        <f>'일자별 주가'!D320*'종목 기본정보'!D$4</f>
        <v>73941932762500</v>
      </c>
      <c r="E320" s="9">
        <f>'일자별 주가'!E320*'종목 기본정보'!E$4</f>
        <v>41909776326000</v>
      </c>
      <c r="F320" s="9">
        <f>'일자별 주가'!F320*'종목 기본정보'!F$4</f>
        <v>35214498900000</v>
      </c>
      <c r="G320" s="9">
        <f t="shared" si="8"/>
        <v>545730368822888</v>
      </c>
      <c r="H320" s="7">
        <f t="shared" si="9"/>
        <v>163.07111916863289</v>
      </c>
    </row>
    <row r="321" spans="1:8" x14ac:dyDescent="0.3">
      <c r="A321">
        <v>320</v>
      </c>
      <c r="B321" s="9">
        <f>'일자별 주가'!B321*'종목 기본정보'!B$4</f>
        <v>379720557519100</v>
      </c>
      <c r="C321" s="9">
        <f>'일자별 주가'!C321*'종목 기본정보'!C$4</f>
        <v>14473857027936</v>
      </c>
      <c r="D321" s="9">
        <f>'일자별 주가'!D321*'종목 기본정보'!D$4</f>
        <v>73941932762500</v>
      </c>
      <c r="E321" s="9">
        <f>'일자별 주가'!E321*'종목 기본정보'!E$4</f>
        <v>42191997042000</v>
      </c>
      <c r="F321" s="9">
        <f>'일자별 주가'!F321*'종목 기본정보'!F$4</f>
        <v>34912660338000</v>
      </c>
      <c r="G321" s="9">
        <f t="shared" si="8"/>
        <v>545241004689536</v>
      </c>
      <c r="H321" s="7">
        <f t="shared" si="9"/>
        <v>162.92489099174247</v>
      </c>
    </row>
    <row r="322" spans="1:8" x14ac:dyDescent="0.3">
      <c r="A322">
        <v>321</v>
      </c>
      <c r="B322" s="9">
        <f>'일자별 주가'!B322*'종목 기본정보'!B$4</f>
        <v>377005035057700</v>
      </c>
      <c r="C322" s="9">
        <f>'일자별 주가'!C322*'종목 기본정보'!C$4</f>
        <v>14456444847904</v>
      </c>
      <c r="D322" s="9">
        <f>'일자별 주가'!D322*'종목 기본정보'!D$4</f>
        <v>74210812518000</v>
      </c>
      <c r="E322" s="9">
        <f>'일자별 주가'!E322*'종목 기본정보'!E$4</f>
        <v>41439408466000</v>
      </c>
      <c r="F322" s="9">
        <f>'일자별 주가'!F322*'종목 기본정보'!F$4</f>
        <v>34610821776000</v>
      </c>
      <c r="G322" s="9">
        <f t="shared" si="8"/>
        <v>541722522665604</v>
      </c>
      <c r="H322" s="7">
        <f t="shared" si="9"/>
        <v>161.87352417362882</v>
      </c>
    </row>
    <row r="323" spans="1:8" x14ac:dyDescent="0.3">
      <c r="A323">
        <v>322</v>
      </c>
      <c r="B323" s="9">
        <f>'일자별 주가'!B323*'종목 기본정보'!B$4</f>
        <v>379720557519100</v>
      </c>
      <c r="C323" s="9">
        <f>'일자별 주가'!C323*'종목 기본정보'!C$4</f>
        <v>14578365355456</v>
      </c>
      <c r="D323" s="9">
        <f>'일자별 주가'!D323*'종목 기본정보'!D$4</f>
        <v>74479692273500</v>
      </c>
      <c r="E323" s="9">
        <f>'일자별 주가'!E323*'종목 기본정보'!E$4</f>
        <v>42003849898000</v>
      </c>
      <c r="F323" s="9">
        <f>'일자별 주가'!F323*'종목 기본정보'!F$4</f>
        <v>34711434630000</v>
      </c>
      <c r="G323" s="9">
        <f t="shared" ref="G323:G386" si="10">SUM(B323:F323)</f>
        <v>545493899676056</v>
      </c>
      <c r="H323" s="7">
        <f t="shared" ref="H323:H386" si="11">G323/G$2*100</f>
        <v>163.00045920425171</v>
      </c>
    </row>
    <row r="324" spans="1:8" x14ac:dyDescent="0.3">
      <c r="A324">
        <v>323</v>
      </c>
      <c r="B324" s="9">
        <f>'일자별 주가'!B324*'종목 기본정보'!B$4</f>
        <v>373836925519400</v>
      </c>
      <c r="C324" s="9">
        <f>'일자별 주가'!C324*'종목 기본정보'!C$4</f>
        <v>14508699011664</v>
      </c>
      <c r="D324" s="9">
        <f>'일자별 주가'!D324*'종목 기본정보'!D$4</f>
        <v>71253135207500</v>
      </c>
      <c r="E324" s="9">
        <f>'일자별 주가'!E324*'종목 기본정보'!E$4</f>
        <v>40639783104000</v>
      </c>
      <c r="F324" s="9">
        <f>'일자별 주가'!F324*'종목 기본정보'!F$4</f>
        <v>33755612517000</v>
      </c>
      <c r="G324" s="9">
        <f t="shared" si="10"/>
        <v>533994155359564</v>
      </c>
      <c r="H324" s="7">
        <f t="shared" si="11"/>
        <v>159.56419052107699</v>
      </c>
    </row>
    <row r="325" spans="1:8" x14ac:dyDescent="0.3">
      <c r="A325">
        <v>324</v>
      </c>
      <c r="B325" s="9">
        <f>'일자별 주가'!B325*'종목 기본정보'!B$4</f>
        <v>372931751365600</v>
      </c>
      <c r="C325" s="9">
        <f>'일자별 주가'!C325*'종목 기본정보'!C$4</f>
        <v>14021016981456</v>
      </c>
      <c r="D325" s="9">
        <f>'일자별 주가'!D325*'종목 기본정보'!D$4</f>
        <v>71522014963000</v>
      </c>
      <c r="E325" s="9">
        <f>'일자별 주가'!E325*'종목 기본정보'!E$4</f>
        <v>40969040606000</v>
      </c>
      <c r="F325" s="9">
        <f>'일자별 주가'!F325*'종목 기본정보'!F$4</f>
        <v>33805918944000</v>
      </c>
      <c r="G325" s="9">
        <f t="shared" si="10"/>
        <v>533249742860056</v>
      </c>
      <c r="H325" s="7">
        <f t="shared" si="11"/>
        <v>159.34175067467496</v>
      </c>
    </row>
    <row r="326" spans="1:8" x14ac:dyDescent="0.3">
      <c r="A326">
        <v>325</v>
      </c>
      <c r="B326" s="9">
        <f>'일자별 주가'!B326*'종목 기본정보'!B$4</f>
        <v>374742099673200</v>
      </c>
      <c r="C326" s="9">
        <f>'일자별 주가'!C326*'종목 기본정보'!C$4</f>
        <v>14142937489008</v>
      </c>
      <c r="D326" s="9">
        <f>'일자별 주가'!D326*'종목 기본정보'!D$4</f>
        <v>71253135207500</v>
      </c>
      <c r="E326" s="9">
        <f>'일자별 주가'!E326*'종목 기본정보'!E$4</f>
        <v>41110150964000</v>
      </c>
      <c r="F326" s="9">
        <f>'일자별 주가'!F326*'종목 기본정보'!F$4</f>
        <v>33705306090000</v>
      </c>
      <c r="G326" s="9">
        <f t="shared" si="10"/>
        <v>534953629423708</v>
      </c>
      <c r="H326" s="7">
        <f t="shared" si="11"/>
        <v>159.85089347622079</v>
      </c>
    </row>
    <row r="327" spans="1:8" x14ac:dyDescent="0.3">
      <c r="A327">
        <v>326</v>
      </c>
      <c r="B327" s="9">
        <f>'일자별 주가'!B327*'종목 기본정보'!B$4</f>
        <v>377910209211500</v>
      </c>
      <c r="C327" s="9">
        <f>'일자별 주가'!C327*'종목 기본정보'!C$4</f>
        <v>14264857996560</v>
      </c>
      <c r="D327" s="9">
        <f>'일자별 주가'!D327*'종목 기본정보'!D$4</f>
        <v>70715375696500</v>
      </c>
      <c r="E327" s="9">
        <f>'일자별 주가'!E327*'종목 기본정보'!E$4</f>
        <v>41533482038000</v>
      </c>
      <c r="F327" s="9">
        <f>'일자별 주가'!F327*'종목 기본정보'!F$4</f>
        <v>34661128203000</v>
      </c>
      <c r="G327" s="9">
        <f t="shared" si="10"/>
        <v>539085053145560</v>
      </c>
      <c r="H327" s="7">
        <f t="shared" si="11"/>
        <v>161.08541500657913</v>
      </c>
    </row>
    <row r="328" spans="1:8" x14ac:dyDescent="0.3">
      <c r="A328">
        <v>327</v>
      </c>
      <c r="B328" s="9">
        <f>'일자별 주가'!B328*'종목 기본정보'!B$4</f>
        <v>375194686750100</v>
      </c>
      <c r="C328" s="9">
        <f>'일자별 주가'!C328*'종목 기본정보'!C$4</f>
        <v>14055841341520</v>
      </c>
      <c r="D328" s="9">
        <f>'일자별 주가'!D328*'종목 기본정보'!D$4</f>
        <v>72597533985000</v>
      </c>
      <c r="E328" s="9">
        <f>'일자별 주가'!E328*'종목 기본정보'!E$4</f>
        <v>41909776326000</v>
      </c>
      <c r="F328" s="9">
        <f>'일자별 주가'!F328*'종목 기본정보'!F$4</f>
        <v>34459902495000</v>
      </c>
      <c r="G328" s="9">
        <f t="shared" si="10"/>
        <v>538217740897620</v>
      </c>
      <c r="H328" s="7">
        <f t="shared" si="11"/>
        <v>160.82625116483561</v>
      </c>
    </row>
    <row r="329" spans="1:8" x14ac:dyDescent="0.3">
      <c r="A329">
        <v>328</v>
      </c>
      <c r="B329" s="9">
        <f>'일자별 주가'!B329*'종목 기본정보'!B$4</f>
        <v>371573990134900</v>
      </c>
      <c r="C329" s="9">
        <f>'일자별 주가'!C329*'종목 기본정보'!C$4</f>
        <v>13777175966352</v>
      </c>
      <c r="D329" s="9">
        <f>'일자별 주가'!D329*'종목 기본정보'!D$4</f>
        <v>69908736430000</v>
      </c>
      <c r="E329" s="9">
        <f>'일자별 주가'!E329*'종목 기본정보'!E$4</f>
        <v>41862739540000</v>
      </c>
      <c r="F329" s="9">
        <f>'일자별 주가'!F329*'종목 기본정보'!F$4</f>
        <v>33554386809000</v>
      </c>
      <c r="G329" s="9">
        <f t="shared" si="10"/>
        <v>530677028880252</v>
      </c>
      <c r="H329" s="7">
        <f t="shared" si="11"/>
        <v>158.57299128000844</v>
      </c>
    </row>
    <row r="330" spans="1:8" x14ac:dyDescent="0.3">
      <c r="A330">
        <v>329</v>
      </c>
      <c r="B330" s="9">
        <f>'일자별 주가'!B330*'종목 기본정보'!B$4</f>
        <v>369763641827300</v>
      </c>
      <c r="C330" s="9">
        <f>'일자별 주가'!C330*'종목 기본정보'!C$4</f>
        <v>13933920833968</v>
      </c>
      <c r="D330" s="9">
        <f>'일자별 주가'!D330*'종목 기본정보'!D$4</f>
        <v>69908736430000</v>
      </c>
      <c r="E330" s="9">
        <f>'일자별 주가'!E330*'종목 기본정보'!E$4</f>
        <v>44731983486000</v>
      </c>
      <c r="F330" s="9">
        <f>'일자별 주가'!F330*'종목 기본정보'!F$4</f>
        <v>33805918944000</v>
      </c>
      <c r="G330" s="9">
        <f t="shared" si="10"/>
        <v>532144201521268</v>
      </c>
      <c r="H330" s="7">
        <f t="shared" si="11"/>
        <v>159.01140097507476</v>
      </c>
    </row>
    <row r="331" spans="1:8" x14ac:dyDescent="0.3">
      <c r="A331">
        <v>330</v>
      </c>
      <c r="B331" s="9">
        <f>'일자별 주가'!B331*'종목 기본정보'!B$4</f>
        <v>368858467673500</v>
      </c>
      <c r="C331" s="9">
        <f>'일자별 주가'!C331*'종목 기본정보'!C$4</f>
        <v>14003587177760</v>
      </c>
      <c r="D331" s="9">
        <f>'일자별 주가'!D331*'종목 기본정보'!D$4</f>
        <v>68833217408000</v>
      </c>
      <c r="E331" s="9">
        <f>'일자별 주가'!E331*'종목 기본정보'!E$4</f>
        <v>43838284552000</v>
      </c>
      <c r="F331" s="9">
        <f>'일자별 주가'!F331*'종목 기본정보'!F$4</f>
        <v>32900403258000</v>
      </c>
      <c r="G331" s="9">
        <f t="shared" si="10"/>
        <v>528433960069260</v>
      </c>
      <c r="H331" s="7">
        <f t="shared" si="11"/>
        <v>157.9027340206045</v>
      </c>
    </row>
    <row r="332" spans="1:8" x14ac:dyDescent="0.3">
      <c r="A332">
        <v>331</v>
      </c>
      <c r="B332" s="9">
        <f>'일자별 주가'!B332*'종목 기본정보'!B$4</f>
        <v>369763641827300</v>
      </c>
      <c r="C332" s="9">
        <f>'일자별 주가'!C332*'종목 기본정보'!C$4</f>
        <v>13463650983792</v>
      </c>
      <c r="D332" s="9">
        <f>'일자별 주가'!D332*'종목 기본정보'!D$4</f>
        <v>70715375696500</v>
      </c>
      <c r="E332" s="9">
        <f>'일자별 주가'!E332*'종목 기본정보'!E$4</f>
        <v>42662364902000</v>
      </c>
      <c r="F332" s="9">
        <f>'일자별 주가'!F332*'종목 기본정보'!F$4</f>
        <v>32145806853000</v>
      </c>
      <c r="G332" s="9">
        <f t="shared" si="10"/>
        <v>528750840262592</v>
      </c>
      <c r="H332" s="7">
        <f t="shared" si="11"/>
        <v>157.99742182015007</v>
      </c>
    </row>
    <row r="333" spans="1:8" x14ac:dyDescent="0.3">
      <c r="A333">
        <v>332</v>
      </c>
      <c r="B333" s="9">
        <f>'일자별 주가'!B333*'종목 기본정보'!B$4</f>
        <v>373836925519400</v>
      </c>
      <c r="C333" s="9">
        <f>'일자별 주가'!C333*'종목 기본정보'!C$4</f>
        <v>13306906116176</v>
      </c>
      <c r="D333" s="9">
        <f>'일자별 주가'!D333*'종목 기본정보'!D$4</f>
        <v>70984255452000</v>
      </c>
      <c r="E333" s="9">
        <f>'일자별 주가'!E333*'종목 기본정보'!E$4</f>
        <v>43273843120000</v>
      </c>
      <c r="F333" s="9">
        <f>'일자별 주가'!F333*'종목 기본정보'!F$4</f>
        <v>32699177550000</v>
      </c>
      <c r="G333" s="9">
        <f t="shared" si="10"/>
        <v>534101107757576</v>
      </c>
      <c r="H333" s="7">
        <f t="shared" si="11"/>
        <v>159.59614924692031</v>
      </c>
    </row>
    <row r="334" spans="1:8" x14ac:dyDescent="0.3">
      <c r="A334">
        <v>333</v>
      </c>
      <c r="B334" s="9">
        <f>'일자별 주가'!B334*'종목 기본정보'!B$4</f>
        <v>372479164288700</v>
      </c>
      <c r="C334" s="9">
        <f>'일자별 주가'!C334*'종목 기본정보'!C$4</f>
        <v>13637825655104</v>
      </c>
      <c r="D334" s="9">
        <f>'일자별 주가'!D334*'종목 기본정보'!D$4</f>
        <v>69370976919000</v>
      </c>
      <c r="E334" s="9">
        <f>'일자별 주가'!E334*'종목 기본정보'!E$4</f>
        <v>44120505268000</v>
      </c>
      <c r="F334" s="9">
        <f>'일자별 주가'!F334*'종목 기본정보'!F$4</f>
        <v>32296726134000</v>
      </c>
      <c r="G334" s="9">
        <f t="shared" si="10"/>
        <v>531905198264804</v>
      </c>
      <c r="H334" s="7">
        <f t="shared" si="11"/>
        <v>158.93998378676508</v>
      </c>
    </row>
    <row r="335" spans="1:8" x14ac:dyDescent="0.3">
      <c r="A335">
        <v>334</v>
      </c>
      <c r="B335" s="9">
        <f>'일자별 주가'!B335*'종목 기본정보'!B$4</f>
        <v>370668815981100</v>
      </c>
      <c r="C335" s="9">
        <f>'일자별 주가'!C335*'종목 기본정보'!C$4</f>
        <v>14003587177760</v>
      </c>
      <c r="D335" s="9">
        <f>'일자별 주가'!D335*'종목 기본정보'!D$4</f>
        <v>69639856674500</v>
      </c>
      <c r="E335" s="9">
        <f>'일자별 주가'!E335*'종목 기본정보'!E$4</f>
        <v>43226806334000</v>
      </c>
      <c r="F335" s="9">
        <f>'일자별 주가'!F335*'종목 기본정보'!F$4</f>
        <v>32296726134000</v>
      </c>
      <c r="G335" s="9">
        <f t="shared" si="10"/>
        <v>529835792301360</v>
      </c>
      <c r="H335" s="7">
        <f t="shared" si="11"/>
        <v>158.32161917714856</v>
      </c>
    </row>
    <row r="336" spans="1:8" x14ac:dyDescent="0.3">
      <c r="A336">
        <v>335</v>
      </c>
      <c r="B336" s="9">
        <f>'일자별 주가'!B336*'종목 기본정보'!B$4</f>
        <v>376552447980800</v>
      </c>
      <c r="C336" s="9">
        <f>'일자별 주가'!C336*'종목 기본정보'!C$4</f>
        <v>14212603832800</v>
      </c>
      <c r="D336" s="9">
        <f>'일자별 주가'!D336*'종목 기본정보'!D$4</f>
        <v>69908736430000</v>
      </c>
      <c r="E336" s="9">
        <f>'일자별 주가'!E336*'종목 기본정보'!E$4</f>
        <v>42897548832000</v>
      </c>
      <c r="F336" s="9">
        <f>'일자별 주가'!F336*'종목 기본정보'!F$4</f>
        <v>32799790404000</v>
      </c>
      <c r="G336" s="9">
        <f t="shared" si="10"/>
        <v>536371127479600</v>
      </c>
      <c r="H336" s="7">
        <f t="shared" si="11"/>
        <v>160.27445977855479</v>
      </c>
    </row>
    <row r="337" spans="1:8" x14ac:dyDescent="0.3">
      <c r="A337">
        <v>336</v>
      </c>
      <c r="B337" s="9">
        <f>'일자별 주가'!B337*'종목 기본정보'!B$4</f>
        <v>367500706442800</v>
      </c>
      <c r="C337" s="9">
        <f>'일자별 주가'!C337*'종목 기본정보'!C$4</f>
        <v>14230016012832</v>
      </c>
      <c r="D337" s="9">
        <f>'일자별 주가'!D337*'종목 기본정보'!D$4</f>
        <v>66144419853000</v>
      </c>
      <c r="E337" s="9">
        <f>'일자별 주가'!E337*'종목 기본정보'!E$4</f>
        <v>42850512046000</v>
      </c>
      <c r="F337" s="9">
        <f>'일자별 주가'!F337*'종목 기본정보'!F$4</f>
        <v>32246419707000</v>
      </c>
      <c r="G337" s="9">
        <f t="shared" si="10"/>
        <v>522972074061632</v>
      </c>
      <c r="H337" s="7">
        <f t="shared" si="11"/>
        <v>156.27065357407093</v>
      </c>
    </row>
    <row r="338" spans="1:8" x14ac:dyDescent="0.3">
      <c r="A338">
        <v>337</v>
      </c>
      <c r="B338" s="9">
        <f>'일자별 주가'!B338*'종목 기본정보'!B$4</f>
        <v>362069661520000</v>
      </c>
      <c r="C338" s="9">
        <f>'일자별 주가'!C338*'종목 기본정보'!C$4</f>
        <v>14909302518048</v>
      </c>
      <c r="D338" s="9">
        <f>'일자별 주가'!D338*'종목 기본정보'!D$4</f>
        <v>64262261564500</v>
      </c>
      <c r="E338" s="9">
        <f>'일자별 주가'!E338*'종목 기본정보'!E$4</f>
        <v>40592746318000</v>
      </c>
      <c r="F338" s="9">
        <f>'일자별 주가'!F338*'종목 기본정보'!F$4</f>
        <v>31843968291000</v>
      </c>
      <c r="G338" s="9">
        <f t="shared" si="10"/>
        <v>513677940211548</v>
      </c>
      <c r="H338" s="7">
        <f t="shared" si="11"/>
        <v>153.49344912436192</v>
      </c>
    </row>
    <row r="339" spans="1:8" x14ac:dyDescent="0.3">
      <c r="A339">
        <v>338</v>
      </c>
      <c r="B339" s="9">
        <f>'일자별 주가'!B339*'종목 기본정보'!B$4</f>
        <v>355280855366500</v>
      </c>
      <c r="C339" s="9">
        <f>'일자별 주가'!C339*'종목 기본정보'!C$4</f>
        <v>15083477189360</v>
      </c>
      <c r="D339" s="9">
        <f>'일자별 주가'!D339*'종목 기본정보'!D$4</f>
        <v>63186742542500</v>
      </c>
      <c r="E339" s="9">
        <f>'일자별 주가'!E339*'종목 기본정보'!E$4</f>
        <v>39981268100000</v>
      </c>
      <c r="F339" s="9">
        <f>'일자별 주가'!F339*'종목 기본정보'!F$4</f>
        <v>30284469054000</v>
      </c>
      <c r="G339" s="9">
        <f t="shared" si="10"/>
        <v>503816812252360</v>
      </c>
      <c r="H339" s="7">
        <f t="shared" si="11"/>
        <v>150.54681968162373</v>
      </c>
    </row>
    <row r="340" spans="1:8" x14ac:dyDescent="0.3">
      <c r="A340">
        <v>339</v>
      </c>
      <c r="B340" s="9">
        <f>'일자별 주가'!B340*'종목 기본정보'!B$4</f>
        <v>362522248596900</v>
      </c>
      <c r="C340" s="9">
        <f>'일자별 주가'!C340*'종목 기본정보'!C$4</f>
        <v>16511698919920</v>
      </c>
      <c r="D340" s="9">
        <f>'일자별 주가'!D340*'종목 기본정보'!D$4</f>
        <v>63724502053500</v>
      </c>
      <c r="E340" s="9">
        <f>'일자별 주가'!E340*'종목 기본정보'!E$4</f>
        <v>40169415244000</v>
      </c>
      <c r="F340" s="9">
        <f>'일자별 주가'!F340*'종목 기본정보'!F$4</f>
        <v>31491823302000</v>
      </c>
      <c r="G340" s="9">
        <f t="shared" si="10"/>
        <v>514419688116320</v>
      </c>
      <c r="H340" s="7">
        <f t="shared" si="11"/>
        <v>153.71509275624015</v>
      </c>
    </row>
    <row r="341" spans="1:8" x14ac:dyDescent="0.3">
      <c r="A341">
        <v>340</v>
      </c>
      <c r="B341" s="9">
        <f>'일자별 주가'!B341*'종목 기본정보'!B$4</f>
        <v>360259313212400</v>
      </c>
      <c r="C341" s="9">
        <f>'일자별 주가'!C341*'종목 기본정보'!C$4</f>
        <v>15222809876944</v>
      </c>
      <c r="D341" s="9">
        <f>'일자별 주가'!D341*'종목 기본정보'!D$4</f>
        <v>63186742542500</v>
      </c>
      <c r="E341" s="9">
        <f>'일자별 주가'!E341*'종목 기본정보'!E$4</f>
        <v>40451635960000</v>
      </c>
      <c r="F341" s="9">
        <f>'일자별 주가'!F341*'종목 기본정보'!F$4</f>
        <v>31340904021000</v>
      </c>
      <c r="G341" s="9">
        <f t="shared" si="10"/>
        <v>510461405612844</v>
      </c>
      <c r="H341" s="7">
        <f t="shared" si="11"/>
        <v>152.53230800629171</v>
      </c>
    </row>
    <row r="342" spans="1:8" x14ac:dyDescent="0.3">
      <c r="A342">
        <v>341</v>
      </c>
      <c r="B342" s="9">
        <f>'일자별 주가'!B342*'종목 기본정보'!B$4</f>
        <v>360259313212400</v>
      </c>
      <c r="C342" s="9">
        <f>'일자별 주가'!C342*'종목 기본정보'!C$4</f>
        <v>15571159219568</v>
      </c>
      <c r="D342" s="9">
        <f>'일자별 주가'!D342*'종목 기본정보'!D$4</f>
        <v>65068900831000</v>
      </c>
      <c r="E342" s="9">
        <f>'일자별 주가'!E342*'종목 기본정보'!E$4</f>
        <v>41439408466000</v>
      </c>
      <c r="F342" s="9">
        <f>'일자별 주가'!F342*'종목 기본정보'!F$4</f>
        <v>31743355437000</v>
      </c>
      <c r="G342" s="9">
        <f t="shared" si="10"/>
        <v>514082137165968</v>
      </c>
      <c r="H342" s="7">
        <f t="shared" si="11"/>
        <v>153.61422827371359</v>
      </c>
    </row>
    <row r="343" spans="1:8" x14ac:dyDescent="0.3">
      <c r="A343">
        <v>342</v>
      </c>
      <c r="B343" s="9">
        <f>'일자별 주가'!B343*'종목 기본정보'!B$4</f>
        <v>359806726135500</v>
      </c>
      <c r="C343" s="9">
        <f>'일자별 주가'!C343*'종목 기본정보'!C$4</f>
        <v>15518905055808</v>
      </c>
      <c r="D343" s="9">
        <f>'일자별 주가'!D343*'종목 기본정보'!D$4</f>
        <v>65875540097500</v>
      </c>
      <c r="E343" s="9">
        <f>'일자별 주가'!E343*'종목 기본정보'!E$4</f>
        <v>42474217758000</v>
      </c>
      <c r="F343" s="9">
        <f>'일자별 주가'!F343*'종목 기본정보'!F$4</f>
        <v>31994887572000</v>
      </c>
      <c r="G343" s="9">
        <f t="shared" si="10"/>
        <v>515670276618808</v>
      </c>
      <c r="H343" s="7">
        <f t="shared" si="11"/>
        <v>154.0887843782769</v>
      </c>
    </row>
    <row r="344" spans="1:8" x14ac:dyDescent="0.3">
      <c r="A344">
        <v>343</v>
      </c>
      <c r="B344" s="9">
        <f>'일자별 주가'!B344*'종목 기본정보'!B$4</f>
        <v>362522248596900</v>
      </c>
      <c r="C344" s="9">
        <f>'일자별 주가'!C344*'종목 기본정보'!C$4</f>
        <v>14996381041872</v>
      </c>
      <c r="D344" s="9">
        <f>'일자별 주가'!D344*'종목 기본정보'!D$4</f>
        <v>65875540097500</v>
      </c>
      <c r="E344" s="9">
        <f>'일자별 주가'!E344*'종목 기본정보'!E$4</f>
        <v>42050886684000</v>
      </c>
      <c r="F344" s="9">
        <f>'일자별 주가'!F344*'종목 기본정보'!F$4</f>
        <v>32347032561000</v>
      </c>
      <c r="G344" s="9">
        <f t="shared" si="10"/>
        <v>517792088981272</v>
      </c>
      <c r="H344" s="7">
        <f t="shared" si="11"/>
        <v>154.72280868108263</v>
      </c>
    </row>
    <row r="345" spans="1:8" x14ac:dyDescent="0.3">
      <c r="A345">
        <v>344</v>
      </c>
      <c r="B345" s="9">
        <f>'일자별 주가'!B345*'종목 기본정보'!B$4</f>
        <v>360711900289300</v>
      </c>
      <c r="C345" s="9">
        <f>'일자별 주가'!C345*'종목 기본정보'!C$4</f>
        <v>14944126878112</v>
      </c>
      <c r="D345" s="9">
        <f>'일자별 주가'!D345*'종목 기본정보'!D$4</f>
        <v>64262261564500</v>
      </c>
      <c r="E345" s="9">
        <f>'일자별 주가'!E345*'종목 기본정보'!E$4</f>
        <v>41956813112000</v>
      </c>
      <c r="F345" s="9">
        <f>'일자별 주가'!F345*'종목 기본정보'!F$4</f>
        <v>31944581145000</v>
      </c>
      <c r="G345" s="9">
        <f t="shared" si="10"/>
        <v>513819682988912</v>
      </c>
      <c r="H345" s="7">
        <f t="shared" si="11"/>
        <v>153.53580365447294</v>
      </c>
    </row>
    <row r="346" spans="1:8" x14ac:dyDescent="0.3">
      <c r="A346">
        <v>345</v>
      </c>
      <c r="B346" s="9">
        <f>'일자별 주가'!B346*'종목 기본정보'!B$4</f>
        <v>361617074443100</v>
      </c>
      <c r="C346" s="9">
        <f>'일자별 주가'!C346*'종목 기본정보'!C$4</f>
        <v>14804794190528</v>
      </c>
      <c r="D346" s="9">
        <f>'일자별 주가'!D346*'종목 기본정보'!D$4</f>
        <v>66144419853000</v>
      </c>
      <c r="E346" s="9">
        <f>'일자별 주가'!E346*'종목 기본정보'!E$4</f>
        <v>41956813112000</v>
      </c>
      <c r="F346" s="9">
        <f>'일자별 주가'!F346*'종목 기본정보'!F$4</f>
        <v>32347032561000</v>
      </c>
      <c r="G346" s="9">
        <f t="shared" si="10"/>
        <v>516870134159628</v>
      </c>
      <c r="H346" s="7">
        <f t="shared" si="11"/>
        <v>154.44731694894267</v>
      </c>
    </row>
    <row r="347" spans="1:8" x14ac:dyDescent="0.3">
      <c r="A347">
        <v>346</v>
      </c>
      <c r="B347" s="9">
        <f>'일자별 주가'!B347*'종목 기본정보'!B$4</f>
        <v>361164487366200</v>
      </c>
      <c r="C347" s="9">
        <f>'일자별 주가'!C347*'종목 기본정보'!C$4</f>
        <v>14543540995392</v>
      </c>
      <c r="D347" s="9">
        <f>'일자별 주가'!D347*'종목 기본정보'!D$4</f>
        <v>66144419853000</v>
      </c>
      <c r="E347" s="9">
        <f>'일자별 주가'!E347*'종목 기본정보'!E$4</f>
        <v>39134605952000</v>
      </c>
      <c r="F347" s="9">
        <f>'일자별 주가'!F347*'종목 기본정보'!F$4</f>
        <v>32045193999000</v>
      </c>
      <c r="G347" s="9">
        <f t="shared" si="10"/>
        <v>513032248165592</v>
      </c>
      <c r="H347" s="7">
        <f t="shared" si="11"/>
        <v>153.30050819494389</v>
      </c>
    </row>
    <row r="348" spans="1:8" x14ac:dyDescent="0.3">
      <c r="A348">
        <v>347</v>
      </c>
      <c r="B348" s="9">
        <f>'일자별 주가'!B348*'종목 기본정보'!B$4</f>
        <v>360259313212400</v>
      </c>
      <c r="C348" s="9">
        <f>'일자별 주가'!C348*'종목 기본정보'!C$4</f>
        <v>14230016012832</v>
      </c>
      <c r="D348" s="9">
        <f>'일자별 주가'!D348*'종목 기본정보'!D$4</f>
        <v>67488818630500</v>
      </c>
      <c r="E348" s="9">
        <f>'일자별 주가'!E348*'종목 기본정보'!E$4</f>
        <v>37770539158000</v>
      </c>
      <c r="F348" s="9">
        <f>'일자별 주가'!F348*'종목 기본정보'!F$4</f>
        <v>31994887572000</v>
      </c>
      <c r="G348" s="9">
        <f t="shared" si="10"/>
        <v>511743574585732</v>
      </c>
      <c r="H348" s="7">
        <f t="shared" si="11"/>
        <v>152.91543627130494</v>
      </c>
    </row>
    <row r="349" spans="1:8" x14ac:dyDescent="0.3">
      <c r="A349">
        <v>348</v>
      </c>
      <c r="B349" s="9">
        <f>'일자별 주가'!B349*'종목 기본정보'!B$4</f>
        <v>362522248596900</v>
      </c>
      <c r="C349" s="9">
        <f>'일자별 주가'!C349*'종목 기본정보'!C$4</f>
        <v>14404190684144</v>
      </c>
      <c r="D349" s="9">
        <f>'일자별 주가'!D349*'종목 기본정보'!D$4</f>
        <v>67219938875000</v>
      </c>
      <c r="E349" s="9">
        <f>'일자별 주가'!E349*'종목 기본정보'!E$4</f>
        <v>39134605952000</v>
      </c>
      <c r="F349" s="9">
        <f>'일자별 주가'!F349*'종목 기본정보'!F$4</f>
        <v>32196113280000</v>
      </c>
      <c r="G349" s="9">
        <f t="shared" si="10"/>
        <v>515477097388044</v>
      </c>
      <c r="H349" s="7">
        <f t="shared" si="11"/>
        <v>154.03105998696483</v>
      </c>
    </row>
    <row r="350" spans="1:8" x14ac:dyDescent="0.3">
      <c r="A350">
        <v>349</v>
      </c>
      <c r="B350" s="9">
        <f>'일자별 주가'!B350*'종목 기본정보'!B$4</f>
        <v>364332596904500</v>
      </c>
      <c r="C350" s="9">
        <f>'일자별 주가'!C350*'종목 기본정보'!C$4</f>
        <v>14717715666704</v>
      </c>
      <c r="D350" s="9">
        <f>'일자별 주가'!D350*'종목 기본정보'!D$4</f>
        <v>68295457897000</v>
      </c>
      <c r="E350" s="9">
        <f>'일자별 주가'!E350*'종목 기본정보'!E$4</f>
        <v>38523127734000</v>
      </c>
      <c r="F350" s="9">
        <f>'일자별 주가'!F350*'종목 기본정보'!F$4</f>
        <v>30938452605000</v>
      </c>
      <c r="G350" s="9">
        <f t="shared" si="10"/>
        <v>516807350807204</v>
      </c>
      <c r="H350" s="7">
        <f t="shared" si="11"/>
        <v>154.42855649116015</v>
      </c>
    </row>
    <row r="351" spans="1:8" x14ac:dyDescent="0.3">
      <c r="A351">
        <v>350</v>
      </c>
      <c r="B351" s="9">
        <f>'일자별 주가'!B351*'종목 기본정보'!B$4</f>
        <v>364785183981400</v>
      </c>
      <c r="C351" s="9">
        <f>'일자별 주가'!C351*'종목 기본정보'!C$4</f>
        <v>14491286831632</v>
      </c>
      <c r="D351" s="9">
        <f>'일자별 주가'!D351*'종목 기본정보'!D$4</f>
        <v>69102097163500</v>
      </c>
      <c r="E351" s="9">
        <f>'일자별 주가'!E351*'종목 기본정보'!E$4</f>
        <v>38805348450000</v>
      </c>
      <c r="F351" s="9">
        <f>'일자별 주가'!F351*'종목 기본정보'!F$4</f>
        <v>30988759032000</v>
      </c>
      <c r="G351" s="9">
        <f t="shared" si="10"/>
        <v>518172675458532</v>
      </c>
      <c r="H351" s="7">
        <f t="shared" si="11"/>
        <v>154.83653272198785</v>
      </c>
    </row>
    <row r="352" spans="1:8" x14ac:dyDescent="0.3">
      <c r="A352">
        <v>351</v>
      </c>
      <c r="B352" s="9">
        <f>'일자별 주가'!B352*'종목 기본정보'!B$4</f>
        <v>365690358135200</v>
      </c>
      <c r="C352" s="9">
        <f>'일자별 주가'!C352*'종목 기본정보'!C$4</f>
        <v>14247445816528</v>
      </c>
      <c r="D352" s="9">
        <f>'일자별 주가'!D352*'종목 기본정보'!D$4</f>
        <v>67757698386000</v>
      </c>
      <c r="E352" s="9">
        <f>'일자별 주가'!E352*'종목 기본정보'!E$4</f>
        <v>37958686302000</v>
      </c>
      <c r="F352" s="9">
        <f>'일자별 주가'!F352*'종목 기본정보'!F$4</f>
        <v>30737226897000</v>
      </c>
      <c r="G352" s="9">
        <f t="shared" si="10"/>
        <v>516391415536728</v>
      </c>
      <c r="H352" s="7">
        <f t="shared" si="11"/>
        <v>154.30426978487966</v>
      </c>
    </row>
    <row r="353" spans="1:8" x14ac:dyDescent="0.3">
      <c r="A353">
        <v>352</v>
      </c>
      <c r="B353" s="9">
        <f>'일자별 주가'!B353*'종목 기본정보'!B$4</f>
        <v>374742099673200</v>
      </c>
      <c r="C353" s="9">
        <f>'일자별 주가'!C353*'종목 기본정보'!C$4</f>
        <v>14351936520384</v>
      </c>
      <c r="D353" s="9">
        <f>'일자별 주가'!D353*'종목 기본정보'!D$4</f>
        <v>69370976919000</v>
      </c>
      <c r="E353" s="9">
        <f>'일자별 주가'!E353*'종목 기본정보'!E$4</f>
        <v>38193870232000</v>
      </c>
      <c r="F353" s="9">
        <f>'일자별 주가'!F353*'종목 기본정보'!F$4</f>
        <v>31189984740000</v>
      </c>
      <c r="G353" s="9">
        <f t="shared" si="10"/>
        <v>527848868084584</v>
      </c>
      <c r="H353" s="7">
        <f t="shared" si="11"/>
        <v>157.72790115403066</v>
      </c>
    </row>
    <row r="354" spans="1:8" x14ac:dyDescent="0.3">
      <c r="A354">
        <v>353</v>
      </c>
      <c r="B354" s="9">
        <f>'일자별 주가'!B354*'종목 기본정보'!B$4</f>
        <v>372026577211800</v>
      </c>
      <c r="C354" s="9">
        <f>'일자별 주가'!C354*'종목 기본정보'!C$4</f>
        <v>14630619519216</v>
      </c>
      <c r="D354" s="9">
        <f>'일자별 주가'!D354*'종목 기본정보'!D$4</f>
        <v>69102097163500</v>
      </c>
      <c r="E354" s="9">
        <f>'일자별 주가'!E354*'종목 기본정보'!E$4</f>
        <v>38052759874000</v>
      </c>
      <c r="F354" s="9">
        <f>'일자별 주가'!F354*'종목 기본정보'!F$4</f>
        <v>31240291167000</v>
      </c>
      <c r="G354" s="9">
        <f t="shared" si="10"/>
        <v>525052344935516</v>
      </c>
      <c r="H354" s="7">
        <f t="shared" si="11"/>
        <v>156.89226475599924</v>
      </c>
    </row>
    <row r="355" spans="1:8" x14ac:dyDescent="0.3">
      <c r="A355">
        <v>354</v>
      </c>
      <c r="B355" s="9">
        <f>'일자별 주가'!B355*'종목 기본정보'!B$4</f>
        <v>370668815981100</v>
      </c>
      <c r="C355" s="9">
        <f>'일자별 주가'!C355*'종목 기본정보'!C$4</f>
        <v>14665461502944</v>
      </c>
      <c r="D355" s="9">
        <f>'일자별 주가'!D355*'종목 기본정보'!D$4</f>
        <v>69102097163500</v>
      </c>
      <c r="E355" s="9">
        <f>'일자별 주가'!E355*'종목 기본정보'!E$4</f>
        <v>38287943804000</v>
      </c>
      <c r="F355" s="9">
        <f>'일자별 주가'!F355*'종목 기본정보'!F$4</f>
        <v>31290597594000</v>
      </c>
      <c r="G355" s="9">
        <f t="shared" si="10"/>
        <v>524014916045544</v>
      </c>
      <c r="H355" s="7">
        <f t="shared" si="11"/>
        <v>156.58226791541568</v>
      </c>
    </row>
    <row r="356" spans="1:8" x14ac:dyDescent="0.3">
      <c r="A356">
        <v>355</v>
      </c>
      <c r="B356" s="9">
        <f>'일자별 주가'!B356*'종목 기본정보'!B$4</f>
        <v>370668815981100</v>
      </c>
      <c r="C356" s="9">
        <f>'일자별 주가'!C356*'종목 기본정보'!C$4</f>
        <v>14891872714352</v>
      </c>
      <c r="D356" s="9">
        <f>'일자별 주가'!D356*'종목 기본정보'!D$4</f>
        <v>68564337652500</v>
      </c>
      <c r="E356" s="9">
        <f>'일자별 주가'!E356*'종목 기본정보'!E$4</f>
        <v>38005723088000</v>
      </c>
      <c r="F356" s="9">
        <f>'일자별 주가'!F356*'종목 기본정보'!F$4</f>
        <v>30938452605000</v>
      </c>
      <c r="G356" s="9">
        <f t="shared" si="10"/>
        <v>523069202040952</v>
      </c>
      <c r="H356" s="7">
        <f t="shared" si="11"/>
        <v>156.29967663966369</v>
      </c>
    </row>
    <row r="357" spans="1:8" x14ac:dyDescent="0.3">
      <c r="A357">
        <v>356</v>
      </c>
      <c r="B357" s="9">
        <f>'일자별 주가'!B357*'종목 기본정보'!B$4</f>
        <v>367048119365900</v>
      </c>
      <c r="C357" s="9">
        <f>'일자별 주가'!C357*'종목 기본정보'!C$4</f>
        <v>14526111191696</v>
      </c>
      <c r="D357" s="9">
        <f>'일자별 주가'!D357*'종목 기본정보'!D$4</f>
        <v>65875540097500</v>
      </c>
      <c r="E357" s="9">
        <f>'일자별 주가'!E357*'종목 기본정보'!E$4</f>
        <v>37723502372000</v>
      </c>
      <c r="F357" s="9">
        <f>'일자별 주가'!F357*'종목 기본정보'!F$4</f>
        <v>30485694762000</v>
      </c>
      <c r="G357" s="9">
        <f t="shared" si="10"/>
        <v>515658967789096</v>
      </c>
      <c r="H357" s="7">
        <f t="shared" si="11"/>
        <v>154.08540515728615</v>
      </c>
    </row>
    <row r="358" spans="1:8" x14ac:dyDescent="0.3">
      <c r="A358">
        <v>357</v>
      </c>
      <c r="B358" s="9">
        <f>'일자별 주가'!B358*'종목 기본정보'!B$4</f>
        <v>366595532289000</v>
      </c>
      <c r="C358" s="9">
        <f>'일자별 주가'!C358*'종목 기본정보'!C$4</f>
        <v>14891872714352</v>
      </c>
      <c r="D358" s="9">
        <f>'일자별 주가'!D358*'종목 기본정보'!D$4</f>
        <v>66144419853000</v>
      </c>
      <c r="E358" s="9">
        <f>'일자별 주가'!E358*'종목 기본정보'!E$4</f>
        <v>37958686302000</v>
      </c>
      <c r="F358" s="9">
        <f>'일자별 주가'!F358*'종목 기본정보'!F$4</f>
        <v>30686920470000</v>
      </c>
      <c r="G358" s="9">
        <f t="shared" si="10"/>
        <v>516277431628352</v>
      </c>
      <c r="H358" s="7">
        <f t="shared" si="11"/>
        <v>154.27020995502966</v>
      </c>
    </row>
    <row r="359" spans="1:8" x14ac:dyDescent="0.3">
      <c r="A359">
        <v>358</v>
      </c>
      <c r="B359" s="9">
        <f>'일자별 주가'!B359*'종목 기본정보'!B$4</f>
        <v>366595532289000</v>
      </c>
      <c r="C359" s="9">
        <f>'일자별 주가'!C359*'종목 기본정보'!C$4</f>
        <v>14717715666704</v>
      </c>
      <c r="D359" s="9">
        <f>'일자별 주가'!D359*'종목 기본정보'!D$4</f>
        <v>68833217408000</v>
      </c>
      <c r="E359" s="9">
        <f>'일자별 주가'!E359*'종목 기본정보'!E$4</f>
        <v>39981268100000</v>
      </c>
      <c r="F359" s="9">
        <f>'일자별 주가'!F359*'종목 기본정보'!F$4</f>
        <v>32095500426000</v>
      </c>
      <c r="G359" s="9">
        <f t="shared" si="10"/>
        <v>522223233889704</v>
      </c>
      <c r="H359" s="7">
        <f t="shared" si="11"/>
        <v>156.04689068329006</v>
      </c>
    </row>
    <row r="360" spans="1:8" x14ac:dyDescent="0.3">
      <c r="A360">
        <v>359</v>
      </c>
      <c r="B360" s="9">
        <f>'일자별 주가'!B360*'종목 기본정보'!B$4</f>
        <v>364332596904500</v>
      </c>
      <c r="C360" s="9">
        <f>'일자별 주가'!C360*'종목 기본정보'!C$4</f>
        <v>14857048354288</v>
      </c>
      <c r="D360" s="9">
        <f>'일자별 주가'!D360*'종목 기본정보'!D$4</f>
        <v>68295457897000</v>
      </c>
      <c r="E360" s="9">
        <f>'일자별 주가'!E360*'종목 기본정보'!E$4</f>
        <v>38899422022000</v>
      </c>
      <c r="F360" s="9">
        <f>'일자별 주가'!F360*'종목 기본정보'!F$4</f>
        <v>32145806853000</v>
      </c>
      <c r="G360" s="9">
        <f t="shared" si="10"/>
        <v>518530332030788</v>
      </c>
      <c r="H360" s="7">
        <f t="shared" si="11"/>
        <v>154.94340501799294</v>
      </c>
    </row>
    <row r="361" spans="1:8" x14ac:dyDescent="0.3">
      <c r="A361">
        <v>360</v>
      </c>
      <c r="B361" s="9">
        <f>'일자별 주가'!B361*'종목 기본정보'!B$4</f>
        <v>366142945212100</v>
      </c>
      <c r="C361" s="9">
        <f>'일자별 주가'!C361*'종목 기본정보'!C$4</f>
        <v>14665461502944</v>
      </c>
      <c r="D361" s="9">
        <f>'일자별 주가'!D361*'종목 기본정보'!D$4</f>
        <v>69102097163500</v>
      </c>
      <c r="E361" s="9">
        <f>'일자별 주가'!E361*'종목 기본정보'!E$4</f>
        <v>38570164520000</v>
      </c>
      <c r="F361" s="9">
        <f>'일자별 주가'!F361*'종목 기본정보'!F$4</f>
        <v>32850096831000</v>
      </c>
      <c r="G361" s="9">
        <f t="shared" si="10"/>
        <v>521330765229544</v>
      </c>
      <c r="H361" s="7">
        <f t="shared" si="11"/>
        <v>155.78020978820052</v>
      </c>
    </row>
    <row r="362" spans="1:8" x14ac:dyDescent="0.3">
      <c r="A362">
        <v>361</v>
      </c>
      <c r="B362" s="9">
        <f>'일자별 주가'!B362*'종목 기본정보'!B$4</f>
        <v>370216228904200</v>
      </c>
      <c r="C362" s="9">
        <f>'일자별 주가'!C362*'종목 기본정보'!C$4</f>
        <v>14508699011664</v>
      </c>
      <c r="D362" s="9">
        <f>'일자별 주가'!D362*'종목 기본정보'!D$4</f>
        <v>69639856674500</v>
      </c>
      <c r="E362" s="9">
        <f>'일자별 주가'!E362*'종목 기본정보'!E$4</f>
        <v>38005723088000</v>
      </c>
      <c r="F362" s="9">
        <f>'일자별 주가'!F362*'종목 기본정보'!F$4</f>
        <v>33001016112000</v>
      </c>
      <c r="G362" s="9">
        <f t="shared" si="10"/>
        <v>525371523790364</v>
      </c>
      <c r="H362" s="7">
        <f t="shared" si="11"/>
        <v>156.98763942460582</v>
      </c>
    </row>
    <row r="363" spans="1:8" x14ac:dyDescent="0.3">
      <c r="A363">
        <v>362</v>
      </c>
      <c r="B363" s="9">
        <f>'일자별 주가'!B363*'종목 기본정보'!B$4</f>
        <v>366142945212100</v>
      </c>
      <c r="C363" s="9">
        <f>'일자별 주가'!C363*'종목 기본정보'!C$4</f>
        <v>14508699011664</v>
      </c>
      <c r="D363" s="9">
        <f>'일자별 주가'!D363*'종목 기본정보'!D$4</f>
        <v>68026578141500</v>
      </c>
      <c r="E363" s="9">
        <f>'일자별 주가'!E363*'종목 기본정보'!E$4</f>
        <v>39275716310000</v>
      </c>
      <c r="F363" s="9">
        <f>'일자별 주가'!F363*'종목 기본정보'!F$4</f>
        <v>32699177550000</v>
      </c>
      <c r="G363" s="9">
        <f t="shared" si="10"/>
        <v>520653116225264</v>
      </c>
      <c r="H363" s="7">
        <f t="shared" si="11"/>
        <v>155.57771971646454</v>
      </c>
    </row>
    <row r="364" spans="1:8" x14ac:dyDescent="0.3">
      <c r="A364">
        <v>363</v>
      </c>
      <c r="B364" s="9">
        <f>'일자별 주가'!B364*'종목 기본정보'!B$4</f>
        <v>364332596904500</v>
      </c>
      <c r="C364" s="9">
        <f>'일자별 주가'!C364*'종목 기본정보'!C$4</f>
        <v>14560953175424</v>
      </c>
      <c r="D364" s="9">
        <f>'일자별 주가'!D364*'종목 기본정보'!D$4</f>
        <v>66951059119500</v>
      </c>
      <c r="E364" s="9">
        <f>'일자별 주가'!E364*'종목 기본정보'!E$4</f>
        <v>38664238092000</v>
      </c>
      <c r="F364" s="9">
        <f>'일자별 주가'!F364*'종목 기본정보'!F$4</f>
        <v>33906531798000</v>
      </c>
      <c r="G364" s="9">
        <f t="shared" si="10"/>
        <v>518415379089424</v>
      </c>
      <c r="H364" s="7">
        <f t="shared" si="11"/>
        <v>154.90905562886076</v>
      </c>
    </row>
    <row r="365" spans="1:8" x14ac:dyDescent="0.3">
      <c r="A365">
        <v>364</v>
      </c>
      <c r="B365" s="9">
        <f>'일자별 주가'!B365*'종목 기본정보'!B$4</f>
        <v>361617074443100</v>
      </c>
      <c r="C365" s="9">
        <f>'일자별 주가'!C365*'종목 기본정보'!C$4</f>
        <v>14874460534320</v>
      </c>
      <c r="D365" s="9">
        <f>'일자별 주가'!D365*'종목 기본정보'!D$4</f>
        <v>65606660342000</v>
      </c>
      <c r="E365" s="9">
        <f>'일자별 주가'!E365*'종목 기본정보'!E$4</f>
        <v>38664238092000</v>
      </c>
      <c r="F365" s="9">
        <f>'일자별 주가'!F365*'종목 기본정보'!F$4</f>
        <v>34258676787000</v>
      </c>
      <c r="G365" s="9">
        <f t="shared" si="10"/>
        <v>515021110198420</v>
      </c>
      <c r="H365" s="7">
        <f t="shared" si="11"/>
        <v>153.89480526194569</v>
      </c>
    </row>
    <row r="366" spans="1:8" x14ac:dyDescent="0.3">
      <c r="A366">
        <v>365</v>
      </c>
      <c r="B366" s="9">
        <f>'일자별 주가'!B366*'종목 기본정보'!B$4</f>
        <v>362069661520000</v>
      </c>
      <c r="C366" s="9">
        <f>'일자별 주가'!C366*'종목 기본정보'!C$4</f>
        <v>14735127846736</v>
      </c>
      <c r="D366" s="9">
        <f>'일자별 주가'!D366*'종목 기본정보'!D$4</f>
        <v>65606660342000</v>
      </c>
      <c r="E366" s="9">
        <f>'일자별 주가'!E366*'종목 기본정보'!E$4</f>
        <v>39604973812000</v>
      </c>
      <c r="F366" s="9">
        <f>'일자별 주가'!F366*'종목 기본정보'!F$4</f>
        <v>34359289641000</v>
      </c>
      <c r="G366" s="9">
        <f t="shared" si="10"/>
        <v>516375713161736</v>
      </c>
      <c r="H366" s="7">
        <f t="shared" si="11"/>
        <v>154.29957771713003</v>
      </c>
    </row>
    <row r="367" spans="1:8" x14ac:dyDescent="0.3">
      <c r="A367">
        <v>366</v>
      </c>
      <c r="B367" s="9">
        <f>'일자별 주가'!B367*'종목 기본정보'!B$4</f>
        <v>362522248596900</v>
      </c>
      <c r="C367" s="9">
        <f>'일자별 주가'!C367*'종목 기본정보'!C$4</f>
        <v>14926714698080</v>
      </c>
      <c r="D367" s="9">
        <f>'일자별 주가'!D367*'종목 기본정보'!D$4</f>
        <v>66682179364000</v>
      </c>
      <c r="E367" s="9">
        <f>'일자별 주가'!E367*'종목 기본정보'!E$4</f>
        <v>39275716310000</v>
      </c>
      <c r="F367" s="9">
        <f>'일자별 주가'!F367*'종목 기본정보'!F$4</f>
        <v>34409596068000</v>
      </c>
      <c r="G367" s="9">
        <f t="shared" si="10"/>
        <v>517816455036980</v>
      </c>
      <c r="H367" s="7">
        <f t="shared" si="11"/>
        <v>154.73008956593168</v>
      </c>
    </row>
    <row r="368" spans="1:8" x14ac:dyDescent="0.3">
      <c r="A368">
        <v>367</v>
      </c>
      <c r="B368" s="9">
        <f>'일자별 주가'!B368*'종목 기본정보'!B$4</f>
        <v>367500706442800</v>
      </c>
      <c r="C368" s="9">
        <f>'일자별 주가'!C368*'종목 기본정보'!C$4</f>
        <v>14891872714352</v>
      </c>
      <c r="D368" s="9">
        <f>'일자별 주가'!D368*'종목 기본정보'!D$4</f>
        <v>67757698386000</v>
      </c>
      <c r="E368" s="9">
        <f>'일자별 주가'!E368*'종목 기본정보'!E$4</f>
        <v>39087569166000</v>
      </c>
      <c r="F368" s="9">
        <f>'일자별 주가'!F368*'종목 기본정보'!F$4</f>
        <v>34711434630000</v>
      </c>
      <c r="G368" s="9">
        <f t="shared" si="10"/>
        <v>523949281339152</v>
      </c>
      <c r="H368" s="7">
        <f t="shared" si="11"/>
        <v>156.56265543709469</v>
      </c>
    </row>
    <row r="369" spans="1:8" x14ac:dyDescent="0.3">
      <c r="A369">
        <v>368</v>
      </c>
      <c r="B369" s="9">
        <f>'일자별 주가'!B369*'종목 기본정보'!B$4</f>
        <v>369311054750400</v>
      </c>
      <c r="C369" s="9">
        <f>'일자별 주가'!C369*'종목 기본정보'!C$4</f>
        <v>14787382010496</v>
      </c>
      <c r="D369" s="9">
        <f>'일자별 주가'!D369*'종목 기본정보'!D$4</f>
        <v>69102097163500</v>
      </c>
      <c r="E369" s="9">
        <f>'일자별 주가'!E369*'종목 기본정보'!E$4</f>
        <v>39416826668000</v>
      </c>
      <c r="F369" s="9">
        <f>'일자별 주가'!F369*'종목 기본정보'!F$4</f>
        <v>34610821776000</v>
      </c>
      <c r="G369" s="9">
        <f t="shared" si="10"/>
        <v>527228182368396</v>
      </c>
      <c r="H369" s="7">
        <f t="shared" si="11"/>
        <v>157.54243243142852</v>
      </c>
    </row>
    <row r="370" spans="1:8" x14ac:dyDescent="0.3">
      <c r="A370">
        <v>369</v>
      </c>
      <c r="B370" s="9">
        <f>'일자별 주가'!B370*'종목 기본정보'!B$4</f>
        <v>370668815981100</v>
      </c>
      <c r="C370" s="9">
        <f>'일자별 주가'!C370*'종목 기본정보'!C$4</f>
        <v>14682873682976</v>
      </c>
      <c r="D370" s="9">
        <f>'일자별 주가'!D370*'종목 기본정보'!D$4</f>
        <v>67757698386000</v>
      </c>
      <c r="E370" s="9">
        <f>'일자별 주가'!E370*'종목 기본정보'!E$4</f>
        <v>39040532380000</v>
      </c>
      <c r="F370" s="9">
        <f>'일자별 주가'!F370*'종목 기본정보'!F$4</f>
        <v>34158063933000</v>
      </c>
      <c r="G370" s="9">
        <f t="shared" si="10"/>
        <v>526307984363076</v>
      </c>
      <c r="H370" s="7">
        <f t="shared" si="11"/>
        <v>157.26746565817027</v>
      </c>
    </row>
    <row r="371" spans="1:8" x14ac:dyDescent="0.3">
      <c r="A371">
        <v>370</v>
      </c>
      <c r="B371" s="9">
        <f>'일자별 주가'!B371*'종목 기본정보'!B$4</f>
        <v>366595532289000</v>
      </c>
      <c r="C371" s="9">
        <f>'일자별 주가'!C371*'종목 기본정보'!C$4</f>
        <v>14735127846736</v>
      </c>
      <c r="D371" s="9">
        <f>'일자별 주가'!D371*'종목 기본정보'!D$4</f>
        <v>67219938875000</v>
      </c>
      <c r="E371" s="9">
        <f>'일자별 주가'!E371*'종목 기본정보'!E$4</f>
        <v>39463863454000</v>
      </c>
      <c r="F371" s="9">
        <f>'일자별 주가'!F371*'종목 기본정보'!F$4</f>
        <v>34510208922000</v>
      </c>
      <c r="G371" s="9">
        <f t="shared" si="10"/>
        <v>522524671386736</v>
      </c>
      <c r="H371" s="7">
        <f t="shared" si="11"/>
        <v>156.13696401035523</v>
      </c>
    </row>
    <row r="372" spans="1:8" x14ac:dyDescent="0.3">
      <c r="A372">
        <v>371</v>
      </c>
      <c r="B372" s="9">
        <f>'일자별 주가'!B372*'종목 기본정보'!B$4</f>
        <v>365237771058300</v>
      </c>
      <c r="C372" s="9">
        <f>'일자별 주가'!C372*'종목 기본정보'!C$4</f>
        <v>14648031699248</v>
      </c>
      <c r="D372" s="9">
        <f>'일자별 주가'!D372*'종목 기본정보'!D$4</f>
        <v>68564337652500</v>
      </c>
      <c r="E372" s="9">
        <f>'일자별 주가'!E372*'종목 기본정보'!E$4</f>
        <v>39981268100000</v>
      </c>
      <c r="F372" s="9">
        <f>'일자별 주가'!F372*'종목 기본정보'!F$4</f>
        <v>35113886046000</v>
      </c>
      <c r="G372" s="9">
        <f t="shared" si="10"/>
        <v>523545294556048</v>
      </c>
      <c r="H372" s="7">
        <f t="shared" si="11"/>
        <v>156.44193908958371</v>
      </c>
    </row>
    <row r="373" spans="1:8" x14ac:dyDescent="0.3">
      <c r="A373">
        <v>372</v>
      </c>
      <c r="B373" s="9">
        <f>'일자별 주가'!B373*'종목 기본정보'!B$4</f>
        <v>362522248596900</v>
      </c>
      <c r="C373" s="9">
        <f>'일자별 주가'!C373*'종목 기본정보'!C$4</f>
        <v>14891872714352</v>
      </c>
      <c r="D373" s="9">
        <f>'일자별 주가'!D373*'종목 기본정보'!D$4</f>
        <v>66951059119500</v>
      </c>
      <c r="E373" s="9">
        <f>'일자별 주가'!E373*'종목 기본정보'!E$4</f>
        <v>39746084170000</v>
      </c>
      <c r="F373" s="9">
        <f>'일자별 주가'!F373*'종목 기본정보'!F$4</f>
        <v>36421853148000</v>
      </c>
      <c r="G373" s="9">
        <f t="shared" si="10"/>
        <v>520533117748752</v>
      </c>
      <c r="H373" s="7">
        <f t="shared" si="11"/>
        <v>155.5418626577754</v>
      </c>
    </row>
    <row r="374" spans="1:8" x14ac:dyDescent="0.3">
      <c r="A374">
        <v>373</v>
      </c>
      <c r="B374" s="9">
        <f>'일자별 주가'!B374*'종목 기본정보'!B$4</f>
        <v>362069661520000</v>
      </c>
      <c r="C374" s="9">
        <f>'일자별 주가'!C374*'종목 기본정보'!C$4</f>
        <v>14891872714352</v>
      </c>
      <c r="D374" s="9">
        <f>'일자별 주가'!D374*'종목 기본정보'!D$4</f>
        <v>65875540097500</v>
      </c>
      <c r="E374" s="9">
        <f>'일자별 주가'!E374*'종목 기본정보'!E$4</f>
        <v>39934231314000</v>
      </c>
      <c r="F374" s="9">
        <f>'일자별 주가'!F374*'종목 기본정보'!F$4</f>
        <v>36371546721000</v>
      </c>
      <c r="G374" s="9">
        <f t="shared" si="10"/>
        <v>519142852366852</v>
      </c>
      <c r="H374" s="7">
        <f t="shared" si="11"/>
        <v>155.12643382199911</v>
      </c>
    </row>
    <row r="375" spans="1:8" x14ac:dyDescent="0.3">
      <c r="A375">
        <v>374</v>
      </c>
      <c r="B375" s="9">
        <f>'일자별 주가'!B375*'종목 기본정보'!B$4</f>
        <v>363880009827600</v>
      </c>
      <c r="C375" s="9">
        <f>'일자별 주가'!C375*'종목 기본정보'!C$4</f>
        <v>15100889369392</v>
      </c>
      <c r="D375" s="9">
        <f>'일자별 주가'!D375*'종목 기본정보'!D$4</f>
        <v>66144419853000</v>
      </c>
      <c r="E375" s="9">
        <f>'일자별 주가'!E375*'종목 기본정보'!E$4</f>
        <v>40922003820000</v>
      </c>
      <c r="F375" s="9">
        <f>'일자별 주가'!F375*'종목 기본정보'!F$4</f>
        <v>36321240294000</v>
      </c>
      <c r="G375" s="9">
        <f t="shared" si="10"/>
        <v>522368563163992</v>
      </c>
      <c r="H375" s="7">
        <f t="shared" si="11"/>
        <v>156.09031690392942</v>
      </c>
    </row>
    <row r="376" spans="1:8" x14ac:dyDescent="0.3">
      <c r="A376">
        <v>375</v>
      </c>
      <c r="B376" s="9">
        <f>'일자별 주가'!B376*'종목 기본정보'!B$4</f>
        <v>367500706442800</v>
      </c>
      <c r="C376" s="9">
        <f>'일자별 주가'!C376*'종목 기본정보'!C$4</f>
        <v>14804794190528</v>
      </c>
      <c r="D376" s="9">
        <f>'일자별 주가'!D376*'종목 기본정보'!D$4</f>
        <v>67219938875000</v>
      </c>
      <c r="E376" s="9">
        <f>'일자별 주가'!E376*'종목 기본정보'!E$4</f>
        <v>41063114178000</v>
      </c>
      <c r="F376" s="9">
        <f>'일자별 주가'!F376*'종목 기본정보'!F$4</f>
        <v>37578900969000</v>
      </c>
      <c r="G376" s="9">
        <f t="shared" si="10"/>
        <v>528167454655328</v>
      </c>
      <c r="H376" s="7">
        <f t="shared" si="11"/>
        <v>157.82309884067467</v>
      </c>
    </row>
    <row r="377" spans="1:8" x14ac:dyDescent="0.3">
      <c r="A377">
        <v>376</v>
      </c>
      <c r="B377" s="9">
        <f>'일자별 주가'!B377*'종목 기본정보'!B$4</f>
        <v>365690358135200</v>
      </c>
      <c r="C377" s="9">
        <f>'일자별 주가'!C377*'종목 기본정보'!C$4</f>
        <v>14717715666704</v>
      </c>
      <c r="D377" s="9">
        <f>'일자별 주가'!D377*'종목 기본정보'!D$4</f>
        <v>66413299608500</v>
      </c>
      <c r="E377" s="9">
        <f>'일자별 주가'!E377*'종목 기본정보'!E$4</f>
        <v>41016077392000</v>
      </c>
      <c r="F377" s="9">
        <f>'일자별 주가'!F377*'종목 기본정보'!F$4</f>
        <v>37679513823000</v>
      </c>
      <c r="G377" s="9">
        <f t="shared" si="10"/>
        <v>525516964625404</v>
      </c>
      <c r="H377" s="7">
        <f t="shared" si="11"/>
        <v>157.03109898100536</v>
      </c>
    </row>
    <row r="378" spans="1:8" x14ac:dyDescent="0.3">
      <c r="A378">
        <v>377</v>
      </c>
      <c r="B378" s="9">
        <f>'일자별 주가'!B378*'종목 기본정보'!B$4</f>
        <v>361617074443100</v>
      </c>
      <c r="C378" s="9">
        <f>'일자별 주가'!C378*'종목 기본정보'!C$4</f>
        <v>15031223025600</v>
      </c>
      <c r="D378" s="9">
        <f>'일자별 주가'!D378*'종목 기본정보'!D$4</f>
        <v>65337780586500</v>
      </c>
      <c r="E378" s="9">
        <f>'일자별 주가'!E378*'종목 기본정보'!E$4</f>
        <v>40404599174000</v>
      </c>
      <c r="F378" s="9">
        <f>'일자별 주가'!F378*'종목 기본정보'!F$4</f>
        <v>36824304564000</v>
      </c>
      <c r="G378" s="9">
        <f t="shared" si="10"/>
        <v>519214981793200</v>
      </c>
      <c r="H378" s="7">
        <f t="shared" si="11"/>
        <v>155.14798700458073</v>
      </c>
    </row>
    <row r="379" spans="1:8" x14ac:dyDescent="0.3">
      <c r="A379">
        <v>378</v>
      </c>
      <c r="B379" s="9">
        <f>'일자별 주가'!B379*'종목 기본정보'!B$4</f>
        <v>359354139058600</v>
      </c>
      <c r="C379" s="9">
        <f>'일자별 주가'!C379*'종목 기본정보'!C$4</f>
        <v>14926714698080</v>
      </c>
      <c r="D379" s="9">
        <f>'일자별 주가'!D379*'종목 기본정보'!D$4</f>
        <v>64262261564500</v>
      </c>
      <c r="E379" s="9">
        <f>'일자별 주가'!E379*'종목 기본정보'!E$4</f>
        <v>39181642738000</v>
      </c>
      <c r="F379" s="9">
        <f>'일자별 주가'!F379*'종목 기본정보'!F$4</f>
        <v>37025530272000</v>
      </c>
      <c r="G379" s="9">
        <f t="shared" si="10"/>
        <v>514750288331180</v>
      </c>
      <c r="H379" s="7">
        <f t="shared" si="11"/>
        <v>153.81388027131081</v>
      </c>
    </row>
    <row r="380" spans="1:8" x14ac:dyDescent="0.3">
      <c r="A380">
        <v>379</v>
      </c>
      <c r="B380" s="9">
        <f>'일자별 주가'!B380*'종목 기본정보'!B$4</f>
        <v>360711900289300</v>
      </c>
      <c r="C380" s="9">
        <f>'일자별 주가'!C380*'종목 기본정보'!C$4</f>
        <v>15153143533152</v>
      </c>
      <c r="D380" s="9">
        <f>'일자별 주가'!D380*'종목 기본정보'!D$4</f>
        <v>64531141320000</v>
      </c>
      <c r="E380" s="9">
        <f>'일자별 주가'!E380*'종목 기본정보'!E$4</f>
        <v>39934231314000</v>
      </c>
      <c r="F380" s="9">
        <f>'일자별 주가'!F380*'종목 기본정보'!F$4</f>
        <v>36723691710000</v>
      </c>
      <c r="G380" s="9">
        <f t="shared" si="10"/>
        <v>517054108166452</v>
      </c>
      <c r="H380" s="7">
        <f t="shared" si="11"/>
        <v>154.50229070320788</v>
      </c>
    </row>
    <row r="381" spans="1:8" x14ac:dyDescent="0.3">
      <c r="A381">
        <v>380</v>
      </c>
      <c r="B381" s="9">
        <f>'일자별 주가'!B381*'종목 기본정보'!B$4</f>
        <v>361164487366200</v>
      </c>
      <c r="C381" s="9">
        <f>'일자별 주가'!C381*'종목 기본정보'!C$4</f>
        <v>15066047385664</v>
      </c>
      <c r="D381" s="9">
        <f>'일자별 주가'!D381*'종목 기본정보'!D$4</f>
        <v>66144419853000</v>
      </c>
      <c r="E381" s="9">
        <f>'일자별 주가'!E381*'종목 기본정보'!E$4</f>
        <v>39510900240000</v>
      </c>
      <c r="F381" s="9">
        <f>'일자별 주가'!F381*'종목 기본정보'!F$4</f>
        <v>37729820250000</v>
      </c>
      <c r="G381" s="9">
        <f t="shared" si="10"/>
        <v>519615675094864</v>
      </c>
      <c r="H381" s="7">
        <f t="shared" si="11"/>
        <v>155.26771921828666</v>
      </c>
    </row>
    <row r="382" spans="1:8" x14ac:dyDescent="0.3">
      <c r="A382">
        <v>381</v>
      </c>
      <c r="B382" s="9">
        <f>'일자별 주가'!B382*'종목 기본정보'!B$4</f>
        <v>359806726135500</v>
      </c>
      <c r="C382" s="9">
        <f>'일자별 주가'!C382*'종목 기본정보'!C$4</f>
        <v>15048635205632</v>
      </c>
      <c r="D382" s="9">
        <f>'일자별 주가'!D382*'종목 기본정보'!D$4</f>
        <v>66413299608500</v>
      </c>
      <c r="E382" s="9">
        <f>'일자별 주가'!E382*'종목 기본정보'!E$4</f>
        <v>39699047384000</v>
      </c>
      <c r="F382" s="9">
        <f>'일자별 주가'!F382*'종목 기본정보'!F$4</f>
        <v>37478288115000</v>
      </c>
      <c r="G382" s="9">
        <f t="shared" si="10"/>
        <v>518445996448632</v>
      </c>
      <c r="H382" s="7">
        <f t="shared" si="11"/>
        <v>154.91820448206241</v>
      </c>
    </row>
    <row r="383" spans="1:8" x14ac:dyDescent="0.3">
      <c r="A383">
        <v>382</v>
      </c>
      <c r="B383" s="9">
        <f>'일자별 주가'!B383*'종목 기본정보'!B$4</f>
        <v>364785183981400</v>
      </c>
      <c r="C383" s="9">
        <f>'일자별 주가'!C383*'종목 기본정보'!C$4</f>
        <v>15222809876944</v>
      </c>
      <c r="D383" s="9">
        <f>'일자별 주가'!D383*'종목 기본정보'!D$4</f>
        <v>66413299608500</v>
      </c>
      <c r="E383" s="9">
        <f>'일자별 주가'!E383*'종목 기본정보'!E$4</f>
        <v>38476090948000</v>
      </c>
      <c r="F383" s="9">
        <f>'일자별 주가'!F383*'종목 기본정보'!F$4</f>
        <v>37729820250000</v>
      </c>
      <c r="G383" s="9">
        <f t="shared" si="10"/>
        <v>522627204664844</v>
      </c>
      <c r="H383" s="7">
        <f t="shared" si="11"/>
        <v>156.16760224741938</v>
      </c>
    </row>
    <row r="384" spans="1:8" x14ac:dyDescent="0.3">
      <c r="A384">
        <v>383</v>
      </c>
      <c r="B384" s="9">
        <f>'일자별 주가'!B384*'종목 기본정보'!B$4</f>
        <v>361164487366200</v>
      </c>
      <c r="C384" s="9">
        <f>'일자별 주가'!C384*'종목 기본정보'!C$4</f>
        <v>15658255367056</v>
      </c>
      <c r="D384" s="9">
        <f>'일자별 주가'!D384*'종목 기본정보'!D$4</f>
        <v>65337780586500</v>
      </c>
      <c r="E384" s="9">
        <f>'일자별 주가'!E384*'종목 기본정보'!E$4</f>
        <v>38946458808000</v>
      </c>
      <c r="F384" s="9">
        <f>'일자별 주가'!F384*'종목 기본정보'!F$4</f>
        <v>37679513823000</v>
      </c>
      <c r="G384" s="9">
        <f t="shared" si="10"/>
        <v>518786495950756</v>
      </c>
      <c r="H384" s="7">
        <f t="shared" si="11"/>
        <v>155.0199500290575</v>
      </c>
    </row>
    <row r="385" spans="1:8" x14ac:dyDescent="0.3">
      <c r="A385">
        <v>384</v>
      </c>
      <c r="B385" s="9">
        <f>'일자별 주가'!B385*'종목 기본정보'!B$4</f>
        <v>357543790751000</v>
      </c>
      <c r="C385" s="9">
        <f>'일자별 주가'!C385*'종목 기본정보'!C$4</f>
        <v>15954350545920</v>
      </c>
      <c r="D385" s="9">
        <f>'일자별 주가'!D385*'종목 기본정보'!D$4</f>
        <v>63993381809000</v>
      </c>
      <c r="E385" s="9">
        <f>'일자별 주가'!E385*'종목 기본정보'!E$4</f>
        <v>38570164520000</v>
      </c>
      <c r="F385" s="9">
        <f>'일자별 주가'!F385*'종목 기본정보'!F$4</f>
        <v>37377675261000</v>
      </c>
      <c r="G385" s="9">
        <f t="shared" si="10"/>
        <v>513439362886920</v>
      </c>
      <c r="H385" s="7">
        <f t="shared" si="11"/>
        <v>153.42215920985839</v>
      </c>
    </row>
    <row r="386" spans="1:8" x14ac:dyDescent="0.3">
      <c r="A386">
        <v>385</v>
      </c>
      <c r="B386" s="9">
        <f>'일자별 주가'!B386*'종목 기본정보'!B$4</f>
        <v>357543790751000</v>
      </c>
      <c r="C386" s="9">
        <f>'일자별 주가'!C386*'종목 기본정보'!C$4</f>
        <v>15902096382160</v>
      </c>
      <c r="D386" s="9">
        <f>'일자별 주가'!D386*'종목 기본정보'!D$4</f>
        <v>63724502053500</v>
      </c>
      <c r="E386" s="9">
        <f>'일자별 주가'!E386*'종목 기본정보'!E$4</f>
        <v>38334980590000</v>
      </c>
      <c r="F386" s="9">
        <f>'일자별 주가'!F386*'종목 기본정보'!F$4</f>
        <v>36773998137000</v>
      </c>
      <c r="G386" s="9">
        <f t="shared" si="10"/>
        <v>512279367913660</v>
      </c>
      <c r="H386" s="7">
        <f t="shared" si="11"/>
        <v>153.07553807728794</v>
      </c>
    </row>
    <row r="387" spans="1:8" x14ac:dyDescent="0.3">
      <c r="A387">
        <v>386</v>
      </c>
      <c r="B387" s="9">
        <f>'일자별 주가'!B387*'종목 기본정보'!B$4</f>
        <v>355280855366500</v>
      </c>
      <c r="C387" s="9">
        <f>'일자별 주가'!C387*'종목 기본정보'!C$4</f>
        <v>15693079727120</v>
      </c>
      <c r="D387" s="9">
        <f>'일자별 주가'!D387*'종목 기본정보'!D$4</f>
        <v>62917862787000</v>
      </c>
      <c r="E387" s="9">
        <f>'일자별 주가'!E387*'종목 기본정보'!E$4</f>
        <v>38099796660000</v>
      </c>
      <c r="F387" s="9">
        <f>'일자별 주가'!F387*'종목 기본정보'!F$4</f>
        <v>36874610991000</v>
      </c>
      <c r="G387" s="9">
        <f t="shared" ref="G387:G450" si="12">SUM(B387:F387)</f>
        <v>508866205531620</v>
      </c>
      <c r="H387" s="7">
        <f t="shared" ref="H387:H450" si="13">G387/G$2*100</f>
        <v>152.05564209689001</v>
      </c>
    </row>
    <row r="388" spans="1:8" x14ac:dyDescent="0.3">
      <c r="A388">
        <v>387</v>
      </c>
      <c r="B388" s="9">
        <f>'일자별 주가'!B388*'종목 기본정보'!B$4</f>
        <v>360711900289300</v>
      </c>
      <c r="C388" s="9">
        <f>'일자별 주가'!C388*'종목 기본정보'!C$4</f>
        <v>15396984548256</v>
      </c>
      <c r="D388" s="9">
        <f>'일자별 주가'!D388*'종목 기본정보'!D$4</f>
        <v>64262261564500</v>
      </c>
      <c r="E388" s="9">
        <f>'일자별 주가'!E388*'종목 기본정보'!E$4</f>
        <v>38852385236000</v>
      </c>
      <c r="F388" s="9">
        <f>'일자별 주가'!F388*'종목 기본정보'!F$4</f>
        <v>37126143126000</v>
      </c>
      <c r="G388" s="9">
        <f t="shared" si="12"/>
        <v>516349674764056</v>
      </c>
      <c r="H388" s="7">
        <f t="shared" si="13"/>
        <v>154.29179711540138</v>
      </c>
    </row>
    <row r="389" spans="1:8" x14ac:dyDescent="0.3">
      <c r="A389">
        <v>388</v>
      </c>
      <c r="B389" s="9">
        <f>'일자별 주가'!B389*'종목 기본정보'!B$4</f>
        <v>358901551981700</v>
      </c>
      <c r="C389" s="9">
        <f>'일자별 주가'!C389*'종목 기본정보'!C$4</f>
        <v>15553747039536</v>
      </c>
      <c r="D389" s="9">
        <f>'일자별 주가'!D389*'종목 기본정보'!D$4</f>
        <v>63724502053500</v>
      </c>
      <c r="E389" s="9">
        <f>'일자별 주가'!E389*'종목 기본정보'!E$4</f>
        <v>38946458808000</v>
      </c>
      <c r="F389" s="9">
        <f>'일자별 주가'!F389*'종목 기본정보'!F$4</f>
        <v>37780126677000</v>
      </c>
      <c r="G389" s="9">
        <f t="shared" si="12"/>
        <v>514906386559736</v>
      </c>
      <c r="H389" s="7">
        <f t="shared" si="13"/>
        <v>153.86052439134718</v>
      </c>
    </row>
    <row r="390" spans="1:8" x14ac:dyDescent="0.3">
      <c r="A390">
        <v>389</v>
      </c>
      <c r="B390" s="9">
        <f>'일자별 주가'!B390*'종목 기본정보'!B$4</f>
        <v>356638616597200</v>
      </c>
      <c r="C390" s="9">
        <f>'일자별 주가'!C390*'종목 기본정보'!C$4</f>
        <v>15571159219568</v>
      </c>
      <c r="D390" s="9">
        <f>'일자별 주가'!D390*'종목 기본정보'!D$4</f>
        <v>62917862787000</v>
      </c>
      <c r="E390" s="9">
        <f>'일자별 주가'!E390*'종목 기본정보'!E$4</f>
        <v>38429054162000</v>
      </c>
      <c r="F390" s="9">
        <f>'일자별 주가'!F390*'종목 기본정보'!F$4</f>
        <v>37075836699000</v>
      </c>
      <c r="G390" s="9">
        <f t="shared" si="12"/>
        <v>510632529464768</v>
      </c>
      <c r="H390" s="7">
        <f t="shared" si="13"/>
        <v>152.58344197215453</v>
      </c>
    </row>
    <row r="391" spans="1:8" x14ac:dyDescent="0.3">
      <c r="A391">
        <v>390</v>
      </c>
      <c r="B391" s="9">
        <f>'일자별 주가'!B391*'종목 기본정보'!B$4</f>
        <v>355280855366500</v>
      </c>
      <c r="C391" s="9">
        <f>'일자별 주가'!C391*'종목 기본정보'!C$4</f>
        <v>15815000234672</v>
      </c>
      <c r="D391" s="9">
        <f>'일자별 주가'!D391*'종목 기본정보'!D$4</f>
        <v>62380103276000</v>
      </c>
      <c r="E391" s="9">
        <f>'일자별 주가'!E391*'종목 기본정보'!E$4</f>
        <v>39275716310000</v>
      </c>
      <c r="F391" s="9">
        <f>'일자별 주가'!F391*'종목 기본정보'!F$4</f>
        <v>38232884520000</v>
      </c>
      <c r="G391" s="9">
        <f t="shared" si="12"/>
        <v>510984559707172</v>
      </c>
      <c r="H391" s="7">
        <f t="shared" si="13"/>
        <v>152.68863304981775</v>
      </c>
    </row>
    <row r="392" spans="1:8" x14ac:dyDescent="0.3">
      <c r="A392">
        <v>391</v>
      </c>
      <c r="B392" s="9">
        <f>'일자별 주가'!B392*'종목 기본정보'!B$4</f>
        <v>358448964904800</v>
      </c>
      <c r="C392" s="9">
        <f>'일자별 주가'!C392*'종목 기본정보'!C$4</f>
        <v>15780175874608</v>
      </c>
      <c r="D392" s="9">
        <f>'일자별 주가'!D392*'종목 기본정보'!D$4</f>
        <v>61304584254000</v>
      </c>
      <c r="E392" s="9">
        <f>'일자별 주가'!E392*'종목 기본정보'!E$4</f>
        <v>39275716310000</v>
      </c>
      <c r="F392" s="9">
        <f>'일자별 주가'!F392*'종목 기본정보'!F$4</f>
        <v>38182578093000</v>
      </c>
      <c r="G392" s="9">
        <f t="shared" si="12"/>
        <v>512992019436408</v>
      </c>
      <c r="H392" s="7">
        <f t="shared" si="13"/>
        <v>153.28848734313584</v>
      </c>
    </row>
    <row r="393" spans="1:8" x14ac:dyDescent="0.3">
      <c r="A393">
        <v>392</v>
      </c>
      <c r="B393" s="9">
        <f>'일자별 주가'!B393*'종목 기본정보'!B$4</f>
        <v>357543790751000</v>
      </c>
      <c r="C393" s="9">
        <f>'일자별 주가'!C393*'종목 기본정보'!C$4</f>
        <v>15867254398432</v>
      </c>
      <c r="D393" s="9">
        <f>'일자별 주가'!D393*'종목 기본정보'!D$4</f>
        <v>61304584254000</v>
      </c>
      <c r="E393" s="9">
        <f>'일자별 주가'!E393*'종목 기본정보'!E$4</f>
        <v>39275716310000</v>
      </c>
      <c r="F393" s="9">
        <f>'일자별 주가'!F393*'종목 기본정보'!F$4</f>
        <v>38484416655000</v>
      </c>
      <c r="G393" s="9">
        <f t="shared" si="12"/>
        <v>512475762368432</v>
      </c>
      <c r="H393" s="7">
        <f t="shared" si="13"/>
        <v>153.13422321809705</v>
      </c>
    </row>
    <row r="394" spans="1:8" x14ac:dyDescent="0.3">
      <c r="A394">
        <v>393</v>
      </c>
      <c r="B394" s="9">
        <f>'일자별 주가'!B394*'종목 기본정보'!B$4</f>
        <v>355280855366500</v>
      </c>
      <c r="C394" s="9">
        <f>'일자별 주가'!C394*'종목 기본정보'!C$4</f>
        <v>15501492875776</v>
      </c>
      <c r="D394" s="9">
        <f>'일자별 주가'!D394*'종목 기본정보'!D$4</f>
        <v>60497944987500</v>
      </c>
      <c r="E394" s="9">
        <f>'일자별 주가'!E394*'종목 기본정보'!E$4</f>
        <v>39604973812000</v>
      </c>
      <c r="F394" s="9">
        <f>'일자별 주가'!F394*'종목 기본정보'!F$4</f>
        <v>37277062407000</v>
      </c>
      <c r="G394" s="9">
        <f t="shared" si="12"/>
        <v>508162329448776</v>
      </c>
      <c r="H394" s="7">
        <f t="shared" si="13"/>
        <v>151.84531504319682</v>
      </c>
    </row>
    <row r="395" spans="1:8" x14ac:dyDescent="0.3">
      <c r="A395">
        <v>394</v>
      </c>
      <c r="B395" s="9">
        <f>'일자별 주가'!B395*'종목 기본정보'!B$4</f>
        <v>358901551981700</v>
      </c>
      <c r="C395" s="9">
        <f>'일자별 주가'!C395*'종목 기본정보'!C$4</f>
        <v>15902096382160</v>
      </c>
      <c r="D395" s="9">
        <f>'일자별 주가'!D395*'종목 기본정보'!D$4</f>
        <v>62380103276000</v>
      </c>
      <c r="E395" s="9">
        <f>'일자별 주가'!E395*'종목 기본정보'!E$4</f>
        <v>40639783104000</v>
      </c>
      <c r="F395" s="9">
        <f>'일자별 주가'!F395*'종목 기본정보'!F$4</f>
        <v>37578900969000</v>
      </c>
      <c r="G395" s="9">
        <f t="shared" si="12"/>
        <v>515402435712860</v>
      </c>
      <c r="H395" s="7">
        <f t="shared" si="13"/>
        <v>154.00875013648405</v>
      </c>
    </row>
    <row r="396" spans="1:8" x14ac:dyDescent="0.3">
      <c r="A396">
        <v>395</v>
      </c>
      <c r="B396" s="9">
        <f>'일자별 주가'!B396*'종목 기본정보'!B$4</f>
        <v>368405880596600</v>
      </c>
      <c r="C396" s="9">
        <f>'일자별 주가'!C396*'종목 기본정보'!C$4</f>
        <v>15832430038368</v>
      </c>
      <c r="D396" s="9">
        <f>'일자별 주가'!D396*'종목 기본정보'!D$4</f>
        <v>64531141320000</v>
      </c>
      <c r="E396" s="9">
        <f>'일자별 주가'!E396*'종목 기본정보'!E$4</f>
        <v>40122378458000</v>
      </c>
      <c r="F396" s="9">
        <f>'일자별 주가'!F396*'종목 기본정보'!F$4</f>
        <v>37679513823000</v>
      </c>
      <c r="G396" s="9">
        <f t="shared" si="12"/>
        <v>526571344235968</v>
      </c>
      <c r="H396" s="7">
        <f t="shared" si="13"/>
        <v>157.34616091075304</v>
      </c>
    </row>
    <row r="397" spans="1:8" x14ac:dyDescent="0.3">
      <c r="A397">
        <v>396</v>
      </c>
      <c r="B397" s="9">
        <f>'일자별 주가'!B397*'종목 기본정보'!B$4</f>
        <v>375194686750100</v>
      </c>
      <c r="C397" s="9">
        <f>'일자별 주가'!C397*'종목 기본정보'!C$4</f>
        <v>15727921710848</v>
      </c>
      <c r="D397" s="9">
        <f>'일자별 주가'!D397*'종목 기본정보'!D$4</f>
        <v>65068900831000</v>
      </c>
      <c r="E397" s="9">
        <f>'일자별 주가'!E397*'종목 기본정보'!E$4</f>
        <v>40263488816000</v>
      </c>
      <c r="F397" s="9">
        <f>'일자별 주가'!F397*'종목 기본정보'!F$4</f>
        <v>37478288115000</v>
      </c>
      <c r="G397" s="9">
        <f t="shared" si="12"/>
        <v>533733286222948</v>
      </c>
      <c r="H397" s="7">
        <f t="shared" si="13"/>
        <v>159.48623953191677</v>
      </c>
    </row>
    <row r="398" spans="1:8" x14ac:dyDescent="0.3">
      <c r="A398">
        <v>397</v>
      </c>
      <c r="B398" s="9">
        <f>'일자별 주가'!B398*'종목 기본정보'!B$4</f>
        <v>371573990134900</v>
      </c>
      <c r="C398" s="9">
        <f>'일자별 주가'!C398*'종목 기본정보'!C$4</f>
        <v>15884666578464</v>
      </c>
      <c r="D398" s="9">
        <f>'일자별 주가'!D398*'종목 기본정보'!D$4</f>
        <v>64531141320000</v>
      </c>
      <c r="E398" s="9">
        <f>'일자별 주가'!E398*'종목 기본정보'!E$4</f>
        <v>40310525602000</v>
      </c>
      <c r="F398" s="9">
        <f>'일자별 주가'!F398*'종목 기본정보'!F$4</f>
        <v>38786255217000</v>
      </c>
      <c r="G398" s="9">
        <f t="shared" si="12"/>
        <v>531086578852364</v>
      </c>
      <c r="H398" s="7">
        <f t="shared" si="13"/>
        <v>158.69536997858046</v>
      </c>
    </row>
    <row r="399" spans="1:8" x14ac:dyDescent="0.3">
      <c r="A399">
        <v>398</v>
      </c>
      <c r="B399" s="9">
        <f>'일자별 주가'!B399*'종목 기본정보'!B$4</f>
        <v>368858467673500</v>
      </c>
      <c r="C399" s="9">
        <f>'일자별 주가'!C399*'종목 기본정보'!C$4</f>
        <v>16006587086016</v>
      </c>
      <c r="D399" s="9">
        <f>'일자별 주가'!D399*'종목 기본정보'!D$4</f>
        <v>63455622298000</v>
      </c>
      <c r="E399" s="9">
        <f>'일자별 주가'!E399*'종목 기본정보'!E$4</f>
        <v>39604973812000</v>
      </c>
      <c r="F399" s="9">
        <f>'일자별 주가'!F399*'종목 기본정보'!F$4</f>
        <v>39037787352000</v>
      </c>
      <c r="G399" s="9">
        <f t="shared" si="12"/>
        <v>526963438221516</v>
      </c>
      <c r="H399" s="7">
        <f t="shared" si="13"/>
        <v>157.46332354031406</v>
      </c>
    </row>
    <row r="400" spans="1:8" x14ac:dyDescent="0.3">
      <c r="A400">
        <v>399</v>
      </c>
      <c r="B400" s="9">
        <f>'일자별 주가'!B400*'종목 기본정보'!B$4</f>
        <v>368858467673500</v>
      </c>
      <c r="C400" s="9">
        <f>'일자별 주가'!C400*'종목 기본정보'!C$4</f>
        <v>15832430038368</v>
      </c>
      <c r="D400" s="9">
        <f>'일자별 주가'!D400*'종목 기본정보'!D$4</f>
        <v>62380103276000</v>
      </c>
      <c r="E400" s="9">
        <f>'일자별 주가'!E400*'종목 기본정보'!E$4</f>
        <v>39793120956000</v>
      </c>
      <c r="F400" s="9">
        <f>'일자별 주가'!F400*'종목 기본정보'!F$4</f>
        <v>39138400206000</v>
      </c>
      <c r="G400" s="9">
        <f t="shared" si="12"/>
        <v>526002522149868</v>
      </c>
      <c r="H400" s="7">
        <f t="shared" si="13"/>
        <v>157.17618969513563</v>
      </c>
    </row>
    <row r="401" spans="1:8" x14ac:dyDescent="0.3">
      <c r="A401">
        <v>400</v>
      </c>
      <c r="B401" s="9">
        <f>'일자별 주가'!B401*'종목 기본정보'!B$4</f>
        <v>362974835673800</v>
      </c>
      <c r="C401" s="9">
        <f>'일자별 주가'!C401*'종목 기본정보'!C$4</f>
        <v>16494286739888</v>
      </c>
      <c r="D401" s="9">
        <f>'일자별 주가'!D401*'종목 기본정보'!D$4</f>
        <v>60497944987500</v>
      </c>
      <c r="E401" s="9">
        <f>'일자별 주가'!E401*'종목 기본정보'!E$4</f>
        <v>40075341672000</v>
      </c>
      <c r="F401" s="9">
        <f>'일자별 주가'!F401*'종목 기본정보'!F$4</f>
        <v>40245141600000</v>
      </c>
      <c r="G401" s="9">
        <f t="shared" si="12"/>
        <v>520287550673188</v>
      </c>
      <c r="H401" s="7">
        <f t="shared" si="13"/>
        <v>155.46848411750912</v>
      </c>
    </row>
    <row r="402" spans="1:8" x14ac:dyDescent="0.3">
      <c r="A402">
        <v>401</v>
      </c>
      <c r="B402" s="9">
        <f>'일자별 주가'!B402*'종목 기본정보'!B$4</f>
        <v>355280855366500</v>
      </c>
      <c r="C402" s="9">
        <f>'일자별 주가'!C402*'종목 기본정보'!C$4</f>
        <v>16981968770096</v>
      </c>
      <c r="D402" s="9">
        <f>'일자별 주가'!D402*'종목 기본정보'!D$4</f>
        <v>56733628410500</v>
      </c>
      <c r="E402" s="9">
        <f>'일자별 주가'!E402*'종목 기본정보'!E$4</f>
        <v>40028304886000</v>
      </c>
      <c r="F402" s="9">
        <f>'일자별 주가'!F402*'종목 기본정보'!F$4</f>
        <v>40345754454000</v>
      </c>
      <c r="G402" s="9">
        <f t="shared" si="12"/>
        <v>509370511887096</v>
      </c>
      <c r="H402" s="7">
        <f t="shared" si="13"/>
        <v>152.20633519826293</v>
      </c>
    </row>
    <row r="403" spans="1:8" x14ac:dyDescent="0.3">
      <c r="A403">
        <v>402</v>
      </c>
      <c r="B403" s="9">
        <f>'일자별 주가'!B403*'종목 기본정보'!B$4</f>
        <v>348492049213000</v>
      </c>
      <c r="C403" s="9">
        <f>'일자별 주가'!C403*'종목 기본정보'!C$4</f>
        <v>16929714606336</v>
      </c>
      <c r="D403" s="9">
        <f>'일자별 주가'!D403*'종목 기본정보'!D$4</f>
        <v>54044830855500</v>
      </c>
      <c r="E403" s="9">
        <f>'일자별 주가'!E403*'종목 기본정보'!E$4</f>
        <v>41298298108000</v>
      </c>
      <c r="F403" s="9">
        <f>'일자별 주가'!F403*'종목 기본정보'!F$4</f>
        <v>41100350859000</v>
      </c>
      <c r="G403" s="9">
        <f t="shared" si="12"/>
        <v>501865243641836</v>
      </c>
      <c r="H403" s="7">
        <f t="shared" si="13"/>
        <v>149.96366635970222</v>
      </c>
    </row>
    <row r="404" spans="1:8" x14ac:dyDescent="0.3">
      <c r="A404">
        <v>403</v>
      </c>
      <c r="B404" s="9">
        <f>'일자별 주가'!B404*'종목 기본정보'!B$4</f>
        <v>336724785213600</v>
      </c>
      <c r="C404" s="9">
        <f>'일자별 주가'!C404*'종목 기본정보'!C$4</f>
        <v>17121301457680</v>
      </c>
      <c r="D404" s="9">
        <f>'일자별 주가'!D404*'종목 기본정보'!D$4</f>
        <v>54582590366500</v>
      </c>
      <c r="E404" s="9">
        <f>'일자별 주가'!E404*'종목 기본정보'!E$4</f>
        <v>42144960256000</v>
      </c>
      <c r="F404" s="9">
        <f>'일자별 주가'!F404*'종목 기본정보'!F$4</f>
        <v>41100350859000</v>
      </c>
      <c r="G404" s="9">
        <f t="shared" si="12"/>
        <v>491673988152780</v>
      </c>
      <c r="H404" s="7">
        <f t="shared" si="13"/>
        <v>146.91839064613242</v>
      </c>
    </row>
    <row r="405" spans="1:8" x14ac:dyDescent="0.3">
      <c r="A405">
        <v>404</v>
      </c>
      <c r="B405" s="9">
        <f>'일자별 주가'!B405*'종목 기본정보'!B$4</f>
        <v>335819611059800</v>
      </c>
      <c r="C405" s="9">
        <f>'일자별 주가'!C405*'종목 기본정보'!C$4</f>
        <v>17626413291584</v>
      </c>
      <c r="D405" s="9">
        <f>'일자별 주가'!D405*'종목 기본정보'!D$4</f>
        <v>54582590366500</v>
      </c>
      <c r="E405" s="9">
        <f>'일자별 주가'!E405*'종목 기본정보'!E$4</f>
        <v>42003849898000</v>
      </c>
      <c r="F405" s="9">
        <f>'일자별 주가'!F405*'종목 기본정보'!F$4</f>
        <v>39943303038000</v>
      </c>
      <c r="G405" s="9">
        <f t="shared" si="12"/>
        <v>489975767653884</v>
      </c>
      <c r="H405" s="7">
        <f t="shared" si="13"/>
        <v>146.41094093621905</v>
      </c>
    </row>
    <row r="406" spans="1:8" x14ac:dyDescent="0.3">
      <c r="A406">
        <v>405</v>
      </c>
      <c r="B406" s="9">
        <f>'일자별 주가'!B406*'종목 기본정보'!B$4</f>
        <v>334461849829100</v>
      </c>
      <c r="C406" s="9">
        <f>'일자별 주가'!C406*'종목 기본정보'!C$4</f>
        <v>17295476128992</v>
      </c>
      <c r="D406" s="9">
        <f>'일자별 주가'!D406*'종목 기본정보'!D$4</f>
        <v>55926989144000</v>
      </c>
      <c r="E406" s="9">
        <f>'일자별 주가'!E406*'종목 기본정보'!E$4</f>
        <v>42144960256000</v>
      </c>
      <c r="F406" s="9">
        <f>'일자별 주가'!F406*'종목 기본정보'!F$4</f>
        <v>39943303038000</v>
      </c>
      <c r="G406" s="9">
        <f t="shared" si="12"/>
        <v>489772578396092</v>
      </c>
      <c r="H406" s="7">
        <f t="shared" si="13"/>
        <v>146.35022542254396</v>
      </c>
    </row>
    <row r="407" spans="1:8" x14ac:dyDescent="0.3">
      <c r="A407">
        <v>406</v>
      </c>
      <c r="B407" s="9">
        <f>'일자별 주가'!B407*'종목 기본정보'!B$4</f>
        <v>330841153213900</v>
      </c>
      <c r="C407" s="9">
        <f>'일자별 주가'!C407*'종목 기본정보'!C$4</f>
        <v>16981968770096</v>
      </c>
      <c r="D407" s="9">
        <f>'일자별 주가'!D407*'종목 기본정보'!D$4</f>
        <v>55120349877500</v>
      </c>
      <c r="E407" s="9">
        <f>'일자별 주가'!E407*'종목 기본정보'!E$4</f>
        <v>42050886684000</v>
      </c>
      <c r="F407" s="9">
        <f>'일자별 주가'!F407*'종목 기본정보'!F$4</f>
        <v>39088093779000</v>
      </c>
      <c r="G407" s="9">
        <f t="shared" si="12"/>
        <v>484082452324496</v>
      </c>
      <c r="H407" s="7">
        <f t="shared" si="13"/>
        <v>144.64994396540754</v>
      </c>
    </row>
    <row r="408" spans="1:8" x14ac:dyDescent="0.3">
      <c r="A408">
        <v>407</v>
      </c>
      <c r="B408" s="9">
        <f>'일자별 주가'!B408*'종목 기본정보'!B$4</f>
        <v>329030804906300</v>
      </c>
      <c r="C408" s="9">
        <f>'일자별 주가'!C408*'종목 기본정보'!C$4</f>
        <v>17173555621440</v>
      </c>
      <c r="D408" s="9">
        <f>'일자별 주가'!D408*'종목 기본정보'!D$4</f>
        <v>55120349877500</v>
      </c>
      <c r="E408" s="9">
        <f>'일자별 주가'!E408*'종목 기본정보'!E$4</f>
        <v>42239033828000</v>
      </c>
      <c r="F408" s="9">
        <f>'일자별 주가'!F408*'종목 기본정보'!F$4</f>
        <v>38836561644000</v>
      </c>
      <c r="G408" s="9">
        <f t="shared" si="12"/>
        <v>482400305877240</v>
      </c>
      <c r="H408" s="7">
        <f t="shared" si="13"/>
        <v>144.1472973849153</v>
      </c>
    </row>
    <row r="409" spans="1:8" x14ac:dyDescent="0.3">
      <c r="A409">
        <v>408</v>
      </c>
      <c r="B409" s="9">
        <f>'일자별 주가'!B409*'종목 기본정보'!B$4</f>
        <v>331746327367700</v>
      </c>
      <c r="C409" s="9">
        <f>'일자별 주가'!C409*'종목 기본정보'!C$4</f>
        <v>17574159127824</v>
      </c>
      <c r="D409" s="9">
        <f>'일자별 주가'!D409*'종목 기본정보'!D$4</f>
        <v>55389229633000</v>
      </c>
      <c r="E409" s="9">
        <f>'일자별 주가'!E409*'종목 기본정보'!E$4</f>
        <v>37535355228000</v>
      </c>
      <c r="F409" s="9">
        <f>'일자별 주가'!F409*'종목 기본정보'!F$4</f>
        <v>40144528746000</v>
      </c>
      <c r="G409" s="9">
        <f t="shared" si="12"/>
        <v>482389600102524</v>
      </c>
      <c r="H409" s="7">
        <f t="shared" si="13"/>
        <v>144.14409836436553</v>
      </c>
    </row>
    <row r="410" spans="1:8" x14ac:dyDescent="0.3">
      <c r="A410">
        <v>409</v>
      </c>
      <c r="B410" s="9">
        <f>'일자별 주가'!B410*'종목 기본정보'!B$4</f>
        <v>342155830136400</v>
      </c>
      <c r="C410" s="9">
        <f>'일자별 주가'!C410*'종목 기본정보'!C$4</f>
        <v>16651031607504</v>
      </c>
      <c r="D410" s="9">
        <f>'일자별 주가'!D410*'종목 기본정보'!D$4</f>
        <v>56464748655000</v>
      </c>
      <c r="E410" s="9">
        <f>'일자별 주가'!E410*'종목 기본정보'!E$4</f>
        <v>37017950582000</v>
      </c>
      <c r="F410" s="9">
        <f>'일자별 주가'!F410*'종목 기본정보'!F$4</f>
        <v>38735948790000</v>
      </c>
      <c r="G410" s="9">
        <f t="shared" si="12"/>
        <v>491025509770904</v>
      </c>
      <c r="H410" s="7">
        <f t="shared" si="13"/>
        <v>146.72461712438891</v>
      </c>
    </row>
    <row r="411" spans="1:8" x14ac:dyDescent="0.3">
      <c r="A411">
        <v>410</v>
      </c>
      <c r="B411" s="9">
        <f>'일자별 주가'!B411*'종목 기본정보'!B$4</f>
        <v>342608417213300</v>
      </c>
      <c r="C411" s="9">
        <f>'일자별 주가'!C411*'종목 기본정보'!C$4</f>
        <v>16772969738720</v>
      </c>
      <c r="D411" s="9">
        <f>'일자별 주가'!D411*'종목 기본정보'!D$4</f>
        <v>55658109388500</v>
      </c>
      <c r="E411" s="9">
        <f>'일자별 주가'!E411*'종목 기본정보'!E$4</f>
        <v>37582392014000</v>
      </c>
      <c r="F411" s="9">
        <f>'일자별 주가'!F411*'종목 기본정보'!F$4</f>
        <v>39037787352000</v>
      </c>
      <c r="G411" s="9">
        <f t="shared" si="12"/>
        <v>491659675706520</v>
      </c>
      <c r="H411" s="7">
        <f t="shared" si="13"/>
        <v>146.9141139066233</v>
      </c>
    </row>
    <row r="412" spans="1:8" x14ac:dyDescent="0.3">
      <c r="A412">
        <v>411</v>
      </c>
      <c r="B412" s="9">
        <f>'일자별 주가'!B412*'종목 기본정보'!B$4</f>
        <v>337629959367400</v>
      </c>
      <c r="C412" s="9">
        <f>'일자별 주가'!C412*'종목 기본정보'!C$4</f>
        <v>16616207247440</v>
      </c>
      <c r="D412" s="9">
        <f>'일자별 주가'!D412*'종목 기본정보'!D$4</f>
        <v>55926989144000</v>
      </c>
      <c r="E412" s="9">
        <f>'일자별 주가'!E412*'종목 기본정보'!E$4</f>
        <v>37064987368000</v>
      </c>
      <c r="F412" s="9">
        <f>'일자별 주가'!F412*'종목 기본정보'!F$4</f>
        <v>38484416655000</v>
      </c>
      <c r="G412" s="9">
        <f t="shared" si="12"/>
        <v>485722559781840</v>
      </c>
      <c r="H412" s="7">
        <f t="shared" si="13"/>
        <v>145.14002876534781</v>
      </c>
    </row>
    <row r="413" spans="1:8" x14ac:dyDescent="0.3">
      <c r="A413">
        <v>412</v>
      </c>
      <c r="B413" s="9">
        <f>'일자별 주가'!B413*'종목 기본정보'!B$4</f>
        <v>336272198136700</v>
      </c>
      <c r="C413" s="9">
        <f>'일자별 주가'!C413*'종목 기본정보'!C$4</f>
        <v>16494286739888</v>
      </c>
      <c r="D413" s="9">
        <f>'일자별 주가'!D413*'종목 기본정보'!D$4</f>
        <v>55658109388500</v>
      </c>
      <c r="E413" s="9">
        <f>'일자별 주가'!E413*'종목 기본정보'!E$4</f>
        <v>36829803438000</v>
      </c>
      <c r="F413" s="9">
        <f>'일자별 주가'!F413*'종목 기본정보'!F$4</f>
        <v>38484416655000</v>
      </c>
      <c r="G413" s="9">
        <f t="shared" si="12"/>
        <v>483738814358088</v>
      </c>
      <c r="H413" s="7">
        <f t="shared" si="13"/>
        <v>144.54726060568933</v>
      </c>
    </row>
    <row r="414" spans="1:8" x14ac:dyDescent="0.3">
      <c r="A414">
        <v>413</v>
      </c>
      <c r="B414" s="9">
        <f>'일자별 주가'!B414*'종목 기본정보'!B$4</f>
        <v>337629959367400</v>
      </c>
      <c r="C414" s="9">
        <f>'일자별 주가'!C414*'종목 기본정보'!C$4</f>
        <v>16494286739888</v>
      </c>
      <c r="D414" s="9">
        <f>'일자별 주가'!D414*'종목 기본정보'!D$4</f>
        <v>55658109388500</v>
      </c>
      <c r="E414" s="9">
        <f>'일자별 주가'!E414*'종목 기본정보'!E$4</f>
        <v>36218325220000</v>
      </c>
      <c r="F414" s="9">
        <f>'일자별 주가'!F414*'종목 기본정보'!F$4</f>
        <v>38383803801000</v>
      </c>
      <c r="G414" s="9">
        <f t="shared" si="12"/>
        <v>484384484516788</v>
      </c>
      <c r="H414" s="7">
        <f t="shared" si="13"/>
        <v>144.74019499491914</v>
      </c>
    </row>
    <row r="415" spans="1:8" x14ac:dyDescent="0.3">
      <c r="A415">
        <v>414</v>
      </c>
      <c r="B415" s="9">
        <f>'일자별 주가'!B415*'종목 기본정보'!B$4</f>
        <v>347134287982300</v>
      </c>
      <c r="C415" s="9">
        <f>'일자별 주가'!C415*'종목 기본정보'!C$4</f>
        <v>16807794098784</v>
      </c>
      <c r="D415" s="9">
        <f>'일자별 주가'!D415*'종목 기본정보'!D$4</f>
        <v>57271387921500</v>
      </c>
      <c r="E415" s="9">
        <f>'일자별 주가'!E415*'종목 기본정보'!E$4</f>
        <v>35653883788000</v>
      </c>
      <c r="F415" s="9">
        <f>'일자별 주가'!F415*'종목 기본정보'!F$4</f>
        <v>39892996611000</v>
      </c>
      <c r="G415" s="9">
        <f t="shared" si="12"/>
        <v>496760350401584</v>
      </c>
      <c r="H415" s="7">
        <f t="shared" si="13"/>
        <v>148.43825985590098</v>
      </c>
    </row>
    <row r="416" spans="1:8" x14ac:dyDescent="0.3">
      <c r="A416">
        <v>415</v>
      </c>
      <c r="B416" s="9">
        <f>'일자별 주가'!B416*'종목 기본정보'!B$4</f>
        <v>347586875059200</v>
      </c>
      <c r="C416" s="9">
        <f>'일자별 주가'!C416*'종목 기본정보'!C$4</f>
        <v>16755539935024</v>
      </c>
      <c r="D416" s="9">
        <f>'일자별 주가'!D416*'종목 기본정보'!D$4</f>
        <v>58078027188000</v>
      </c>
      <c r="E416" s="9">
        <f>'일자별 주가'!E416*'종목 기본정보'!E$4</f>
        <v>33913522706000</v>
      </c>
      <c r="F416" s="9">
        <f>'일자별 주가'!F416*'종목 기본정보'!F$4</f>
        <v>39641464476000</v>
      </c>
      <c r="G416" s="9">
        <f t="shared" si="12"/>
        <v>495975429364224</v>
      </c>
      <c r="H416" s="7">
        <f t="shared" si="13"/>
        <v>148.20371554733083</v>
      </c>
    </row>
    <row r="417" spans="1:8" x14ac:dyDescent="0.3">
      <c r="A417">
        <v>416</v>
      </c>
      <c r="B417" s="9">
        <f>'일자별 주가'!B417*'종목 기본정보'!B$4</f>
        <v>343966178444000</v>
      </c>
      <c r="C417" s="9">
        <f>'일자별 주가'!C417*'종목 기본정보'!C$4</f>
        <v>16511698919920</v>
      </c>
      <c r="D417" s="9">
        <f>'일자별 주가'!D417*'종목 기본정보'!D$4</f>
        <v>57271387921500</v>
      </c>
      <c r="E417" s="9">
        <f>'일자별 주가'!E417*'종목 기본정보'!E$4</f>
        <v>33443154846000</v>
      </c>
      <c r="F417" s="9">
        <f>'일자별 주가'!F417*'종목 기본정보'!F$4</f>
        <v>37729820250000</v>
      </c>
      <c r="G417" s="9">
        <f t="shared" si="12"/>
        <v>488922240381420</v>
      </c>
      <c r="H417" s="7">
        <f t="shared" si="13"/>
        <v>146.09613369584878</v>
      </c>
    </row>
    <row r="418" spans="1:8" x14ac:dyDescent="0.3">
      <c r="A418">
        <v>417</v>
      </c>
      <c r="B418" s="9">
        <f>'일자별 주가'!B418*'종목 기본정보'!B$4</f>
        <v>346681700905400</v>
      </c>
      <c r="C418" s="9">
        <f>'일자별 주가'!C418*'종목 기본정보'!C$4</f>
        <v>16563953083680</v>
      </c>
      <c r="D418" s="9">
        <f>'일자별 주가'!D418*'종목 기본정보'!D$4</f>
        <v>57540267677000</v>
      </c>
      <c r="E418" s="9">
        <f>'일자별 주가'!E418*'종목 기본정보'!E$4</f>
        <v>34101669850000</v>
      </c>
      <c r="F418" s="9">
        <f>'일자별 주가'!F418*'종목 기본정보'!F$4</f>
        <v>38232884520000</v>
      </c>
      <c r="G418" s="9">
        <f t="shared" si="12"/>
        <v>493120476036080</v>
      </c>
      <c r="H418" s="7">
        <f t="shared" si="13"/>
        <v>147.35061947463316</v>
      </c>
    </row>
    <row r="419" spans="1:8" x14ac:dyDescent="0.3">
      <c r="A419">
        <v>418</v>
      </c>
      <c r="B419" s="9">
        <f>'일자별 주가'!B419*'종목 기본정보'!B$4</f>
        <v>349849810443700</v>
      </c>
      <c r="C419" s="9">
        <f>'일자별 주가'!C419*'종목 기본정보'!C$4</f>
        <v>16616207247440</v>
      </c>
      <c r="D419" s="9">
        <f>'일자별 주가'!D419*'종목 기본정보'!D$4</f>
        <v>57002508166000</v>
      </c>
      <c r="E419" s="9">
        <f>'일자별 주가'!E419*'종목 기본정보'!E$4</f>
        <v>35277589500000</v>
      </c>
      <c r="F419" s="9">
        <f>'일자별 주가'!F419*'종목 기본정보'!F$4</f>
        <v>38585029509000</v>
      </c>
      <c r="G419" s="9">
        <f t="shared" si="12"/>
        <v>497331144866140</v>
      </c>
      <c r="H419" s="7">
        <f t="shared" si="13"/>
        <v>148.60882044308468</v>
      </c>
    </row>
    <row r="420" spans="1:8" x14ac:dyDescent="0.3">
      <c r="A420">
        <v>419</v>
      </c>
      <c r="B420" s="9">
        <f>'일자별 주가'!B420*'종목 기본정보'!B$4</f>
        <v>344418765520900</v>
      </c>
      <c r="C420" s="9">
        <f>'일자별 주가'!C420*'종목 기본정보'!C$4</f>
        <v>16546540903648</v>
      </c>
      <c r="D420" s="9">
        <f>'일자별 주가'!D420*'종목 기본정보'!D$4</f>
        <v>56195868899500</v>
      </c>
      <c r="E420" s="9">
        <f>'일자별 주가'!E420*'종목 기본정보'!E$4</f>
        <v>35653883788000</v>
      </c>
      <c r="F420" s="9">
        <f>'일자별 주가'!F420*'종목 기본정보'!F$4</f>
        <v>38987480925000</v>
      </c>
      <c r="G420" s="9">
        <f t="shared" si="12"/>
        <v>491802540037048</v>
      </c>
      <c r="H420" s="7">
        <f t="shared" si="13"/>
        <v>146.95680357096933</v>
      </c>
    </row>
    <row r="421" spans="1:8" x14ac:dyDescent="0.3">
      <c r="A421">
        <v>420</v>
      </c>
      <c r="B421" s="9">
        <f>'일자별 주가'!B421*'종목 기본정보'!B$4</f>
        <v>345323939674700</v>
      </c>
      <c r="C421" s="9">
        <f>'일자별 주가'!C421*'종목 기본정보'!C$4</f>
        <v>16215603741056</v>
      </c>
      <c r="D421" s="9">
        <f>'일자별 주가'!D421*'종목 기본정보'!D$4</f>
        <v>57002508166000</v>
      </c>
      <c r="E421" s="9">
        <f>'일자별 주가'!E421*'종목 기본정보'!E$4</f>
        <v>35559810216000</v>
      </c>
      <c r="F421" s="9">
        <f>'일자별 주가'!F421*'종목 기본정보'!F$4</f>
        <v>38735948790000</v>
      </c>
      <c r="G421" s="9">
        <f t="shared" si="12"/>
        <v>492837810587756</v>
      </c>
      <c r="H421" s="7">
        <f t="shared" si="13"/>
        <v>147.26615547255111</v>
      </c>
    </row>
    <row r="422" spans="1:8" x14ac:dyDescent="0.3">
      <c r="A422">
        <v>421</v>
      </c>
      <c r="B422" s="9">
        <f>'일자별 주가'!B422*'종목 기본정보'!B$4</f>
        <v>340798068905700</v>
      </c>
      <c r="C422" s="9">
        <f>'일자별 주가'!C422*'종목 기본정보'!C$4</f>
        <v>15902096382160</v>
      </c>
      <c r="D422" s="9">
        <f>'일자별 주가'!D422*'종목 기본정보'!D$4</f>
        <v>55389229633000</v>
      </c>
      <c r="E422" s="9">
        <f>'일자별 주가'!E422*'종목 기본정보'!E$4</f>
        <v>35183515928000</v>
      </c>
      <c r="F422" s="9">
        <f>'일자별 주가'!F422*'종목 기본정보'!F$4</f>
        <v>37679513823000</v>
      </c>
      <c r="G422" s="9">
        <f t="shared" si="12"/>
        <v>484952424671860</v>
      </c>
      <c r="H422" s="7">
        <f t="shared" si="13"/>
        <v>144.90990267841889</v>
      </c>
    </row>
    <row r="423" spans="1:8" x14ac:dyDescent="0.3">
      <c r="A423">
        <v>422</v>
      </c>
      <c r="B423" s="9">
        <f>'일자별 주가'!B423*'종목 기본정보'!B$4</f>
        <v>340798068905700</v>
      </c>
      <c r="C423" s="9">
        <f>'일자별 주가'!C423*'종목 기본정보'!C$4</f>
        <v>16111095413536</v>
      </c>
      <c r="D423" s="9">
        <f>'일자별 주가'!D423*'종목 기본정보'!D$4</f>
        <v>56464748655000</v>
      </c>
      <c r="E423" s="9">
        <f>'일자별 주가'!E423*'종목 기본정보'!E$4</f>
        <v>34807221640000</v>
      </c>
      <c r="F423" s="9">
        <f>'일자별 주가'!F423*'종목 기본정보'!F$4</f>
        <v>37729820250000</v>
      </c>
      <c r="G423" s="9">
        <f t="shared" si="12"/>
        <v>485910954864236</v>
      </c>
      <c r="H423" s="7">
        <f t="shared" si="13"/>
        <v>145.19632359277045</v>
      </c>
    </row>
    <row r="424" spans="1:8" x14ac:dyDescent="0.3">
      <c r="A424">
        <v>423</v>
      </c>
      <c r="B424" s="9">
        <f>'일자별 주가'!B424*'종목 기본정보'!B$4</f>
        <v>345323939674700</v>
      </c>
      <c r="C424" s="9">
        <f>'일자별 주가'!C424*'종목 기본정보'!C$4</f>
        <v>15902096382160</v>
      </c>
      <c r="D424" s="9">
        <f>'일자별 주가'!D424*'종목 기본정보'!D$4</f>
        <v>57271387921500</v>
      </c>
      <c r="E424" s="9">
        <f>'일자별 주가'!E424*'종목 기본정보'!E$4</f>
        <v>35136479142000</v>
      </c>
      <c r="F424" s="9">
        <f>'일자별 주가'!F424*'종목 기본정보'!F$4</f>
        <v>37277062407000</v>
      </c>
      <c r="G424" s="9">
        <f t="shared" si="12"/>
        <v>490910965527360</v>
      </c>
      <c r="H424" s="7">
        <f t="shared" si="13"/>
        <v>146.6903898593215</v>
      </c>
    </row>
    <row r="425" spans="1:8" x14ac:dyDescent="0.3">
      <c r="A425">
        <v>424</v>
      </c>
      <c r="B425" s="9">
        <f>'일자별 주가'!B425*'종목 기본정보'!B$4</f>
        <v>346681700905400</v>
      </c>
      <c r="C425" s="9">
        <f>'일자별 주가'!C425*'종목 기본정보'!C$4</f>
        <v>15902096382160</v>
      </c>
      <c r="D425" s="9">
        <f>'일자별 주가'!D425*'종목 기본정보'!D$4</f>
        <v>57809147432500</v>
      </c>
      <c r="E425" s="9">
        <f>'일자별 주가'!E425*'종목 기본정보'!E$4</f>
        <v>34525000924000</v>
      </c>
      <c r="F425" s="9">
        <f>'일자별 주가'!F425*'종목 기본정보'!F$4</f>
        <v>37981352385000</v>
      </c>
      <c r="G425" s="9">
        <f t="shared" si="12"/>
        <v>492899298029060</v>
      </c>
      <c r="H425" s="7">
        <f t="shared" si="13"/>
        <v>147.28452869574167</v>
      </c>
    </row>
    <row r="426" spans="1:8" x14ac:dyDescent="0.3">
      <c r="A426">
        <v>425</v>
      </c>
      <c r="B426" s="9">
        <f>'일자별 주가'!B426*'종목 기본정보'!B$4</f>
        <v>348492049213000</v>
      </c>
      <c r="C426" s="9">
        <f>'일자별 주가'!C426*'종목 기본정보'!C$4</f>
        <v>16302699888544</v>
      </c>
      <c r="D426" s="9">
        <f>'일자별 주가'!D426*'종목 기본정보'!D$4</f>
        <v>57809147432500</v>
      </c>
      <c r="E426" s="9">
        <f>'일자별 주가'!E426*'종목 기본정보'!E$4</f>
        <v>33772412348000</v>
      </c>
      <c r="F426" s="9">
        <f>'일자별 주가'!F426*'종목 기본정보'!F$4</f>
        <v>37729820250000</v>
      </c>
      <c r="G426" s="9">
        <f t="shared" si="12"/>
        <v>494106129132044</v>
      </c>
      <c r="H426" s="7">
        <f t="shared" si="13"/>
        <v>147.64514505476086</v>
      </c>
    </row>
    <row r="427" spans="1:8" x14ac:dyDescent="0.3">
      <c r="A427">
        <v>426</v>
      </c>
      <c r="B427" s="9">
        <f>'일자별 주가'!B427*'종목 기본정보'!B$4</f>
        <v>344418765520900</v>
      </c>
      <c r="C427" s="9">
        <f>'일자별 주가'!C427*'종목 기본정보'!C$4</f>
        <v>15954350545920</v>
      </c>
      <c r="D427" s="9">
        <f>'일자별 주가'!D427*'종목 기본정보'!D$4</f>
        <v>55926989144000</v>
      </c>
      <c r="E427" s="9">
        <f>'일자별 주가'!E427*'종목 기본정보'!E$4</f>
        <v>33678338776000</v>
      </c>
      <c r="F427" s="9">
        <f>'일자별 주가'!F427*'종목 기본정보'!F$4</f>
        <v>36472159575000</v>
      </c>
      <c r="G427" s="9">
        <f t="shared" si="12"/>
        <v>486450603561820</v>
      </c>
      <c r="H427" s="7">
        <f t="shared" si="13"/>
        <v>145.35757743184621</v>
      </c>
    </row>
    <row r="428" spans="1:8" x14ac:dyDescent="0.3">
      <c r="A428">
        <v>427</v>
      </c>
      <c r="B428" s="9">
        <f>'일자별 주가'!B428*'종목 기본정보'!B$4</f>
        <v>349397223366800</v>
      </c>
      <c r="C428" s="9">
        <f>'일자별 주가'!C428*'종목 기본정보'!C$4</f>
        <v>16250445724784</v>
      </c>
      <c r="D428" s="9">
        <f>'일자별 주가'!D428*'종목 기본정보'!D$4</f>
        <v>57540267677000</v>
      </c>
      <c r="E428" s="9">
        <f>'일자별 주가'!E428*'종목 기본정보'!E$4</f>
        <v>32972786986000</v>
      </c>
      <c r="F428" s="9">
        <f>'일자별 주가'!F428*'종목 기본정보'!F$4</f>
        <v>36472159575000</v>
      </c>
      <c r="G428" s="9">
        <f t="shared" si="12"/>
        <v>492632883329584</v>
      </c>
      <c r="H428" s="7">
        <f t="shared" si="13"/>
        <v>147.20492062243574</v>
      </c>
    </row>
    <row r="429" spans="1:8" x14ac:dyDescent="0.3">
      <c r="A429">
        <v>428</v>
      </c>
      <c r="B429" s="9">
        <f>'일자별 주가'!B429*'종목 기본정보'!B$4</f>
        <v>350302397520600</v>
      </c>
      <c r="C429" s="9">
        <f>'일자별 주가'!C429*'종목 기본정보'!C$4</f>
        <v>16024016889712</v>
      </c>
      <c r="D429" s="9">
        <f>'일자별 주가'!D429*'종목 기본정보'!D$4</f>
        <v>56733628410500</v>
      </c>
      <c r="E429" s="9">
        <f>'일자별 주가'!E429*'종목 기본정보'!E$4</f>
        <v>35747957360000</v>
      </c>
      <c r="F429" s="9">
        <f>'일자별 주가'!F429*'종목 기본정보'!F$4</f>
        <v>36773998137000</v>
      </c>
      <c r="G429" s="9">
        <f t="shared" si="12"/>
        <v>495581998317812</v>
      </c>
      <c r="H429" s="7">
        <f t="shared" si="13"/>
        <v>148.08615338711519</v>
      </c>
    </row>
    <row r="430" spans="1:8" x14ac:dyDescent="0.3">
      <c r="A430">
        <v>429</v>
      </c>
      <c r="B430" s="9">
        <f>'일자별 주가'!B430*'종목 기본정보'!B$4</f>
        <v>349849810443700</v>
      </c>
      <c r="C430" s="9">
        <f>'일자별 주가'!C430*'종목 기본정보'!C$4</f>
        <v>16058841249776</v>
      </c>
      <c r="D430" s="9">
        <f>'일자별 주가'!D430*'종목 기본정보'!D$4</f>
        <v>55926989144000</v>
      </c>
      <c r="E430" s="9">
        <f>'일자별 주가'!E430*'종목 기본정보'!E$4</f>
        <v>35794994146000</v>
      </c>
      <c r="F430" s="9">
        <f>'일자별 주가'!F430*'종목 기본정보'!F$4</f>
        <v>36522466002000</v>
      </c>
      <c r="G430" s="9">
        <f t="shared" si="12"/>
        <v>494153100985476</v>
      </c>
      <c r="H430" s="7">
        <f t="shared" si="13"/>
        <v>147.65918083716585</v>
      </c>
    </row>
    <row r="431" spans="1:8" x14ac:dyDescent="0.3">
      <c r="A431">
        <v>430</v>
      </c>
      <c r="B431" s="9">
        <f>'일자별 주가'!B431*'종목 기본정보'!B$4</f>
        <v>351660158751300</v>
      </c>
      <c r="C431" s="9">
        <f>'일자별 주가'!C431*'종목 기본정보'!C$4</f>
        <v>16024016889712</v>
      </c>
      <c r="D431" s="9">
        <f>'일자별 주가'!D431*'종목 기본정보'!D$4</f>
        <v>56195868899500</v>
      </c>
      <c r="E431" s="9">
        <f>'일자별 주가'!E431*'종목 기본정보'!E$4</f>
        <v>36218325220000</v>
      </c>
      <c r="F431" s="9">
        <f>'일자별 주가'!F431*'종목 기본정보'!F$4</f>
        <v>36975223845000</v>
      </c>
      <c r="G431" s="9">
        <f t="shared" si="12"/>
        <v>497073593605512</v>
      </c>
      <c r="H431" s="7">
        <f t="shared" si="13"/>
        <v>148.53186087712814</v>
      </c>
    </row>
    <row r="432" spans="1:8" x14ac:dyDescent="0.3">
      <c r="A432">
        <v>431</v>
      </c>
      <c r="B432" s="9">
        <f>'일자별 주가'!B432*'종목 기본정보'!B$4</f>
        <v>345323939674700</v>
      </c>
      <c r="C432" s="9">
        <f>'일자별 주가'!C432*'종목 기본정보'!C$4</f>
        <v>15170555713184</v>
      </c>
      <c r="D432" s="9">
        <f>'일자별 주가'!D432*'종목 기본정보'!D$4</f>
        <v>55658109388500</v>
      </c>
      <c r="E432" s="9">
        <f>'일자별 주가'!E432*'종목 기본정보'!E$4</f>
        <v>36500545936000</v>
      </c>
      <c r="F432" s="9">
        <f>'일자별 주가'!F432*'종목 기본정보'!F$4</f>
        <v>35969095305000</v>
      </c>
      <c r="G432" s="9">
        <f t="shared" si="12"/>
        <v>488622246017384</v>
      </c>
      <c r="H432" s="7">
        <f t="shared" si="13"/>
        <v>146.0064915951294</v>
      </c>
    </row>
    <row r="433" spans="1:8" x14ac:dyDescent="0.3">
      <c r="A433">
        <v>432</v>
      </c>
      <c r="B433" s="9">
        <f>'일자별 주가'!B433*'종목 기본정보'!B$4</f>
        <v>335367023982900</v>
      </c>
      <c r="C433" s="9">
        <f>'일자별 주가'!C433*'종목 기본정보'!C$4</f>
        <v>15222809876944</v>
      </c>
      <c r="D433" s="9">
        <f>'일자별 주가'!D433*'종목 기본정보'!D$4</f>
        <v>53775951100000</v>
      </c>
      <c r="E433" s="9">
        <f>'일자별 주가'!E433*'종목 기본정보'!E$4</f>
        <v>36077214862000</v>
      </c>
      <c r="F433" s="9">
        <f>'일자별 주가'!F433*'종목 기본정보'!F$4</f>
        <v>35667256743000</v>
      </c>
      <c r="G433" s="9">
        <f t="shared" si="12"/>
        <v>476110256564844</v>
      </c>
      <c r="H433" s="7">
        <f t="shared" si="13"/>
        <v>142.26775129476326</v>
      </c>
    </row>
    <row r="434" spans="1:8" x14ac:dyDescent="0.3">
      <c r="A434">
        <v>433</v>
      </c>
      <c r="B434" s="9">
        <f>'일자별 주가'!B434*'종목 기본정보'!B$4</f>
        <v>335367023982900</v>
      </c>
      <c r="C434" s="9">
        <f>'일자별 주가'!C434*'종목 기본정보'!C$4</f>
        <v>15222809876944</v>
      </c>
      <c r="D434" s="9">
        <f>'일자별 주가'!D434*'종목 기본정보'!D$4</f>
        <v>55389229633000</v>
      </c>
      <c r="E434" s="9">
        <f>'일자별 주가'!E434*'종목 기본정보'!E$4</f>
        <v>36500545936000</v>
      </c>
      <c r="F434" s="9">
        <f>'일자별 주가'!F434*'종목 기본정보'!F$4</f>
        <v>36120014586000</v>
      </c>
      <c r="G434" s="9">
        <f t="shared" si="12"/>
        <v>478599624014844</v>
      </c>
      <c r="H434" s="7">
        <f t="shared" si="13"/>
        <v>143.01160569481993</v>
      </c>
    </row>
    <row r="435" spans="1:8" x14ac:dyDescent="0.3">
      <c r="A435">
        <v>434</v>
      </c>
      <c r="B435" s="9">
        <f>'일자별 주가'!B435*'종목 기본정보'!B$4</f>
        <v>331293740290800</v>
      </c>
      <c r="C435" s="9">
        <f>'일자별 주가'!C435*'종목 기본정보'!C$4</f>
        <v>15240222056976</v>
      </c>
      <c r="D435" s="9">
        <f>'일자별 주가'!D435*'종목 기본정보'!D$4</f>
        <v>53775951100000</v>
      </c>
      <c r="E435" s="9">
        <f>'일자별 주가'!E435*'종목 기본정보'!E$4</f>
        <v>36218325220000</v>
      </c>
      <c r="F435" s="9">
        <f>'일자별 주가'!F435*'종목 기본정보'!F$4</f>
        <v>35566643889000</v>
      </c>
      <c r="G435" s="9">
        <f t="shared" si="12"/>
        <v>472094882556776</v>
      </c>
      <c r="H435" s="7">
        <f t="shared" si="13"/>
        <v>141.06790688297315</v>
      </c>
    </row>
    <row r="436" spans="1:8" x14ac:dyDescent="0.3">
      <c r="A436">
        <v>435</v>
      </c>
      <c r="B436" s="9">
        <f>'일자별 주가'!B436*'종목 기본정보'!B$4</f>
        <v>326767869521800</v>
      </c>
      <c r="C436" s="9">
        <f>'일자별 주가'!C436*'종목 기본정보'!C$4</f>
        <v>14142937489008</v>
      </c>
      <c r="D436" s="9">
        <f>'일자별 주가'!D436*'종목 기본정보'!D$4</f>
        <v>52646656126900</v>
      </c>
      <c r="E436" s="9">
        <f>'일자별 주가'!E436*'종목 기본정보'!E$4</f>
        <v>35136479142000</v>
      </c>
      <c r="F436" s="9">
        <f>'일자별 주가'!F436*'종목 기본정보'!F$4</f>
        <v>34208370360000</v>
      </c>
      <c r="G436" s="9">
        <f t="shared" si="12"/>
        <v>462902312639708</v>
      </c>
      <c r="H436" s="7">
        <f t="shared" si="13"/>
        <v>138.32105101778546</v>
      </c>
    </row>
    <row r="437" spans="1:8" x14ac:dyDescent="0.3">
      <c r="A437">
        <v>436</v>
      </c>
      <c r="B437" s="9">
        <f>'일자별 주가'!B437*'종목 기본정보'!B$4</f>
        <v>322694585829700</v>
      </c>
      <c r="C437" s="9">
        <f>'일자별 주가'!C437*'종목 기본정보'!C$4</f>
        <v>13777175966352</v>
      </c>
      <c r="D437" s="9">
        <f>'일자별 주가'!D437*'종목 기본정보'!D$4</f>
        <v>51893792811500</v>
      </c>
      <c r="E437" s="9">
        <f>'일자별 주가'!E437*'종목 기본정보'!E$4</f>
        <v>34948331998000</v>
      </c>
      <c r="F437" s="9">
        <f>'일자별 주가'!F437*'종목 기본정보'!F$4</f>
        <v>33504080382000</v>
      </c>
      <c r="G437" s="9">
        <f t="shared" si="12"/>
        <v>456817966987552</v>
      </c>
      <c r="H437" s="7">
        <f t="shared" si="13"/>
        <v>136.50297177648181</v>
      </c>
    </row>
    <row r="438" spans="1:8" x14ac:dyDescent="0.3">
      <c r="A438">
        <v>437</v>
      </c>
      <c r="B438" s="9">
        <f>'일자별 주가'!B438*'종목 기본정보'!B$4</f>
        <v>324052347060400</v>
      </c>
      <c r="C438" s="9">
        <f>'일자별 주가'!C438*'종목 기본정보'!C$4</f>
        <v>14195191652768</v>
      </c>
      <c r="D438" s="9">
        <f>'일자별 주가'!D438*'종목 기본정보'!D$4</f>
        <v>51463585202700</v>
      </c>
      <c r="E438" s="9">
        <f>'일자별 주가'!E438*'종목 기본정보'!E$4</f>
        <v>34666111282000</v>
      </c>
      <c r="F438" s="9">
        <f>'일자별 주가'!F438*'종목 기본정보'!F$4</f>
        <v>33554386809000</v>
      </c>
      <c r="G438" s="9">
        <f t="shared" si="12"/>
        <v>457931622006868</v>
      </c>
      <c r="H438" s="7">
        <f t="shared" si="13"/>
        <v>136.83574594618642</v>
      </c>
    </row>
    <row r="439" spans="1:8" x14ac:dyDescent="0.3">
      <c r="A439">
        <v>438</v>
      </c>
      <c r="B439" s="9">
        <f>'일자별 주가'!B439*'종목 기본정보'!B$4</f>
        <v>323599759983500</v>
      </c>
      <c r="C439" s="9">
        <f>'일자별 주가'!C439*'종목 기본정보'!C$4</f>
        <v>14456444847904</v>
      </c>
      <c r="D439" s="9">
        <f>'일자별 주가'!D439*'종목 기본정보'!D$4</f>
        <v>50549394034000</v>
      </c>
      <c r="E439" s="9">
        <f>'일자별 주가'!E439*'종목 기본정보'!E$4</f>
        <v>35936104504000</v>
      </c>
      <c r="F439" s="9">
        <f>'일자별 주가'!F439*'종목 기본정보'!F$4</f>
        <v>34510208922000</v>
      </c>
      <c r="G439" s="9">
        <f t="shared" si="12"/>
        <v>459051912291404</v>
      </c>
      <c r="H439" s="7">
        <f t="shared" si="13"/>
        <v>137.17050281684965</v>
      </c>
    </row>
    <row r="440" spans="1:8" x14ac:dyDescent="0.3">
      <c r="A440">
        <v>439</v>
      </c>
      <c r="B440" s="9">
        <f>'일자별 주가'!B440*'종목 기본정보'!B$4</f>
        <v>312285083061000</v>
      </c>
      <c r="C440" s="9">
        <f>'일자별 주가'!C440*'종목 기본정보'!C$4</f>
        <v>14526111191696</v>
      </c>
      <c r="D440" s="9">
        <f>'일자별 주가'!D440*'종목 기본정보'!D$4</f>
        <v>49204995256500</v>
      </c>
      <c r="E440" s="9">
        <f>'일자별 주가'!E440*'종목 기본정보'!E$4</f>
        <v>37441281656000</v>
      </c>
      <c r="F440" s="9">
        <f>'일자별 주가'!F440*'종목 기본정보'!F$4</f>
        <v>33353161101000</v>
      </c>
      <c r="G440" s="9">
        <f t="shared" si="12"/>
        <v>446810632266196</v>
      </c>
      <c r="H440" s="7">
        <f t="shared" si="13"/>
        <v>133.5126539086553</v>
      </c>
    </row>
    <row r="441" spans="1:8" x14ac:dyDescent="0.3">
      <c r="A441">
        <v>440</v>
      </c>
      <c r="B441" s="9">
        <f>'일자별 주가'!B441*'종목 기본정보'!B$4</f>
        <v>311379908907200</v>
      </c>
      <c r="C441" s="9">
        <f>'일자별 주가'!C441*'종목 기본정보'!C$4</f>
        <v>14439032667872</v>
      </c>
      <c r="D441" s="9">
        <f>'일자별 주가'!D441*'종목 기본정보'!D$4</f>
        <v>49473875012000</v>
      </c>
      <c r="E441" s="9">
        <f>'일자별 주가'!E441*'종목 기본정보'!E$4</f>
        <v>38005723088000</v>
      </c>
      <c r="F441" s="9">
        <f>'일자별 주가'!F441*'종목 기본정보'!F$4</f>
        <v>33755612517000</v>
      </c>
      <c r="G441" s="9">
        <f t="shared" si="12"/>
        <v>447054152192072</v>
      </c>
      <c r="H441" s="7">
        <f t="shared" si="13"/>
        <v>133.58542073476784</v>
      </c>
    </row>
    <row r="442" spans="1:8" x14ac:dyDescent="0.3">
      <c r="A442">
        <v>441</v>
      </c>
      <c r="B442" s="9">
        <f>'일자별 주가'!B442*'종목 기본정보'!B$4</f>
        <v>314095431368600</v>
      </c>
      <c r="C442" s="9">
        <f>'일자별 주가'!C442*'종목 기본정보'!C$4</f>
        <v>14961556681808</v>
      </c>
      <c r="D442" s="9">
        <f>'일자별 주가'!D442*'종목 기본정보'!D$4</f>
        <v>50441842131800</v>
      </c>
      <c r="E442" s="9">
        <f>'일자별 주가'!E442*'종목 기본정보'!E$4</f>
        <v>39887194528000</v>
      </c>
      <c r="F442" s="9">
        <f>'일자별 주가'!F442*'종목 기본정보'!F$4</f>
        <v>34812047484000</v>
      </c>
      <c r="G442" s="9">
        <f t="shared" si="12"/>
        <v>454198072194208</v>
      </c>
      <c r="H442" s="7">
        <f t="shared" si="13"/>
        <v>135.72011415949379</v>
      </c>
    </row>
    <row r="443" spans="1:8" x14ac:dyDescent="0.3">
      <c r="A443">
        <v>442</v>
      </c>
      <c r="B443" s="9">
        <f>'일자별 주가'!B443*'종목 기본정보'!B$4</f>
        <v>317263540906900</v>
      </c>
      <c r="C443" s="9">
        <f>'일자별 주가'!C443*'종목 기본정보'!C$4</f>
        <v>15135731353120</v>
      </c>
      <c r="D443" s="9">
        <f>'일자별 주가'!D443*'종목 기본정보'!D$4</f>
        <v>52915535882400</v>
      </c>
      <c r="E443" s="9">
        <f>'일자별 주가'!E443*'종목 기본정보'!E$4</f>
        <v>39322753096000</v>
      </c>
      <c r="F443" s="9">
        <f>'일자별 주가'!F443*'종목 기본정보'!F$4</f>
        <v>35818176024000</v>
      </c>
      <c r="G443" s="9">
        <f t="shared" si="12"/>
        <v>460455737262420</v>
      </c>
      <c r="H443" s="7">
        <f t="shared" si="13"/>
        <v>137.58998342892227</v>
      </c>
    </row>
    <row r="444" spans="1:8" x14ac:dyDescent="0.3">
      <c r="A444">
        <v>443</v>
      </c>
      <c r="B444" s="9">
        <f>'일자별 주가'!B444*'종목 기본정보'!B$4</f>
        <v>317716127983800</v>
      </c>
      <c r="C444" s="9">
        <f>'일자별 주가'!C444*'종목 기본정보'!C$4</f>
        <v>14944126878112</v>
      </c>
      <c r="D444" s="9">
        <f>'일자별 주가'!D444*'종목 기본정보'!D$4</f>
        <v>52216448518100</v>
      </c>
      <c r="E444" s="9">
        <f>'일자별 주가'!E444*'종목 기본정보'!E$4</f>
        <v>38899422022000</v>
      </c>
      <c r="F444" s="9">
        <f>'일자별 주가'!F444*'종목 기본정보'!F$4</f>
        <v>35466031035000</v>
      </c>
      <c r="G444" s="9">
        <f t="shared" si="12"/>
        <v>459242156437012</v>
      </c>
      <c r="H444" s="7">
        <f t="shared" si="13"/>
        <v>137.22735016768792</v>
      </c>
    </row>
    <row r="445" spans="1:8" x14ac:dyDescent="0.3">
      <c r="A445">
        <v>444</v>
      </c>
      <c r="B445" s="9">
        <f>'일자별 주가'!B445*'종목 기본정보'!B$4</f>
        <v>319526476291400</v>
      </c>
      <c r="C445" s="9">
        <f>'일자별 주가'!C445*'종목 기본정보'!C$4</f>
        <v>15118301549424</v>
      </c>
      <c r="D445" s="9">
        <f>'일자별 주가'!D445*'종목 기본정보'!D$4</f>
        <v>52539104224700</v>
      </c>
      <c r="E445" s="9">
        <f>'일자별 주가'!E445*'종목 기본정보'!E$4</f>
        <v>39087569166000</v>
      </c>
      <c r="F445" s="9">
        <f>'일자별 주가'!F445*'종목 기본정보'!F$4</f>
        <v>36572772429000</v>
      </c>
      <c r="G445" s="9">
        <f t="shared" si="12"/>
        <v>462844223660524</v>
      </c>
      <c r="H445" s="7">
        <f t="shared" si="13"/>
        <v>138.30369329795153</v>
      </c>
    </row>
    <row r="446" spans="1:8" x14ac:dyDescent="0.3">
      <c r="A446">
        <v>445</v>
      </c>
      <c r="B446" s="9">
        <f>'일자별 주가'!B446*'종목 기본정보'!B$4</f>
        <v>318168715060700</v>
      </c>
      <c r="C446" s="9">
        <f>'일자별 주가'!C446*'종목 기본정보'!C$4</f>
        <v>15240222056976</v>
      </c>
      <c r="D446" s="9">
        <f>'일자별 주가'!D446*'종목 기본정보'!D$4</f>
        <v>52646656126900</v>
      </c>
      <c r="E446" s="9">
        <f>'일자별 주가'!E446*'종목 기본정보'!E$4</f>
        <v>39510900240000</v>
      </c>
      <c r="F446" s="9">
        <f>'일자별 주가'!F446*'종목 기본정보'!F$4</f>
        <v>36572772429000</v>
      </c>
      <c r="G446" s="9">
        <f t="shared" si="12"/>
        <v>462139265913576</v>
      </c>
      <c r="H446" s="7">
        <f t="shared" si="13"/>
        <v>138.09304302937778</v>
      </c>
    </row>
    <row r="447" spans="1:8" x14ac:dyDescent="0.3">
      <c r="A447">
        <v>446</v>
      </c>
      <c r="B447" s="9">
        <f>'일자별 주가'!B447*'종목 기본정보'!B$4</f>
        <v>317716127983800</v>
      </c>
      <c r="C447" s="9">
        <f>'일자별 주가'!C447*'종목 기본정보'!C$4</f>
        <v>15118301549424</v>
      </c>
      <c r="D447" s="9">
        <f>'일자별 주가'!D447*'종목 기본정보'!D$4</f>
        <v>51786240909300</v>
      </c>
      <c r="E447" s="9">
        <f>'일자별 주가'!E447*'종목 기본정보'!E$4</f>
        <v>37911649516000</v>
      </c>
      <c r="F447" s="9">
        <f>'일자별 주가'!F447*'종목 기본정보'!F$4</f>
        <v>36371546721000</v>
      </c>
      <c r="G447" s="9">
        <f t="shared" si="12"/>
        <v>458903866679524</v>
      </c>
      <c r="H447" s="7">
        <f t="shared" si="13"/>
        <v>137.12626492026831</v>
      </c>
    </row>
    <row r="448" spans="1:8" x14ac:dyDescent="0.3">
      <c r="A448">
        <v>447</v>
      </c>
      <c r="B448" s="9">
        <f>'일자별 주가'!B448*'종목 기본정보'!B$4</f>
        <v>318621302137600</v>
      </c>
      <c r="C448" s="9">
        <f>'일자별 주가'!C448*'종목 기본정보'!C$4</f>
        <v>15327318204464</v>
      </c>
      <c r="D448" s="9">
        <f>'일자별 주가'!D448*'종목 기본정보'!D$4</f>
        <v>52969311833500</v>
      </c>
      <c r="E448" s="9">
        <f>'일자별 주가'!E448*'종목 기본정보'!E$4</f>
        <v>38476090948000</v>
      </c>
      <c r="F448" s="9">
        <f>'일자별 주가'!F448*'종목 기본정보'!F$4</f>
        <v>37075836699000</v>
      </c>
      <c r="G448" s="9">
        <f t="shared" si="12"/>
        <v>462469859822564</v>
      </c>
      <c r="H448" s="7">
        <f t="shared" si="13"/>
        <v>138.19182866017431</v>
      </c>
    </row>
    <row r="449" spans="1:8" x14ac:dyDescent="0.3">
      <c r="A449">
        <v>448</v>
      </c>
      <c r="B449" s="9">
        <f>'일자별 주가'!B449*'종목 기본정보'!B$4</f>
        <v>317716127983800</v>
      </c>
      <c r="C449" s="9">
        <f>'일자별 주가'!C449*'종목 기본정보'!C$4</f>
        <v>15275064040704</v>
      </c>
      <c r="D449" s="9">
        <f>'일자별 주가'!D449*'종목 기본정보'!D$4</f>
        <v>53775951100000</v>
      </c>
      <c r="E449" s="9">
        <f>'일자별 주가'!E449*'종목 기본정보'!E$4</f>
        <v>38617201306000</v>
      </c>
      <c r="F449" s="9">
        <f>'일자별 주가'!F449*'종목 기본정보'!F$4</f>
        <v>36874610991000</v>
      </c>
      <c r="G449" s="9">
        <f t="shared" si="12"/>
        <v>462258955421504</v>
      </c>
      <c r="H449" s="7">
        <f t="shared" si="13"/>
        <v>138.12880776435608</v>
      </c>
    </row>
    <row r="450" spans="1:8" x14ac:dyDescent="0.3">
      <c r="A450">
        <v>449</v>
      </c>
      <c r="B450" s="9">
        <f>'일자별 주가'!B450*'종목 기본정보'!B$4</f>
        <v>321789411675900</v>
      </c>
      <c r="C450" s="9">
        <f>'일자별 주가'!C450*'종목 기본정보'!C$4</f>
        <v>15309906024432</v>
      </c>
      <c r="D450" s="9">
        <f>'일자별 주가'!D450*'종목 기본정보'!D$4</f>
        <v>54851470122000</v>
      </c>
      <c r="E450" s="9">
        <f>'일자별 주가'!E450*'종목 기본정보'!E$4</f>
        <v>39040532380000</v>
      </c>
      <c r="F450" s="9">
        <f>'일자별 주가'!F450*'종목 기본정보'!F$4</f>
        <v>37528594542000</v>
      </c>
      <c r="G450" s="9">
        <f t="shared" si="12"/>
        <v>468519914744332</v>
      </c>
      <c r="H450" s="7">
        <f t="shared" si="13"/>
        <v>139.99966139862431</v>
      </c>
    </row>
    <row r="451" spans="1:8" x14ac:dyDescent="0.3">
      <c r="A451">
        <v>450</v>
      </c>
      <c r="B451" s="9">
        <f>'일자별 주가'!B451*'종목 기본정보'!B$4</f>
        <v>317263540906900</v>
      </c>
      <c r="C451" s="9">
        <f>'일자별 주가'!C451*'종목 기본정보'!C$4</f>
        <v>15640825563360</v>
      </c>
      <c r="D451" s="9">
        <f>'일자별 주가'!D451*'종목 기본정보'!D$4</f>
        <v>54582590366500</v>
      </c>
      <c r="E451" s="9">
        <f>'일자별 주가'!E451*'종목 기본정보'!E$4</f>
        <v>38805348450000</v>
      </c>
      <c r="F451" s="9">
        <f>'일자별 주가'!F451*'종목 기본정보'!F$4</f>
        <v>37729820250000</v>
      </c>
      <c r="G451" s="9">
        <f t="shared" ref="G451:G514" si="14">SUM(B451:F451)</f>
        <v>464022125536760</v>
      </c>
      <c r="H451" s="7">
        <f t="shared" ref="H451:H514" si="15">G451/G$2*100</f>
        <v>138.65566523904573</v>
      </c>
    </row>
    <row r="452" spans="1:8" x14ac:dyDescent="0.3">
      <c r="A452">
        <v>451</v>
      </c>
      <c r="B452" s="9">
        <f>'일자별 주가'!B452*'종목 기본정보'!B$4</f>
        <v>319979063368300</v>
      </c>
      <c r="C452" s="9">
        <f>'일자별 주가'!C452*'종목 기본정보'!C$4</f>
        <v>15431826531984</v>
      </c>
      <c r="D452" s="9">
        <f>'일자별 주가'!D452*'종목 기본정보'!D$4</f>
        <v>57271387921500</v>
      </c>
      <c r="E452" s="9">
        <f>'일자별 주가'!E452*'종목 기본정보'!E$4</f>
        <v>39981268100000</v>
      </c>
      <c r="F452" s="9">
        <f>'일자별 주가'!F452*'종목 기본정보'!F$4</f>
        <v>37528594542000</v>
      </c>
      <c r="G452" s="9">
        <f t="shared" si="14"/>
        <v>470192140463784</v>
      </c>
      <c r="H452" s="7">
        <f t="shared" si="15"/>
        <v>140.49934354048824</v>
      </c>
    </row>
    <row r="453" spans="1:8" x14ac:dyDescent="0.3">
      <c r="A453">
        <v>452</v>
      </c>
      <c r="B453" s="9">
        <f>'일자별 주가'!B453*'종목 기본정보'!B$4</f>
        <v>315905779676200</v>
      </c>
      <c r="C453" s="9">
        <f>'일자별 주가'!C453*'종목 기본정보'!C$4</f>
        <v>15170555713184</v>
      </c>
      <c r="D453" s="9">
        <f>'일자별 주가'!D453*'종목 기본정보'!D$4</f>
        <v>55389229633000</v>
      </c>
      <c r="E453" s="9">
        <f>'일자별 주가'!E453*'종목 기본정보'!E$4</f>
        <v>39322753096000</v>
      </c>
      <c r="F453" s="9">
        <f>'일자별 주가'!F453*'종목 기본정보'!F$4</f>
        <v>36924917418000</v>
      </c>
      <c r="G453" s="9">
        <f t="shared" si="14"/>
        <v>462713235536384</v>
      </c>
      <c r="H453" s="7">
        <f t="shared" si="15"/>
        <v>138.26455239390515</v>
      </c>
    </row>
    <row r="454" spans="1:8" x14ac:dyDescent="0.3">
      <c r="A454">
        <v>453</v>
      </c>
      <c r="B454" s="9">
        <f>'일자별 주가'!B454*'종목 기본정보'!B$4</f>
        <v>316358366753100</v>
      </c>
      <c r="C454" s="9">
        <f>'일자별 주가'!C454*'종목 기본정보'!C$4</f>
        <v>15222809876944</v>
      </c>
      <c r="D454" s="9">
        <f>'일자별 주가'!D454*'종목 기본정보'!D$4</f>
        <v>57271387921500</v>
      </c>
      <c r="E454" s="9">
        <f>'일자별 주가'!E454*'종목 기본정보'!E$4</f>
        <v>39134605952000</v>
      </c>
      <c r="F454" s="9">
        <f>'일자별 주가'!F454*'종목 기본정보'!F$4</f>
        <v>36371546721000</v>
      </c>
      <c r="G454" s="9">
        <f t="shared" si="14"/>
        <v>464358717224544</v>
      </c>
      <c r="H454" s="7">
        <f t="shared" si="15"/>
        <v>138.75624308181486</v>
      </c>
    </row>
    <row r="455" spans="1:8" x14ac:dyDescent="0.3">
      <c r="A455">
        <v>454</v>
      </c>
      <c r="B455" s="9">
        <f>'일자별 주가'!B455*'종목 기본정보'!B$4</f>
        <v>323599759983500</v>
      </c>
      <c r="C455" s="9">
        <f>'일자별 주가'!C455*'종목 기본정보'!C$4</f>
        <v>15222809876944</v>
      </c>
      <c r="D455" s="9">
        <f>'일자별 주가'!D455*'종목 기본정보'!D$4</f>
        <v>57809147432500</v>
      </c>
      <c r="E455" s="9">
        <f>'일자별 주가'!E455*'종목 기본정보'!E$4</f>
        <v>39087569166000</v>
      </c>
      <c r="F455" s="9">
        <f>'일자별 주가'!F455*'종목 기본정보'!F$4</f>
        <v>36773998137000</v>
      </c>
      <c r="G455" s="9">
        <f t="shared" si="14"/>
        <v>472493284595944</v>
      </c>
      <c r="H455" s="7">
        <f t="shared" si="15"/>
        <v>141.18695443853858</v>
      </c>
    </row>
    <row r="456" spans="1:8" x14ac:dyDescent="0.3">
      <c r="A456">
        <v>455</v>
      </c>
      <c r="B456" s="9">
        <f>'일자별 주가'!B456*'종목 기본정보'!B$4</f>
        <v>318621302137600</v>
      </c>
      <c r="C456" s="9">
        <f>'일자별 주가'!C456*'종목 기본정보'!C$4</f>
        <v>15222809876944</v>
      </c>
      <c r="D456" s="9">
        <f>'일자별 주가'!D456*'종목 기본정보'!D$4</f>
        <v>56733628410500</v>
      </c>
      <c r="E456" s="9">
        <f>'일자별 주가'!E456*'종목 기본정보'!E$4</f>
        <v>36876840224000</v>
      </c>
      <c r="F456" s="9">
        <f>'일자별 주가'!F456*'종목 기본정보'!F$4</f>
        <v>36824304564000</v>
      </c>
      <c r="G456" s="9">
        <f t="shared" si="14"/>
        <v>464278885213044</v>
      </c>
      <c r="H456" s="7">
        <f t="shared" si="15"/>
        <v>138.73238826961358</v>
      </c>
    </row>
    <row r="457" spans="1:8" x14ac:dyDescent="0.3">
      <c r="A457">
        <v>456</v>
      </c>
      <c r="B457" s="9">
        <f>'일자별 주가'!B457*'종목 기본정보'!B$4</f>
        <v>319526476291400</v>
      </c>
      <c r="C457" s="9">
        <f>'일자별 주가'!C457*'종목 기본정보'!C$4</f>
        <v>15066047385664</v>
      </c>
      <c r="D457" s="9">
        <f>'일자별 주가'!D457*'종목 기본정보'!D$4</f>
        <v>57002508166000</v>
      </c>
      <c r="E457" s="9">
        <f>'일자별 주가'!E457*'종목 기본정보'!E$4</f>
        <v>37159060940000</v>
      </c>
      <c r="F457" s="9">
        <f>'일자별 주가'!F457*'종목 기본정보'!F$4</f>
        <v>37780126677000</v>
      </c>
      <c r="G457" s="9">
        <f t="shared" si="14"/>
        <v>466534219460064</v>
      </c>
      <c r="H457" s="7">
        <f t="shared" si="15"/>
        <v>139.40631059604408</v>
      </c>
    </row>
    <row r="458" spans="1:8" x14ac:dyDescent="0.3">
      <c r="A458">
        <v>457</v>
      </c>
      <c r="B458" s="9">
        <f>'일자별 주가'!B458*'종목 기본정보'!B$4</f>
        <v>317716127983800</v>
      </c>
      <c r="C458" s="9">
        <f>'일자별 주가'!C458*'종목 기본정보'!C$4</f>
        <v>15048635205632</v>
      </c>
      <c r="D458" s="9">
        <f>'일자별 주가'!D458*'종목 기본정보'!D$4</f>
        <v>57540267677000</v>
      </c>
      <c r="E458" s="9">
        <f>'일자별 주가'!E458*'종목 기본정보'!E$4</f>
        <v>36970913796000</v>
      </c>
      <c r="F458" s="9">
        <f>'일자별 주가'!F458*'종목 기본정보'!F$4</f>
        <v>37981352385000</v>
      </c>
      <c r="G458" s="9">
        <f t="shared" si="14"/>
        <v>465257297047432</v>
      </c>
      <c r="H458" s="7">
        <f t="shared" si="15"/>
        <v>139.02475006942626</v>
      </c>
    </row>
    <row r="459" spans="1:8" x14ac:dyDescent="0.3">
      <c r="A459">
        <v>458</v>
      </c>
      <c r="B459" s="9">
        <f>'일자별 주가'!B459*'종목 기본정보'!B$4</f>
        <v>319526476291400</v>
      </c>
      <c r="C459" s="9">
        <f>'일자별 주가'!C459*'종목 기본정보'!C$4</f>
        <v>14334524340352</v>
      </c>
      <c r="D459" s="9">
        <f>'일자별 주가'!D459*'종목 기본정보'!D$4</f>
        <v>57809147432500</v>
      </c>
      <c r="E459" s="9">
        <f>'일자별 주가'!E459*'종목 기본정보'!E$4</f>
        <v>36265362006000</v>
      </c>
      <c r="F459" s="9">
        <f>'일자별 주가'!F459*'종목 기본정보'!F$4</f>
        <v>37427981688000</v>
      </c>
      <c r="G459" s="9">
        <f t="shared" si="14"/>
        <v>465363491758252</v>
      </c>
      <c r="H459" s="7">
        <f t="shared" si="15"/>
        <v>139.05648238877757</v>
      </c>
    </row>
    <row r="460" spans="1:8" x14ac:dyDescent="0.3">
      <c r="A460">
        <v>459</v>
      </c>
      <c r="B460" s="9">
        <f>'일자별 주가'!B460*'종목 기본정보'!B$4</f>
        <v>319073889214500</v>
      </c>
      <c r="C460" s="9">
        <f>'일자별 주가'!C460*'종목 기본정보'!C$4</f>
        <v>14386778504112</v>
      </c>
      <c r="D460" s="9">
        <f>'일자별 주가'!D460*'종목 기본정보'!D$4</f>
        <v>58615786699000</v>
      </c>
      <c r="E460" s="9">
        <f>'일자별 주가'!E460*'종목 기본정보'!E$4</f>
        <v>36171288434000</v>
      </c>
      <c r="F460" s="9">
        <f>'일자별 주가'!F460*'종목 기본정보'!F$4</f>
        <v>37629207396000</v>
      </c>
      <c r="G460" s="9">
        <f t="shared" si="14"/>
        <v>465876950247612</v>
      </c>
      <c r="H460" s="7">
        <f t="shared" si="15"/>
        <v>139.20991026321889</v>
      </c>
    </row>
    <row r="461" spans="1:8" x14ac:dyDescent="0.3">
      <c r="A461">
        <v>460</v>
      </c>
      <c r="B461" s="9">
        <f>'일자별 주가'!B461*'종목 기본정보'!B$4</f>
        <v>317716127983800</v>
      </c>
      <c r="C461" s="9">
        <f>'일자별 주가'!C461*'종목 기본정보'!C$4</f>
        <v>14282270176592</v>
      </c>
      <c r="D461" s="9">
        <f>'일자별 주가'!D461*'종목 기본정보'!D$4</f>
        <v>58346906943500</v>
      </c>
      <c r="E461" s="9">
        <f>'일자별 주가'!E461*'종목 기본정보'!E$4</f>
        <v>34760184854000</v>
      </c>
      <c r="F461" s="9">
        <f>'일자별 주가'!F461*'종목 기본정보'!F$4</f>
        <v>37629207396000</v>
      </c>
      <c r="G461" s="9">
        <f t="shared" si="14"/>
        <v>462734697353892</v>
      </c>
      <c r="H461" s="7">
        <f t="shared" si="15"/>
        <v>138.27096545573997</v>
      </c>
    </row>
    <row r="462" spans="1:8" x14ac:dyDescent="0.3">
      <c r="A462">
        <v>461</v>
      </c>
      <c r="B462" s="9">
        <f>'일자별 주가'!B462*'종목 기본정보'!B$4</f>
        <v>316358366753100</v>
      </c>
      <c r="C462" s="9">
        <f>'일자별 주가'!C462*'종목 기본정보'!C$4</f>
        <v>14264857996560</v>
      </c>
      <c r="D462" s="9">
        <f>'일자별 주가'!D462*'종목 기본정보'!D$4</f>
        <v>57809147432500</v>
      </c>
      <c r="E462" s="9">
        <f>'일자별 주가'!E462*'종목 기본정보'!E$4</f>
        <v>35606847002000</v>
      </c>
      <c r="F462" s="9">
        <f>'일자별 주가'!F462*'종목 기본정보'!F$4</f>
        <v>37880739531000</v>
      </c>
      <c r="G462" s="9">
        <f t="shared" si="14"/>
        <v>461919958715160</v>
      </c>
      <c r="H462" s="7">
        <f t="shared" si="15"/>
        <v>138.02751127169938</v>
      </c>
    </row>
    <row r="463" spans="1:8" x14ac:dyDescent="0.3">
      <c r="A463">
        <v>462</v>
      </c>
      <c r="B463" s="9">
        <f>'일자별 주가'!B463*'종목 기본정보'!B$4</f>
        <v>319526476291400</v>
      </c>
      <c r="C463" s="9">
        <f>'일자별 주가'!C463*'종목 기본정보'!C$4</f>
        <v>14508699011664</v>
      </c>
      <c r="D463" s="9">
        <f>'일자별 주가'!D463*'종목 기본정보'!D$4</f>
        <v>57271387921500</v>
      </c>
      <c r="E463" s="9">
        <f>'일자별 주가'!E463*'종목 기본정보'!E$4</f>
        <v>36406472364000</v>
      </c>
      <c r="F463" s="9">
        <f>'일자별 주가'!F463*'종목 기본정보'!F$4</f>
        <v>37780126677000</v>
      </c>
      <c r="G463" s="9">
        <f t="shared" si="14"/>
        <v>465493162265564</v>
      </c>
      <c r="H463" s="7">
        <f t="shared" si="15"/>
        <v>139.09522957229265</v>
      </c>
    </row>
    <row r="464" spans="1:8" x14ac:dyDescent="0.3">
      <c r="A464">
        <v>463</v>
      </c>
      <c r="B464" s="9">
        <f>'일자별 주가'!B464*'종목 기본정보'!B$4</f>
        <v>323147172906600</v>
      </c>
      <c r="C464" s="9">
        <f>'일자별 주가'!C464*'종목 기본정보'!C$4</f>
        <v>15048635205632</v>
      </c>
      <c r="D464" s="9">
        <f>'일자별 주가'!D464*'종목 기본정보'!D$4</f>
        <v>59691305721000</v>
      </c>
      <c r="E464" s="9">
        <f>'일자별 주가'!E464*'종목 기본정보'!E$4</f>
        <v>35983141290000</v>
      </c>
      <c r="F464" s="9">
        <f>'일자별 주가'!F464*'종목 기본정보'!F$4</f>
        <v>37931045958000</v>
      </c>
      <c r="G464" s="9">
        <f t="shared" si="14"/>
        <v>471801301081232</v>
      </c>
      <c r="H464" s="7">
        <f t="shared" si="15"/>
        <v>140.98018103424056</v>
      </c>
    </row>
    <row r="465" spans="1:8" x14ac:dyDescent="0.3">
      <c r="A465">
        <v>464</v>
      </c>
      <c r="B465" s="9">
        <f>'일자별 주가'!B465*'종목 기본정보'!B$4</f>
        <v>322694585829700</v>
      </c>
      <c r="C465" s="9">
        <f>'일자별 주가'!C465*'종목 기본정보'!C$4</f>
        <v>15187985516880</v>
      </c>
      <c r="D465" s="9">
        <f>'일자별 주가'!D465*'종목 기본정보'!D$4</f>
        <v>60229065232000</v>
      </c>
      <c r="E465" s="9">
        <f>'일자별 주가'!E465*'종목 기본정보'!E$4</f>
        <v>36547582722000</v>
      </c>
      <c r="F465" s="9">
        <f>'일자별 주가'!F465*'종목 기본정보'!F$4</f>
        <v>38232884520000</v>
      </c>
      <c r="G465" s="9">
        <f t="shared" si="14"/>
        <v>472892103820580</v>
      </c>
      <c r="H465" s="7">
        <f t="shared" si="15"/>
        <v>141.30612665438511</v>
      </c>
    </row>
    <row r="466" spans="1:8" x14ac:dyDescent="0.3">
      <c r="A466">
        <v>465</v>
      </c>
      <c r="B466" s="9">
        <f>'일자별 주가'!B466*'종목 기본정보'!B$4</f>
        <v>319979063368300</v>
      </c>
      <c r="C466" s="9">
        <f>'일자별 주가'!C466*'종목 기본정보'!C$4</f>
        <v>14804794190528</v>
      </c>
      <c r="D466" s="9">
        <f>'일자별 주가'!D466*'종목 기본정보'!D$4</f>
        <v>59422425965500</v>
      </c>
      <c r="E466" s="9">
        <f>'일자별 주가'!E466*'종목 기본정보'!E$4</f>
        <v>36171288434000</v>
      </c>
      <c r="F466" s="9">
        <f>'일자별 주가'!F466*'종목 기본정보'!F$4</f>
        <v>38333497374000</v>
      </c>
      <c r="G466" s="9">
        <f t="shared" si="14"/>
        <v>468711069332328</v>
      </c>
      <c r="H466" s="7">
        <f t="shared" si="15"/>
        <v>140.05678080113429</v>
      </c>
    </row>
    <row r="467" spans="1:8" x14ac:dyDescent="0.3">
      <c r="A467">
        <v>466</v>
      </c>
      <c r="B467" s="9">
        <f>'일자별 주가'!B467*'종목 기본정보'!B$4</f>
        <v>317716127983800</v>
      </c>
      <c r="C467" s="9">
        <f>'일자별 주가'!C467*'종목 기본정보'!C$4</f>
        <v>14648031699248</v>
      </c>
      <c r="D467" s="9">
        <f>'일자별 주가'!D467*'종목 기본정보'!D$4</f>
        <v>59153546210000</v>
      </c>
      <c r="E467" s="9">
        <f>'일자별 주가'!E467*'종목 기본정보'!E$4</f>
        <v>36500545936000</v>
      </c>
      <c r="F467" s="9">
        <f>'일자별 주가'!F467*'종목 기본정보'!F$4</f>
        <v>38383803801000</v>
      </c>
      <c r="G467" s="9">
        <f t="shared" si="14"/>
        <v>466402055630048</v>
      </c>
      <c r="H467" s="7">
        <f t="shared" si="15"/>
        <v>139.36681837624917</v>
      </c>
    </row>
    <row r="468" spans="1:8" x14ac:dyDescent="0.3">
      <c r="A468">
        <v>467</v>
      </c>
      <c r="B468" s="9">
        <f>'일자별 주가'!B468*'종목 기본정보'!B$4</f>
        <v>322241998752800</v>
      </c>
      <c r="C468" s="9">
        <f>'일자별 주가'!C468*'종목 기본정보'!C$4</f>
        <v>15536317235840</v>
      </c>
      <c r="D468" s="9">
        <f>'일자별 주가'!D468*'종목 기본정보'!D$4</f>
        <v>59960185476500</v>
      </c>
      <c r="E468" s="9">
        <f>'일자별 주가'!E468*'종목 기본정보'!E$4</f>
        <v>35653883788000</v>
      </c>
      <c r="F468" s="9">
        <f>'일자별 주가'!F468*'종목 기본정보'!F$4</f>
        <v>38081965239000</v>
      </c>
      <c r="G468" s="9">
        <f t="shared" si="14"/>
        <v>471474350492140</v>
      </c>
      <c r="H468" s="7">
        <f t="shared" si="15"/>
        <v>140.88248407339324</v>
      </c>
    </row>
    <row r="469" spans="1:8" x14ac:dyDescent="0.3">
      <c r="A469">
        <v>468</v>
      </c>
      <c r="B469" s="9">
        <f>'일자별 주가'!B469*'종목 기본정보'!B$4</f>
        <v>338987720598100</v>
      </c>
      <c r="C469" s="9">
        <f>'일자별 주가'!C469*'종목 기본정보'!C$4</f>
        <v>15257651860672</v>
      </c>
      <c r="D469" s="9">
        <f>'일자별 주가'!D469*'종목 기본정보'!D$4</f>
        <v>64262261564500</v>
      </c>
      <c r="E469" s="9">
        <f>'일자별 주가'!E469*'종목 기본정보'!E$4</f>
        <v>35983141290000</v>
      </c>
      <c r="F469" s="9">
        <f>'일자별 주가'!F469*'종목 기본정보'!F$4</f>
        <v>37528594542000</v>
      </c>
      <c r="G469" s="9">
        <f t="shared" si="14"/>
        <v>492019369855272</v>
      </c>
      <c r="H469" s="7">
        <f t="shared" si="15"/>
        <v>147.02159505619156</v>
      </c>
    </row>
    <row r="470" spans="1:8" x14ac:dyDescent="0.3">
      <c r="A470">
        <v>469</v>
      </c>
      <c r="B470" s="9">
        <f>'일자별 주가'!B470*'종목 기본정보'!B$4</f>
        <v>340798068905700</v>
      </c>
      <c r="C470" s="9">
        <f>'일자별 주가'!C470*'종목 기본정보'!C$4</f>
        <v>14891872714352</v>
      </c>
      <c r="D470" s="9">
        <f>'일자별 주가'!D470*'종목 기본정보'!D$4</f>
        <v>63993381809000</v>
      </c>
      <c r="E470" s="9">
        <f>'일자별 주가'!E470*'종목 기본정보'!E$4</f>
        <v>34807221640000</v>
      </c>
      <c r="F470" s="9">
        <f>'일자별 주가'!F470*'종목 기본정보'!F$4</f>
        <v>37075836699000</v>
      </c>
      <c r="G470" s="9">
        <f t="shared" si="14"/>
        <v>491566381768052</v>
      </c>
      <c r="H470" s="7">
        <f t="shared" si="15"/>
        <v>146.8862365008076</v>
      </c>
    </row>
    <row r="471" spans="1:8" x14ac:dyDescent="0.3">
      <c r="A471">
        <v>470</v>
      </c>
      <c r="B471" s="9">
        <f>'일자별 주가'!B471*'종목 기본정보'!B$4</f>
        <v>338535133521200</v>
      </c>
      <c r="C471" s="9">
        <f>'일자별 주가'!C471*'종목 기본정보'!C$4</f>
        <v>14787382010496</v>
      </c>
      <c r="D471" s="9">
        <f>'일자별 주가'!D471*'종목 기본정보'!D$4</f>
        <v>64262261564500</v>
      </c>
      <c r="E471" s="9">
        <f>'일자별 주가'!E471*'종목 기본정보'!E$4</f>
        <v>35136479142000</v>
      </c>
      <c r="F471" s="9">
        <f>'일자별 주가'!F471*'종목 기본정보'!F$4</f>
        <v>36723691710000</v>
      </c>
      <c r="G471" s="9">
        <f t="shared" si="14"/>
        <v>489444947948196</v>
      </c>
      <c r="H471" s="7">
        <f t="shared" si="15"/>
        <v>146.25232531130888</v>
      </c>
    </row>
    <row r="472" spans="1:8" x14ac:dyDescent="0.3">
      <c r="A472">
        <v>471</v>
      </c>
      <c r="B472" s="9">
        <f>'일자별 주가'!B472*'종목 기본정보'!B$4</f>
        <v>333556675675300</v>
      </c>
      <c r="C472" s="9">
        <f>'일자별 주가'!C472*'종목 기본정보'!C$4</f>
        <v>14752540026768</v>
      </c>
      <c r="D472" s="9">
        <f>'일자별 주가'!D472*'종목 기본정보'!D$4</f>
        <v>63186742542500</v>
      </c>
      <c r="E472" s="9">
        <f>'일자별 주가'!E472*'종목 기본정보'!E$4</f>
        <v>34760184854000</v>
      </c>
      <c r="F472" s="9">
        <f>'일자별 주가'!F472*'종목 기본정보'!F$4</f>
        <v>35969095305000</v>
      </c>
      <c r="G472" s="9">
        <f t="shared" si="14"/>
        <v>482225238403568</v>
      </c>
      <c r="H472" s="7">
        <f t="shared" si="15"/>
        <v>144.09498501512124</v>
      </c>
    </row>
    <row r="473" spans="1:8" x14ac:dyDescent="0.3">
      <c r="A473">
        <v>472</v>
      </c>
      <c r="B473" s="9">
        <f>'일자별 주가'!B473*'종목 기본정보'!B$4</f>
        <v>327220456598700</v>
      </c>
      <c r="C473" s="9">
        <f>'일자별 주가'!C473*'종목 기본정보'!C$4</f>
        <v>15153143533152</v>
      </c>
      <c r="D473" s="9">
        <f>'일자별 주가'!D473*'종목 기본정보'!D$4</f>
        <v>62111223520500</v>
      </c>
      <c r="E473" s="9">
        <f>'일자별 주가'!E473*'종목 기본정보'!E$4</f>
        <v>33913522706000</v>
      </c>
      <c r="F473" s="9">
        <f>'일자별 주가'!F473*'종목 기본정보'!F$4</f>
        <v>35868482451000</v>
      </c>
      <c r="G473" s="9">
        <f t="shared" si="14"/>
        <v>474266828809352</v>
      </c>
      <c r="H473" s="7">
        <f t="shared" si="15"/>
        <v>141.71691182463627</v>
      </c>
    </row>
    <row r="474" spans="1:8" x14ac:dyDescent="0.3">
      <c r="A474">
        <v>473</v>
      </c>
      <c r="B474" s="9">
        <f>'일자별 주가'!B474*'종목 기본정보'!B$4</f>
        <v>327220456598700</v>
      </c>
      <c r="C474" s="9">
        <f>'일자별 주가'!C474*'종목 기본정보'!C$4</f>
        <v>15396984548256</v>
      </c>
      <c r="D474" s="9">
        <f>'일자별 주가'!D474*'종목 기본정보'!D$4</f>
        <v>62380103276000</v>
      </c>
      <c r="E474" s="9">
        <f>'일자별 주가'!E474*'종목 기본정보'!E$4</f>
        <v>33490191632000</v>
      </c>
      <c r="F474" s="9">
        <f>'일자별 주가'!F474*'종목 기본정보'!F$4</f>
        <v>35667256743000</v>
      </c>
      <c r="G474" s="9">
        <f t="shared" si="14"/>
        <v>474154992797956</v>
      </c>
      <c r="H474" s="7">
        <f t="shared" si="15"/>
        <v>141.68349381350188</v>
      </c>
    </row>
    <row r="475" spans="1:8" x14ac:dyDescent="0.3">
      <c r="A475">
        <v>474</v>
      </c>
      <c r="B475" s="9">
        <f>'일자별 주가'!B475*'종목 기본정보'!B$4</f>
        <v>322694585829700</v>
      </c>
      <c r="C475" s="9">
        <f>'일자별 주가'!C475*'종목 기본정보'!C$4</f>
        <v>15484080695744</v>
      </c>
      <c r="D475" s="9">
        <f>'일자별 주가'!D475*'종목 기본정보'!D$4</f>
        <v>61304584254000</v>
      </c>
      <c r="E475" s="9">
        <f>'일자별 주가'!E475*'종목 기본정보'!E$4</f>
        <v>32643529484000</v>
      </c>
      <c r="F475" s="9">
        <f>'일자별 주가'!F475*'종목 기본정보'!F$4</f>
        <v>34610821776000</v>
      </c>
      <c r="G475" s="9">
        <f t="shared" si="14"/>
        <v>466737602039444</v>
      </c>
      <c r="H475" s="7">
        <f t="shared" si="15"/>
        <v>139.46708387664864</v>
      </c>
    </row>
    <row r="476" spans="1:8" x14ac:dyDescent="0.3">
      <c r="A476">
        <v>475</v>
      </c>
      <c r="B476" s="9">
        <f>'일자별 주가'!B476*'종목 기본정보'!B$4</f>
        <v>336724785213600</v>
      </c>
      <c r="C476" s="9">
        <f>'일자별 주가'!C476*'종목 기본정보'!C$4</f>
        <v>15518905055808</v>
      </c>
      <c r="D476" s="9">
        <f>'일자별 주가'!D476*'종목 기본정보'!D$4</f>
        <v>62648983031500</v>
      </c>
      <c r="E476" s="9">
        <f>'일자별 주가'!E476*'종목 기본정보'!E$4</f>
        <v>33772412348000</v>
      </c>
      <c r="F476" s="9">
        <f>'일자별 주가'!F476*'종목 기본정보'!F$4</f>
        <v>34862353911000</v>
      </c>
      <c r="G476" s="9">
        <f t="shared" si="14"/>
        <v>483527439559908</v>
      </c>
      <c r="H476" s="7">
        <f t="shared" si="15"/>
        <v>144.48409914927706</v>
      </c>
    </row>
    <row r="477" spans="1:8" x14ac:dyDescent="0.3">
      <c r="A477">
        <v>476</v>
      </c>
      <c r="B477" s="9">
        <f>'일자별 주가'!B477*'종목 기본정보'!B$4</f>
        <v>343061004290200</v>
      </c>
      <c r="C477" s="9">
        <f>'일자별 주가'!C477*'종목 기본정보'!C$4</f>
        <v>15536317235840</v>
      </c>
      <c r="D477" s="9">
        <f>'일자별 주가'!D477*'종목 기본정보'!D$4</f>
        <v>64531141320000</v>
      </c>
      <c r="E477" s="9">
        <f>'일자별 주가'!E477*'종목 기본정보'!E$4</f>
        <v>34195743422000</v>
      </c>
      <c r="F477" s="9">
        <f>'일자별 주가'!F477*'종목 기본정보'!F$4</f>
        <v>34459902495000</v>
      </c>
      <c r="G477" s="9">
        <f t="shared" si="14"/>
        <v>491784108763040</v>
      </c>
      <c r="H477" s="7">
        <f t="shared" si="15"/>
        <v>146.95129607376577</v>
      </c>
    </row>
    <row r="478" spans="1:8" x14ac:dyDescent="0.3">
      <c r="A478">
        <v>477</v>
      </c>
      <c r="B478" s="9">
        <f>'일자별 주가'!B478*'종목 기본정보'!B$4</f>
        <v>342155830136400</v>
      </c>
      <c r="C478" s="9">
        <f>'일자별 주가'!C478*'종목 기본정보'!C$4</f>
        <v>15675667547088</v>
      </c>
      <c r="D478" s="9">
        <f>'일자별 주가'!D478*'종목 기본정보'!D$4</f>
        <v>63455622298000</v>
      </c>
      <c r="E478" s="9">
        <f>'일자별 주가'!E478*'종목 기본정보'!E$4</f>
        <v>33725375562000</v>
      </c>
      <c r="F478" s="9">
        <f>'일자별 주가'!F478*'종목 기본정보'!F$4</f>
        <v>34812047484000</v>
      </c>
      <c r="G478" s="9">
        <f t="shared" si="14"/>
        <v>489824543027488</v>
      </c>
      <c r="H478" s="7">
        <f t="shared" si="15"/>
        <v>146.3657531099937</v>
      </c>
    </row>
    <row r="479" spans="1:8" x14ac:dyDescent="0.3">
      <c r="A479">
        <v>478</v>
      </c>
      <c r="B479" s="9">
        <f>'일자별 주가'!B479*'종목 기본정보'!B$4</f>
        <v>345323939674700</v>
      </c>
      <c r="C479" s="9">
        <f>'일자별 주가'!C479*'종목 기본정보'!C$4</f>
        <v>15693079727120</v>
      </c>
      <c r="D479" s="9">
        <f>'일자별 주가'!D479*'종목 기본정보'!D$4</f>
        <v>63724502053500</v>
      </c>
      <c r="E479" s="9">
        <f>'일자별 주가'!E479*'종목 기본정보'!E$4</f>
        <v>33725375562000</v>
      </c>
      <c r="F479" s="9">
        <f>'일자별 주가'!F479*'종목 기본정보'!F$4</f>
        <v>35113886046000</v>
      </c>
      <c r="G479" s="9">
        <f t="shared" si="14"/>
        <v>493580783063320</v>
      </c>
      <c r="H479" s="7">
        <f t="shared" si="15"/>
        <v>147.48816502163123</v>
      </c>
    </row>
    <row r="480" spans="1:8" x14ac:dyDescent="0.3">
      <c r="A480">
        <v>479</v>
      </c>
      <c r="B480" s="9">
        <f>'일자별 주가'!B480*'종목 기본정보'!B$4</f>
        <v>350302397520600</v>
      </c>
      <c r="C480" s="9">
        <f>'일자별 주가'!C480*'종목 기본정보'!C$4</f>
        <v>15275064040704</v>
      </c>
      <c r="D480" s="9">
        <f>'일자별 주가'!D480*'종목 기본정보'!D$4</f>
        <v>65337780586500</v>
      </c>
      <c r="E480" s="9">
        <f>'일자별 주가'!E480*'종목 기본정보'!E$4</f>
        <v>33443154846000</v>
      </c>
      <c r="F480" s="9">
        <f>'일자별 주가'!F480*'종목 기본정보'!F$4</f>
        <v>34761741057000</v>
      </c>
      <c r="G480" s="9">
        <f t="shared" si="14"/>
        <v>499120138050804</v>
      </c>
      <c r="H480" s="7">
        <f t="shared" si="15"/>
        <v>149.14339417669871</v>
      </c>
    </row>
    <row r="481" spans="1:8" x14ac:dyDescent="0.3">
      <c r="A481">
        <v>480</v>
      </c>
      <c r="B481" s="9">
        <f>'일자별 주가'!B481*'종목 기본정보'!B$4</f>
        <v>350302397520600</v>
      </c>
      <c r="C481" s="9">
        <f>'일자별 주가'!C481*'종목 기본정보'!C$4</f>
        <v>15919508562192</v>
      </c>
      <c r="D481" s="9">
        <f>'일자별 주가'!D481*'종목 기본정보'!D$4</f>
        <v>64531141320000</v>
      </c>
      <c r="E481" s="9">
        <f>'일자별 주가'!E481*'종목 기본정보'!E$4</f>
        <v>35324626286000</v>
      </c>
      <c r="F481" s="9">
        <f>'일자별 주가'!F481*'종목 기본정보'!F$4</f>
        <v>35717563170000</v>
      </c>
      <c r="G481" s="9">
        <f t="shared" si="14"/>
        <v>501795236858792</v>
      </c>
      <c r="H481" s="7">
        <f t="shared" si="15"/>
        <v>149.94274744971926</v>
      </c>
    </row>
    <row r="482" spans="1:8" x14ac:dyDescent="0.3">
      <c r="A482">
        <v>481</v>
      </c>
      <c r="B482" s="9">
        <f>'일자별 주가'!B482*'종목 기본정보'!B$4</f>
        <v>353923094135800</v>
      </c>
      <c r="C482" s="9">
        <f>'일자별 주가'!C482*'종목 기본정보'!C$4</f>
        <v>15954350545920</v>
      </c>
      <c r="D482" s="9">
        <f>'일자별 주가'!D482*'종목 기본정보'!D$4</f>
        <v>66413299608500</v>
      </c>
      <c r="E482" s="9">
        <f>'일자별 주가'!E482*'종목 기본정보'!E$4</f>
        <v>35136479142000</v>
      </c>
      <c r="F482" s="9">
        <f>'일자별 주가'!F482*'종목 기본정보'!F$4</f>
        <v>35616950316000</v>
      </c>
      <c r="G482" s="9">
        <f t="shared" si="14"/>
        <v>507044173748220</v>
      </c>
      <c r="H482" s="7">
        <f t="shared" si="15"/>
        <v>151.51119601315688</v>
      </c>
    </row>
    <row r="483" spans="1:8" x14ac:dyDescent="0.3">
      <c r="A483">
        <v>482</v>
      </c>
      <c r="B483" s="9">
        <f>'일자별 주가'!B483*'종목 기본정보'!B$4</f>
        <v>348039462136100</v>
      </c>
      <c r="C483" s="9">
        <f>'일자별 주가'!C483*'종목 기본정보'!C$4</f>
        <v>15693079727120</v>
      </c>
      <c r="D483" s="9">
        <f>'일자별 주가'!D483*'종목 기본정보'!D$4</f>
        <v>64800021075500</v>
      </c>
      <c r="E483" s="9">
        <f>'일자별 주가'!E483*'종목 기본정보'!E$4</f>
        <v>34807221640000</v>
      </c>
      <c r="F483" s="9">
        <f>'일자별 주가'!F483*'종목 기본정보'!F$4</f>
        <v>35667256743000</v>
      </c>
      <c r="G483" s="9">
        <f t="shared" si="14"/>
        <v>499007041321720</v>
      </c>
      <c r="H483" s="7">
        <f t="shared" si="15"/>
        <v>149.10959944721384</v>
      </c>
    </row>
    <row r="484" spans="1:8" x14ac:dyDescent="0.3">
      <c r="A484">
        <v>483</v>
      </c>
      <c r="B484" s="9">
        <f>'일자별 주가'!B484*'종목 기본정보'!B$4</f>
        <v>347586875059200</v>
      </c>
      <c r="C484" s="9">
        <f>'일자별 주가'!C484*'종목 기본정보'!C$4</f>
        <v>15187985516880</v>
      </c>
      <c r="D484" s="9">
        <f>'일자별 주가'!D484*'종목 기본정보'!D$4</f>
        <v>65337780586500</v>
      </c>
      <c r="E484" s="9">
        <f>'일자별 주가'!E484*'종목 기본정보'!E$4</f>
        <v>34713148068000</v>
      </c>
      <c r="F484" s="9">
        <f>'일자별 주가'!F484*'종목 기본정보'!F$4</f>
        <v>35365418181000</v>
      </c>
      <c r="G484" s="9">
        <f t="shared" si="14"/>
        <v>498191207411580</v>
      </c>
      <c r="H484" s="7">
        <f t="shared" si="15"/>
        <v>148.86581798225853</v>
      </c>
    </row>
    <row r="485" spans="1:8" x14ac:dyDescent="0.3">
      <c r="A485">
        <v>484</v>
      </c>
      <c r="B485" s="9">
        <f>'일자별 주가'!B485*'종목 기본정보'!B$4</f>
        <v>348492049213000</v>
      </c>
      <c r="C485" s="9">
        <f>'일자별 주가'!C485*'종목 기본정보'!C$4</f>
        <v>15501492875776</v>
      </c>
      <c r="D485" s="9">
        <f>'일자별 주가'!D485*'종목 기본정보'!D$4</f>
        <v>65068900831000</v>
      </c>
      <c r="E485" s="9">
        <f>'일자별 주가'!E485*'종목 기본정보'!E$4</f>
        <v>32972786986000</v>
      </c>
      <c r="F485" s="9">
        <f>'일자별 주가'!F485*'종목 기본정보'!F$4</f>
        <v>34208370360000</v>
      </c>
      <c r="G485" s="9">
        <f t="shared" si="14"/>
        <v>496243600265776</v>
      </c>
      <c r="H485" s="7">
        <f t="shared" si="15"/>
        <v>148.28384839597342</v>
      </c>
    </row>
    <row r="486" spans="1:8" x14ac:dyDescent="0.3">
      <c r="A486">
        <v>485</v>
      </c>
      <c r="B486" s="9">
        <f>'일자별 주가'!B486*'종목 기본정보'!B$4</f>
        <v>351207571674400</v>
      </c>
      <c r="C486" s="9">
        <f>'일자별 주가'!C486*'종목 기본정보'!C$4</f>
        <v>15745333890880</v>
      </c>
      <c r="D486" s="9">
        <f>'일자별 주가'!D486*'종목 기본정보'!D$4</f>
        <v>66413299608500</v>
      </c>
      <c r="E486" s="9">
        <f>'일자별 주가'!E486*'종목 기본정보'!E$4</f>
        <v>32737603056000</v>
      </c>
      <c r="F486" s="9">
        <f>'일자별 주가'!F486*'종목 기본정보'!F$4</f>
        <v>33906531798000</v>
      </c>
      <c r="G486" s="9">
        <f t="shared" si="14"/>
        <v>500010340027780</v>
      </c>
      <c r="H486" s="7">
        <f t="shared" si="15"/>
        <v>149.40939775825626</v>
      </c>
    </row>
    <row r="487" spans="1:8" x14ac:dyDescent="0.3">
      <c r="A487">
        <v>486</v>
      </c>
      <c r="B487" s="9">
        <f>'일자별 주가'!B487*'종목 기본정보'!B$4</f>
        <v>352112745828200</v>
      </c>
      <c r="C487" s="9">
        <f>'일자별 주가'!C487*'종목 기본정보'!C$4</f>
        <v>16685873591232</v>
      </c>
      <c r="D487" s="9">
        <f>'일자별 주가'!D487*'종목 기본정보'!D$4</f>
        <v>66682179364000</v>
      </c>
      <c r="E487" s="9">
        <f>'일자별 주가'!E487*'종목 기본정보'!E$4</f>
        <v>33160934130000</v>
      </c>
      <c r="F487" s="9">
        <f>'일자별 주가'!F487*'종목 기본정보'!F$4</f>
        <v>34359289641000</v>
      </c>
      <c r="G487" s="9">
        <f t="shared" si="14"/>
        <v>503001022554432</v>
      </c>
      <c r="H487" s="7">
        <f t="shared" si="15"/>
        <v>150.30305142783513</v>
      </c>
    </row>
    <row r="488" spans="1:8" x14ac:dyDescent="0.3">
      <c r="A488">
        <v>487</v>
      </c>
      <c r="B488" s="9">
        <f>'일자별 주가'!B488*'종목 기본정보'!B$4</f>
        <v>353017919982000</v>
      </c>
      <c r="C488" s="9">
        <f>'일자별 주가'!C488*'종목 기본정보'!C$4</f>
        <v>16633619427472</v>
      </c>
      <c r="D488" s="9">
        <f>'일자별 주가'!D488*'종목 기본정보'!D$4</f>
        <v>65606660342000</v>
      </c>
      <c r="E488" s="9">
        <f>'일자별 주가'!E488*'종목 기본정보'!E$4</f>
        <v>32784639842000</v>
      </c>
      <c r="F488" s="9">
        <f>'일자별 주가'!F488*'종목 기본정보'!F$4</f>
        <v>34208370360000</v>
      </c>
      <c r="G488" s="9">
        <f t="shared" si="14"/>
        <v>502251209953472</v>
      </c>
      <c r="H488" s="7">
        <f t="shared" si="15"/>
        <v>150.07899796299128</v>
      </c>
    </row>
    <row r="489" spans="1:8" x14ac:dyDescent="0.3">
      <c r="A489">
        <v>488</v>
      </c>
      <c r="B489" s="9">
        <f>'일자별 주가'!B489*'종목 기본정보'!B$4</f>
        <v>348944636289900</v>
      </c>
      <c r="C489" s="9">
        <f>'일자별 주가'!C489*'종목 기본정보'!C$4</f>
        <v>16285270084848</v>
      </c>
      <c r="D489" s="9">
        <f>'일자별 주가'!D489*'종목 기본정보'!D$4</f>
        <v>64800021075500</v>
      </c>
      <c r="E489" s="9">
        <f>'일자별 주가'!E489*'종목 기본정보'!E$4</f>
        <v>30856131616000</v>
      </c>
      <c r="F489" s="9">
        <f>'일자별 주가'!F489*'종목 기본정보'!F$4</f>
        <v>32900403258000</v>
      </c>
      <c r="G489" s="9">
        <f t="shared" si="14"/>
        <v>493786462324248</v>
      </c>
      <c r="H489" s="7">
        <f t="shared" si="15"/>
        <v>147.5496245796574</v>
      </c>
    </row>
    <row r="490" spans="1:8" x14ac:dyDescent="0.3">
      <c r="A490">
        <v>489</v>
      </c>
      <c r="B490" s="9">
        <f>'일자별 주가'!B490*'종목 기본정보'!B$4</f>
        <v>353470507058900</v>
      </c>
      <c r="C490" s="9">
        <f>'일자별 주가'!C490*'종목 기본정보'!C$4</f>
        <v>16180761757328</v>
      </c>
      <c r="D490" s="9">
        <f>'일자별 주가'!D490*'종목 기본정보'!D$4</f>
        <v>66951059119500</v>
      </c>
      <c r="E490" s="9">
        <f>'일자별 주가'!E490*'종목 기본정보'!E$4</f>
        <v>30197616612000</v>
      </c>
      <c r="F490" s="9">
        <f>'일자별 주가'!F490*'종목 기본정보'!F$4</f>
        <v>32447645415000</v>
      </c>
      <c r="G490" s="9">
        <f t="shared" si="14"/>
        <v>499247589962728</v>
      </c>
      <c r="H490" s="7">
        <f t="shared" si="15"/>
        <v>149.18147841592193</v>
      </c>
    </row>
    <row r="491" spans="1:8" x14ac:dyDescent="0.3">
      <c r="A491">
        <v>490</v>
      </c>
      <c r="B491" s="9">
        <f>'일자별 주가'!B491*'종목 기본정보'!B$4</f>
        <v>359354139058600</v>
      </c>
      <c r="C491" s="9">
        <f>'일자별 주가'!C491*'종목 기본정보'!C$4</f>
        <v>15693079727120</v>
      </c>
      <c r="D491" s="9">
        <f>'일자별 주가'!D491*'종목 기본정보'!D$4</f>
        <v>68295457897000</v>
      </c>
      <c r="E491" s="9">
        <f>'일자별 주가'!E491*'종목 기본정보'!E$4</f>
        <v>29397991250000</v>
      </c>
      <c r="F491" s="9">
        <f>'일자별 주가'!F491*'종목 기본정보'!F$4</f>
        <v>31793661864000</v>
      </c>
      <c r="G491" s="9">
        <f t="shared" si="14"/>
        <v>504534329796720</v>
      </c>
      <c r="H491" s="7">
        <f t="shared" si="15"/>
        <v>150.76122297611931</v>
      </c>
    </row>
    <row r="492" spans="1:8" x14ac:dyDescent="0.3">
      <c r="A492">
        <v>491</v>
      </c>
      <c r="B492" s="9">
        <f>'일자별 주가'!B492*'종목 기본정보'!B$4</f>
        <v>361617074443100</v>
      </c>
      <c r="C492" s="9">
        <f>'일자별 주가'!C492*'종목 기본정보'!C$4</f>
        <v>15606001203296</v>
      </c>
      <c r="D492" s="9">
        <f>'일자별 주가'!D492*'종목 기본정보'!D$4</f>
        <v>68564337652500</v>
      </c>
      <c r="E492" s="9">
        <f>'일자별 주가'!E492*'종목 기본정보'!E$4</f>
        <v>29821322324000</v>
      </c>
      <c r="F492" s="9">
        <f>'일자별 주가'!F492*'종목 기본정보'!F$4</f>
        <v>32347032561000</v>
      </c>
      <c r="G492" s="9">
        <f t="shared" si="14"/>
        <v>507955768183896</v>
      </c>
      <c r="H492" s="7">
        <f t="shared" si="15"/>
        <v>151.78359193126241</v>
      </c>
    </row>
    <row r="493" spans="1:8" x14ac:dyDescent="0.3">
      <c r="A493">
        <v>492</v>
      </c>
      <c r="B493" s="9">
        <f>'일자별 주가'!B493*'종목 기본정보'!B$4</f>
        <v>364332596904500</v>
      </c>
      <c r="C493" s="9">
        <f>'일자별 주가'!C493*'종목 기본정보'!C$4</f>
        <v>15414396728288</v>
      </c>
      <c r="D493" s="9">
        <f>'일자별 주가'!D493*'종목 기본정보'!D$4</f>
        <v>68833217408000</v>
      </c>
      <c r="E493" s="9">
        <f>'일자별 주가'!E493*'종목 기본정보'!E$4</f>
        <v>29209844106000</v>
      </c>
      <c r="F493" s="9">
        <f>'일자별 주가'!F493*'종목 기본정보'!F$4</f>
        <v>32749483977000</v>
      </c>
      <c r="G493" s="9">
        <f t="shared" si="14"/>
        <v>510539539123788</v>
      </c>
      <c r="H493" s="7">
        <f t="shared" si="15"/>
        <v>152.55565528509845</v>
      </c>
    </row>
    <row r="494" spans="1:8" x14ac:dyDescent="0.3">
      <c r="A494">
        <v>493</v>
      </c>
      <c r="B494" s="9">
        <f>'일자별 주가'!B494*'종목 기본정보'!B$4</f>
        <v>362974835673800</v>
      </c>
      <c r="C494" s="9">
        <f>'일자별 주가'!C494*'종목 기본정보'!C$4</f>
        <v>15431826531984</v>
      </c>
      <c r="D494" s="9">
        <f>'일자별 주가'!D494*'종목 기본정보'!D$4</f>
        <v>67757698386000</v>
      </c>
      <c r="E494" s="9">
        <f>'일자별 주가'!E494*'종목 기본정보'!E$4</f>
        <v>29492064822000</v>
      </c>
      <c r="F494" s="9">
        <f>'일자별 주가'!F494*'종목 기본정보'!F$4</f>
        <v>32397338988000</v>
      </c>
      <c r="G494" s="9">
        <f t="shared" si="14"/>
        <v>508053764401784</v>
      </c>
      <c r="H494" s="7">
        <f t="shared" si="15"/>
        <v>151.81287443749304</v>
      </c>
    </row>
    <row r="495" spans="1:8" x14ac:dyDescent="0.3">
      <c r="A495">
        <v>494</v>
      </c>
      <c r="B495" s="9">
        <f>'일자별 주가'!B495*'종목 기본정보'!B$4</f>
        <v>363427422750700</v>
      </c>
      <c r="C495" s="9">
        <f>'일자별 주가'!C495*'종목 기본정보'!C$4</f>
        <v>15518905055808</v>
      </c>
      <c r="D495" s="9">
        <f>'일자별 주가'!D495*'종목 기본정보'!D$4</f>
        <v>68564337652500</v>
      </c>
      <c r="E495" s="9">
        <f>'일자별 주가'!E495*'종목 기본정보'!E$4</f>
        <v>29727248752000</v>
      </c>
      <c r="F495" s="9">
        <f>'일자별 주가'!F495*'종목 기본정보'!F$4</f>
        <v>32749483977000</v>
      </c>
      <c r="G495" s="9">
        <f t="shared" si="14"/>
        <v>509987398188008</v>
      </c>
      <c r="H495" s="7">
        <f t="shared" si="15"/>
        <v>152.39066860764697</v>
      </c>
    </row>
    <row r="496" spans="1:8" x14ac:dyDescent="0.3">
      <c r="A496">
        <v>495</v>
      </c>
      <c r="B496" s="9">
        <f>'일자별 주가'!B496*'종목 기본정보'!B$4</f>
        <v>356638616597200</v>
      </c>
      <c r="C496" s="9">
        <f>'일자별 주가'!C496*'종목 기본정보'!C$4</f>
        <v>15501492875776</v>
      </c>
      <c r="D496" s="9">
        <f>'일자별 주가'!D496*'종목 기본정보'!D$4</f>
        <v>68295457897000</v>
      </c>
      <c r="E496" s="9">
        <f>'일자별 주가'!E496*'종목 기본정보'!E$4</f>
        <v>29539101608000</v>
      </c>
      <c r="F496" s="9">
        <f>'일자별 주가'!F496*'종목 기본정보'!F$4</f>
        <v>33353161101000</v>
      </c>
      <c r="G496" s="9">
        <f t="shared" si="14"/>
        <v>503327830078976</v>
      </c>
      <c r="H496" s="7">
        <f t="shared" si="15"/>
        <v>150.40070563919059</v>
      </c>
    </row>
    <row r="497" spans="1:8" x14ac:dyDescent="0.3">
      <c r="A497">
        <v>496</v>
      </c>
      <c r="B497" s="9">
        <f>'일자별 주가'!B497*'종목 기본정보'!B$4</f>
        <v>354375681212700</v>
      </c>
      <c r="C497" s="9">
        <f>'일자별 주가'!C497*'종목 기본정보'!C$4</f>
        <v>15727921710848</v>
      </c>
      <c r="D497" s="9">
        <f>'일자별 주가'!D497*'종목 기본정보'!D$4</f>
        <v>70446495941000</v>
      </c>
      <c r="E497" s="9">
        <f>'일자별 주가'!E497*'종목 기본정보'!E$4</f>
        <v>28927623390000</v>
      </c>
      <c r="F497" s="9">
        <f>'일자별 주가'!F497*'종목 기본정보'!F$4</f>
        <v>32950709685000</v>
      </c>
      <c r="G497" s="9">
        <f t="shared" si="14"/>
        <v>502428431939548</v>
      </c>
      <c r="H497" s="7">
        <f t="shared" si="15"/>
        <v>150.13195412827312</v>
      </c>
    </row>
    <row r="498" spans="1:8" x14ac:dyDescent="0.3">
      <c r="A498">
        <v>497</v>
      </c>
      <c r="B498" s="9">
        <f>'일자별 주가'!B498*'종목 기본정보'!B$4</f>
        <v>355733442443400</v>
      </c>
      <c r="C498" s="9">
        <f>'일자별 주가'!C498*'종목 기본정보'!C$4</f>
        <v>15867254398432</v>
      </c>
      <c r="D498" s="9">
        <f>'일자별 주가'!D498*'종목 기본정보'!D$4</f>
        <v>69102097163500</v>
      </c>
      <c r="E498" s="9">
        <f>'일자별 주가'!E498*'종목 기본정보'!E$4</f>
        <v>29068733748000</v>
      </c>
      <c r="F498" s="9">
        <f>'일자별 주가'!F498*'종목 기본정보'!F$4</f>
        <v>32699177550000</v>
      </c>
      <c r="G498" s="9">
        <f t="shared" si="14"/>
        <v>502470705303332</v>
      </c>
      <c r="H498" s="7">
        <f t="shared" si="15"/>
        <v>150.14458594269485</v>
      </c>
    </row>
    <row r="499" spans="1:8" x14ac:dyDescent="0.3">
      <c r="A499">
        <v>498</v>
      </c>
      <c r="B499" s="9">
        <f>'일자별 주가'!B499*'종목 기본정보'!B$4</f>
        <v>356186029520300</v>
      </c>
      <c r="C499" s="9">
        <f>'일자별 주가'!C499*'종목 기본정보'!C$4</f>
        <v>15466650892048</v>
      </c>
      <c r="D499" s="9">
        <f>'일자별 주가'!D499*'종목 기본정보'!D$4</f>
        <v>69102097163500</v>
      </c>
      <c r="E499" s="9">
        <f>'일자별 주가'!E499*'종목 기본정보'!E$4</f>
        <v>30291690184000</v>
      </c>
      <c r="F499" s="9">
        <f>'일자별 주가'!F499*'종목 기본정보'!F$4</f>
        <v>32648871123000</v>
      </c>
      <c r="G499" s="9">
        <f t="shared" si="14"/>
        <v>503695338882848</v>
      </c>
      <c r="H499" s="7">
        <f t="shared" si="15"/>
        <v>150.51052190629883</v>
      </c>
    </row>
    <row r="500" spans="1:8" x14ac:dyDescent="0.3">
      <c r="A500">
        <v>499</v>
      </c>
      <c r="B500" s="9">
        <f>'일자별 주가'!B500*'종목 기본정보'!B$4</f>
        <v>350302397520600</v>
      </c>
      <c r="C500" s="9">
        <f>'일자별 주가'!C500*'종목 기본정보'!C$4</f>
        <v>14996381041872</v>
      </c>
      <c r="D500" s="9">
        <f>'일자별 주가'!D500*'종목 기본정보'!D$4</f>
        <v>67488818630500</v>
      </c>
      <c r="E500" s="9">
        <f>'일자별 주가'!E500*'종목 기본정보'!E$4</f>
        <v>31232425904000</v>
      </c>
      <c r="F500" s="9">
        <f>'일자별 주가'!F500*'종목 기본정보'!F$4</f>
        <v>32598564696000</v>
      </c>
      <c r="G500" s="9">
        <f t="shared" si="14"/>
        <v>496618587792972</v>
      </c>
      <c r="H500" s="7">
        <f t="shared" si="15"/>
        <v>148.39589939996284</v>
      </c>
    </row>
    <row r="501" spans="1:8" x14ac:dyDescent="0.3">
      <c r="A501">
        <v>500</v>
      </c>
      <c r="B501" s="9">
        <f>'일자별 주가'!B501*'종목 기본정보'!B$4</f>
        <v>348039462136100</v>
      </c>
      <c r="C501" s="9">
        <f>'일자별 주가'!C501*'종목 기본정보'!C$4</f>
        <v>14595777535488</v>
      </c>
      <c r="D501" s="9">
        <f>'일자별 주가'!D501*'종목 기본정보'!D$4</f>
        <v>67219938875000</v>
      </c>
      <c r="E501" s="9">
        <f>'일자별 주가'!E501*'종목 기본정보'!E$4</f>
        <v>32455382340000</v>
      </c>
      <c r="F501" s="9">
        <f>'일자별 주가'!F501*'종목 기본정보'!F$4</f>
        <v>32296726134000</v>
      </c>
      <c r="G501" s="9">
        <f t="shared" si="14"/>
        <v>494607287020588</v>
      </c>
      <c r="H501" s="7">
        <f t="shared" si="15"/>
        <v>147.79489735449332</v>
      </c>
    </row>
    <row r="502" spans="1:8" x14ac:dyDescent="0.3">
      <c r="A502">
        <v>501</v>
      </c>
      <c r="B502" s="9">
        <f>'일자별 주가'!B502*'종목 기본정보'!B$4</f>
        <v>354375681212700</v>
      </c>
      <c r="C502" s="9">
        <f>'일자별 주가'!C502*'종목 기본정보'!C$4</f>
        <v>14700285863008</v>
      </c>
      <c r="D502" s="9">
        <f>'일자별 주가'!D502*'종목 기본정보'!D$4</f>
        <v>68295457897000</v>
      </c>
      <c r="E502" s="9">
        <f>'일자별 주가'!E502*'종목 기본정보'!E$4</f>
        <v>33819449134000</v>
      </c>
      <c r="F502" s="9">
        <f>'일자별 주가'!F502*'종목 기본정보'!F$4</f>
        <v>31994887572000</v>
      </c>
      <c r="G502" s="9">
        <f t="shared" si="14"/>
        <v>503185761678708</v>
      </c>
      <c r="H502" s="7">
        <f t="shared" si="15"/>
        <v>150.35825380884776</v>
      </c>
    </row>
    <row r="503" spans="1:8" x14ac:dyDescent="0.3">
      <c r="A503">
        <v>502</v>
      </c>
      <c r="B503" s="9">
        <f>'일자별 주가'!B503*'종목 기본정보'!B$4</f>
        <v>353017919982000</v>
      </c>
      <c r="C503" s="9">
        <f>'일자별 주가'!C503*'종목 기본정보'!C$4</f>
        <v>14560953175424</v>
      </c>
      <c r="D503" s="9">
        <f>'일자별 주가'!D503*'종목 기본정보'!D$4</f>
        <v>66951059119500</v>
      </c>
      <c r="E503" s="9">
        <f>'일자별 주가'!E503*'종목 기본정보'!E$4</f>
        <v>33396118060000</v>
      </c>
      <c r="F503" s="9">
        <f>'일자별 주가'!F503*'종목 기본정보'!F$4</f>
        <v>31391210448000</v>
      </c>
      <c r="G503" s="9">
        <f t="shared" si="14"/>
        <v>499317260784924</v>
      </c>
      <c r="H503" s="7">
        <f t="shared" si="15"/>
        <v>149.20229693656501</v>
      </c>
    </row>
    <row r="504" spans="1:8" x14ac:dyDescent="0.3">
      <c r="A504">
        <v>503</v>
      </c>
      <c r="B504" s="9">
        <f>'일자별 주가'!B504*'종목 기본정보'!B$4</f>
        <v>357091203674100</v>
      </c>
      <c r="C504" s="9">
        <f>'일자별 주가'!C504*'종목 기본정보'!C$4</f>
        <v>14508699011664</v>
      </c>
      <c r="D504" s="9">
        <f>'일자별 주가'!D504*'종목 기본정보'!D$4</f>
        <v>68833217408000</v>
      </c>
      <c r="E504" s="9">
        <f>'일자별 주가'!E504*'종목 기본정보'!E$4</f>
        <v>34525000924000</v>
      </c>
      <c r="F504" s="9">
        <f>'일자별 주가'!F504*'종목 기본정보'!F$4</f>
        <v>31542129729000</v>
      </c>
      <c r="G504" s="9">
        <f t="shared" si="14"/>
        <v>506500250746764</v>
      </c>
      <c r="H504" s="7">
        <f t="shared" si="15"/>
        <v>151.3486649581593</v>
      </c>
    </row>
    <row r="505" spans="1:8" x14ac:dyDescent="0.3">
      <c r="A505">
        <v>504</v>
      </c>
      <c r="B505" s="9">
        <f>'일자별 주가'!B505*'종목 기본정보'!B$4</f>
        <v>357091203674100</v>
      </c>
      <c r="C505" s="9">
        <f>'일자별 주가'!C505*'종목 기본정보'!C$4</f>
        <v>14926714698080</v>
      </c>
      <c r="D505" s="9">
        <f>'일자별 주가'!D505*'종목 기본정보'!D$4</f>
        <v>69102097163500</v>
      </c>
      <c r="E505" s="9">
        <f>'일자별 주가'!E505*'종목 기본정보'!E$4</f>
        <v>36359435578000</v>
      </c>
      <c r="F505" s="9">
        <f>'일자별 주가'!F505*'종목 기본정보'!F$4</f>
        <v>33151935393000</v>
      </c>
      <c r="G505" s="9">
        <f t="shared" si="14"/>
        <v>510631386506680</v>
      </c>
      <c r="H505" s="7">
        <f t="shared" si="15"/>
        <v>152.58310044185822</v>
      </c>
    </row>
    <row r="506" spans="1:8" x14ac:dyDescent="0.3">
      <c r="A506">
        <v>505</v>
      </c>
      <c r="B506" s="9">
        <f>'일자별 주가'!B506*'종목 기본정보'!B$4</f>
        <v>352565332905100</v>
      </c>
      <c r="C506" s="9">
        <f>'일자별 주가'!C506*'종목 기본정보'!C$4</f>
        <v>15066047385664</v>
      </c>
      <c r="D506" s="9">
        <f>'일자별 주가'!D506*'종목 기본정보'!D$4</f>
        <v>69639856674500</v>
      </c>
      <c r="E506" s="9">
        <f>'일자별 주가'!E506*'종목 기본정보'!E$4</f>
        <v>35512773430000</v>
      </c>
      <c r="F506" s="9">
        <f>'일자별 주가'!F506*'종목 기본정보'!F$4</f>
        <v>33504080382000</v>
      </c>
      <c r="G506" s="9">
        <f t="shared" si="14"/>
        <v>506288090777264</v>
      </c>
      <c r="H506" s="7">
        <f t="shared" si="15"/>
        <v>151.28526888265085</v>
      </c>
    </row>
    <row r="507" spans="1:8" x14ac:dyDescent="0.3">
      <c r="A507">
        <v>506</v>
      </c>
      <c r="B507" s="9">
        <f>'일자별 주가'!B507*'종목 기본정보'!B$4</f>
        <v>349849810443700</v>
      </c>
      <c r="C507" s="9">
        <f>'일자별 주가'!C507*'종목 기본정보'!C$4</f>
        <v>14804794190528</v>
      </c>
      <c r="D507" s="9">
        <f>'일자별 주가'!D507*'종목 기본정보'!D$4</f>
        <v>69102097163500</v>
      </c>
      <c r="E507" s="9">
        <f>'일자별 주가'!E507*'종목 기본정보'!E$4</f>
        <v>33678338776000</v>
      </c>
      <c r="F507" s="9">
        <f>'일자별 주가'!F507*'종목 기본정보'!F$4</f>
        <v>32548258269000</v>
      </c>
      <c r="G507" s="9">
        <f t="shared" si="14"/>
        <v>499983298842728</v>
      </c>
      <c r="H507" s="7">
        <f t="shared" si="15"/>
        <v>149.40131751100964</v>
      </c>
    </row>
    <row r="508" spans="1:8" x14ac:dyDescent="0.3">
      <c r="A508">
        <v>507</v>
      </c>
      <c r="B508" s="9">
        <f>'일자별 주가'!B508*'종목 기본정보'!B$4</f>
        <v>350754984597500</v>
      </c>
      <c r="C508" s="9">
        <f>'일자별 주가'!C508*'종목 기본정보'!C$4</f>
        <v>14386778504112</v>
      </c>
      <c r="D508" s="9">
        <f>'일자별 주가'!D508*'종목 기본정보'!D$4</f>
        <v>68295457897000</v>
      </c>
      <c r="E508" s="9">
        <f>'일자별 주가'!E508*'종목 기본정보'!E$4</f>
        <v>33255007702000</v>
      </c>
      <c r="F508" s="9">
        <f>'일자별 주가'!F508*'종목 기본정보'!F$4</f>
        <v>32246419707000</v>
      </c>
      <c r="G508" s="9">
        <f t="shared" si="14"/>
        <v>498938648407612</v>
      </c>
      <c r="H508" s="7">
        <f t="shared" si="15"/>
        <v>149.08916278162962</v>
      </c>
    </row>
    <row r="509" spans="1:8" x14ac:dyDescent="0.3">
      <c r="A509">
        <v>508</v>
      </c>
      <c r="B509" s="9">
        <f>'일자별 주가'!B509*'종목 기본정보'!B$4</f>
        <v>348492049213000</v>
      </c>
      <c r="C509" s="9">
        <f>'일자별 주가'!C509*'종목 기본정보'!C$4</f>
        <v>14038429161488</v>
      </c>
      <c r="D509" s="9">
        <f>'일자별 주가'!D509*'종목 기본정보'!D$4</f>
        <v>68026578141500</v>
      </c>
      <c r="E509" s="9">
        <f>'일자별 주가'!E509*'종목 기본정보'!E$4</f>
        <v>32643529484000</v>
      </c>
      <c r="F509" s="9">
        <f>'일자별 주가'!F509*'종목 기본정보'!F$4</f>
        <v>33956838225000</v>
      </c>
      <c r="G509" s="9">
        <f t="shared" si="14"/>
        <v>497157424224988</v>
      </c>
      <c r="H509" s="7">
        <f t="shared" si="15"/>
        <v>148.55691052383929</v>
      </c>
    </row>
    <row r="510" spans="1:8" x14ac:dyDescent="0.3">
      <c r="A510">
        <v>509</v>
      </c>
      <c r="B510" s="9">
        <f>'일자별 주가'!B510*'종목 기본정보'!B$4</f>
        <v>345323939674700</v>
      </c>
      <c r="C510" s="9">
        <f>'일자별 주가'!C510*'종목 기본정보'!C$4</f>
        <v>14212603832800</v>
      </c>
      <c r="D510" s="9">
        <f>'일자별 주가'!D510*'종목 기본정보'!D$4</f>
        <v>68295457897000</v>
      </c>
      <c r="E510" s="9">
        <f>'일자별 주가'!E510*'종목 기본정보'!E$4</f>
        <v>30715021258000</v>
      </c>
      <c r="F510" s="9">
        <f>'일자별 주가'!F510*'종목 기본정보'!F$4</f>
        <v>33252548247000</v>
      </c>
      <c r="G510" s="9">
        <f t="shared" si="14"/>
        <v>491799570909500</v>
      </c>
      <c r="H510" s="7">
        <f t="shared" si="15"/>
        <v>146.95591635819932</v>
      </c>
    </row>
    <row r="511" spans="1:8" x14ac:dyDescent="0.3">
      <c r="A511">
        <v>510</v>
      </c>
      <c r="B511" s="9">
        <f>'일자별 주가'!B511*'종목 기본정보'!B$4</f>
        <v>346229113828500</v>
      </c>
      <c r="C511" s="9">
        <f>'일자별 주가'!C511*'종목 기본정보'!C$4</f>
        <v>14212603832800</v>
      </c>
      <c r="D511" s="9">
        <f>'일자별 주가'!D511*'종목 기본정보'!D$4</f>
        <v>67219938875000</v>
      </c>
      <c r="E511" s="9">
        <f>'일자별 주가'!E511*'종목 기본정보'!E$4</f>
        <v>32737603056000</v>
      </c>
      <c r="F511" s="9">
        <f>'일자별 주가'!F511*'종목 기본정보'!F$4</f>
        <v>34610821776000</v>
      </c>
      <c r="G511" s="9">
        <f t="shared" si="14"/>
        <v>495010081368300</v>
      </c>
      <c r="H511" s="7">
        <f t="shared" si="15"/>
        <v>147.91525738726531</v>
      </c>
    </row>
    <row r="512" spans="1:8" x14ac:dyDescent="0.3">
      <c r="A512">
        <v>511</v>
      </c>
      <c r="B512" s="9">
        <f>'일자별 주가'!B512*'종목 기본정보'!B$4</f>
        <v>342155830136400</v>
      </c>
      <c r="C512" s="9">
        <f>'일자별 주가'!C512*'종목 기본정보'!C$4</f>
        <v>14247445816528</v>
      </c>
      <c r="D512" s="9">
        <f>'일자별 주가'!D512*'종목 기본정보'!D$4</f>
        <v>63993381809000</v>
      </c>
      <c r="E512" s="9">
        <f>'일자별 주가'!E512*'종목 기본정보'!E$4</f>
        <v>32643529484000</v>
      </c>
      <c r="F512" s="9">
        <f>'일자별 주가'!F512*'종목 기본정보'!F$4</f>
        <v>34409596068000</v>
      </c>
      <c r="G512" s="9">
        <f t="shared" si="14"/>
        <v>487449783313928</v>
      </c>
      <c r="H512" s="7">
        <f t="shared" si="15"/>
        <v>145.6561449474828</v>
      </c>
    </row>
    <row r="513" spans="1:8" x14ac:dyDescent="0.3">
      <c r="A513">
        <v>512</v>
      </c>
      <c r="B513" s="9">
        <f>'일자별 주가'!B513*'종목 기본정보'!B$4</f>
        <v>339892894751900</v>
      </c>
      <c r="C513" s="9">
        <f>'일자별 주가'!C513*'종목 기본정보'!C$4</f>
        <v>14125507685312</v>
      </c>
      <c r="D513" s="9">
        <f>'일자별 주가'!D513*'종목 기본정보'!D$4</f>
        <v>63993381809000</v>
      </c>
      <c r="E513" s="9">
        <f>'일자별 주가'!E513*'종목 기본정보'!E$4</f>
        <v>31561683406000</v>
      </c>
      <c r="F513" s="9">
        <f>'일자별 주가'!F513*'종목 기본정보'!F$4</f>
        <v>34308983214000</v>
      </c>
      <c r="G513" s="9">
        <f t="shared" si="14"/>
        <v>483882450866212</v>
      </c>
      <c r="H513" s="7">
        <f t="shared" si="15"/>
        <v>144.59018100644286</v>
      </c>
    </row>
    <row r="514" spans="1:8" x14ac:dyDescent="0.3">
      <c r="A514">
        <v>513</v>
      </c>
      <c r="B514" s="9">
        <f>'일자별 주가'!B514*'종목 기본정보'!B$4</f>
        <v>334914436906000</v>
      </c>
      <c r="C514" s="9">
        <f>'일자별 주가'!C514*'종목 기본정보'!C$4</f>
        <v>13585571491344</v>
      </c>
      <c r="D514" s="9">
        <f>'일자별 주가'!D514*'종목 기본정보'!D$4</f>
        <v>63455622298000</v>
      </c>
      <c r="E514" s="9">
        <f>'일자별 주가'!E514*'종목 기본정보'!E$4</f>
        <v>30244653398000</v>
      </c>
      <c r="F514" s="9">
        <f>'일자별 주가'!F514*'종목 기본정보'!F$4</f>
        <v>32296726134000</v>
      </c>
      <c r="G514" s="9">
        <f t="shared" si="14"/>
        <v>474497010227344</v>
      </c>
      <c r="H514" s="7">
        <f t="shared" si="15"/>
        <v>141.78569293631372</v>
      </c>
    </row>
    <row r="515" spans="1:8" x14ac:dyDescent="0.3">
      <c r="A515">
        <v>514</v>
      </c>
      <c r="B515" s="9">
        <f>'일자별 주가'!B515*'종목 기본정보'!B$4</f>
        <v>331746327367700</v>
      </c>
      <c r="C515" s="9">
        <f>'일자별 주가'!C515*'종목 기본정보'!C$4</f>
        <v>13184967984960</v>
      </c>
      <c r="D515" s="9">
        <f>'일자별 주가'!D515*'종목 기본정보'!D$4</f>
        <v>63186742542500</v>
      </c>
      <c r="E515" s="9">
        <f>'일자별 주가'!E515*'종목 기본정보'!E$4</f>
        <v>31232425904000</v>
      </c>
      <c r="F515" s="9">
        <f>'일자별 주가'!F515*'종목 기본정보'!F$4</f>
        <v>31843968291000</v>
      </c>
      <c r="G515" s="9">
        <f t="shared" ref="G515:G578" si="16">SUM(B515:F515)</f>
        <v>471194432090160</v>
      </c>
      <c r="H515" s="7">
        <f t="shared" ref="H515:H578" si="17">G515/G$2*100</f>
        <v>140.79884092341567</v>
      </c>
    </row>
    <row r="516" spans="1:8" x14ac:dyDescent="0.3">
      <c r="A516">
        <v>515</v>
      </c>
      <c r="B516" s="9">
        <f>'일자별 주가'!B516*'종목 기본정보'!B$4</f>
        <v>322694585829700</v>
      </c>
      <c r="C516" s="9">
        <f>'일자별 주가'!C516*'종목 기본정보'!C$4</f>
        <v>12401190775888</v>
      </c>
      <c r="D516" s="9">
        <f>'일자별 주가'!D516*'종목 기본정보'!D$4</f>
        <v>61035704498500</v>
      </c>
      <c r="E516" s="9">
        <f>'일자별 주가'!E516*'종목 기본정보'!E$4</f>
        <v>28692439460000</v>
      </c>
      <c r="F516" s="9">
        <f>'일자별 주가'!F516*'종목 기본정보'!F$4</f>
        <v>29882017638000</v>
      </c>
      <c r="G516" s="9">
        <f t="shared" si="16"/>
        <v>454705938202088</v>
      </c>
      <c r="H516" s="7">
        <f t="shared" si="17"/>
        <v>135.87187092991385</v>
      </c>
    </row>
    <row r="517" spans="1:8" x14ac:dyDescent="0.3">
      <c r="A517">
        <v>516</v>
      </c>
      <c r="B517" s="9">
        <f>'일자별 주가'!B517*'종목 기본정보'!B$4</f>
        <v>331746327367700</v>
      </c>
      <c r="C517" s="9">
        <f>'일자별 주가'!C517*'종목 기본정보'!C$4</f>
        <v>12871460626064</v>
      </c>
      <c r="D517" s="9">
        <f>'일자별 주가'!D517*'종목 기본정보'!D$4</f>
        <v>64800021075500</v>
      </c>
      <c r="E517" s="9">
        <f>'일자별 주가'!E517*'종목 기본정보'!E$4</f>
        <v>30056506254000</v>
      </c>
      <c r="F517" s="9">
        <f>'일자별 주가'!F517*'종목 기본정보'!F$4</f>
        <v>29378953368000</v>
      </c>
      <c r="G517" s="9">
        <f t="shared" si="16"/>
        <v>468853268691264</v>
      </c>
      <c r="H517" s="7">
        <f t="shared" si="17"/>
        <v>140.09927176357934</v>
      </c>
    </row>
    <row r="518" spans="1:8" x14ac:dyDescent="0.3">
      <c r="A518">
        <v>517</v>
      </c>
      <c r="B518" s="9">
        <f>'일자별 주가'!B518*'종목 기본정보'!B$4</f>
        <v>331746327367700</v>
      </c>
      <c r="C518" s="9">
        <f>'일자별 주가'!C518*'종목 기본정보'!C$4</f>
        <v>13446238803760</v>
      </c>
      <c r="D518" s="9">
        <f>'일자별 주가'!D518*'종목 기본정보'!D$4</f>
        <v>66682179364000</v>
      </c>
      <c r="E518" s="9">
        <f>'일자별 주가'!E518*'종목 기본정보'!E$4</f>
        <v>31843904122000</v>
      </c>
      <c r="F518" s="9">
        <f>'일자별 주가'!F518*'종목 기본정보'!F$4</f>
        <v>29378953368000</v>
      </c>
      <c r="G518" s="9">
        <f t="shared" si="16"/>
        <v>473097603025460</v>
      </c>
      <c r="H518" s="7">
        <f t="shared" si="17"/>
        <v>141.36753240939254</v>
      </c>
    </row>
    <row r="519" spans="1:8" x14ac:dyDescent="0.3">
      <c r="A519">
        <v>518</v>
      </c>
      <c r="B519" s="9">
        <f>'일자별 주가'!B519*'종목 기본정보'!B$4</f>
        <v>334914436906000</v>
      </c>
      <c r="C519" s="9">
        <f>'일자별 주가'!C519*'종목 기본정보'!C$4</f>
        <v>13393984640000</v>
      </c>
      <c r="D519" s="9">
        <f>'일자별 주가'!D519*'종목 기본정보'!D$4</f>
        <v>66951059119500</v>
      </c>
      <c r="E519" s="9">
        <f>'일자별 주가'!E519*'종목 기본정보'!E$4</f>
        <v>31890940908000</v>
      </c>
      <c r="F519" s="9">
        <f>'일자별 주가'!F519*'종목 기본정보'!F$4</f>
        <v>29529872649000</v>
      </c>
      <c r="G519" s="9">
        <f t="shared" si="16"/>
        <v>476680294222500</v>
      </c>
      <c r="H519" s="7">
        <f t="shared" si="17"/>
        <v>142.43808573849731</v>
      </c>
    </row>
    <row r="520" spans="1:8" x14ac:dyDescent="0.3">
      <c r="A520">
        <v>519</v>
      </c>
      <c r="B520" s="9">
        <f>'일자별 주가'!B520*'종목 기본정보'!B$4</f>
        <v>330388566137000</v>
      </c>
      <c r="C520" s="9">
        <f>'일자별 주가'!C520*'종목 기본정보'!C$4</f>
        <v>13289476312480</v>
      </c>
      <c r="D520" s="9">
        <f>'일자별 주가'!D520*'종목 기본정보'!D$4</f>
        <v>66144419853000</v>
      </c>
      <c r="E520" s="9">
        <f>'일자별 주가'!E520*'종목 기본정보'!E$4</f>
        <v>30056506254000</v>
      </c>
      <c r="F520" s="9">
        <f>'일자별 주가'!F520*'종목 기본정보'!F$4</f>
        <v>28574050536000</v>
      </c>
      <c r="G520" s="9">
        <f t="shared" si="16"/>
        <v>468453019092480</v>
      </c>
      <c r="H520" s="7">
        <f t="shared" si="17"/>
        <v>139.97967213389171</v>
      </c>
    </row>
    <row r="521" spans="1:8" x14ac:dyDescent="0.3">
      <c r="A521">
        <v>520</v>
      </c>
      <c r="B521" s="9">
        <f>'일자별 주가'!B521*'종목 기본정보'!B$4</f>
        <v>332651501521500</v>
      </c>
      <c r="C521" s="9">
        <f>'일자별 주가'!C521*'종목 기본정보'!C$4</f>
        <v>13933920833968</v>
      </c>
      <c r="D521" s="9">
        <f>'일자별 주가'!D521*'종목 기본정보'!D$4</f>
        <v>67219938875000</v>
      </c>
      <c r="E521" s="9">
        <f>'일자별 주가'!E521*'종목 기본정보'!E$4</f>
        <v>29021696962000</v>
      </c>
      <c r="F521" s="9">
        <f>'일자별 주가'!F521*'종목 기본정보'!F$4</f>
        <v>27970373412000</v>
      </c>
      <c r="G521" s="9">
        <f t="shared" si="16"/>
        <v>470797431604468</v>
      </c>
      <c r="H521" s="7">
        <f t="shared" si="17"/>
        <v>140.68021216971093</v>
      </c>
    </row>
    <row r="522" spans="1:8" x14ac:dyDescent="0.3">
      <c r="A522">
        <v>521</v>
      </c>
      <c r="B522" s="9">
        <f>'일자별 주가'!B522*'종목 기본정보'!B$4</f>
        <v>338082546444300</v>
      </c>
      <c r="C522" s="9">
        <f>'일자별 주가'!C522*'종목 기본정보'!C$4</f>
        <v>13463650983792</v>
      </c>
      <c r="D522" s="9">
        <f>'일자별 주가'!D522*'종목 기본정보'!D$4</f>
        <v>67757698386000</v>
      </c>
      <c r="E522" s="9">
        <f>'일자별 주가'!E522*'종목 기본정보'!E$4</f>
        <v>28692439460000</v>
      </c>
      <c r="F522" s="9">
        <f>'일자별 주가'!F522*'종목 기본정보'!F$4</f>
        <v>28473437682000</v>
      </c>
      <c r="G522" s="9">
        <f t="shared" si="16"/>
        <v>476469772956092</v>
      </c>
      <c r="H522" s="7">
        <f t="shared" si="17"/>
        <v>142.37517932814671</v>
      </c>
    </row>
    <row r="523" spans="1:8" x14ac:dyDescent="0.3">
      <c r="A523">
        <v>522</v>
      </c>
      <c r="B523" s="9">
        <f>'일자별 주가'!B523*'종목 기본정보'!B$4</f>
        <v>341250655982600</v>
      </c>
      <c r="C523" s="9">
        <f>'일자별 주가'!C523*'종목 기본정보'!C$4</f>
        <v>13515905147552</v>
      </c>
      <c r="D523" s="9">
        <f>'일자별 주가'!D523*'종목 기본정보'!D$4</f>
        <v>69639856674500</v>
      </c>
      <c r="E523" s="9">
        <f>'일자별 주가'!E523*'종목 기본정보'!E$4</f>
        <v>31091315546000</v>
      </c>
      <c r="F523" s="9">
        <f>'일자별 주가'!F523*'종목 기본정보'!F$4</f>
        <v>28624356963000</v>
      </c>
      <c r="G523" s="9">
        <f t="shared" si="16"/>
        <v>484122090313652</v>
      </c>
      <c r="H523" s="7">
        <f t="shared" si="17"/>
        <v>144.66178829664238</v>
      </c>
    </row>
    <row r="524" spans="1:8" x14ac:dyDescent="0.3">
      <c r="A524">
        <v>523</v>
      </c>
      <c r="B524" s="9">
        <f>'일자별 주가'!B524*'종목 기본정보'!B$4</f>
        <v>338987720598100</v>
      </c>
      <c r="C524" s="9">
        <f>'일자별 주가'!C524*'종목 기본정보'!C$4</f>
        <v>13132731444864</v>
      </c>
      <c r="D524" s="9">
        <f>'일자별 주가'!D524*'종목 기본정보'!D$4</f>
        <v>70984255452000</v>
      </c>
      <c r="E524" s="9">
        <f>'일자별 주가'!E524*'종목 기본정보'!E$4</f>
        <v>29774285538000</v>
      </c>
      <c r="F524" s="9">
        <f>'일자별 주가'!F524*'종목 기본정보'!F$4</f>
        <v>27517615569000</v>
      </c>
      <c r="G524" s="9">
        <f t="shared" si="16"/>
        <v>480396608601964</v>
      </c>
      <c r="H524" s="7">
        <f t="shared" si="17"/>
        <v>143.5485673603078</v>
      </c>
    </row>
    <row r="525" spans="1:8" x14ac:dyDescent="0.3">
      <c r="A525">
        <v>524</v>
      </c>
      <c r="B525" s="9">
        <f>'일자별 주가'!B525*'종목 기본정보'!B$4</f>
        <v>333556675675300</v>
      </c>
      <c r="C525" s="9">
        <f>'일자별 주가'!C525*'종목 기본정보'!C$4</f>
        <v>13289476312480</v>
      </c>
      <c r="D525" s="9">
        <f>'일자별 주가'!D525*'종목 기본정보'!D$4</f>
        <v>71253135207500</v>
      </c>
      <c r="E525" s="9">
        <f>'일자별 주가'!E525*'종목 기본정보'!E$4</f>
        <v>29115770534000</v>
      </c>
      <c r="F525" s="9">
        <f>'일자별 주가'!F525*'종목 기본정보'!F$4</f>
        <v>26461180602000</v>
      </c>
      <c r="G525" s="9">
        <f t="shared" si="16"/>
        <v>473676238331280</v>
      </c>
      <c r="H525" s="7">
        <f t="shared" si="17"/>
        <v>141.54043593886641</v>
      </c>
    </row>
    <row r="526" spans="1:8" x14ac:dyDescent="0.3">
      <c r="A526">
        <v>525</v>
      </c>
      <c r="B526" s="9">
        <f>'일자별 주가'!B526*'종목 기본정보'!B$4</f>
        <v>333556675675300</v>
      </c>
      <c r="C526" s="9">
        <f>'일자별 주가'!C526*'종목 기본정보'!C$4</f>
        <v>12888872806096</v>
      </c>
      <c r="D526" s="9">
        <f>'일자별 주가'!D526*'종목 기본정보'!D$4</f>
        <v>68295457897000</v>
      </c>
      <c r="E526" s="9">
        <f>'일자별 주가'!E526*'종목 기본정보'!E$4</f>
        <v>29256880892000</v>
      </c>
      <c r="F526" s="9">
        <f>'일자별 주가'!F526*'종목 기본정보'!F$4</f>
        <v>26662406310000</v>
      </c>
      <c r="G526" s="9">
        <f t="shared" si="16"/>
        <v>470660293580396</v>
      </c>
      <c r="H526" s="7">
        <f t="shared" si="17"/>
        <v>140.63923359797735</v>
      </c>
    </row>
    <row r="527" spans="1:8" x14ac:dyDescent="0.3">
      <c r="A527">
        <v>526</v>
      </c>
      <c r="B527" s="9">
        <f>'일자별 주가'!B527*'종목 기본정보'!B$4</f>
        <v>338535133521200</v>
      </c>
      <c r="C527" s="9">
        <f>'일자별 주가'!C527*'종목 기본정보'!C$4</f>
        <v>13184967984960</v>
      </c>
      <c r="D527" s="9">
        <f>'일자별 주가'!D527*'종목 기본정보'!D$4</f>
        <v>70177616185500</v>
      </c>
      <c r="E527" s="9">
        <f>'일자별 주가'!E527*'종목 기본정보'!E$4</f>
        <v>30715021258000</v>
      </c>
      <c r="F527" s="9">
        <f>'일자별 주가'!F527*'종목 기본정보'!F$4</f>
        <v>27165470580000</v>
      </c>
      <c r="G527" s="9">
        <f t="shared" si="16"/>
        <v>479778209529660</v>
      </c>
      <c r="H527" s="7">
        <f t="shared" si="17"/>
        <v>143.36378191574667</v>
      </c>
    </row>
    <row r="528" spans="1:8" x14ac:dyDescent="0.3">
      <c r="A528">
        <v>527</v>
      </c>
      <c r="B528" s="9">
        <f>'일자별 주가'!B528*'종목 기본정보'!B$4</f>
        <v>339440307675000</v>
      </c>
      <c r="C528" s="9">
        <f>'일자별 주가'!C528*'종목 기본정보'!C$4</f>
        <v>13237222148720</v>
      </c>
      <c r="D528" s="9">
        <f>'일자별 주가'!D528*'종목 기본정보'!D$4</f>
        <v>71522014963000</v>
      </c>
      <c r="E528" s="9">
        <f>'일자별 주가'!E528*'종목 기본정보'!E$4</f>
        <v>30103543040000</v>
      </c>
      <c r="F528" s="9">
        <f>'일자별 주가'!F528*'종목 기본정보'!F$4</f>
        <v>28020679839000</v>
      </c>
      <c r="G528" s="9">
        <f t="shared" si="16"/>
        <v>482323767665720</v>
      </c>
      <c r="H528" s="7">
        <f t="shared" si="17"/>
        <v>144.12442680170287</v>
      </c>
    </row>
    <row r="529" spans="1:8" x14ac:dyDescent="0.3">
      <c r="A529">
        <v>528</v>
      </c>
      <c r="B529" s="9">
        <f>'일자별 주가'!B529*'종목 기본정보'!B$4</f>
        <v>336272198136700</v>
      </c>
      <c r="C529" s="9">
        <f>'일자별 주가'!C529*'종목 기본정보'!C$4</f>
        <v>13184967984960</v>
      </c>
      <c r="D529" s="9">
        <f>'일자별 주가'!D529*'종목 기본정보'!D$4</f>
        <v>70715375696500</v>
      </c>
      <c r="E529" s="9">
        <f>'일자별 주가'!E529*'종목 기본정보'!E$4</f>
        <v>29586138394000</v>
      </c>
      <c r="F529" s="9">
        <f>'일자별 주가'!F529*'종목 기본정보'!F$4</f>
        <v>27920066985000</v>
      </c>
      <c r="G529" s="9">
        <f t="shared" si="16"/>
        <v>477678747197160</v>
      </c>
      <c r="H529" s="7">
        <f t="shared" si="17"/>
        <v>142.73643608386337</v>
      </c>
    </row>
    <row r="530" spans="1:8" x14ac:dyDescent="0.3">
      <c r="A530">
        <v>529</v>
      </c>
      <c r="B530" s="9">
        <f>'일자별 주가'!B530*'종목 기본정보'!B$4</f>
        <v>335819611059800</v>
      </c>
      <c r="C530" s="9">
        <f>'일자별 주가'!C530*'종목 기본정보'!C$4</f>
        <v>13359142656272</v>
      </c>
      <c r="D530" s="9">
        <f>'일자별 주가'!D530*'종목 기본정보'!D$4</f>
        <v>69908736430000</v>
      </c>
      <c r="E530" s="9">
        <f>'일자별 주가'!E530*'종목 기본정보'!E$4</f>
        <v>28974660176000</v>
      </c>
      <c r="F530" s="9">
        <f>'일자별 주가'!F530*'종목 기본정보'!F$4</f>
        <v>27819454131000</v>
      </c>
      <c r="G530" s="9">
        <f t="shared" si="16"/>
        <v>475881604453072</v>
      </c>
      <c r="H530" s="7">
        <f t="shared" si="17"/>
        <v>142.19942715907817</v>
      </c>
    </row>
    <row r="531" spans="1:8" x14ac:dyDescent="0.3">
      <c r="A531">
        <v>530</v>
      </c>
      <c r="B531" s="9">
        <f>'일자별 주가'!B531*'종목 기본정보'!B$4</f>
        <v>332198914444600</v>
      </c>
      <c r="C531" s="9">
        <f>'일자별 주가'!C531*'종목 기본정보'!C$4</f>
        <v>13498492967520</v>
      </c>
      <c r="D531" s="9">
        <f>'일자별 주가'!D531*'종목 기본정보'!D$4</f>
        <v>69102097163500</v>
      </c>
      <c r="E531" s="9">
        <f>'일자별 주가'!E531*'종목 기본정보'!E$4</f>
        <v>27751703740000</v>
      </c>
      <c r="F531" s="9">
        <f>'일자별 주가'!F531*'종목 기본정보'!F$4</f>
        <v>27215777007000</v>
      </c>
      <c r="G531" s="9">
        <f t="shared" si="16"/>
        <v>469766985322620</v>
      </c>
      <c r="H531" s="7">
        <f t="shared" si="17"/>
        <v>140.37230182052778</v>
      </c>
    </row>
    <row r="532" spans="1:8" x14ac:dyDescent="0.3">
      <c r="A532">
        <v>531</v>
      </c>
      <c r="B532" s="9">
        <f>'일자별 주가'!B532*'종목 기본정보'!B$4</f>
        <v>330388566137000</v>
      </c>
      <c r="C532" s="9">
        <f>'일자별 주가'!C532*'종목 기본정보'!C$4</f>
        <v>13393984640000</v>
      </c>
      <c r="D532" s="9">
        <f>'일자별 주가'!D532*'종목 기본정보'!D$4</f>
        <v>69102097163500</v>
      </c>
      <c r="E532" s="9">
        <f>'일자별 주가'!E532*'종목 기본정보'!E$4</f>
        <v>27704666954000</v>
      </c>
      <c r="F532" s="9">
        <f>'일자별 주가'!F532*'종목 기본정보'!F$4</f>
        <v>27618228423000</v>
      </c>
      <c r="G532" s="9">
        <f t="shared" si="16"/>
        <v>468207543317500</v>
      </c>
      <c r="H532" s="7">
        <f t="shared" si="17"/>
        <v>139.9063208753918</v>
      </c>
    </row>
    <row r="533" spans="1:8" x14ac:dyDescent="0.3">
      <c r="A533">
        <v>532</v>
      </c>
      <c r="B533" s="9">
        <f>'일자별 주가'!B533*'종목 기본정보'!B$4</f>
        <v>323599759983500</v>
      </c>
      <c r="C533" s="9">
        <f>'일자별 주가'!C533*'종목 기본정보'!C$4</f>
        <v>13237222148720</v>
      </c>
      <c r="D533" s="9">
        <f>'일자별 주가'!D533*'종목 기본정보'!D$4</f>
        <v>65875540097500</v>
      </c>
      <c r="E533" s="9">
        <f>'일자별 주가'!E533*'종목 기본정보'!E$4</f>
        <v>25823195514000</v>
      </c>
      <c r="F533" s="9">
        <f>'일자별 주가'!F533*'종목 기본정보'!F$4</f>
        <v>25958116332000</v>
      </c>
      <c r="G533" s="9">
        <f t="shared" si="16"/>
        <v>454493834075720</v>
      </c>
      <c r="H533" s="7">
        <f t="shared" si="17"/>
        <v>135.80849154103774</v>
      </c>
    </row>
    <row r="534" spans="1:8" x14ac:dyDescent="0.3">
      <c r="A534">
        <v>533</v>
      </c>
      <c r="B534" s="9">
        <f>'일자별 주가'!B534*'종목 기본정보'!B$4</f>
        <v>325410108291100</v>
      </c>
      <c r="C534" s="9">
        <f>'일자별 주가'!C534*'종목 기본정보'!C$4</f>
        <v>13393984640000</v>
      </c>
      <c r="D534" s="9">
        <f>'일자별 주가'!D534*'종목 기본정보'!D$4</f>
        <v>66144419853000</v>
      </c>
      <c r="E534" s="9">
        <f>'일자별 주가'!E534*'종목 기본정보'!E$4</f>
        <v>26058379444000</v>
      </c>
      <c r="F534" s="9">
        <f>'일자별 주가'!F534*'종목 기본정보'!F$4</f>
        <v>27115164153000</v>
      </c>
      <c r="G534" s="9">
        <f t="shared" si="16"/>
        <v>458122056381100</v>
      </c>
      <c r="H534" s="7">
        <f t="shared" si="17"/>
        <v>136.89265013973747</v>
      </c>
    </row>
    <row r="535" spans="1:8" x14ac:dyDescent="0.3">
      <c r="A535">
        <v>534</v>
      </c>
      <c r="B535" s="9">
        <f>'일자별 주가'!B535*'종목 기본정보'!B$4</f>
        <v>326315282444900</v>
      </c>
      <c r="C535" s="9">
        <f>'일자별 주가'!C535*'종목 기본정보'!C$4</f>
        <v>13728834256000</v>
      </c>
      <c r="D535" s="9">
        <f>'일자별 주가'!D535*'종목 기본정보'!D$4</f>
        <v>66413299608500</v>
      </c>
      <c r="E535" s="9">
        <f>'일자별 주가'!E535*'종목 기본정보'!E$4</f>
        <v>26575784090000</v>
      </c>
      <c r="F535" s="9">
        <f>'일자별 주가'!F535*'종목 기본정보'!F$4</f>
        <v>27567921996000</v>
      </c>
      <c r="G535" s="9">
        <f t="shared" si="16"/>
        <v>460601122395400</v>
      </c>
      <c r="H535" s="7">
        <f t="shared" si="17"/>
        <v>137.63342634084356</v>
      </c>
    </row>
    <row r="536" spans="1:8" x14ac:dyDescent="0.3">
      <c r="A536">
        <v>535</v>
      </c>
      <c r="B536" s="9">
        <f>'일자별 주가'!B536*'종목 기본정보'!B$4</f>
        <v>324504934137300</v>
      </c>
      <c r="C536" s="9">
        <f>'일자별 주가'!C536*'종목 기본정보'!C$4</f>
        <v>13534973952000</v>
      </c>
      <c r="D536" s="9">
        <f>'일자별 주가'!D536*'종목 기본정보'!D$4</f>
        <v>67219938875000</v>
      </c>
      <c r="E536" s="9">
        <f>'일자별 주가'!E536*'종목 기본정보'!E$4</f>
        <v>26105416230000</v>
      </c>
      <c r="F536" s="9">
        <f>'일자별 주가'!F536*'종목 기본정보'!F$4</f>
        <v>27517615569000</v>
      </c>
      <c r="G536" s="9">
        <f t="shared" si="16"/>
        <v>458882878763300</v>
      </c>
      <c r="H536" s="7">
        <f t="shared" si="17"/>
        <v>137.11999346611589</v>
      </c>
    </row>
    <row r="537" spans="1:8" x14ac:dyDescent="0.3">
      <c r="A537">
        <v>536</v>
      </c>
      <c r="B537" s="9">
        <f>'일자별 주가'!B537*'종목 기본정보'!B$4</f>
        <v>329935979060100</v>
      </c>
      <c r="C537" s="9">
        <f>'일자별 주가'!C537*'종목 기본정보'!C$4</f>
        <v>13869823568000</v>
      </c>
      <c r="D537" s="9">
        <f>'일자별 주가'!D537*'종목 기본정보'!D$4</f>
        <v>69370976919000</v>
      </c>
      <c r="E537" s="9">
        <f>'일자별 주가'!E537*'종목 기본정보'!E$4</f>
        <v>26246526588000</v>
      </c>
      <c r="F537" s="9">
        <f>'일자별 주가'!F537*'종목 기본정보'!F$4</f>
        <v>27718841277000</v>
      </c>
      <c r="G537" s="9">
        <f t="shared" si="16"/>
        <v>467142147412100</v>
      </c>
      <c r="H537" s="7">
        <f t="shared" si="17"/>
        <v>139.58796713776493</v>
      </c>
    </row>
    <row r="538" spans="1:8" x14ac:dyDescent="0.3">
      <c r="A538">
        <v>537</v>
      </c>
      <c r="B538" s="9">
        <f>'일자별 주가'!B538*'종목 기본정보'!B$4</f>
        <v>323599759983500</v>
      </c>
      <c r="C538" s="9">
        <f>'일자별 주가'!C538*'종목 기본정보'!C$4</f>
        <v>13658339600000</v>
      </c>
      <c r="D538" s="9">
        <f>'일자별 주가'!D538*'종목 기본정보'!D$4</f>
        <v>66951059119500</v>
      </c>
      <c r="E538" s="9">
        <f>'일자별 주가'!E538*'종목 기본정보'!E$4</f>
        <v>25164680510000</v>
      </c>
      <c r="F538" s="9">
        <f>'일자별 주가'!F538*'종목 기본정보'!F$4</f>
        <v>26561793456000</v>
      </c>
      <c r="G538" s="9">
        <f t="shared" si="16"/>
        <v>455935632669000</v>
      </c>
      <c r="H538" s="7">
        <f t="shared" si="17"/>
        <v>136.23931915052017</v>
      </c>
    </row>
    <row r="539" spans="1:8" x14ac:dyDescent="0.3">
      <c r="A539">
        <v>538</v>
      </c>
      <c r="B539" s="9">
        <f>'일자별 주가'!B539*'종목 기본정보'!B$4</f>
        <v>317263540906900</v>
      </c>
      <c r="C539" s="9">
        <f>'일자별 주가'!C539*'종목 기본정보'!C$4</f>
        <v>13464479296000</v>
      </c>
      <c r="D539" s="9">
        <f>'일자별 주가'!D539*'종목 기본정보'!D$4</f>
        <v>64262261564500</v>
      </c>
      <c r="E539" s="9">
        <f>'일자별 주가'!E539*'종목 기본정보'!E$4</f>
        <v>24176908004000</v>
      </c>
      <c r="F539" s="9">
        <f>'일자별 주가'!F539*'종목 기본정보'!F$4</f>
        <v>25706584197000</v>
      </c>
      <c r="G539" s="9">
        <f t="shared" si="16"/>
        <v>444873773968400</v>
      </c>
      <c r="H539" s="7">
        <f t="shared" si="17"/>
        <v>132.93389621376301</v>
      </c>
    </row>
    <row r="540" spans="1:8" x14ac:dyDescent="0.3">
      <c r="A540">
        <v>539</v>
      </c>
      <c r="B540" s="9">
        <f>'일자별 주가'!B540*'종목 기본정보'!B$4</f>
        <v>314548018445500</v>
      </c>
      <c r="C540" s="9">
        <f>'일자별 주가'!C540*'종목 기본정보'!C$4</f>
        <v>13552597616000</v>
      </c>
      <c r="D540" s="9">
        <f>'일자별 주가'!D540*'종목 기본정보'!D$4</f>
        <v>63455622298000</v>
      </c>
      <c r="E540" s="9">
        <f>'일자별 주가'!E540*'종목 기본정보'!E$4</f>
        <v>23659503358000</v>
      </c>
      <c r="F540" s="9">
        <f>'일자별 주가'!F540*'종목 기본정보'!F$4</f>
        <v>25002294219000</v>
      </c>
      <c r="G540" s="9">
        <f t="shared" si="16"/>
        <v>440218035936500</v>
      </c>
      <c r="H540" s="7">
        <f t="shared" si="17"/>
        <v>131.54270295278417</v>
      </c>
    </row>
    <row r="541" spans="1:8" x14ac:dyDescent="0.3">
      <c r="A541">
        <v>540</v>
      </c>
      <c r="B541" s="9">
        <f>'일자별 주가'!B541*'종목 기본정보'!B$4</f>
        <v>322241998752800</v>
      </c>
      <c r="C541" s="9">
        <f>'일자별 주가'!C541*'종목 기본정보'!C$4</f>
        <v>13975565552000</v>
      </c>
      <c r="D541" s="9">
        <f>'일자별 주가'!D541*'종목 기본정보'!D$4</f>
        <v>64531141320000</v>
      </c>
      <c r="E541" s="9">
        <f>'일자별 주가'!E541*'종목 기본정보'!E$4</f>
        <v>23353764249000</v>
      </c>
      <c r="F541" s="9">
        <f>'일자별 주가'!F541*'종목 기본정보'!F$4</f>
        <v>25304132781000</v>
      </c>
      <c r="G541" s="9">
        <f t="shared" si="16"/>
        <v>449406602654800</v>
      </c>
      <c r="H541" s="7">
        <f t="shared" si="17"/>
        <v>134.28836261167538</v>
      </c>
    </row>
    <row r="542" spans="1:8" x14ac:dyDescent="0.3">
      <c r="A542">
        <v>541</v>
      </c>
      <c r="B542" s="9">
        <f>'일자별 주가'!B542*'종목 기본정보'!B$4</f>
        <v>316810953830000</v>
      </c>
      <c r="C542" s="9">
        <f>'일자별 주가'!C542*'종목 기본정보'!C$4</f>
        <v>13869823568000</v>
      </c>
      <c r="D542" s="9">
        <f>'일자별 주가'!D542*'종목 기본정보'!D$4</f>
        <v>62917862787000</v>
      </c>
      <c r="E542" s="9">
        <f>'일자별 주가'!E542*'종목 기본정보'!E$4</f>
        <v>22201362992000</v>
      </c>
      <c r="F542" s="9">
        <f>'일자별 주가'!F542*'종목 기본정보'!F$4</f>
        <v>24197391387000</v>
      </c>
      <c r="G542" s="9">
        <f t="shared" si="16"/>
        <v>439997394564000</v>
      </c>
      <c r="H542" s="7">
        <f t="shared" si="17"/>
        <v>131.47677252705748</v>
      </c>
    </row>
    <row r="543" spans="1:8" x14ac:dyDescent="0.3">
      <c r="A543">
        <v>542</v>
      </c>
      <c r="B543" s="9">
        <f>'일자별 주가'!B543*'종목 기본정보'!B$4</f>
        <v>317716127983800</v>
      </c>
      <c r="C543" s="9">
        <f>'일자별 주가'!C543*'종목 기본정보'!C$4</f>
        <v>14081307536000</v>
      </c>
      <c r="D543" s="9">
        <f>'일자별 주가'!D543*'종목 기본정보'!D$4</f>
        <v>62380103276000</v>
      </c>
      <c r="E543" s="9">
        <f>'일자별 주가'!E543*'종목 기본정보'!E$4</f>
        <v>21495811202000</v>
      </c>
      <c r="F543" s="9">
        <f>'일자별 주가'!F543*'종목 기본정보'!F$4</f>
        <v>24700455657000</v>
      </c>
      <c r="G543" s="9">
        <f t="shared" si="16"/>
        <v>440373805654800</v>
      </c>
      <c r="H543" s="7">
        <f t="shared" si="17"/>
        <v>131.58924890981154</v>
      </c>
    </row>
    <row r="544" spans="1:8" x14ac:dyDescent="0.3">
      <c r="A544">
        <v>543</v>
      </c>
      <c r="B544" s="9">
        <f>'일자별 주가'!B544*'종목 기본정보'!B$4</f>
        <v>314548018445500</v>
      </c>
      <c r="C544" s="9">
        <f>'일자별 주가'!C544*'종목 기본정보'!C$4</f>
        <v>14292791504000</v>
      </c>
      <c r="D544" s="9">
        <f>'일자별 주가'!D544*'종목 기본정보'!D$4</f>
        <v>60497944987500</v>
      </c>
      <c r="E544" s="9">
        <f>'일자별 주가'!E544*'종목 기본정보'!E$4</f>
        <v>20649149054000</v>
      </c>
      <c r="F544" s="9">
        <f>'일자별 주가'!F544*'종목 기본정보'!F$4</f>
        <v>24499229949000</v>
      </c>
      <c r="G544" s="9">
        <f t="shared" si="16"/>
        <v>434487133940000</v>
      </c>
      <c r="H544" s="7">
        <f t="shared" si="17"/>
        <v>129.83023713485514</v>
      </c>
    </row>
    <row r="545" spans="1:8" x14ac:dyDescent="0.3">
      <c r="A545">
        <v>544</v>
      </c>
      <c r="B545" s="9">
        <f>'일자별 주가'!B545*'종목 기본정보'!B$4</f>
        <v>318621302137600</v>
      </c>
      <c r="C545" s="9">
        <f>'일자별 주가'!C545*'종목 기본정보'!C$4</f>
        <v>14557146464000</v>
      </c>
      <c r="D545" s="9">
        <f>'일자별 주가'!D545*'종목 기본정보'!D$4</f>
        <v>62648983031500</v>
      </c>
      <c r="E545" s="9">
        <f>'일자별 주가'!E545*'종목 기본정보'!E$4</f>
        <v>20790259412000</v>
      </c>
      <c r="F545" s="9">
        <f>'일자별 주가'!F545*'종목 기본정보'!F$4</f>
        <v>25052600646000</v>
      </c>
      <c r="G545" s="9">
        <f t="shared" si="16"/>
        <v>441670291691100</v>
      </c>
      <c r="H545" s="7">
        <f t="shared" si="17"/>
        <v>131.97665529399714</v>
      </c>
    </row>
    <row r="546" spans="1:8" x14ac:dyDescent="0.3">
      <c r="A546">
        <v>545</v>
      </c>
      <c r="B546" s="9">
        <f>'일자별 주가'!B546*'종목 기본정보'!B$4</f>
        <v>322241998752800</v>
      </c>
      <c r="C546" s="9">
        <f>'일자별 주가'!C546*'종목 기본정보'!C$4</f>
        <v>14363286160000</v>
      </c>
      <c r="D546" s="9">
        <f>'일자별 주가'!D546*'종목 기본정보'!D$4</f>
        <v>66682179364000</v>
      </c>
      <c r="E546" s="9">
        <f>'일자별 주가'!E546*'종목 기본정보'!E$4</f>
        <v>22107289420000</v>
      </c>
      <c r="F546" s="9">
        <f>'일자별 주가'!F546*'종목 기본정보'!F$4</f>
        <v>25555664916000</v>
      </c>
      <c r="G546" s="9">
        <f t="shared" si="16"/>
        <v>450950418612800</v>
      </c>
      <c r="H546" s="7">
        <f t="shared" si="17"/>
        <v>134.74967429679285</v>
      </c>
    </row>
    <row r="547" spans="1:8" x14ac:dyDescent="0.3">
      <c r="A547">
        <v>546</v>
      </c>
      <c r="B547" s="9">
        <f>'일자별 주가'!B547*'종목 기본정보'!B$4</f>
        <v>319979063368300</v>
      </c>
      <c r="C547" s="9">
        <f>'일자별 주가'!C547*'종목 기본정보'!C$4</f>
        <v>14592393792000</v>
      </c>
      <c r="D547" s="9">
        <f>'일자별 주가'!D547*'종목 기본정보'!D$4</f>
        <v>66682179364000</v>
      </c>
      <c r="E547" s="9">
        <f>'일자별 주가'!E547*'종목 기본정보'!E$4</f>
        <v>22977469961000</v>
      </c>
      <c r="F547" s="9">
        <f>'일자별 주가'!F547*'종목 기본정보'!F$4</f>
        <v>25354439208000</v>
      </c>
      <c r="G547" s="9">
        <f t="shared" si="16"/>
        <v>449585545693300</v>
      </c>
      <c r="H547" s="7">
        <f t="shared" si="17"/>
        <v>134.34183304913441</v>
      </c>
    </row>
    <row r="548" spans="1:8" x14ac:dyDescent="0.3">
      <c r="A548">
        <v>547</v>
      </c>
      <c r="B548" s="9">
        <f>'일자별 주가'!B548*'종목 기본정보'!B$4</f>
        <v>316358366753100</v>
      </c>
      <c r="C548" s="9">
        <f>'일자별 주가'!C548*'종목 기본정보'!C$4</f>
        <v>14610017456000</v>
      </c>
      <c r="D548" s="9">
        <f>'일자별 주가'!D548*'종목 기본정보'!D$4</f>
        <v>65606660342000</v>
      </c>
      <c r="E548" s="9">
        <f>'일자별 주가'!E548*'종목 기본정보'!E$4</f>
        <v>23048025140000</v>
      </c>
      <c r="F548" s="9">
        <f>'일자별 주가'!F548*'종목 기본정보'!F$4</f>
        <v>25354439208000</v>
      </c>
      <c r="G548" s="9">
        <f t="shared" si="16"/>
        <v>444977508899100</v>
      </c>
      <c r="H548" s="7">
        <f t="shared" si="17"/>
        <v>132.96489351978175</v>
      </c>
    </row>
    <row r="549" spans="1:8" x14ac:dyDescent="0.3">
      <c r="A549">
        <v>548</v>
      </c>
      <c r="B549" s="9">
        <f>'일자별 주가'!B549*'종목 기본정보'!B$4</f>
        <v>318168715060700</v>
      </c>
      <c r="C549" s="9">
        <f>'일자별 주가'!C549*'종목 기본정보'!C$4</f>
        <v>14733383104000</v>
      </c>
      <c r="D549" s="9">
        <f>'일자별 주가'!D549*'종목 기본정보'!D$4</f>
        <v>66413299608500</v>
      </c>
      <c r="E549" s="9">
        <f>'일자별 주가'!E549*'종목 기본정보'!E$4</f>
        <v>23142098712000</v>
      </c>
      <c r="F549" s="9">
        <f>'일자별 주가'!F549*'종목 기본정보'!F$4</f>
        <v>25605971343000</v>
      </c>
      <c r="G549" s="9">
        <f t="shared" si="16"/>
        <v>448063467828200</v>
      </c>
      <c r="H549" s="7">
        <f t="shared" si="17"/>
        <v>133.88701698042445</v>
      </c>
    </row>
    <row r="550" spans="1:8" x14ac:dyDescent="0.3">
      <c r="A550">
        <v>549</v>
      </c>
      <c r="B550" s="9">
        <f>'일자별 주가'!B550*'종목 기본정보'!B$4</f>
        <v>319073889214500</v>
      </c>
      <c r="C550" s="9">
        <f>'일자별 주가'!C550*'종목 기본정보'!C$4</f>
        <v>14715759440000</v>
      </c>
      <c r="D550" s="9">
        <f>'일자별 주가'!D550*'종목 기본정보'!D$4</f>
        <v>66413299608500</v>
      </c>
      <c r="E550" s="9">
        <f>'일자별 주가'!E550*'종목 기본정보'!E$4</f>
        <v>23894687288000</v>
      </c>
      <c r="F550" s="9">
        <f>'일자별 주가'!F550*'종목 기본정보'!F$4</f>
        <v>26159342040000</v>
      </c>
      <c r="G550" s="9">
        <f t="shared" si="16"/>
        <v>450256977591000</v>
      </c>
      <c r="H550" s="7">
        <f t="shared" si="17"/>
        <v>134.54246537098894</v>
      </c>
    </row>
    <row r="551" spans="1:8" x14ac:dyDescent="0.3">
      <c r="A551">
        <v>550</v>
      </c>
      <c r="B551" s="9">
        <f>'일자별 주가'!B551*'종목 기본정보'!B$4</f>
        <v>315905779676200</v>
      </c>
      <c r="C551" s="9">
        <f>'일자별 주가'!C551*'종목 기본정보'!C$4</f>
        <v>14521899136000</v>
      </c>
      <c r="D551" s="9">
        <f>'일자별 주가'!D551*'종목 기본정보'!D$4</f>
        <v>64800021075500</v>
      </c>
      <c r="E551" s="9">
        <f>'일자별 주가'!E551*'종목 기본정보'!E$4</f>
        <v>24976533366000</v>
      </c>
      <c r="F551" s="9">
        <f>'일자별 주가'!F551*'종목 기본정보'!F$4</f>
        <v>26712712737000</v>
      </c>
      <c r="G551" s="9">
        <f t="shared" si="16"/>
        <v>446916945990700</v>
      </c>
      <c r="H551" s="7">
        <f t="shared" si="17"/>
        <v>133.54442179079689</v>
      </c>
    </row>
    <row r="552" spans="1:8" x14ac:dyDescent="0.3">
      <c r="A552">
        <v>551</v>
      </c>
      <c r="B552" s="9">
        <f>'일자별 주가'!B552*'종목 기본정보'!B$4</f>
        <v>315905779676200</v>
      </c>
      <c r="C552" s="9">
        <f>'일자별 주가'!C552*'종목 기본정보'!C$4</f>
        <v>14433780816000</v>
      </c>
      <c r="D552" s="9">
        <f>'일자별 주가'!D552*'종목 기본정보'!D$4</f>
        <v>63455622298000</v>
      </c>
      <c r="E552" s="9">
        <f>'일자별 주가'!E552*'종목 기본정보'!E$4</f>
        <v>24741349436000</v>
      </c>
      <c r="F552" s="9">
        <f>'일자별 주가'!F552*'종목 기본정보'!F$4</f>
        <v>27215777007000</v>
      </c>
      <c r="G552" s="9">
        <f t="shared" si="16"/>
        <v>445752309233200</v>
      </c>
      <c r="H552" s="7">
        <f t="shared" si="17"/>
        <v>133.19641363453448</v>
      </c>
    </row>
    <row r="553" spans="1:8" x14ac:dyDescent="0.3">
      <c r="A553">
        <v>552</v>
      </c>
      <c r="B553" s="9">
        <f>'일자별 주가'!B553*'종목 기본정보'!B$4</f>
        <v>315453192599300</v>
      </c>
      <c r="C553" s="9">
        <f>'일자별 주가'!C553*'종목 기본정보'!C$4</f>
        <v>14504275472000</v>
      </c>
      <c r="D553" s="9">
        <f>'일자별 주가'!D553*'종목 기본정보'!D$4</f>
        <v>63455622298000</v>
      </c>
      <c r="E553" s="9">
        <f>'일자별 주가'!E553*'종목 기본정보'!E$4</f>
        <v>24600239078000</v>
      </c>
      <c r="F553" s="9">
        <f>'일자별 주가'!F553*'종목 기본정보'!F$4</f>
        <v>26813325591000</v>
      </c>
      <c r="G553" s="9">
        <f t="shared" si="16"/>
        <v>444826655038300</v>
      </c>
      <c r="H553" s="7">
        <f t="shared" si="17"/>
        <v>132.91981648299412</v>
      </c>
    </row>
    <row r="554" spans="1:8" x14ac:dyDescent="0.3">
      <c r="A554">
        <v>553</v>
      </c>
      <c r="B554" s="9">
        <f>'일자별 주가'!B554*'종목 기본정보'!B$4</f>
        <v>317716127983800</v>
      </c>
      <c r="C554" s="9">
        <f>'일자별 주가'!C554*'종목 기본정보'!C$4</f>
        <v>14592393792000</v>
      </c>
      <c r="D554" s="9">
        <f>'일자별 주가'!D554*'종목 기본정보'!D$4</f>
        <v>64531141320000</v>
      </c>
      <c r="E554" s="9">
        <f>'일자별 주가'!E554*'종목 기본정보'!E$4</f>
        <v>24600239078000</v>
      </c>
      <c r="F554" s="9">
        <f>'일자별 주가'!F554*'종목 기본정보'!F$4</f>
        <v>27266083434000</v>
      </c>
      <c r="G554" s="9">
        <f t="shared" si="16"/>
        <v>448705985607800</v>
      </c>
      <c r="H554" s="7">
        <f t="shared" si="17"/>
        <v>134.07900939900858</v>
      </c>
    </row>
    <row r="555" spans="1:8" x14ac:dyDescent="0.3">
      <c r="A555">
        <v>554</v>
      </c>
      <c r="B555" s="9">
        <f>'일자별 주가'!B555*'종목 기본정보'!B$4</f>
        <v>316358366753100</v>
      </c>
      <c r="C555" s="9">
        <f>'일자별 주가'!C555*'종목 기본정보'!C$4</f>
        <v>14874372416000</v>
      </c>
      <c r="D555" s="9">
        <f>'일자별 주가'!D555*'종목 기본정보'!D$4</f>
        <v>65068900831000</v>
      </c>
      <c r="E555" s="9">
        <f>'일자별 주가'!E555*'종목 기본정보'!E$4</f>
        <v>24694312650000</v>
      </c>
      <c r="F555" s="9">
        <f>'일자별 주가'!F555*'종목 기본정보'!F$4</f>
        <v>28221905547000</v>
      </c>
      <c r="G555" s="9">
        <f t="shared" si="16"/>
        <v>449217858197100</v>
      </c>
      <c r="H555" s="7">
        <f t="shared" si="17"/>
        <v>134.23196338650416</v>
      </c>
    </row>
    <row r="556" spans="1:8" x14ac:dyDescent="0.3">
      <c r="A556">
        <v>555</v>
      </c>
      <c r="B556" s="9">
        <f>'일자별 주가'!B556*'종목 기본정보'!B$4</f>
        <v>315000605522400</v>
      </c>
      <c r="C556" s="9">
        <f>'일자별 주가'!C556*'종목 기본정보'!C$4</f>
        <v>14574770128000</v>
      </c>
      <c r="D556" s="9">
        <f>'일자별 주가'!D556*'종목 기본정보'!D$4</f>
        <v>63455622298000</v>
      </c>
      <c r="E556" s="9">
        <f>'일자별 주가'!E556*'종목 기본정보'!E$4</f>
        <v>25023570152000</v>
      </c>
      <c r="F556" s="9">
        <f>'일자별 주가'!F556*'종목 기본정보'!F$4</f>
        <v>29982630492000</v>
      </c>
      <c r="G556" s="9">
        <f t="shared" si="16"/>
        <v>448037198592400</v>
      </c>
      <c r="H556" s="7">
        <f t="shared" si="17"/>
        <v>133.87916740135327</v>
      </c>
    </row>
    <row r="557" spans="1:8" x14ac:dyDescent="0.3">
      <c r="A557">
        <v>556</v>
      </c>
      <c r="B557" s="9">
        <f>'일자별 주가'!B557*'종목 기본정보'!B$4</f>
        <v>312737670137900</v>
      </c>
      <c r="C557" s="9">
        <f>'일자별 주가'!C557*'종목 기본정보'!C$4</f>
        <v>14451404480000</v>
      </c>
      <c r="D557" s="9">
        <f>'일자별 주가'!D557*'종목 기본정보'!D$4</f>
        <v>62380103276000</v>
      </c>
      <c r="E557" s="9">
        <f>'일자별 주가'!E557*'종목 기본정보'!E$4</f>
        <v>24600239078000</v>
      </c>
      <c r="F557" s="9">
        <f>'일자별 주가'!F557*'종목 기본정보'!F$4</f>
        <v>29529872649000</v>
      </c>
      <c r="G557" s="9">
        <f t="shared" si="16"/>
        <v>443699289620900</v>
      </c>
      <c r="H557" s="7">
        <f t="shared" si="17"/>
        <v>132.58294547337087</v>
      </c>
    </row>
    <row r="558" spans="1:8" x14ac:dyDescent="0.3">
      <c r="A558">
        <v>557</v>
      </c>
      <c r="B558" s="9">
        <f>'일자별 주가'!B558*'종목 기본정보'!B$4</f>
        <v>313642844291700</v>
      </c>
      <c r="C558" s="9">
        <f>'일자별 주가'!C558*'종목 기본정보'!C$4</f>
        <v>14380909824000</v>
      </c>
      <c r="D558" s="9">
        <f>'일자별 주가'!D558*'종목 기본정보'!D$4</f>
        <v>62917862787000</v>
      </c>
      <c r="E558" s="9">
        <f>'일자별 주가'!E558*'종목 기본정보'!E$4</f>
        <v>24741349436000</v>
      </c>
      <c r="F558" s="9">
        <f>'일자별 주가'!F558*'종목 기본정보'!F$4</f>
        <v>29429259795000</v>
      </c>
      <c r="G558" s="9">
        <f t="shared" si="16"/>
        <v>445112226133700</v>
      </c>
      <c r="H558" s="7">
        <f t="shared" si="17"/>
        <v>133.0051487290803</v>
      </c>
    </row>
    <row r="559" spans="1:8" x14ac:dyDescent="0.3">
      <c r="A559">
        <v>558</v>
      </c>
      <c r="B559" s="9">
        <f>'일자별 주가'!B559*'종목 기본정보'!B$4</f>
        <v>313190257214800</v>
      </c>
      <c r="C559" s="9">
        <f>'일자별 주가'!C559*'종목 기본정보'!C$4</f>
        <v>14328038832000</v>
      </c>
      <c r="D559" s="9">
        <f>'일자별 주가'!D559*'종목 기본정보'!D$4</f>
        <v>62648983031500</v>
      </c>
      <c r="E559" s="9">
        <f>'일자별 주가'!E559*'종목 기본정보'!E$4</f>
        <v>25399864440000</v>
      </c>
      <c r="F559" s="9">
        <f>'일자별 주가'!F559*'종목 기본정보'!F$4</f>
        <v>30183856200000</v>
      </c>
      <c r="G559" s="9">
        <f t="shared" si="16"/>
        <v>445750999718300</v>
      </c>
      <c r="H559" s="7">
        <f t="shared" si="17"/>
        <v>133.19602233496144</v>
      </c>
    </row>
    <row r="560" spans="1:8" x14ac:dyDescent="0.3">
      <c r="A560">
        <v>559</v>
      </c>
      <c r="B560" s="9">
        <f>'일자별 주가'!B560*'종목 기본정보'!B$4</f>
        <v>310022147676500</v>
      </c>
      <c r="C560" s="9">
        <f>'일자별 주가'!C560*'종목 기본정보'!C$4</f>
        <v>14328038832000</v>
      </c>
      <c r="D560" s="9">
        <f>'일자별 주가'!D560*'종목 기본정보'!D$4</f>
        <v>60766824743000</v>
      </c>
      <c r="E560" s="9">
        <f>'일자별 주가'!E560*'종목 기본정보'!E$4</f>
        <v>24929496580000</v>
      </c>
      <c r="F560" s="9">
        <f>'일자별 주가'!F560*'종목 기본정보'!F$4</f>
        <v>30083243346000</v>
      </c>
      <c r="G560" s="9">
        <f t="shared" si="16"/>
        <v>440129751177500</v>
      </c>
      <c r="H560" s="7">
        <f t="shared" si="17"/>
        <v>131.51632235298959</v>
      </c>
    </row>
    <row r="561" spans="1:8" x14ac:dyDescent="0.3">
      <c r="A561">
        <v>560</v>
      </c>
      <c r="B561" s="9">
        <f>'일자별 주가'!B561*'종목 기본정보'!B$4</f>
        <v>307759212292000</v>
      </c>
      <c r="C561" s="9">
        <f>'일자별 주가'!C561*'종목 기본정보'!C$4</f>
        <v>14275167840000</v>
      </c>
      <c r="D561" s="9">
        <f>'일자별 주가'!D561*'종목 기본정보'!D$4</f>
        <v>61035704498500</v>
      </c>
      <c r="E561" s="9">
        <f>'일자별 주가'!E561*'종목 기본정보'!E$4</f>
        <v>24365055148000</v>
      </c>
      <c r="F561" s="9">
        <f>'일자별 주가'!F561*'종목 기본정보'!F$4</f>
        <v>29328646941000</v>
      </c>
      <c r="G561" s="9">
        <f t="shared" si="16"/>
        <v>436763786719500</v>
      </c>
      <c r="H561" s="7">
        <f t="shared" si="17"/>
        <v>130.51052970774643</v>
      </c>
    </row>
    <row r="562" spans="1:8" x14ac:dyDescent="0.3">
      <c r="A562">
        <v>561</v>
      </c>
      <c r="B562" s="9">
        <f>'일자별 주가'!B562*'종목 기본정보'!B$4</f>
        <v>306854038138200</v>
      </c>
      <c r="C562" s="9">
        <f>'일자별 주가'!C562*'종목 기본정보'!C$4</f>
        <v>14257544176000</v>
      </c>
      <c r="D562" s="9">
        <f>'일자별 주가'!D562*'종목 기본정보'!D$4</f>
        <v>60229065232000</v>
      </c>
      <c r="E562" s="9">
        <f>'일자별 주가'!E562*'종목 기본정보'!E$4</f>
        <v>24694312650000</v>
      </c>
      <c r="F562" s="9">
        <f>'일자별 주가'!F562*'종목 기본정보'!F$4</f>
        <v>30234162627000</v>
      </c>
      <c r="G562" s="9">
        <f t="shared" si="16"/>
        <v>436269122823200</v>
      </c>
      <c r="H562" s="7">
        <f t="shared" si="17"/>
        <v>130.36271789482504</v>
      </c>
    </row>
    <row r="563" spans="1:8" x14ac:dyDescent="0.3">
      <c r="A563">
        <v>562</v>
      </c>
      <c r="B563" s="9">
        <f>'일자별 주가'!B563*'종목 기본정보'!B$4</f>
        <v>307306625215100</v>
      </c>
      <c r="C563" s="9">
        <f>'일자별 주가'!C563*'종목 기본정보'!C$4</f>
        <v>14116554864000</v>
      </c>
      <c r="D563" s="9">
        <f>'일자별 주가'!D563*'종목 기본정보'!D$4</f>
        <v>59960185476500</v>
      </c>
      <c r="E563" s="9">
        <f>'일자별 주가'!E563*'종목 기본정보'!E$4</f>
        <v>23988760860000</v>
      </c>
      <c r="F563" s="9">
        <f>'일자별 주가'!F563*'종목 기본정보'!F$4</f>
        <v>29429259795000</v>
      </c>
      <c r="G563" s="9">
        <f t="shared" si="16"/>
        <v>434801386210600</v>
      </c>
      <c r="H563" s="7">
        <f t="shared" si="17"/>
        <v>129.92413967793433</v>
      </c>
    </row>
    <row r="564" spans="1:8" x14ac:dyDescent="0.3">
      <c r="A564">
        <v>563</v>
      </c>
      <c r="B564" s="9">
        <f>'일자별 주가'!B564*'종목 기본정보'!B$4</f>
        <v>303233341523000</v>
      </c>
      <c r="C564" s="9">
        <f>'일자별 주가'!C564*'종목 기본정보'!C$4</f>
        <v>13922694560000</v>
      </c>
      <c r="D564" s="9">
        <f>'일자별 주가'!D564*'종목 기본정보'!D$4</f>
        <v>59691305721000</v>
      </c>
      <c r="E564" s="9">
        <f>'일자별 주가'!E564*'종목 기본정보'!E$4</f>
        <v>23753576930000</v>
      </c>
      <c r="F564" s="9">
        <f>'일자별 주가'!F564*'종목 기본정보'!F$4</f>
        <v>29026808379000</v>
      </c>
      <c r="G564" s="9">
        <f t="shared" si="16"/>
        <v>429627727113000</v>
      </c>
      <c r="H564" s="7">
        <f t="shared" si="17"/>
        <v>128.3781850684037</v>
      </c>
    </row>
    <row r="565" spans="1:8" x14ac:dyDescent="0.3">
      <c r="A565">
        <v>564</v>
      </c>
      <c r="B565" s="9">
        <f>'일자별 주가'!B565*'종목 기본정보'!B$4</f>
        <v>310927321830300</v>
      </c>
      <c r="C565" s="9">
        <f>'일자별 주가'!C565*'종목 기본정보'!C$4</f>
        <v>14239920512000</v>
      </c>
      <c r="D565" s="9">
        <f>'일자별 주가'!D565*'종목 기본정보'!D$4</f>
        <v>60766824743000</v>
      </c>
      <c r="E565" s="9">
        <f>'일자별 주가'!E565*'종목 기본정보'!E$4</f>
        <v>24365055148000</v>
      </c>
      <c r="F565" s="9">
        <f>'일자별 주가'!F565*'종목 기본정보'!F$4</f>
        <v>30133549773000</v>
      </c>
      <c r="G565" s="9">
        <f t="shared" si="16"/>
        <v>440432672006300</v>
      </c>
      <c r="H565" s="7">
        <f t="shared" si="17"/>
        <v>131.60683891830087</v>
      </c>
    </row>
    <row r="566" spans="1:8" x14ac:dyDescent="0.3">
      <c r="A566">
        <v>565</v>
      </c>
      <c r="B566" s="9">
        <f>'일자별 주가'!B566*'종목 기본정보'!B$4</f>
        <v>305496276907500</v>
      </c>
      <c r="C566" s="9">
        <f>'일자별 주가'!C566*'종목 기본정보'!C$4</f>
        <v>14786254096000</v>
      </c>
      <c r="D566" s="9">
        <f>'일자별 주가'!D566*'종목 기본정보'!D$4</f>
        <v>59153546210000</v>
      </c>
      <c r="E566" s="9">
        <f>'일자별 주가'!E566*'종목 기본정보'!E$4</f>
        <v>24176908004000</v>
      </c>
      <c r="F566" s="9">
        <f>'일자별 주가'!F566*'종목 기본정보'!F$4</f>
        <v>31189984740000</v>
      </c>
      <c r="G566" s="9">
        <f t="shared" si="16"/>
        <v>434802969957500</v>
      </c>
      <c r="H566" s="7">
        <f t="shared" si="17"/>
        <v>129.92461292148869</v>
      </c>
    </row>
    <row r="567" spans="1:8" x14ac:dyDescent="0.3">
      <c r="A567">
        <v>566</v>
      </c>
      <c r="B567" s="9">
        <f>'일자별 주가'!B567*'종목 기본정보'!B$4</f>
        <v>301422993215400</v>
      </c>
      <c r="C567" s="9">
        <f>'일자별 주가'!C567*'종목 기본정보'!C$4</f>
        <v>14715759440000</v>
      </c>
      <c r="D567" s="9">
        <f>'일자별 주가'!D567*'종목 기본정보'!D$4</f>
        <v>58078027188000</v>
      </c>
      <c r="E567" s="9">
        <f>'일자별 주가'!E567*'종목 기본정보'!E$4</f>
        <v>23753576930000</v>
      </c>
      <c r="F567" s="9">
        <f>'일자별 주가'!F567*'종목 기본정보'!F$4</f>
        <v>30837839751000</v>
      </c>
      <c r="G567" s="9">
        <f t="shared" si="16"/>
        <v>428808196524400</v>
      </c>
      <c r="H567" s="7">
        <f t="shared" si="17"/>
        <v>128.133298989287</v>
      </c>
    </row>
    <row r="568" spans="1:8" x14ac:dyDescent="0.3">
      <c r="A568">
        <v>567</v>
      </c>
      <c r="B568" s="9">
        <f>'일자별 주가'!B568*'종목 기본정보'!B$4</f>
        <v>301875580292300</v>
      </c>
      <c r="C568" s="9">
        <f>'일자별 주가'!C568*'종목 기본정보'!C$4</f>
        <v>14662888448000</v>
      </c>
      <c r="D568" s="9">
        <f>'일자별 주가'!D568*'종목 기본정보'!D$4</f>
        <v>58615786699000</v>
      </c>
      <c r="E568" s="9">
        <f>'일자별 주가'!E568*'종목 기본정보'!E$4</f>
        <v>23518393000000</v>
      </c>
      <c r="F568" s="9">
        <f>'일자별 주가'!F568*'종목 기본정보'!F$4</f>
        <v>30234162627000</v>
      </c>
      <c r="G568" s="9">
        <f t="shared" si="16"/>
        <v>428906811066300</v>
      </c>
      <c r="H568" s="7">
        <f t="shared" si="17"/>
        <v>128.1627662585332</v>
      </c>
    </row>
    <row r="569" spans="1:8" x14ac:dyDescent="0.3">
      <c r="A569">
        <v>568</v>
      </c>
      <c r="B569" s="9">
        <f>'일자별 주가'!B569*'종목 기본정보'!B$4</f>
        <v>304591102753700</v>
      </c>
      <c r="C569" s="9">
        <f>'일자별 주가'!C569*'종목 기본정보'!C$4</f>
        <v>14539522800000</v>
      </c>
      <c r="D569" s="9">
        <f>'일자별 주가'!D569*'종목 기본정보'!D$4</f>
        <v>60497944987500</v>
      </c>
      <c r="E569" s="9">
        <f>'일자별 주가'!E569*'종목 기본정보'!E$4</f>
        <v>23659503358000</v>
      </c>
      <c r="F569" s="9">
        <f>'일자별 주가'!F569*'종목 기본정보'!F$4</f>
        <v>30686920470000</v>
      </c>
      <c r="G569" s="9">
        <f t="shared" si="16"/>
        <v>433974994369200</v>
      </c>
      <c r="H569" s="7">
        <f t="shared" si="17"/>
        <v>129.67720336991908</v>
      </c>
    </row>
    <row r="570" spans="1:8" x14ac:dyDescent="0.3">
      <c r="A570">
        <v>569</v>
      </c>
      <c r="B570" s="9">
        <f>'일자별 주가'!B570*'종목 기본정보'!B$4</f>
        <v>305043689830600</v>
      </c>
      <c r="C570" s="9">
        <f>'일자별 주가'!C570*'종목 기본정보'!C$4</f>
        <v>14187049520000</v>
      </c>
      <c r="D570" s="9">
        <f>'일자별 주가'!D570*'종목 기본정보'!D$4</f>
        <v>60497944987500</v>
      </c>
      <c r="E570" s="9">
        <f>'일자별 주가'!E570*'종목 기본정보'!E$4</f>
        <v>23753576930000</v>
      </c>
      <c r="F570" s="9">
        <f>'일자별 주가'!F570*'종목 기본정보'!F$4</f>
        <v>30536001189000</v>
      </c>
      <c r="G570" s="9">
        <f t="shared" si="16"/>
        <v>434018262457100</v>
      </c>
      <c r="H570" s="7">
        <f t="shared" si="17"/>
        <v>129.69013242045617</v>
      </c>
    </row>
    <row r="571" spans="1:8" x14ac:dyDescent="0.3">
      <c r="A571">
        <v>570</v>
      </c>
      <c r="B571" s="9">
        <f>'일자별 주가'!B571*'종목 기본정보'!B$4</f>
        <v>306401451061300</v>
      </c>
      <c r="C571" s="9">
        <f>'일자별 주가'!C571*'종목 기본정보'!C$4</f>
        <v>14204673184000</v>
      </c>
      <c r="D571" s="9">
        <f>'일자별 주가'!D571*'종목 기본정보'!D$4</f>
        <v>60766824743000</v>
      </c>
      <c r="E571" s="9">
        <f>'일자별 주가'!E571*'종목 기본정보'!E$4</f>
        <v>23659503358000</v>
      </c>
      <c r="F571" s="9">
        <f>'일자별 주가'!F571*'종목 기본정보'!F$4</f>
        <v>30686920470000</v>
      </c>
      <c r="G571" s="9">
        <f t="shared" si="16"/>
        <v>435719372816300</v>
      </c>
      <c r="H571" s="7">
        <f t="shared" si="17"/>
        <v>130.19844565708701</v>
      </c>
    </row>
    <row r="572" spans="1:8" x14ac:dyDescent="0.3">
      <c r="A572">
        <v>571</v>
      </c>
      <c r="B572" s="9">
        <f>'일자별 주가'!B572*'종목 기본정보'!B$4</f>
        <v>303233341523000</v>
      </c>
      <c r="C572" s="9">
        <f>'일자별 주가'!C572*'종목 기본정보'!C$4</f>
        <v>14116554864000</v>
      </c>
      <c r="D572" s="9">
        <f>'일자별 주가'!D572*'종목 기본정보'!D$4</f>
        <v>59422425965500</v>
      </c>
      <c r="E572" s="9">
        <f>'일자별 주가'!E572*'종목 기본정보'!E$4</f>
        <v>22859877996000</v>
      </c>
      <c r="F572" s="9">
        <f>'일자별 주가'!F572*'종목 기본정보'!F$4</f>
        <v>29982630492000</v>
      </c>
      <c r="G572" s="9">
        <f t="shared" si="16"/>
        <v>429614830840500</v>
      </c>
      <c r="H572" s="7">
        <f t="shared" si="17"/>
        <v>128.37433149948058</v>
      </c>
    </row>
    <row r="573" spans="1:8" x14ac:dyDescent="0.3">
      <c r="A573">
        <v>572</v>
      </c>
      <c r="B573" s="9">
        <f>'일자별 주가'!B573*'종목 기본정보'!B$4</f>
        <v>300065231984700</v>
      </c>
      <c r="C573" s="9">
        <f>'일자별 주가'!C573*'종목 기본정보'!C$4</f>
        <v>13975565552000</v>
      </c>
      <c r="D573" s="9">
        <f>'일자별 주가'!D573*'종목 기본정보'!D$4</f>
        <v>58078027188000</v>
      </c>
      <c r="E573" s="9">
        <f>'일자별 주가'!E573*'종목 기본정보'!E$4</f>
        <v>22859877996000</v>
      </c>
      <c r="F573" s="9">
        <f>'일자별 주가'!F573*'종목 기본정보'!F$4</f>
        <v>29077114806000</v>
      </c>
      <c r="G573" s="9">
        <f t="shared" si="16"/>
        <v>424055817526700</v>
      </c>
      <c r="H573" s="7">
        <f t="shared" si="17"/>
        <v>126.71322818849937</v>
      </c>
    </row>
    <row r="574" spans="1:8" x14ac:dyDescent="0.3">
      <c r="A574">
        <v>573</v>
      </c>
      <c r="B574" s="9">
        <f>'일자별 주가'!B574*'종목 기본정보'!B$4</f>
        <v>299160057830900</v>
      </c>
      <c r="C574" s="9">
        <f>'일자별 주가'!C574*'종목 기본정보'!C$4</f>
        <v>14169425856000</v>
      </c>
      <c r="D574" s="9">
        <f>'일자별 주가'!D574*'종목 기본정보'!D$4</f>
        <v>59691305721000</v>
      </c>
      <c r="E574" s="9">
        <f>'일자별 주가'!E574*'종목 기본정보'!E$4</f>
        <v>22342473350000</v>
      </c>
      <c r="F574" s="9">
        <f>'일자별 주가'!F574*'종목 기본정보'!F$4</f>
        <v>29228034087000</v>
      </c>
      <c r="G574" s="9">
        <f t="shared" si="16"/>
        <v>424591296844900</v>
      </c>
      <c r="H574" s="7">
        <f t="shared" si="17"/>
        <v>126.87323616441408</v>
      </c>
    </row>
    <row r="575" spans="1:8" x14ac:dyDescent="0.3">
      <c r="A575">
        <v>574</v>
      </c>
      <c r="B575" s="9">
        <f>'일자별 주가'!B575*'종목 기본정보'!B$4</f>
        <v>294181599985000</v>
      </c>
      <c r="C575" s="9">
        <f>'일자별 주가'!C575*'종목 기본정보'!C$4</f>
        <v>14275167840000</v>
      </c>
      <c r="D575" s="9">
        <f>'일자별 주가'!D575*'종목 기본정보'!D$4</f>
        <v>58346906943500</v>
      </c>
      <c r="E575" s="9">
        <f>'일자별 주가'!E575*'종목 기본정보'!E$4</f>
        <v>21778031918000</v>
      </c>
      <c r="F575" s="9">
        <f>'일자별 주가'!F575*'종목 기본정보'!F$4</f>
        <v>29680791930000</v>
      </c>
      <c r="G575" s="9">
        <f t="shared" si="16"/>
        <v>418262498616500</v>
      </c>
      <c r="H575" s="7">
        <f t="shared" si="17"/>
        <v>124.98211140930155</v>
      </c>
    </row>
    <row r="576" spans="1:8" x14ac:dyDescent="0.3">
      <c r="A576">
        <v>575</v>
      </c>
      <c r="B576" s="9">
        <f>'일자별 주가'!B576*'종목 기본정보'!B$4</f>
        <v>293276425831200</v>
      </c>
      <c r="C576" s="9">
        <f>'일자별 주가'!C576*'종목 기본정보'!C$4</f>
        <v>14715759440000</v>
      </c>
      <c r="D576" s="9">
        <f>'일자별 주가'!D576*'종목 기본정보'!D$4</f>
        <v>58884666454500</v>
      </c>
      <c r="E576" s="9">
        <f>'일자별 주가'!E576*'종목 기본정보'!E$4</f>
        <v>23612466572000</v>
      </c>
      <c r="F576" s="9">
        <f>'일자별 주가'!F576*'종목 기본정보'!F$4</f>
        <v>30083243346000</v>
      </c>
      <c r="G576" s="9">
        <f t="shared" si="16"/>
        <v>420572561643700</v>
      </c>
      <c r="H576" s="7">
        <f t="shared" si="17"/>
        <v>125.67238738571113</v>
      </c>
    </row>
    <row r="577" spans="1:8" x14ac:dyDescent="0.3">
      <c r="A577">
        <v>576</v>
      </c>
      <c r="B577" s="9">
        <f>'일자별 주가'!B577*'종목 기본정보'!B$4</f>
        <v>305043689830600</v>
      </c>
      <c r="C577" s="9">
        <f>'일자별 주가'!C577*'종목 기본정보'!C$4</f>
        <v>14768630432000</v>
      </c>
      <c r="D577" s="9">
        <f>'일자별 주가'!D577*'종목 기본정보'!D$4</f>
        <v>60497944987500</v>
      </c>
      <c r="E577" s="9">
        <f>'일자별 주가'!E577*'종목 기본정보'!E$4</f>
        <v>24412091934000</v>
      </c>
      <c r="F577" s="9">
        <f>'일자별 주가'!F577*'종목 기본정보'!F$4</f>
        <v>30737226897000</v>
      </c>
      <c r="G577" s="9">
        <f t="shared" si="16"/>
        <v>435459584081100</v>
      </c>
      <c r="H577" s="7">
        <f t="shared" si="17"/>
        <v>130.1208175055003</v>
      </c>
    </row>
    <row r="578" spans="1:8" x14ac:dyDescent="0.3">
      <c r="A578">
        <v>577</v>
      </c>
      <c r="B578" s="9">
        <f>'일자별 주가'!B578*'종목 기본정보'!B$4</f>
        <v>304591102753700</v>
      </c>
      <c r="C578" s="9">
        <f>'일자별 주가'!C578*'종목 기본정보'!C$4</f>
        <v>14768630432000</v>
      </c>
      <c r="D578" s="9">
        <f>'일자별 주가'!D578*'종목 기본정보'!D$4</f>
        <v>59422425965500</v>
      </c>
      <c r="E578" s="9">
        <f>'일자별 주가'!E578*'종목 기본정보'!E$4</f>
        <v>24741349436000</v>
      </c>
      <c r="F578" s="9">
        <f>'일자별 주가'!F578*'종목 기본정보'!F$4</f>
        <v>30737226897000</v>
      </c>
      <c r="G578" s="9">
        <f t="shared" si="16"/>
        <v>434260735484200</v>
      </c>
      <c r="H578" s="7">
        <f t="shared" si="17"/>
        <v>129.7625864200067</v>
      </c>
    </row>
    <row r="579" spans="1:8" x14ac:dyDescent="0.3">
      <c r="A579">
        <v>578</v>
      </c>
      <c r="B579" s="9">
        <f>'일자별 주가'!B579*'종목 기본정보'!B$4</f>
        <v>305496276907500</v>
      </c>
      <c r="C579" s="9">
        <f>'일자별 주가'!C579*'종목 기본정보'!C$4</f>
        <v>14662888448000</v>
      </c>
      <c r="D579" s="9">
        <f>'일자별 주가'!D579*'종목 기본정보'!D$4</f>
        <v>59153546210000</v>
      </c>
      <c r="E579" s="9">
        <f>'일자별 주가'!E579*'종목 기본정보'!E$4</f>
        <v>24318018362000</v>
      </c>
      <c r="F579" s="9">
        <f>'일자별 주가'!F579*'종목 기본정보'!F$4</f>
        <v>31391210448000</v>
      </c>
      <c r="G579" s="9">
        <f t="shared" ref="G579:G642" si="18">SUM(B579:F579)</f>
        <v>435021940375500</v>
      </c>
      <c r="H579" s="7">
        <f t="shared" ref="H579:H642" si="19">G579/G$2*100</f>
        <v>129.99004404492993</v>
      </c>
    </row>
    <row r="580" spans="1:8" x14ac:dyDescent="0.3">
      <c r="A580">
        <v>579</v>
      </c>
      <c r="B580" s="9">
        <f>'일자별 주가'!B580*'종목 기본정보'!B$4</f>
        <v>307306625215100</v>
      </c>
      <c r="C580" s="9">
        <f>'일자별 주가'!C580*'종목 기본정보'!C$4</f>
        <v>14363286160000</v>
      </c>
      <c r="D580" s="9">
        <f>'일자별 주가'!D580*'종목 기본정보'!D$4</f>
        <v>58884666454500</v>
      </c>
      <c r="E580" s="9">
        <f>'일자별 주가'!E580*'종목 기본정보'!E$4</f>
        <v>24365055148000</v>
      </c>
      <c r="F580" s="9">
        <f>'일자별 주가'!F580*'종목 기본정보'!F$4</f>
        <v>30787533324000</v>
      </c>
      <c r="G580" s="9">
        <f t="shared" si="18"/>
        <v>435707166301600</v>
      </c>
      <c r="H580" s="7">
        <f t="shared" si="19"/>
        <v>130.19479819649661</v>
      </c>
    </row>
    <row r="581" spans="1:8" x14ac:dyDescent="0.3">
      <c r="A581">
        <v>580</v>
      </c>
      <c r="B581" s="9">
        <f>'일자별 주가'!B581*'종목 기본정보'!B$4</f>
        <v>300970406138500</v>
      </c>
      <c r="C581" s="9">
        <f>'일자별 주가'!C581*'종목 기본정보'!C$4</f>
        <v>13993189216000</v>
      </c>
      <c r="D581" s="9">
        <f>'일자별 주가'!D581*'종목 기본정보'!D$4</f>
        <v>57809147432500</v>
      </c>
      <c r="E581" s="9">
        <f>'일자별 주가'!E581*'종목 기본정보'!E$4</f>
        <v>24459128720000</v>
      </c>
      <c r="F581" s="9">
        <f>'일자별 주가'!F581*'종목 기본정보'!F$4</f>
        <v>31039065459000</v>
      </c>
      <c r="G581" s="9">
        <f t="shared" si="18"/>
        <v>428270936966000</v>
      </c>
      <c r="H581" s="7">
        <f t="shared" si="19"/>
        <v>127.97275905514094</v>
      </c>
    </row>
    <row r="582" spans="1:8" x14ac:dyDescent="0.3">
      <c r="A582">
        <v>581</v>
      </c>
      <c r="B582" s="9">
        <f>'일자별 주가'!B582*'종목 기본정보'!B$4</f>
        <v>299160057830900</v>
      </c>
      <c r="C582" s="9">
        <f>'일자별 주가'!C582*'종목 기본정보'!C$4</f>
        <v>14063683872000</v>
      </c>
      <c r="D582" s="9">
        <f>'일자별 주가'!D582*'종목 기본정보'!D$4</f>
        <v>57809147432500</v>
      </c>
      <c r="E582" s="9">
        <f>'일자별 주가'!E582*'종목 기본정보'!E$4</f>
        <v>23706540144000</v>
      </c>
      <c r="F582" s="9">
        <f>'일자별 주가'!F582*'종목 기본정보'!F$4</f>
        <v>29731098357000</v>
      </c>
      <c r="G582" s="9">
        <f t="shared" si="18"/>
        <v>424470527636400</v>
      </c>
      <c r="H582" s="7">
        <f t="shared" si="19"/>
        <v>126.83714880128329</v>
      </c>
    </row>
    <row r="583" spans="1:8" x14ac:dyDescent="0.3">
      <c r="A583">
        <v>582</v>
      </c>
      <c r="B583" s="9">
        <f>'일자별 주가'!B583*'종목 기본정보'!B$4</f>
        <v>297349709523300</v>
      </c>
      <c r="C583" s="9">
        <f>'일자별 주가'!C583*'종목 기본정보'!C$4</f>
        <v>14063683872000</v>
      </c>
      <c r="D583" s="9">
        <f>'일자별 주가'!D583*'종목 기본정보'!D$4</f>
        <v>59153546210000</v>
      </c>
      <c r="E583" s="9">
        <f>'일자별 주가'!E583*'종목 기본정보'!E$4</f>
        <v>23565429786000</v>
      </c>
      <c r="F583" s="9">
        <f>'일자별 주가'!F583*'종목 기본정보'!F$4</f>
        <v>29831711211000</v>
      </c>
      <c r="G583" s="9">
        <f t="shared" si="18"/>
        <v>423964080602300</v>
      </c>
      <c r="H583" s="7">
        <f t="shared" si="19"/>
        <v>126.68581603813058</v>
      </c>
    </row>
    <row r="584" spans="1:8" x14ac:dyDescent="0.3">
      <c r="A584">
        <v>583</v>
      </c>
      <c r="B584" s="9">
        <f>'일자별 주가'!B584*'종목 기본정보'!B$4</f>
        <v>297349709523300</v>
      </c>
      <c r="C584" s="9">
        <f>'일자별 주가'!C584*'종목 기본정보'!C$4</f>
        <v>13975565552000</v>
      </c>
      <c r="D584" s="9">
        <f>'일자별 주가'!D584*'종목 기본정보'!D$4</f>
        <v>59422425965500</v>
      </c>
      <c r="E584" s="9">
        <f>'일자별 주가'!E584*'종목 기본정보'!E$4</f>
        <v>24459128720000</v>
      </c>
      <c r="F584" s="9">
        <f>'일자별 주가'!F584*'종목 기본정보'!F$4</f>
        <v>29378953368000</v>
      </c>
      <c r="G584" s="9">
        <f t="shared" si="18"/>
        <v>424585783128800</v>
      </c>
      <c r="H584" s="7">
        <f t="shared" si="19"/>
        <v>126.87158859648204</v>
      </c>
    </row>
    <row r="585" spans="1:8" x14ac:dyDescent="0.3">
      <c r="A585">
        <v>584</v>
      </c>
      <c r="B585" s="9">
        <f>'일자별 주가'!B585*'종목 기본정보'!B$4</f>
        <v>293729012908100</v>
      </c>
      <c r="C585" s="9">
        <f>'일자별 주가'!C585*'종목 기본정보'!C$4</f>
        <v>13887447232000</v>
      </c>
      <c r="D585" s="9">
        <f>'일자별 주가'!D585*'종목 기본정보'!D$4</f>
        <v>58615786699000</v>
      </c>
      <c r="E585" s="9">
        <f>'일자별 주가'!E585*'종목 기본정보'!E$4</f>
        <v>22836359603000</v>
      </c>
      <c r="F585" s="9">
        <f>'일자별 주가'!F585*'종목 기본정보'!F$4</f>
        <v>28372824828000</v>
      </c>
      <c r="G585" s="9">
        <f t="shared" si="18"/>
        <v>417441431270100</v>
      </c>
      <c r="H585" s="7">
        <f t="shared" si="19"/>
        <v>124.73676612756644</v>
      </c>
    </row>
    <row r="586" spans="1:8" x14ac:dyDescent="0.3">
      <c r="A586">
        <v>585</v>
      </c>
      <c r="B586" s="9">
        <f>'일자별 주가'!B586*'종목 기본정보'!B$4</f>
        <v>300970406138500</v>
      </c>
      <c r="C586" s="9">
        <f>'일자별 주가'!C586*'종목 기본정보'!C$4</f>
        <v>13834576240000</v>
      </c>
      <c r="D586" s="9">
        <f>'일자별 주가'!D586*'종목 기본정보'!D$4</f>
        <v>60497944987500</v>
      </c>
      <c r="E586" s="9">
        <f>'일자별 주가'!E586*'종목 기본정보'!E$4</f>
        <v>23988760860000</v>
      </c>
      <c r="F586" s="9">
        <f>'일자별 주가'!F586*'종목 기본정보'!F$4</f>
        <v>29630485503000</v>
      </c>
      <c r="G586" s="9">
        <f t="shared" si="18"/>
        <v>428922173729000</v>
      </c>
      <c r="H586" s="7">
        <f t="shared" si="19"/>
        <v>128.16735681596415</v>
      </c>
    </row>
    <row r="587" spans="1:8" x14ac:dyDescent="0.3">
      <c r="A587">
        <v>586</v>
      </c>
      <c r="B587" s="9">
        <f>'일자별 주가'!B587*'종목 기본정보'!B$4</f>
        <v>300065231984700</v>
      </c>
      <c r="C587" s="9">
        <f>'일자별 주가'!C587*'종목 기본정보'!C$4</f>
        <v>13570221280000</v>
      </c>
      <c r="D587" s="9">
        <f>'일자별 주가'!D587*'종목 기본정보'!D$4</f>
        <v>59422425965500</v>
      </c>
      <c r="E587" s="9">
        <f>'일자별 주가'!E587*'종목 기본정보'!E$4</f>
        <v>23847650502000</v>
      </c>
      <c r="F587" s="9">
        <f>'일자별 주가'!F587*'종목 기본정보'!F$4</f>
        <v>29529872649000</v>
      </c>
      <c r="G587" s="9">
        <f t="shared" si="18"/>
        <v>426435402381200</v>
      </c>
      <c r="H587" s="7">
        <f t="shared" si="19"/>
        <v>127.4242781639974</v>
      </c>
    </row>
    <row r="588" spans="1:8" x14ac:dyDescent="0.3">
      <c r="A588">
        <v>587</v>
      </c>
      <c r="B588" s="9">
        <f>'일자별 주가'!B588*'종목 기본정보'!B$4</f>
        <v>305948863984400</v>
      </c>
      <c r="C588" s="9">
        <f>'일자별 주가'!C588*'종목 기본정보'!C$4</f>
        <v>13499726624000</v>
      </c>
      <c r="D588" s="9">
        <f>'일자별 주가'!D588*'종목 기본정보'!D$4</f>
        <v>60497944987500</v>
      </c>
      <c r="E588" s="9">
        <f>'일자별 주가'!E588*'종목 기본정보'!E$4</f>
        <v>23753576930000</v>
      </c>
      <c r="F588" s="9">
        <f>'일자별 주가'!F588*'종목 기본정보'!F$4</f>
        <v>29731098357000</v>
      </c>
      <c r="G588" s="9">
        <f t="shared" si="18"/>
        <v>433431210882900</v>
      </c>
      <c r="H588" s="7">
        <f t="shared" si="19"/>
        <v>129.51471400381027</v>
      </c>
    </row>
    <row r="589" spans="1:8" x14ac:dyDescent="0.3">
      <c r="A589">
        <v>588</v>
      </c>
      <c r="B589" s="9">
        <f>'일자별 주가'!B589*'종목 기본정보'!B$4</f>
        <v>308211799368900</v>
      </c>
      <c r="C589" s="9">
        <f>'일자별 주가'!C589*'종목 기본정보'!C$4</f>
        <v>13975565552000</v>
      </c>
      <c r="D589" s="9">
        <f>'일자별 주가'!D589*'종목 기본정보'!D$4</f>
        <v>61035704498500</v>
      </c>
      <c r="E589" s="9">
        <f>'일자별 주가'!E589*'종목 기본정보'!E$4</f>
        <v>24082834432000</v>
      </c>
      <c r="F589" s="9">
        <f>'일자별 주가'!F589*'종목 기본정보'!F$4</f>
        <v>30334775481000</v>
      </c>
      <c r="G589" s="9">
        <f t="shared" si="18"/>
        <v>437640679332400</v>
      </c>
      <c r="H589" s="7">
        <f t="shared" si="19"/>
        <v>130.77255628340637</v>
      </c>
    </row>
    <row r="590" spans="1:8" x14ac:dyDescent="0.3">
      <c r="A590">
        <v>589</v>
      </c>
      <c r="B590" s="9">
        <f>'일자별 주가'!B590*'종목 기본정보'!B$4</f>
        <v>305496276907500</v>
      </c>
      <c r="C590" s="9">
        <f>'일자별 주가'!C590*'종목 기본정보'!C$4</f>
        <v>14028436544000</v>
      </c>
      <c r="D590" s="9">
        <f>'일자별 주가'!D590*'종목 기본정보'!D$4</f>
        <v>59691305721000</v>
      </c>
      <c r="E590" s="9">
        <f>'일자별 주가'!E590*'종목 기본정보'!E$4</f>
        <v>23612466572000</v>
      </c>
      <c r="F590" s="9">
        <f>'일자별 주가'!F590*'종목 기본정보'!F$4</f>
        <v>29731098357000</v>
      </c>
      <c r="G590" s="9">
        <f t="shared" si="18"/>
        <v>432559584101500</v>
      </c>
      <c r="H590" s="7">
        <f t="shared" si="19"/>
        <v>129.2542609250365</v>
      </c>
    </row>
    <row r="591" spans="1:8" x14ac:dyDescent="0.3">
      <c r="A591">
        <v>590</v>
      </c>
      <c r="B591" s="9">
        <f>'일자별 주가'!B591*'종목 기본정보'!B$4</f>
        <v>307759212292000</v>
      </c>
      <c r="C591" s="9">
        <f>'일자별 주가'!C591*'종목 기본정보'!C$4</f>
        <v>14239920512000</v>
      </c>
      <c r="D591" s="9">
        <f>'일자별 주가'!D591*'종목 기본정보'!D$4</f>
        <v>60497944987500</v>
      </c>
      <c r="E591" s="9">
        <f>'일자별 주가'!E591*'종목 기본정보'!E$4</f>
        <v>25635048370000</v>
      </c>
      <c r="F591" s="9">
        <f>'일자별 주가'!F591*'종목 기본정보'!F$4</f>
        <v>30435388335000</v>
      </c>
      <c r="G591" s="9">
        <f t="shared" si="18"/>
        <v>438567514496500</v>
      </c>
      <c r="H591" s="7">
        <f t="shared" si="19"/>
        <v>131.04950632344287</v>
      </c>
    </row>
    <row r="592" spans="1:8" x14ac:dyDescent="0.3">
      <c r="A592">
        <v>591</v>
      </c>
      <c r="B592" s="9">
        <f>'일자별 주가'!B592*'종목 기본정보'!B$4</f>
        <v>307306625215100</v>
      </c>
      <c r="C592" s="9">
        <f>'일자별 주가'!C592*'종목 기본정보'!C$4</f>
        <v>14433780816000</v>
      </c>
      <c r="D592" s="9">
        <f>'일자별 주가'!D592*'종목 기본정보'!D$4</f>
        <v>60766824743000</v>
      </c>
      <c r="E592" s="9">
        <f>'일자별 주가'!E592*'종목 기본정보'!E$4</f>
        <v>25540974798000</v>
      </c>
      <c r="F592" s="9">
        <f>'일자별 주가'!F592*'종목 기본정보'!F$4</f>
        <v>30737226897000</v>
      </c>
      <c r="G592" s="9">
        <f t="shared" si="18"/>
        <v>438785432469100</v>
      </c>
      <c r="H592" s="7">
        <f t="shared" si="19"/>
        <v>131.11462296292089</v>
      </c>
    </row>
    <row r="593" spans="1:8" x14ac:dyDescent="0.3">
      <c r="A593">
        <v>592</v>
      </c>
      <c r="B593" s="9">
        <f>'일자별 주가'!B593*'종목 기본정보'!B$4</f>
        <v>300970406138500</v>
      </c>
      <c r="C593" s="9">
        <f>'일자별 주가'!C593*'종목 기본정보'!C$4</f>
        <v>14239920512000</v>
      </c>
      <c r="D593" s="9">
        <f>'일자별 주가'!D593*'종목 기본정보'!D$4</f>
        <v>58346906943500</v>
      </c>
      <c r="E593" s="9">
        <f>'일자별 주가'!E593*'종목 기본정보'!E$4</f>
        <v>25352827654000</v>
      </c>
      <c r="F593" s="9">
        <f>'일자별 주가'!F593*'종목 기본정보'!F$4</f>
        <v>29429259795000</v>
      </c>
      <c r="G593" s="9">
        <f t="shared" si="18"/>
        <v>428339321043000</v>
      </c>
      <c r="H593" s="7">
        <f t="shared" si="19"/>
        <v>127.9931930800858</v>
      </c>
    </row>
    <row r="594" spans="1:8" x14ac:dyDescent="0.3">
      <c r="A594">
        <v>593</v>
      </c>
      <c r="B594" s="9">
        <f>'일자별 주가'!B594*'종목 기본정보'!B$4</f>
        <v>300517819061600</v>
      </c>
      <c r="C594" s="9">
        <f>'일자별 주가'!C594*'종목 기본정보'!C$4</f>
        <v>14645264784000</v>
      </c>
      <c r="D594" s="9">
        <f>'일자별 주가'!D594*'종목 기본정보'!D$4</f>
        <v>58078027188000</v>
      </c>
      <c r="E594" s="9">
        <f>'일자별 주가'!E594*'종목 기본정보'!E$4</f>
        <v>25117643724000</v>
      </c>
      <c r="F594" s="9">
        <f>'일자별 주가'!F594*'종목 기본정보'!F$4</f>
        <v>29580179076000</v>
      </c>
      <c r="G594" s="9">
        <f t="shared" si="18"/>
        <v>427938933833600</v>
      </c>
      <c r="H594" s="7">
        <f t="shared" si="19"/>
        <v>127.87355233061004</v>
      </c>
    </row>
    <row r="595" spans="1:8" x14ac:dyDescent="0.3">
      <c r="A595">
        <v>594</v>
      </c>
      <c r="B595" s="9">
        <f>'일자별 주가'!B595*'종목 기본정보'!B$4</f>
        <v>298254883677100</v>
      </c>
      <c r="C595" s="9">
        <f>'일자별 주가'!C595*'종목 기본정보'!C$4</f>
        <v>14803877760000</v>
      </c>
      <c r="D595" s="9">
        <f>'일자별 주가'!D595*'종목 기본정보'!D$4</f>
        <v>55389229633000</v>
      </c>
      <c r="E595" s="9">
        <f>'일자별 주가'!E595*'종목 기본정보'!E$4</f>
        <v>25117643724000</v>
      </c>
      <c r="F595" s="9">
        <f>'일자별 주가'!F595*'종목 기본정보'!F$4</f>
        <v>29278340514000</v>
      </c>
      <c r="G595" s="9">
        <f t="shared" si="18"/>
        <v>422843975308100</v>
      </c>
      <c r="H595" s="7">
        <f t="shared" si="19"/>
        <v>126.35111444491361</v>
      </c>
    </row>
    <row r="596" spans="1:8" x14ac:dyDescent="0.3">
      <c r="A596">
        <v>595</v>
      </c>
      <c r="B596" s="9">
        <f>'일자별 주가'!B596*'종목 기본정보'!B$4</f>
        <v>300970406138500</v>
      </c>
      <c r="C596" s="9">
        <f>'일자별 주가'!C596*'종목 기본정보'!C$4</f>
        <v>14698135776000</v>
      </c>
      <c r="D596" s="9">
        <f>'일자별 주가'!D596*'종목 기본정보'!D$4</f>
        <v>57002508166000</v>
      </c>
      <c r="E596" s="9">
        <f>'일자별 주가'!E596*'종목 기본정보'!E$4</f>
        <v>25870232300000</v>
      </c>
      <c r="F596" s="9">
        <f>'일자별 주가'!F596*'종목 기본정보'!F$4</f>
        <v>29680791930000</v>
      </c>
      <c r="G596" s="9">
        <f t="shared" si="18"/>
        <v>428222074310500</v>
      </c>
      <c r="H596" s="7">
        <f t="shared" si="19"/>
        <v>127.95815827722359</v>
      </c>
    </row>
    <row r="597" spans="1:8" x14ac:dyDescent="0.3">
      <c r="A597">
        <v>596</v>
      </c>
      <c r="B597" s="9">
        <f>'일자별 주가'!B597*'종목 기본정보'!B$4</f>
        <v>306401451061300</v>
      </c>
      <c r="C597" s="9">
        <f>'일자별 주가'!C597*'종목 기본정보'!C$4</f>
        <v>14856748752000</v>
      </c>
      <c r="D597" s="9">
        <f>'일자별 주가'!D597*'종목 기본정보'!D$4</f>
        <v>57540267677000</v>
      </c>
      <c r="E597" s="9">
        <f>'일자별 주가'!E597*'종목 기본정보'!E$4</f>
        <v>26199489802000</v>
      </c>
      <c r="F597" s="9">
        <f>'일자별 주가'!F597*'종목 기본정보'!F$4</f>
        <v>29228034087000</v>
      </c>
      <c r="G597" s="9">
        <f t="shared" si="18"/>
        <v>434225991379300</v>
      </c>
      <c r="H597" s="7">
        <f t="shared" si="19"/>
        <v>129.75220444312905</v>
      </c>
    </row>
    <row r="598" spans="1:8" x14ac:dyDescent="0.3">
      <c r="A598">
        <v>597</v>
      </c>
      <c r="B598" s="9">
        <f>'일자별 주가'!B598*'종목 기본정보'!B$4</f>
        <v>305043689830600</v>
      </c>
      <c r="C598" s="9">
        <f>'일자별 주가'!C598*'종목 기본정보'!C$4</f>
        <v>14927243408000</v>
      </c>
      <c r="D598" s="9">
        <f>'일자별 주가'!D598*'종목 기본정보'!D$4</f>
        <v>58078027188000</v>
      </c>
      <c r="E598" s="9">
        <f>'일자별 주가'!E598*'종목 기본정보'!E$4</f>
        <v>27516519810000</v>
      </c>
      <c r="F598" s="9">
        <f>'일자별 주가'!F598*'종목 기본정보'!F$4</f>
        <v>28926195525000</v>
      </c>
      <c r="G598" s="9">
        <f t="shared" si="18"/>
        <v>434491675761600</v>
      </c>
      <c r="H598" s="7">
        <f t="shared" si="19"/>
        <v>129.83159428844908</v>
      </c>
    </row>
    <row r="599" spans="1:8" x14ac:dyDescent="0.3">
      <c r="A599">
        <v>598</v>
      </c>
      <c r="B599" s="9">
        <f>'일자별 주가'!B599*'종목 기본정보'!B$4</f>
        <v>301875580292300</v>
      </c>
      <c r="C599" s="9">
        <f>'일자별 주가'!C599*'종목 기본정보'!C$4</f>
        <v>14856748752000</v>
      </c>
      <c r="D599" s="9">
        <f>'일자별 주가'!D599*'종목 기본정보'!D$4</f>
        <v>57540267677000</v>
      </c>
      <c r="E599" s="9">
        <f>'일자별 주가'!E599*'종목 기본정보'!E$4</f>
        <v>26810968020000</v>
      </c>
      <c r="F599" s="9">
        <f>'일자별 주가'!F599*'종목 기본정보'!F$4</f>
        <v>28624356963000</v>
      </c>
      <c r="G599" s="9">
        <f t="shared" si="18"/>
        <v>429707921704300</v>
      </c>
      <c r="H599" s="7">
        <f t="shared" si="19"/>
        <v>128.40214822402351</v>
      </c>
    </row>
    <row r="600" spans="1:8" x14ac:dyDescent="0.3">
      <c r="A600">
        <v>599</v>
      </c>
      <c r="B600" s="9">
        <f>'일자별 주가'!B600*'종목 기본정보'!B$4</f>
        <v>302328167369200</v>
      </c>
      <c r="C600" s="9">
        <f>'일자별 주가'!C600*'종목 기본정보'!C$4</f>
        <v>15015361728000</v>
      </c>
      <c r="D600" s="9">
        <f>'일자별 주가'!D600*'종목 기본정보'!D$4</f>
        <v>57540267677000</v>
      </c>
      <c r="E600" s="9">
        <f>'일자별 주가'!E600*'종목 기본정보'!E$4</f>
        <v>27516519810000</v>
      </c>
      <c r="F600" s="9">
        <f>'일자별 주가'!F600*'종목 기본정보'!F$4</f>
        <v>28624356963000</v>
      </c>
      <c r="G600" s="9">
        <f t="shared" si="18"/>
        <v>431024673547200</v>
      </c>
      <c r="H600" s="7">
        <f t="shared" si="19"/>
        <v>128.79561028689571</v>
      </c>
    </row>
    <row r="601" spans="1:8" x14ac:dyDescent="0.3">
      <c r="A601">
        <v>600</v>
      </c>
      <c r="B601" s="9">
        <f>'일자별 주가'!B601*'종목 기본정보'!B$4</f>
        <v>296444535369500</v>
      </c>
      <c r="C601" s="9">
        <f>'일자별 주가'!C601*'종목 기본정보'!C$4</f>
        <v>14486651808000</v>
      </c>
      <c r="D601" s="9">
        <f>'일자별 주가'!D601*'종목 기본정보'!D$4</f>
        <v>55926989144000</v>
      </c>
      <c r="E601" s="9">
        <f>'일자별 주가'!E601*'종목 기본정보'!E$4</f>
        <v>26152453016000</v>
      </c>
      <c r="F601" s="9">
        <f>'일자별 주가'!F601*'종목 기본정보'!F$4</f>
        <v>26964244872000</v>
      </c>
      <c r="G601" s="9">
        <f t="shared" si="18"/>
        <v>419974874209500</v>
      </c>
      <c r="H601" s="7">
        <f t="shared" si="19"/>
        <v>125.49379083991464</v>
      </c>
    </row>
    <row r="602" spans="1:8" x14ac:dyDescent="0.3">
      <c r="A602">
        <v>601</v>
      </c>
      <c r="B602" s="9">
        <f>'일자별 주가'!B602*'종목 기본정보'!B$4</f>
        <v>295539361215700</v>
      </c>
      <c r="C602" s="9">
        <f>'일자별 주가'!C602*'종목 기본정보'!C$4</f>
        <v>14592393792000</v>
      </c>
      <c r="D602" s="9">
        <f>'일자별 주가'!D602*'종목 기본정보'!D$4</f>
        <v>57002508166000</v>
      </c>
      <c r="E602" s="9">
        <f>'일자별 주가'!E602*'종목 기본정보'!E$4</f>
        <v>27328372666000</v>
      </c>
      <c r="F602" s="9">
        <f>'일자별 주가'!F602*'종목 기본정보'!F$4</f>
        <v>27517615569000</v>
      </c>
      <c r="G602" s="9">
        <f t="shared" si="18"/>
        <v>421980251408700</v>
      </c>
      <c r="H602" s="7">
        <f t="shared" si="19"/>
        <v>126.09302284698465</v>
      </c>
    </row>
    <row r="603" spans="1:8" x14ac:dyDescent="0.3">
      <c r="A603">
        <v>602</v>
      </c>
      <c r="B603" s="9">
        <f>'일자별 주가'!B603*'종목 기본정보'!B$4</f>
        <v>295086774138800</v>
      </c>
      <c r="C603" s="9">
        <f>'일자별 주가'!C603*'종목 기본정보'!C$4</f>
        <v>14292791504000</v>
      </c>
      <c r="D603" s="9">
        <f>'일자별 주가'!D603*'종목 기본정보'!D$4</f>
        <v>56733628410500</v>
      </c>
      <c r="E603" s="9">
        <f>'일자별 주가'!E603*'종목 기본정보'!E$4</f>
        <v>27704666954000</v>
      </c>
      <c r="F603" s="9">
        <f>'일자별 주가'!F603*'종목 기본정보'!F$4</f>
        <v>27970373412000</v>
      </c>
      <c r="G603" s="9">
        <f t="shared" si="18"/>
        <v>421788234419300</v>
      </c>
      <c r="H603" s="7">
        <f t="shared" si="19"/>
        <v>126.03564574805503</v>
      </c>
    </row>
    <row r="604" spans="1:8" x14ac:dyDescent="0.3">
      <c r="A604">
        <v>603</v>
      </c>
      <c r="B604" s="9">
        <f>'일자별 주가'!B604*'종목 기본정보'!B$4</f>
        <v>288750555062200</v>
      </c>
      <c r="C604" s="9">
        <f>'일자별 주가'!C604*'종목 기본정보'!C$4</f>
        <v>14292791504000</v>
      </c>
      <c r="D604" s="9">
        <f>'일자별 주가'!D604*'종목 기본정보'!D$4</f>
        <v>55658109388500</v>
      </c>
      <c r="E604" s="9">
        <f>'일자별 주가'!E604*'종목 기본정보'!E$4</f>
        <v>27422446238000</v>
      </c>
      <c r="F604" s="9">
        <f>'일자별 주가'!F604*'종목 기본정보'!F$4</f>
        <v>28171599120000</v>
      </c>
      <c r="G604" s="9">
        <f t="shared" si="18"/>
        <v>414295501312700</v>
      </c>
      <c r="H604" s="7">
        <f t="shared" si="19"/>
        <v>123.79672256706991</v>
      </c>
    </row>
    <row r="605" spans="1:8" x14ac:dyDescent="0.3">
      <c r="A605">
        <v>604</v>
      </c>
      <c r="B605" s="9">
        <f>'일자별 주가'!B605*'종목 기본정보'!B$4</f>
        <v>281056574754900</v>
      </c>
      <c r="C605" s="9">
        <f>'일자별 주가'!C605*'종목 기본정보'!C$4</f>
        <v>13852199904000</v>
      </c>
      <c r="D605" s="9">
        <f>'일자별 주가'!D605*'종목 기본정보'!D$4</f>
        <v>53238191589000</v>
      </c>
      <c r="E605" s="9">
        <f>'일자별 주가'!E605*'종목 기본정보'!E$4</f>
        <v>26434673732000</v>
      </c>
      <c r="F605" s="9">
        <f>'일자별 주가'!F605*'종목 기본정보'!F$4</f>
        <v>27618228423000</v>
      </c>
      <c r="G605" s="9">
        <f t="shared" si="18"/>
        <v>402199868402900</v>
      </c>
      <c r="H605" s="7">
        <f t="shared" si="19"/>
        <v>120.18239485445147</v>
      </c>
    </row>
    <row r="606" spans="1:8" x14ac:dyDescent="0.3">
      <c r="A606">
        <v>605</v>
      </c>
      <c r="B606" s="9">
        <f>'일자별 주가'!B606*'종목 기본정보'!B$4</f>
        <v>280151400601100</v>
      </c>
      <c r="C606" s="9">
        <f>'일자별 주가'!C606*'종목 기본정보'!C$4</f>
        <v>13816952576000</v>
      </c>
      <c r="D606" s="9">
        <f>'일자별 주가'!D606*'종목 기본정보'!D$4</f>
        <v>53291967540100</v>
      </c>
      <c r="E606" s="9">
        <f>'일자별 주가'!E606*'종목 기본정보'!E$4</f>
        <v>26528747304000</v>
      </c>
      <c r="F606" s="9">
        <f>'일자별 주가'!F606*'종목 기본정보'!F$4</f>
        <v>26712712737000</v>
      </c>
      <c r="G606" s="9">
        <f t="shared" si="18"/>
        <v>400501780758200</v>
      </c>
      <c r="H606" s="7">
        <f t="shared" si="19"/>
        <v>119.67498484304799</v>
      </c>
    </row>
    <row r="607" spans="1:8" x14ac:dyDescent="0.3">
      <c r="A607">
        <v>606</v>
      </c>
      <c r="B607" s="9">
        <f>'일자별 주가'!B607*'종목 기본정보'!B$4</f>
        <v>274720355678300</v>
      </c>
      <c r="C607" s="9">
        <f>'일자별 주가'!C607*'종목 기본정보'!C$4</f>
        <v>13922694560000</v>
      </c>
      <c r="D607" s="9">
        <f>'일자별 주가'!D607*'종목 기본정보'!D$4</f>
        <v>52646656126900</v>
      </c>
      <c r="E607" s="9">
        <f>'일자별 주가'!E607*'종목 기본정보'!E$4</f>
        <v>26387636946000</v>
      </c>
      <c r="F607" s="9">
        <f>'일자별 주가'!F607*'종목 기본정보'!F$4</f>
        <v>26561793456000</v>
      </c>
      <c r="G607" s="9">
        <f t="shared" si="18"/>
        <v>394239136767200</v>
      </c>
      <c r="H607" s="7">
        <f t="shared" si="19"/>
        <v>117.80362780867608</v>
      </c>
    </row>
    <row r="608" spans="1:8" x14ac:dyDescent="0.3">
      <c r="A608">
        <v>607</v>
      </c>
      <c r="B608" s="9">
        <f>'일자별 주가'!B608*'종목 기본정보'!B$4</f>
        <v>275625529832100</v>
      </c>
      <c r="C608" s="9">
        <f>'일자별 주가'!C608*'종목 기본정보'!C$4</f>
        <v>14222296848000</v>
      </c>
      <c r="D608" s="9">
        <f>'일자별 주가'!D608*'종목 기본정보'!D$4</f>
        <v>52377776371400</v>
      </c>
      <c r="E608" s="9">
        <f>'일자별 주가'!E608*'종목 기본정보'!E$4</f>
        <v>27469483024000</v>
      </c>
      <c r="F608" s="9">
        <f>'일자별 주가'!F608*'종목 기본정보'!F$4</f>
        <v>27618228423000</v>
      </c>
      <c r="G608" s="9">
        <f t="shared" si="18"/>
        <v>397313314498500</v>
      </c>
      <c r="H608" s="7">
        <f t="shared" si="19"/>
        <v>118.72223089878389</v>
      </c>
    </row>
    <row r="609" spans="1:8" x14ac:dyDescent="0.3">
      <c r="A609">
        <v>608</v>
      </c>
      <c r="B609" s="9">
        <f>'일자별 주가'!B609*'종목 기본정보'!B$4</f>
        <v>270647071986200</v>
      </c>
      <c r="C609" s="9">
        <f>'일자별 주가'!C609*'종목 기본정보'!C$4</f>
        <v>14662888448000</v>
      </c>
      <c r="D609" s="9">
        <f>'일자별 주가'!D609*'종목 기본정보'!D$4</f>
        <v>51840016860400</v>
      </c>
      <c r="E609" s="9">
        <f>'일자별 주가'!E609*'종목 기본정보'!E$4</f>
        <v>27187262308000</v>
      </c>
      <c r="F609" s="9">
        <f>'일자별 주가'!F609*'종목 기본정보'!F$4</f>
        <v>27970373412000</v>
      </c>
      <c r="G609" s="9">
        <f t="shared" si="18"/>
        <v>392307613014600</v>
      </c>
      <c r="H609" s="7">
        <f t="shared" si="19"/>
        <v>117.22646414318929</v>
      </c>
    </row>
    <row r="610" spans="1:8" x14ac:dyDescent="0.3">
      <c r="A610">
        <v>609</v>
      </c>
      <c r="B610" s="9">
        <f>'일자별 주가'!B610*'종목 기본정보'!B$4</f>
        <v>265668614140300</v>
      </c>
      <c r="C610" s="9">
        <f>'일자별 주가'!C610*'종목 기본정보'!C$4</f>
        <v>14486651808000</v>
      </c>
      <c r="D610" s="9">
        <f>'일자별 주가'!D610*'종목 기본정보'!D$4</f>
        <v>50818273789500</v>
      </c>
      <c r="E610" s="9">
        <f>'일자별 주가'!E610*'종목 기본정보'!E$4</f>
        <v>26905041592000</v>
      </c>
      <c r="F610" s="9">
        <f>'일자별 주가'!F610*'종목 기본정보'!F$4</f>
        <v>28121292693000</v>
      </c>
      <c r="G610" s="9">
        <f t="shared" si="18"/>
        <v>385999874022800</v>
      </c>
      <c r="H610" s="7">
        <f t="shared" si="19"/>
        <v>115.34163215365734</v>
      </c>
    </row>
    <row r="611" spans="1:8" x14ac:dyDescent="0.3">
      <c r="A611">
        <v>610</v>
      </c>
      <c r="B611" s="9">
        <f>'일자별 주가'!B611*'종목 기본정보'!B$4</f>
        <v>264763439986500</v>
      </c>
      <c r="C611" s="9">
        <f>'일자별 주가'!C611*'종목 기본정보'!C$4</f>
        <v>14469028144000</v>
      </c>
      <c r="D611" s="9">
        <f>'일자별 주가'!D611*'종목 기본정보'!D$4</f>
        <v>51194705447200</v>
      </c>
      <c r="E611" s="9">
        <f>'일자별 주가'!E611*'종목 기본정보'!E$4</f>
        <v>26716894448000</v>
      </c>
      <c r="F611" s="9">
        <f>'일자별 주가'!F611*'종목 기본정보'!F$4</f>
        <v>28775276244000</v>
      </c>
      <c r="G611" s="9">
        <f t="shared" si="18"/>
        <v>385919344269700</v>
      </c>
      <c r="H611" s="7">
        <f t="shared" si="19"/>
        <v>115.31756884746326</v>
      </c>
    </row>
    <row r="612" spans="1:8" x14ac:dyDescent="0.3">
      <c r="A612">
        <v>611</v>
      </c>
      <c r="B612" s="9">
        <f>'일자별 주가'!B612*'종목 기본정보'!B$4</f>
        <v>260690156294400</v>
      </c>
      <c r="C612" s="9">
        <f>'일자별 주가'!C612*'종목 기본정보'!C$4</f>
        <v>14398533488000</v>
      </c>
      <c r="D612" s="9">
        <f>'일자별 주가'!D612*'종목 기본정보'!D$4</f>
        <v>49581426914200</v>
      </c>
      <c r="E612" s="9">
        <f>'일자별 주가'!E612*'종목 기본정보'!E$4</f>
        <v>26011342658000</v>
      </c>
      <c r="F612" s="9">
        <f>'일자별 주가'!F612*'종목 기본정보'!F$4</f>
        <v>27014551299000</v>
      </c>
      <c r="G612" s="9">
        <f t="shared" si="18"/>
        <v>377696010653600</v>
      </c>
      <c r="H612" s="7">
        <f t="shared" si="19"/>
        <v>112.86033301694331</v>
      </c>
    </row>
    <row r="613" spans="1:8" x14ac:dyDescent="0.3">
      <c r="A613">
        <v>612</v>
      </c>
      <c r="B613" s="9">
        <f>'일자별 주가'!B613*'종목 기본정보'!B$4</f>
        <v>259784982140600</v>
      </c>
      <c r="C613" s="9">
        <f>'일자별 주가'!C613*'종목 기본정보'!C$4</f>
        <v>14451404480000</v>
      </c>
      <c r="D613" s="9">
        <f>'일자별 주가'!D613*'종목 기본정보'!D$4</f>
        <v>48505907892200</v>
      </c>
      <c r="E613" s="9">
        <f>'일자별 주가'!E613*'종목 기본정보'!E$4</f>
        <v>25917269086000</v>
      </c>
      <c r="F613" s="9">
        <f>'일자별 주가'!F613*'종목 기본정보'!F$4</f>
        <v>26813325591000</v>
      </c>
      <c r="G613" s="9">
        <f t="shared" si="18"/>
        <v>375472889189800</v>
      </c>
      <c r="H613" s="7">
        <f t="shared" si="19"/>
        <v>112.19603627653719</v>
      </c>
    </row>
    <row r="614" spans="1:8" x14ac:dyDescent="0.3">
      <c r="A614">
        <v>613</v>
      </c>
      <c r="B614" s="9">
        <f>'일자별 주가'!B614*'종목 기본정보'!B$4</f>
        <v>264310852909600</v>
      </c>
      <c r="C614" s="9">
        <f>'일자별 주가'!C614*'종목 기본정보'!C$4</f>
        <v>14645264784000</v>
      </c>
      <c r="D614" s="9">
        <f>'일자별 주가'!D614*'종목 기본정보'!D$4</f>
        <v>49258771207600</v>
      </c>
      <c r="E614" s="9">
        <f>'일자별 주가'!E614*'종목 기본정보'!E$4</f>
        <v>25540974798000</v>
      </c>
      <c r="F614" s="9">
        <f>'일자별 주가'!F614*'종목 기본정보'!F$4</f>
        <v>27668534850000</v>
      </c>
      <c r="G614" s="9">
        <f t="shared" si="18"/>
        <v>381424398549200</v>
      </c>
      <c r="H614" s="7">
        <f t="shared" si="19"/>
        <v>113.97442235769539</v>
      </c>
    </row>
    <row r="615" spans="1:8" x14ac:dyDescent="0.3">
      <c r="A615">
        <v>614</v>
      </c>
      <c r="B615" s="9">
        <f>'일자별 주가'!B615*'종목 기본정보'!B$4</f>
        <v>266121201217200</v>
      </c>
      <c r="C615" s="9">
        <f>'일자별 주가'!C615*'종목 기본정보'!C$4</f>
        <v>14204673184000</v>
      </c>
      <c r="D615" s="9">
        <f>'일자별 주가'!D615*'종목 기본정보'!D$4</f>
        <v>51087153545000</v>
      </c>
      <c r="E615" s="9">
        <f>'일자별 주가'!E615*'종목 기본정보'!E$4</f>
        <v>25635048370000</v>
      </c>
      <c r="F615" s="9">
        <f>'일자별 주가'!F615*'종목 기본정보'!F$4</f>
        <v>28624356963000</v>
      </c>
      <c r="G615" s="9">
        <f t="shared" si="18"/>
        <v>385672433279200</v>
      </c>
      <c r="H615" s="7">
        <f t="shared" si="19"/>
        <v>115.24378872845922</v>
      </c>
    </row>
    <row r="616" spans="1:8" x14ac:dyDescent="0.3">
      <c r="A616">
        <v>615</v>
      </c>
      <c r="B616" s="9">
        <f>'일자별 주가'!B616*'종목 기본정보'!B$4</f>
        <v>268836723678600</v>
      </c>
      <c r="C616" s="9">
        <f>'일자별 주가'!C616*'종목 기본정보'!C$4</f>
        <v>14363286160000</v>
      </c>
      <c r="D616" s="9">
        <f>'일자별 주가'!D616*'종목 기본정보'!D$4</f>
        <v>51248481398300</v>
      </c>
      <c r="E616" s="9">
        <f>'일자별 주가'!E616*'종목 기본정보'!E$4</f>
        <v>26810968020000</v>
      </c>
      <c r="F616" s="9">
        <f>'일자별 주가'!F616*'종목 기본정보'!F$4</f>
        <v>29228034087000</v>
      </c>
      <c r="G616" s="9">
        <f t="shared" si="18"/>
        <v>390487493343900</v>
      </c>
      <c r="H616" s="7">
        <f t="shared" si="19"/>
        <v>116.68258942285424</v>
      </c>
    </row>
    <row r="617" spans="1:8" x14ac:dyDescent="0.3">
      <c r="A617">
        <v>616</v>
      </c>
      <c r="B617" s="9">
        <f>'일자별 주가'!B617*'종목 기본정보'!B$4</f>
        <v>262500504602000</v>
      </c>
      <c r="C617" s="9">
        <f>'일자별 주가'!C617*'종목 기본정보'!C$4</f>
        <v>14116554864000</v>
      </c>
      <c r="D617" s="9">
        <f>'일자별 주가'!D617*'종목 기본정보'!D$4</f>
        <v>50549394034000</v>
      </c>
      <c r="E617" s="9">
        <f>'일자별 주가'!E617*'종목 기본정보'!E$4</f>
        <v>24929496580000</v>
      </c>
      <c r="F617" s="9">
        <f>'일자별 주가'!F617*'종목 기본정보'!F$4</f>
        <v>28674663390000</v>
      </c>
      <c r="G617" s="9">
        <f t="shared" si="18"/>
        <v>380770613470000</v>
      </c>
      <c r="H617" s="7">
        <f t="shared" si="19"/>
        <v>113.77906312784189</v>
      </c>
    </row>
    <row r="618" spans="1:8" x14ac:dyDescent="0.3">
      <c r="A618">
        <v>617</v>
      </c>
      <c r="B618" s="9">
        <f>'일자별 주가'!B618*'종목 기본정보'!B$4</f>
        <v>257974633833000</v>
      </c>
      <c r="C618" s="9">
        <f>'일자별 주가'!C618*'종목 기본정보'!C$4</f>
        <v>13922694560000</v>
      </c>
      <c r="D618" s="9">
        <f>'일자별 주가'!D618*'종목 기본정보'!D$4</f>
        <v>48936115501000</v>
      </c>
      <c r="E618" s="9">
        <f>'일자별 주가'!E618*'종목 기본정보'!E$4</f>
        <v>24270981576000</v>
      </c>
      <c r="F618" s="9">
        <f>'일자별 주가'!F618*'종목 기본정보'!F$4</f>
        <v>26763019164000</v>
      </c>
      <c r="G618" s="9">
        <f t="shared" si="18"/>
        <v>371867444634000</v>
      </c>
      <c r="H618" s="7">
        <f t="shared" si="19"/>
        <v>111.1186839567773</v>
      </c>
    </row>
    <row r="619" spans="1:8" x14ac:dyDescent="0.3">
      <c r="A619">
        <v>618</v>
      </c>
      <c r="B619" s="9">
        <f>'일자별 주가'!B619*'종목 기본정보'!B$4</f>
        <v>254353937217800</v>
      </c>
      <c r="C619" s="9">
        <f>'일자별 주가'!C619*'종목 기본정보'!C$4</f>
        <v>13764081584000</v>
      </c>
      <c r="D619" s="9">
        <f>'일자별 주가'!D619*'종목 기본정보'!D$4</f>
        <v>47053957212500</v>
      </c>
      <c r="E619" s="9">
        <f>'일자별 주가'!E619*'종목 기본정보'!E$4</f>
        <v>23941724074000</v>
      </c>
      <c r="F619" s="9">
        <f>'일자별 주가'!F619*'종목 기본정보'!F$4</f>
        <v>25756890624000</v>
      </c>
      <c r="G619" s="9">
        <f t="shared" si="18"/>
        <v>364870590712300</v>
      </c>
      <c r="H619" s="7">
        <f t="shared" si="19"/>
        <v>109.02793573227936</v>
      </c>
    </row>
    <row r="620" spans="1:8" x14ac:dyDescent="0.3">
      <c r="A620">
        <v>619</v>
      </c>
      <c r="B620" s="9">
        <f>'일자별 주가'!B620*'종목 기본정보'!B$4</f>
        <v>258427220909900</v>
      </c>
      <c r="C620" s="9">
        <f>'일자별 주가'!C620*'종목 기본정보'!C$4</f>
        <v>13940318224000</v>
      </c>
      <c r="D620" s="9">
        <f>'일자별 주가'!D620*'종목 기본정보'!D$4</f>
        <v>47914372430100</v>
      </c>
      <c r="E620" s="9">
        <f>'일자별 주가'!E620*'종목 기본정보'!E$4</f>
        <v>23518393000000</v>
      </c>
      <c r="F620" s="9">
        <f>'일자별 주가'!F620*'종목 기본정보'!F$4</f>
        <v>25455052062000</v>
      </c>
      <c r="G620" s="9">
        <f t="shared" si="18"/>
        <v>369255356626000</v>
      </c>
      <c r="H620" s="7">
        <f t="shared" si="19"/>
        <v>110.3381591057409</v>
      </c>
    </row>
    <row r="621" spans="1:8" x14ac:dyDescent="0.3">
      <c r="A621">
        <v>620</v>
      </c>
      <c r="B621" s="9">
        <f>'일자별 주가'!B621*'종목 기본정보'!B$4</f>
        <v>258879807986800</v>
      </c>
      <c r="C621" s="9">
        <f>'일자별 주가'!C621*'종목 기본정보'!C$4</f>
        <v>14187049520000</v>
      </c>
      <c r="D621" s="9">
        <f>'일자별 주가'!D621*'종목 기본정보'!D$4</f>
        <v>49742754767500</v>
      </c>
      <c r="E621" s="9">
        <f>'일자별 주가'!E621*'종목 기본정보'!E$4</f>
        <v>24082834432000</v>
      </c>
      <c r="F621" s="9">
        <f>'일자별 주가'!F621*'종목 기본정보'!F$4</f>
        <v>26964244872000</v>
      </c>
      <c r="G621" s="9">
        <f t="shared" si="18"/>
        <v>373856691578300</v>
      </c>
      <c r="H621" s="7">
        <f t="shared" si="19"/>
        <v>111.71309604018302</v>
      </c>
    </row>
    <row r="622" spans="1:8" x14ac:dyDescent="0.3">
      <c r="A622">
        <v>621</v>
      </c>
      <c r="B622" s="9">
        <f>'일자별 주가'!B622*'종목 기본정보'!B$4</f>
        <v>255259111371600</v>
      </c>
      <c r="C622" s="9">
        <f>'일자별 주가'!C622*'종목 기본정보'!C$4</f>
        <v>14098931200000</v>
      </c>
      <c r="D622" s="9">
        <f>'일자별 주가'!D622*'종목 기본정보'!D$4</f>
        <v>49527650963100</v>
      </c>
      <c r="E622" s="9">
        <f>'일자별 주가'!E622*'종목 기본정보'!E$4</f>
        <v>23800613716000</v>
      </c>
      <c r="F622" s="9">
        <f>'일자별 주가'!F622*'종목 기본정보'!F$4</f>
        <v>26259954894000</v>
      </c>
      <c r="G622" s="9">
        <f t="shared" si="18"/>
        <v>368946262144700</v>
      </c>
      <c r="H622" s="7">
        <f t="shared" si="19"/>
        <v>110.24579777517548</v>
      </c>
    </row>
    <row r="623" spans="1:8" x14ac:dyDescent="0.3">
      <c r="A623">
        <v>622</v>
      </c>
      <c r="B623" s="9">
        <f>'일자별 주가'!B623*'종목 기본정보'!B$4</f>
        <v>263405678755800</v>
      </c>
      <c r="C623" s="9">
        <f>'일자별 주가'!C623*'종목 기본정보'!C$4</f>
        <v>14398533488000</v>
      </c>
      <c r="D623" s="9">
        <f>'일자별 주가'!D623*'종목 기본정보'!D$4</f>
        <v>50495618082900</v>
      </c>
      <c r="E623" s="9">
        <f>'일자별 주가'!E623*'종목 기본정보'!E$4</f>
        <v>24647275864000</v>
      </c>
      <c r="F623" s="9">
        <f>'일자별 주가'!F623*'종목 기본정보'!F$4</f>
        <v>27215777007000</v>
      </c>
      <c r="G623" s="9">
        <f t="shared" si="18"/>
        <v>380162883197700</v>
      </c>
      <c r="H623" s="7">
        <f t="shared" si="19"/>
        <v>113.59746565532012</v>
      </c>
    </row>
    <row r="624" spans="1:8" x14ac:dyDescent="0.3">
      <c r="A624">
        <v>623</v>
      </c>
      <c r="B624" s="9">
        <f>'일자별 주가'!B624*'종목 기본정보'!B$4</f>
        <v>265668614140300</v>
      </c>
      <c r="C624" s="9">
        <f>'일자별 주가'!C624*'종목 기본정보'!C$4</f>
        <v>14433780816000</v>
      </c>
      <c r="D624" s="9">
        <f>'일자별 주가'!D624*'종목 기본정보'!D$4</f>
        <v>50979601642800</v>
      </c>
      <c r="E624" s="9">
        <f>'일자별 주가'!E624*'종목 기본정보'!E$4</f>
        <v>25399864440000</v>
      </c>
      <c r="F624" s="9">
        <f>'일자별 주가'!F624*'종목 기본정보'!F$4</f>
        <v>27014551299000</v>
      </c>
      <c r="G624" s="9">
        <f t="shared" si="18"/>
        <v>383496412338100</v>
      </c>
      <c r="H624" s="7">
        <f t="shared" si="19"/>
        <v>114.59356621845865</v>
      </c>
    </row>
    <row r="625" spans="1:8" x14ac:dyDescent="0.3">
      <c r="A625">
        <v>624</v>
      </c>
      <c r="B625" s="9">
        <f>'일자별 주가'!B625*'종목 기본정보'!B$4</f>
        <v>266121201217200</v>
      </c>
      <c r="C625" s="9">
        <f>'일자별 주가'!C625*'종목 기본정보'!C$4</f>
        <v>14610017456000</v>
      </c>
      <c r="D625" s="9">
        <f>'일자별 주가'!D625*'종목 기본정보'!D$4</f>
        <v>50388066180700</v>
      </c>
      <c r="E625" s="9">
        <f>'일자별 주가'!E625*'종목 기본정보'!E$4</f>
        <v>24553202292000</v>
      </c>
      <c r="F625" s="9">
        <f>'일자별 주가'!F625*'종목 기본정보'!F$4</f>
        <v>26511487029000</v>
      </c>
      <c r="G625" s="9">
        <f t="shared" si="18"/>
        <v>382183974174900</v>
      </c>
      <c r="H625" s="7">
        <f t="shared" si="19"/>
        <v>114.20139313750242</v>
      </c>
    </row>
    <row r="626" spans="1:8" x14ac:dyDescent="0.3">
      <c r="A626">
        <v>625</v>
      </c>
      <c r="B626" s="9">
        <f>'일자별 주가'!B626*'종목 기본정보'!B$4</f>
        <v>262953091678900</v>
      </c>
      <c r="C626" s="9">
        <f>'일자별 주가'!C626*'종목 기본정보'!C$4</f>
        <v>14698135776000</v>
      </c>
      <c r="D626" s="9">
        <f>'일자별 주가'!D626*'종목 기본정보'!D$4</f>
        <v>50172962376300</v>
      </c>
      <c r="E626" s="9">
        <f>'일자별 주가'!E626*'종목 기본정보'!E$4</f>
        <v>24176908004000</v>
      </c>
      <c r="F626" s="9">
        <f>'일자별 주가'!F626*'종목 기본정보'!F$4</f>
        <v>26561793456000</v>
      </c>
      <c r="G626" s="9">
        <f t="shared" si="18"/>
        <v>378562891291200</v>
      </c>
      <c r="H626" s="7">
        <f t="shared" si="19"/>
        <v>113.11936788807199</v>
      </c>
    </row>
    <row r="627" spans="1:8" x14ac:dyDescent="0.3">
      <c r="A627">
        <v>626</v>
      </c>
      <c r="B627" s="9">
        <f>'일자별 주가'!B627*'종목 기본정보'!B$4</f>
        <v>262500504602000</v>
      </c>
      <c r="C627" s="9">
        <f>'일자별 주가'!C627*'종목 기본정보'!C$4</f>
        <v>14662888448000</v>
      </c>
      <c r="D627" s="9">
        <f>'일자별 주가'!D627*'종목 기본정보'!D$4</f>
        <v>50549394034000</v>
      </c>
      <c r="E627" s="9">
        <f>'일자별 주가'!E627*'종목 기본정보'!E$4</f>
        <v>24318018362000</v>
      </c>
      <c r="F627" s="9">
        <f>'일자별 주가'!F627*'종목 기본정보'!F$4</f>
        <v>26561793456000</v>
      </c>
      <c r="G627" s="9">
        <f t="shared" si="18"/>
        <v>378592598902000</v>
      </c>
      <c r="H627" s="7">
        <f t="shared" si="19"/>
        <v>113.12824489697191</v>
      </c>
    </row>
    <row r="628" spans="1:8" x14ac:dyDescent="0.3">
      <c r="A628">
        <v>627</v>
      </c>
      <c r="B628" s="9">
        <f>'일자별 주가'!B628*'종목 기본정보'!B$4</f>
        <v>260237569217500</v>
      </c>
      <c r="C628" s="9">
        <f>'일자별 주가'!C628*'종목 기본정보'!C$4</f>
        <v>14539522800000</v>
      </c>
      <c r="D628" s="9">
        <f>'일자별 주가'!D628*'종목 기본정보'!D$4</f>
        <v>50549394034000</v>
      </c>
      <c r="E628" s="9">
        <f>'일자별 주가'!E628*'종목 기본정보'!E$4</f>
        <v>24929496580000</v>
      </c>
      <c r="F628" s="9">
        <f>'일자별 주가'!F628*'종목 기본정보'!F$4</f>
        <v>27215777007000</v>
      </c>
      <c r="G628" s="9">
        <f t="shared" si="18"/>
        <v>377471759638500</v>
      </c>
      <c r="H628" s="7">
        <f t="shared" si="19"/>
        <v>112.79332398446829</v>
      </c>
    </row>
    <row r="629" spans="1:8" x14ac:dyDescent="0.3">
      <c r="A629">
        <v>628</v>
      </c>
      <c r="B629" s="9">
        <f>'일자별 주가'!B629*'종목 기본정보'!B$4</f>
        <v>271552246140000</v>
      </c>
      <c r="C629" s="9">
        <f>'일자별 주가'!C629*'종목 기본정보'!C$4</f>
        <v>14398533488000</v>
      </c>
      <c r="D629" s="9">
        <f>'일자별 주가'!D629*'종목 기본정보'!D$4</f>
        <v>53076863735700</v>
      </c>
      <c r="E629" s="9">
        <f>'일자별 주가'!E629*'종목 기본정보'!E$4</f>
        <v>24082834432000</v>
      </c>
      <c r="F629" s="9">
        <f>'일자별 주가'!F629*'종목 기본정보'!F$4</f>
        <v>27567921996000</v>
      </c>
      <c r="G629" s="9">
        <f t="shared" si="18"/>
        <v>390678399791700</v>
      </c>
      <c r="H629" s="7">
        <f t="shared" si="19"/>
        <v>116.73963467794313</v>
      </c>
    </row>
    <row r="630" spans="1:8" x14ac:dyDescent="0.3">
      <c r="A630">
        <v>629</v>
      </c>
      <c r="B630" s="9">
        <f>'일자별 주가'!B630*'종목 기본정보'!B$4</f>
        <v>280151400601100</v>
      </c>
      <c r="C630" s="9">
        <f>'일자별 주가'!C630*'종목 기본정보'!C$4</f>
        <v>14275167840000</v>
      </c>
      <c r="D630" s="9">
        <f>'일자별 주가'!D630*'종목 기본정보'!D$4</f>
        <v>54313710611000</v>
      </c>
      <c r="E630" s="9">
        <f>'일자별 주가'!E630*'종목 기본정보'!E$4</f>
        <v>24223944790000</v>
      </c>
      <c r="F630" s="9">
        <f>'일자별 주가'!F630*'종목 기본정보'!F$4</f>
        <v>27467309142000</v>
      </c>
      <c r="G630" s="9">
        <f t="shared" si="18"/>
        <v>400431532984100</v>
      </c>
      <c r="H630" s="7">
        <f t="shared" si="19"/>
        <v>119.65399392189713</v>
      </c>
    </row>
    <row r="631" spans="1:8" x14ac:dyDescent="0.3">
      <c r="A631">
        <v>630</v>
      </c>
      <c r="B631" s="9">
        <f>'일자별 주가'!B631*'종목 기본정보'!B$4</f>
        <v>275625529832100</v>
      </c>
      <c r="C631" s="9">
        <f>'일자별 주가'!C631*'종목 기본정보'!C$4</f>
        <v>14433780816000</v>
      </c>
      <c r="D631" s="9">
        <f>'일자별 주가'!D631*'종목 기본정보'!D$4</f>
        <v>53775951100000</v>
      </c>
      <c r="E631" s="9">
        <f>'일자별 주가'!E631*'종목 기본정보'!E$4</f>
        <v>24506165506000</v>
      </c>
      <c r="F631" s="9">
        <f>'일자별 주가'!F631*'종목 기본정보'!F$4</f>
        <v>27417002715000</v>
      </c>
      <c r="G631" s="9">
        <f t="shared" si="18"/>
        <v>395758429969100</v>
      </c>
      <c r="H631" s="7">
        <f t="shared" si="19"/>
        <v>118.25761178489043</v>
      </c>
    </row>
    <row r="632" spans="1:8" x14ac:dyDescent="0.3">
      <c r="A632">
        <v>631</v>
      </c>
      <c r="B632" s="9">
        <f>'일자별 주가'!B632*'종목 기본정보'!B$4</f>
        <v>273815181524500</v>
      </c>
      <c r="C632" s="9">
        <f>'일자별 주가'!C632*'종목 기본정보'!C$4</f>
        <v>14504275472000</v>
      </c>
      <c r="D632" s="9">
        <f>'일자별 주가'!D632*'종목 기본정보'!D$4</f>
        <v>54851470122000</v>
      </c>
      <c r="E632" s="9">
        <f>'일자별 주가'!E632*'종목 기본정보'!E$4</f>
        <v>25399864440000</v>
      </c>
      <c r="F632" s="9">
        <f>'일자별 주가'!F632*'종목 기본정보'!F$4</f>
        <v>28121292693000</v>
      </c>
      <c r="G632" s="9">
        <f t="shared" si="18"/>
        <v>396692084251500</v>
      </c>
      <c r="H632" s="7">
        <f t="shared" si="19"/>
        <v>118.53659946350533</v>
      </c>
    </row>
    <row r="633" spans="1:8" x14ac:dyDescent="0.3">
      <c r="A633">
        <v>632</v>
      </c>
      <c r="B633" s="9">
        <f>'일자별 주가'!B633*'종목 기본정보'!B$4</f>
        <v>279698813524200</v>
      </c>
      <c r="C633" s="9">
        <f>'일자별 주가'!C633*'종목 기본정보'!C$4</f>
        <v>14398533488000</v>
      </c>
      <c r="D633" s="9">
        <f>'일자별 주가'!D633*'종목 기본정보'!D$4</f>
        <v>55120349877500</v>
      </c>
      <c r="E633" s="9">
        <f>'일자별 주가'!E633*'종목 기본정보'!E$4</f>
        <v>26763931234000</v>
      </c>
      <c r="F633" s="9">
        <f>'일자별 주가'!F633*'종목 기본정보'!F$4</f>
        <v>28523744109000</v>
      </c>
      <c r="G633" s="9">
        <f t="shared" si="18"/>
        <v>404505372232700</v>
      </c>
      <c r="H633" s="7">
        <f t="shared" si="19"/>
        <v>120.87130848515888</v>
      </c>
    </row>
    <row r="634" spans="1:8" x14ac:dyDescent="0.3">
      <c r="A634">
        <v>633</v>
      </c>
      <c r="B634" s="9">
        <f>'일자별 주가'!B634*'종목 기본정보'!B$4</f>
        <v>277435878139700</v>
      </c>
      <c r="C634" s="9">
        <f>'일자별 주가'!C634*'종목 기본정보'!C$4</f>
        <v>14610017456000</v>
      </c>
      <c r="D634" s="9">
        <f>'일자별 주가'!D634*'종목 기본정보'!D$4</f>
        <v>53775951100000</v>
      </c>
      <c r="E634" s="9">
        <f>'일자별 주가'!E634*'종목 기본정보'!E$4</f>
        <v>26387636946000</v>
      </c>
      <c r="F634" s="9">
        <f>'일자별 주가'!F634*'종목 기본정보'!F$4</f>
        <v>28574050536000</v>
      </c>
      <c r="G634" s="9">
        <f t="shared" si="18"/>
        <v>400783534177700</v>
      </c>
      <c r="H634" s="7">
        <f t="shared" si="19"/>
        <v>119.75917631941122</v>
      </c>
    </row>
    <row r="635" spans="1:8" x14ac:dyDescent="0.3">
      <c r="A635">
        <v>634</v>
      </c>
      <c r="B635" s="9">
        <f>'일자별 주가'!B635*'종목 기본정보'!B$4</f>
        <v>276530703985900</v>
      </c>
      <c r="C635" s="9">
        <f>'일자별 주가'!C635*'종목 기본정보'!C$4</f>
        <v>14610017456000</v>
      </c>
      <c r="D635" s="9">
        <f>'일자별 주가'!D635*'종목 기본정보'!D$4</f>
        <v>53775951100000</v>
      </c>
      <c r="E635" s="9">
        <f>'일자별 주가'!E635*'종목 기본정보'!E$4</f>
        <v>26152453016000</v>
      </c>
      <c r="F635" s="9">
        <f>'일자별 주가'!F635*'종목 기본정보'!F$4</f>
        <v>28070986266000</v>
      </c>
      <c r="G635" s="9">
        <f t="shared" si="18"/>
        <v>399140111823900</v>
      </c>
      <c r="H635" s="7">
        <f t="shared" si="19"/>
        <v>119.26810098658898</v>
      </c>
    </row>
    <row r="636" spans="1:8" x14ac:dyDescent="0.3">
      <c r="A636">
        <v>635</v>
      </c>
      <c r="B636" s="9">
        <f>'일자별 주가'!B636*'종목 기본정보'!B$4</f>
        <v>279246226447300</v>
      </c>
      <c r="C636" s="9">
        <f>'일자별 주가'!C636*'종목 기본정보'!C$4</f>
        <v>14592393792000</v>
      </c>
      <c r="D636" s="9">
        <f>'일자별 주가'!D636*'종목 기본정보'!D$4</f>
        <v>54044830855500</v>
      </c>
      <c r="E636" s="9">
        <f>'일자별 주가'!E636*'종목 기본정보'!E$4</f>
        <v>26669857662000</v>
      </c>
      <c r="F636" s="9">
        <f>'일자별 주가'!F636*'종목 기본정보'!F$4</f>
        <v>28322518401000</v>
      </c>
      <c r="G636" s="9">
        <f t="shared" si="18"/>
        <v>402875827157800</v>
      </c>
      <c r="H636" s="7">
        <f t="shared" si="19"/>
        <v>120.38437985834844</v>
      </c>
    </row>
    <row r="637" spans="1:8" x14ac:dyDescent="0.3">
      <c r="A637">
        <v>636</v>
      </c>
      <c r="B637" s="9">
        <f>'일자별 주가'!B637*'종목 기본정보'!B$4</f>
        <v>279698813524200</v>
      </c>
      <c r="C637" s="9">
        <f>'일자별 주가'!C637*'종목 기본정보'!C$4</f>
        <v>14821501424000</v>
      </c>
      <c r="D637" s="9">
        <f>'일자별 주가'!D637*'종목 기본정보'!D$4</f>
        <v>53775951100000</v>
      </c>
      <c r="E637" s="9">
        <f>'일자별 주가'!E637*'종목 기본정보'!E$4</f>
        <v>26575784090000</v>
      </c>
      <c r="F637" s="9">
        <f>'일자별 주가'!F637*'종목 기본정보'!F$4</f>
        <v>27970373412000</v>
      </c>
      <c r="G637" s="9">
        <f t="shared" si="18"/>
        <v>402842423550200</v>
      </c>
      <c r="H637" s="7">
        <f t="shared" si="19"/>
        <v>120.37439843897582</v>
      </c>
    </row>
    <row r="638" spans="1:8" x14ac:dyDescent="0.3">
      <c r="A638">
        <v>637</v>
      </c>
      <c r="B638" s="9">
        <f>'일자별 주가'!B638*'종목 기본정보'!B$4</f>
        <v>280151400601100</v>
      </c>
      <c r="C638" s="9">
        <f>'일자별 주가'!C638*'종목 기본정보'!C$4</f>
        <v>15209222032000</v>
      </c>
      <c r="D638" s="9">
        <f>'일자별 주가'!D638*'종목 기본정보'!D$4</f>
        <v>53453295393400</v>
      </c>
      <c r="E638" s="9">
        <f>'일자별 주가'!E638*'종목 기본정보'!E$4</f>
        <v>28127998028000</v>
      </c>
      <c r="F638" s="9">
        <f>'일자별 주가'!F638*'종목 기본정보'!F$4</f>
        <v>29077114806000</v>
      </c>
      <c r="G638" s="9">
        <f t="shared" si="18"/>
        <v>406019030860500</v>
      </c>
      <c r="H638" s="7">
        <f t="shared" si="19"/>
        <v>121.32360877954602</v>
      </c>
    </row>
    <row r="639" spans="1:8" x14ac:dyDescent="0.3">
      <c r="A639">
        <v>638</v>
      </c>
      <c r="B639" s="9">
        <f>'일자별 주가'!B639*'종목 기본정보'!B$4</f>
        <v>277888465216600</v>
      </c>
      <c r="C639" s="9">
        <f>'일자별 주가'!C639*'종목 기본정보'!C$4</f>
        <v>15244469360000</v>
      </c>
      <c r="D639" s="9">
        <f>'일자별 주가'!D639*'종목 기본정보'!D$4</f>
        <v>52646656126900</v>
      </c>
      <c r="E639" s="9">
        <f>'일자별 주가'!E639*'종목 기본정보'!E$4</f>
        <v>28363181958000</v>
      </c>
      <c r="F639" s="9">
        <f>'일자별 주가'!F639*'종목 기본정보'!F$4</f>
        <v>28624356963000</v>
      </c>
      <c r="G639" s="9">
        <f t="shared" si="18"/>
        <v>402767129624500</v>
      </c>
      <c r="H639" s="7">
        <f t="shared" si="19"/>
        <v>120.35189966406435</v>
      </c>
    </row>
    <row r="640" spans="1:8" x14ac:dyDescent="0.3">
      <c r="A640">
        <v>639</v>
      </c>
      <c r="B640" s="9">
        <f>'일자별 주가'!B640*'종목 기본정보'!B$4</f>
        <v>277435878139700</v>
      </c>
      <c r="C640" s="9">
        <f>'일자별 주가'!C640*'종목 기본정보'!C$4</f>
        <v>15473576992000</v>
      </c>
      <c r="D640" s="9">
        <f>'일자별 주가'!D640*'종목 기본정보'!D$4</f>
        <v>52216448518100</v>
      </c>
      <c r="E640" s="9">
        <f>'일자별 주가'!E640*'종목 기본정보'!E$4</f>
        <v>28833549818000</v>
      </c>
      <c r="F640" s="9">
        <f>'일자별 주가'!F640*'종목 기본정보'!F$4</f>
        <v>29328646941000</v>
      </c>
      <c r="G640" s="9">
        <f t="shared" si="18"/>
        <v>403288100408800</v>
      </c>
      <c r="H640" s="7">
        <f t="shared" si="19"/>
        <v>120.50757230700926</v>
      </c>
    </row>
    <row r="641" spans="1:8" x14ac:dyDescent="0.3">
      <c r="A641">
        <v>640</v>
      </c>
      <c r="B641" s="9">
        <f>'일자별 주가'!B641*'종목 기본정보'!B$4</f>
        <v>279246226447300</v>
      </c>
      <c r="C641" s="9">
        <f>'일자별 주가'!C641*'종목 기본정보'!C$4</f>
        <v>15262093024000</v>
      </c>
      <c r="D641" s="9">
        <f>'일자별 주가'!D641*'종목 기본정보'!D$4</f>
        <v>51893792811500</v>
      </c>
      <c r="E641" s="9">
        <f>'일자별 주가'!E641*'종목 기본정보'!E$4</f>
        <v>28692439460000</v>
      </c>
      <c r="F641" s="9">
        <f>'일자별 주가'!F641*'종목 기본정보'!F$4</f>
        <v>28775276244000</v>
      </c>
      <c r="G641" s="9">
        <f t="shared" si="18"/>
        <v>403869827986800</v>
      </c>
      <c r="H641" s="7">
        <f t="shared" si="19"/>
        <v>120.68139984642279</v>
      </c>
    </row>
    <row r="642" spans="1:8" x14ac:dyDescent="0.3">
      <c r="A642">
        <v>641</v>
      </c>
      <c r="B642" s="9">
        <f>'일자별 주가'!B642*'종목 기본정보'!B$4</f>
        <v>277435878139700</v>
      </c>
      <c r="C642" s="9">
        <f>'일자별 주가'!C642*'종목 기본정보'!C$4</f>
        <v>15350211344000</v>
      </c>
      <c r="D642" s="9">
        <f>'일자별 주가'!D642*'종목 기본정보'!D$4</f>
        <v>52431552322500</v>
      </c>
      <c r="E642" s="9">
        <f>'일자별 주가'!E642*'종목 기본정보'!E$4</f>
        <v>28880586604000</v>
      </c>
      <c r="F642" s="9">
        <f>'일자별 주가'!F642*'종목 기본정보'!F$4</f>
        <v>29479566222000</v>
      </c>
      <c r="G642" s="9">
        <f t="shared" si="18"/>
        <v>403577794632200</v>
      </c>
      <c r="H642" s="7">
        <f t="shared" si="19"/>
        <v>120.59413659575944</v>
      </c>
    </row>
    <row r="643" spans="1:8" x14ac:dyDescent="0.3">
      <c r="A643">
        <v>642</v>
      </c>
      <c r="B643" s="9">
        <f>'일자별 주가'!B643*'종목 기본정보'!B$4</f>
        <v>278341052293500</v>
      </c>
      <c r="C643" s="9">
        <f>'일자별 주가'!C643*'종목 기본정보'!C$4</f>
        <v>15420706000000</v>
      </c>
      <c r="D643" s="9">
        <f>'일자별 주가'!D643*'종목 기본정보'!D$4</f>
        <v>52431552322500</v>
      </c>
      <c r="E643" s="9">
        <f>'일자별 주가'!E643*'종목 기본정보'!E$4</f>
        <v>28645402674000</v>
      </c>
      <c r="F643" s="9">
        <f>'일자별 주가'!F643*'종목 기본정보'!F$4</f>
        <v>29630485503000</v>
      </c>
      <c r="G643" s="9">
        <f t="shared" ref="G643:G706" si="20">SUM(B643:F643)</f>
        <v>404469198793000</v>
      </c>
      <c r="H643" s="7">
        <f t="shared" ref="H643:H706" si="21">G643/G$2*100</f>
        <v>120.8604994050104</v>
      </c>
    </row>
    <row r="644" spans="1:8" x14ac:dyDescent="0.3">
      <c r="A644">
        <v>643</v>
      </c>
      <c r="B644" s="9">
        <f>'일자별 주가'!B644*'종목 기본정보'!B$4</f>
        <v>278341052293500</v>
      </c>
      <c r="C644" s="9">
        <f>'일자별 주가'!C644*'종목 기본정보'!C$4</f>
        <v>15773179280000</v>
      </c>
      <c r="D644" s="9">
        <f>'일자별 주가'!D644*'종목 기본정보'!D$4</f>
        <v>52969311833500</v>
      </c>
      <c r="E644" s="9">
        <f>'일자별 주가'!E644*'종목 기본정보'!E$4</f>
        <v>30197616612000</v>
      </c>
      <c r="F644" s="9">
        <f>'일자별 주가'!F644*'종목 기본정보'!F$4</f>
        <v>30083243346000</v>
      </c>
      <c r="G644" s="9">
        <f t="shared" si="20"/>
        <v>407364403365000</v>
      </c>
      <c r="H644" s="7">
        <f t="shared" si="21"/>
        <v>121.72562305718415</v>
      </c>
    </row>
    <row r="645" spans="1:8" x14ac:dyDescent="0.3">
      <c r="A645">
        <v>644</v>
      </c>
      <c r="B645" s="9">
        <f>'일자별 주가'!B645*'종목 기본정보'!B$4</f>
        <v>275172942755200</v>
      </c>
      <c r="C645" s="9">
        <f>'일자별 주가'!C645*'종목 기본정보'!C$4</f>
        <v>15861297600000</v>
      </c>
      <c r="D645" s="9">
        <f>'일자별 주가'!D645*'종목 기본정보'!D$4</f>
        <v>51786240909300</v>
      </c>
      <c r="E645" s="9">
        <f>'일자별 주가'!E645*'종목 기본정보'!E$4</f>
        <v>30667984472000</v>
      </c>
      <c r="F645" s="9">
        <f>'일자별 주가'!F645*'종목 기본정보'!F$4</f>
        <v>30032936919000</v>
      </c>
      <c r="G645" s="9">
        <f t="shared" si="20"/>
        <v>403521402655500</v>
      </c>
      <c r="H645" s="7">
        <f t="shared" si="21"/>
        <v>120.57728596167721</v>
      </c>
    </row>
    <row r="646" spans="1:8" x14ac:dyDescent="0.3">
      <c r="A646">
        <v>645</v>
      </c>
      <c r="B646" s="9">
        <f>'일자별 주가'!B646*'종목 기본정보'!B$4</f>
        <v>271552246140000</v>
      </c>
      <c r="C646" s="9">
        <f>'일자별 주가'!C646*'종목 기본정보'!C$4</f>
        <v>15896544928000</v>
      </c>
      <c r="D646" s="9">
        <f>'일자별 주가'!D646*'종목 기본정보'!D$4</f>
        <v>51140929496100</v>
      </c>
      <c r="E646" s="9">
        <f>'일자별 주가'!E646*'종목 기본정보'!E$4</f>
        <v>31561683406000</v>
      </c>
      <c r="F646" s="9">
        <f>'일자별 주가'!F646*'종목 기본정보'!F$4</f>
        <v>30938452605000</v>
      </c>
      <c r="G646" s="9">
        <f t="shared" si="20"/>
        <v>401089856575100</v>
      </c>
      <c r="H646" s="7">
        <f t="shared" si="21"/>
        <v>119.85070931633457</v>
      </c>
    </row>
    <row r="647" spans="1:8" x14ac:dyDescent="0.3">
      <c r="A647">
        <v>646</v>
      </c>
      <c r="B647" s="9">
        <f>'일자별 주가'!B647*'종목 기본정보'!B$4</f>
        <v>267478962447900</v>
      </c>
      <c r="C647" s="9">
        <f>'일자별 주가'!C647*'종목 기본정보'!C$4</f>
        <v>15720308288000</v>
      </c>
      <c r="D647" s="9">
        <f>'일자별 주가'!D647*'종목 기본정보'!D$4</f>
        <v>49366323109800</v>
      </c>
      <c r="E647" s="9">
        <f>'일자별 주가'!E647*'종목 기본정보'!E$4</f>
        <v>30479837328000</v>
      </c>
      <c r="F647" s="9">
        <f>'일자별 주가'!F647*'종목 기본정보'!F$4</f>
        <v>30787533324000</v>
      </c>
      <c r="G647" s="9">
        <f t="shared" si="20"/>
        <v>393832964497700</v>
      </c>
      <c r="H647" s="7">
        <f t="shared" si="21"/>
        <v>117.68225841025779</v>
      </c>
    </row>
    <row r="648" spans="1:8" x14ac:dyDescent="0.3">
      <c r="A648">
        <v>647</v>
      </c>
      <c r="B648" s="9">
        <f>'일자별 주가'!B648*'종목 기본정보'!B$4</f>
        <v>271099659063100</v>
      </c>
      <c r="C648" s="9">
        <f>'일자별 주가'!C648*'종목 기본정보'!C$4</f>
        <v>15931792256000</v>
      </c>
      <c r="D648" s="9">
        <f>'일자별 주가'!D648*'종목 기본정보'!D$4</f>
        <v>50172962376300</v>
      </c>
      <c r="E648" s="9">
        <f>'일자별 주가'!E648*'종목 기본정보'!E$4</f>
        <v>30950205188000</v>
      </c>
      <c r="F648" s="9">
        <f>'일자별 주가'!F648*'종목 기본정보'!F$4</f>
        <v>31139678313000</v>
      </c>
      <c r="G648" s="9">
        <f t="shared" si="20"/>
        <v>399294297196400</v>
      </c>
      <c r="H648" s="7">
        <f t="shared" si="21"/>
        <v>119.31417352110311</v>
      </c>
    </row>
    <row r="649" spans="1:8" x14ac:dyDescent="0.3">
      <c r="A649">
        <v>648</v>
      </c>
      <c r="B649" s="9">
        <f>'일자별 주가'!B649*'종목 기본정보'!B$4</f>
        <v>272457420293800</v>
      </c>
      <c r="C649" s="9">
        <f>'일자별 주가'!C649*'종목 기본정보'!C$4</f>
        <v>16037534240000</v>
      </c>
      <c r="D649" s="9">
        <f>'일자별 주가'!D649*'종목 기본정보'!D$4</f>
        <v>50172962376300</v>
      </c>
      <c r="E649" s="9">
        <f>'일자별 주가'!E649*'종목 기본정보'!E$4</f>
        <v>31279462690000</v>
      </c>
      <c r="F649" s="9">
        <f>'일자별 주가'!F649*'종목 기본정보'!F$4</f>
        <v>31340904021000</v>
      </c>
      <c r="G649" s="9">
        <f t="shared" si="20"/>
        <v>401288283621100</v>
      </c>
      <c r="H649" s="7">
        <f t="shared" si="21"/>
        <v>119.9100018210459</v>
      </c>
    </row>
    <row r="650" spans="1:8" x14ac:dyDescent="0.3">
      <c r="A650">
        <v>649</v>
      </c>
      <c r="B650" s="9">
        <f>'일자별 주가'!B650*'종목 기본정보'!B$4</f>
        <v>276078116909000</v>
      </c>
      <c r="C650" s="9">
        <f>'일자별 주가'!C650*'종목 기본정보'!C$4</f>
        <v>15949415920000</v>
      </c>
      <c r="D650" s="9">
        <f>'일자별 주가'!D650*'종목 기본정보'!D$4</f>
        <v>52001344713700</v>
      </c>
      <c r="E650" s="9">
        <f>'일자별 주가'!E650*'종목 기본정보'!E$4</f>
        <v>31138352332000</v>
      </c>
      <c r="F650" s="9">
        <f>'일자별 주가'!F650*'종목 기본정보'!F$4</f>
        <v>31793661864000</v>
      </c>
      <c r="G650" s="9">
        <f t="shared" si="20"/>
        <v>406960891738700</v>
      </c>
      <c r="H650" s="7">
        <f t="shared" si="21"/>
        <v>121.60504869252084</v>
      </c>
    </row>
    <row r="651" spans="1:8" x14ac:dyDescent="0.3">
      <c r="A651">
        <v>650</v>
      </c>
      <c r="B651" s="9">
        <f>'일자별 주가'!B651*'종목 기본정보'!B$4</f>
        <v>273362594447600</v>
      </c>
      <c r="C651" s="9">
        <f>'일자별 주가'!C651*'종목 기본정보'!C$4</f>
        <v>15350211344000</v>
      </c>
      <c r="D651" s="9">
        <f>'일자별 주가'!D651*'종목 기본정보'!D$4</f>
        <v>52216448518100</v>
      </c>
      <c r="E651" s="9">
        <f>'일자별 주가'!E651*'종목 기본정보'!E$4</f>
        <v>30950205188000</v>
      </c>
      <c r="F651" s="9">
        <f>'일자별 주가'!F651*'종목 기본정보'!F$4</f>
        <v>31642742583000</v>
      </c>
      <c r="G651" s="9">
        <f t="shared" si="20"/>
        <v>403522202080700</v>
      </c>
      <c r="H651" s="7">
        <f t="shared" si="21"/>
        <v>120.57752484001254</v>
      </c>
    </row>
    <row r="652" spans="1:8" x14ac:dyDescent="0.3">
      <c r="A652">
        <v>651</v>
      </c>
      <c r="B652" s="9">
        <f>'일자별 주가'!B652*'종목 기본정보'!B$4</f>
        <v>278341052293500</v>
      </c>
      <c r="C652" s="9">
        <f>'일자별 주가'!C652*'종목 기본정보'!C$4</f>
        <v>15420706000000</v>
      </c>
      <c r="D652" s="9">
        <f>'일자별 주가'!D652*'종목 기본정보'!D$4</f>
        <v>51463585202700</v>
      </c>
      <c r="E652" s="9">
        <f>'일자별 주가'!E652*'종목 기본정보'!E$4</f>
        <v>30620947686000</v>
      </c>
      <c r="F652" s="9">
        <f>'일자별 주가'!F652*'종목 기본정보'!F$4</f>
        <v>31391210448000</v>
      </c>
      <c r="G652" s="9">
        <f t="shared" si="20"/>
        <v>407237501630200</v>
      </c>
      <c r="H652" s="7">
        <f t="shared" si="21"/>
        <v>121.68770321782665</v>
      </c>
    </row>
    <row r="653" spans="1:8" x14ac:dyDescent="0.3">
      <c r="A653">
        <v>652</v>
      </c>
      <c r="B653" s="9">
        <f>'일자별 주가'!B653*'종목 기본정보'!B$4</f>
        <v>275625529832100</v>
      </c>
      <c r="C653" s="9">
        <f>'일자별 주가'!C653*'종목 기본정보'!C$4</f>
        <v>15297340352000</v>
      </c>
      <c r="D653" s="9">
        <f>'일자별 주가'!D653*'종목 기본정보'!D$4</f>
        <v>51840016860400</v>
      </c>
      <c r="E653" s="9">
        <f>'일자별 주가'!E653*'종목 기본정보'!E$4</f>
        <v>30103543040000</v>
      </c>
      <c r="F653" s="9">
        <f>'일자별 주가'!F653*'종목 기본정보'!F$4</f>
        <v>31089371886000</v>
      </c>
      <c r="G653" s="9">
        <f t="shared" si="20"/>
        <v>403955801970500</v>
      </c>
      <c r="H653" s="7">
        <f t="shared" si="21"/>
        <v>120.70708995740485</v>
      </c>
    </row>
    <row r="654" spans="1:8" x14ac:dyDescent="0.3">
      <c r="A654">
        <v>653</v>
      </c>
      <c r="B654" s="9">
        <f>'일자별 주가'!B654*'종목 기본정보'!B$4</f>
        <v>271552246140000</v>
      </c>
      <c r="C654" s="9">
        <f>'일자별 주가'!C654*'종목 기본정보'!C$4</f>
        <v>14997738064000</v>
      </c>
      <c r="D654" s="9">
        <f>'일자별 주가'!D654*'종목 기본정보'!D$4</f>
        <v>51194705447200</v>
      </c>
      <c r="E654" s="9">
        <f>'일자별 주가'!E654*'종목 기본정보'!E$4</f>
        <v>30056506254000</v>
      </c>
      <c r="F654" s="9">
        <f>'일자별 주가'!F654*'종목 기본정보'!F$4</f>
        <v>30183856200000</v>
      </c>
      <c r="G654" s="9">
        <f t="shared" si="20"/>
        <v>397985052105200</v>
      </c>
      <c r="H654" s="7">
        <f t="shared" si="21"/>
        <v>118.92295457034446</v>
      </c>
    </row>
    <row r="655" spans="1:8" x14ac:dyDescent="0.3">
      <c r="A655">
        <v>654</v>
      </c>
      <c r="B655" s="9">
        <f>'일자별 주가'!B655*'종목 기본정보'!B$4</f>
        <v>267478962447900</v>
      </c>
      <c r="C655" s="9">
        <f>'일자별 주가'!C655*'종목 기본정보'!C$4</f>
        <v>14610017456000</v>
      </c>
      <c r="D655" s="9">
        <f>'일자별 주가'!D655*'종목 기본정보'!D$4</f>
        <v>50334290229600</v>
      </c>
      <c r="E655" s="9">
        <f>'일자별 주가'!E655*'종목 기본정보'!E$4</f>
        <v>29162807320000</v>
      </c>
      <c r="F655" s="9">
        <f>'일자별 주가'!F655*'종목 기본정보'!F$4</f>
        <v>29529872649000</v>
      </c>
      <c r="G655" s="9">
        <f t="shared" si="20"/>
        <v>391115950102500</v>
      </c>
      <c r="H655" s="7">
        <f t="shared" si="21"/>
        <v>116.87038023096896</v>
      </c>
    </row>
    <row r="656" spans="1:8" x14ac:dyDescent="0.3">
      <c r="A656">
        <v>655</v>
      </c>
      <c r="B656" s="9">
        <f>'일자별 주가'!B656*'종목 기본정보'!B$4</f>
        <v>267026375371000</v>
      </c>
      <c r="C656" s="9">
        <f>'일자별 주가'!C656*'종목 기본정보'!C$4</f>
        <v>14592393792000</v>
      </c>
      <c r="D656" s="9">
        <f>'일자별 주가'!D656*'종목 기본정보'!D$4</f>
        <v>50119186425200</v>
      </c>
      <c r="E656" s="9">
        <f>'일자별 주가'!E656*'종목 기본정보'!E$4</f>
        <v>28880586604000</v>
      </c>
      <c r="F656" s="9">
        <f>'일자별 주가'!F656*'종목 기본정보'!F$4</f>
        <v>29731098357000</v>
      </c>
      <c r="G656" s="9">
        <f t="shared" si="20"/>
        <v>390349640549200</v>
      </c>
      <c r="H656" s="7">
        <f t="shared" si="21"/>
        <v>116.64139726863945</v>
      </c>
    </row>
    <row r="657" spans="1:8" x14ac:dyDescent="0.3">
      <c r="A657">
        <v>656</v>
      </c>
      <c r="B657" s="9">
        <f>'일자별 주가'!B657*'종목 기본정보'!B$4</f>
        <v>270194484909300</v>
      </c>
      <c r="C657" s="9">
        <f>'일자별 주가'!C657*'종목 기본정보'!C$4</f>
        <v>14891996080000</v>
      </c>
      <c r="D657" s="9">
        <f>'일자별 주가'!D657*'종목 기본정보'!D$4</f>
        <v>50603169985100</v>
      </c>
      <c r="E657" s="9">
        <f>'일자별 주가'!E657*'종목 기본정보'!E$4</f>
        <v>28974660176000</v>
      </c>
      <c r="F657" s="9">
        <f>'일자별 주가'!F657*'종목 기본정보'!F$4</f>
        <v>29529872649000</v>
      </c>
      <c r="G657" s="9">
        <f t="shared" si="20"/>
        <v>394194183799400</v>
      </c>
      <c r="H657" s="7">
        <f t="shared" si="21"/>
        <v>117.79019529476832</v>
      </c>
    </row>
    <row r="658" spans="1:8" x14ac:dyDescent="0.3">
      <c r="A658">
        <v>657</v>
      </c>
      <c r="B658" s="9">
        <f>'일자별 주가'!B658*'종목 기본정보'!B$4</f>
        <v>271552246140000</v>
      </c>
      <c r="C658" s="9">
        <f>'일자별 주가'!C658*'종목 기본정보'!C$4</f>
        <v>14927243408000</v>
      </c>
      <c r="D658" s="9">
        <f>'일자별 주가'!D658*'종목 기본정보'!D$4</f>
        <v>51140929496100</v>
      </c>
      <c r="E658" s="9">
        <f>'일자별 주가'!E658*'종목 기본정보'!E$4</f>
        <v>28974660176000</v>
      </c>
      <c r="F658" s="9">
        <f>'일자별 주가'!F658*'종목 기본정보'!F$4</f>
        <v>29479566222000</v>
      </c>
      <c r="G658" s="9">
        <f t="shared" si="20"/>
        <v>396074645442100</v>
      </c>
      <c r="H658" s="7">
        <f t="shared" si="21"/>
        <v>118.35210095761461</v>
      </c>
    </row>
    <row r="659" spans="1:8" x14ac:dyDescent="0.3">
      <c r="A659">
        <v>658</v>
      </c>
      <c r="B659" s="9">
        <f>'일자별 주가'!B659*'종목 기본정보'!B$4</f>
        <v>265216027063400</v>
      </c>
      <c r="C659" s="9">
        <f>'일자별 주가'!C659*'종목 기본정보'!C$4</f>
        <v>14610017456000</v>
      </c>
      <c r="D659" s="9">
        <f>'일자별 주가'!D659*'종목 기본정보'!D$4</f>
        <v>49742754767500</v>
      </c>
      <c r="E659" s="9">
        <f>'일자별 주가'!E659*'종목 기본정보'!E$4</f>
        <v>28410218744000</v>
      </c>
      <c r="F659" s="9">
        <f>'일자별 주가'!F659*'종목 기본정보'!F$4</f>
        <v>28976501952000</v>
      </c>
      <c r="G659" s="9">
        <f t="shared" si="20"/>
        <v>386955519982900</v>
      </c>
      <c r="H659" s="7">
        <f t="shared" si="21"/>
        <v>115.62719122301721</v>
      </c>
    </row>
    <row r="660" spans="1:8" x14ac:dyDescent="0.3">
      <c r="A660">
        <v>659</v>
      </c>
      <c r="B660" s="9">
        <f>'일자별 주가'!B660*'종목 기본정보'!B$4</f>
        <v>266121201217200</v>
      </c>
      <c r="C660" s="9">
        <f>'일자별 주가'!C660*'종목 기본정보'!C$4</f>
        <v>14733383104000</v>
      </c>
      <c r="D660" s="9">
        <f>'일자별 주가'!D660*'종목 기본정보'!D$4</f>
        <v>50119186425200</v>
      </c>
      <c r="E660" s="9">
        <f>'일자별 주가'!E660*'종목 기본정보'!E$4</f>
        <v>28739476246000</v>
      </c>
      <c r="F660" s="9">
        <f>'일자별 주가'!F660*'종목 기본정보'!F$4</f>
        <v>29077114806000</v>
      </c>
      <c r="G660" s="9">
        <f t="shared" si="20"/>
        <v>388790361798400</v>
      </c>
      <c r="H660" s="7">
        <f t="shared" si="21"/>
        <v>116.17546510595392</v>
      </c>
    </row>
    <row r="661" spans="1:8" x14ac:dyDescent="0.3">
      <c r="A661">
        <v>660</v>
      </c>
      <c r="B661" s="9">
        <f>'일자별 주가'!B661*'종목 기본정보'!B$4</f>
        <v>270194484909300</v>
      </c>
      <c r="C661" s="9">
        <f>'일자별 주가'!C661*'종목 기본정보'!C$4</f>
        <v>14715759440000</v>
      </c>
      <c r="D661" s="9">
        <f>'일자별 주가'!D661*'종목 기본정보'!D$4</f>
        <v>51194705447200</v>
      </c>
      <c r="E661" s="9">
        <f>'일자별 주가'!E661*'종목 기본정보'!E$4</f>
        <v>29727248752000</v>
      </c>
      <c r="F661" s="9">
        <f>'일자별 주가'!F661*'종목 기본정보'!F$4</f>
        <v>30083243346000</v>
      </c>
      <c r="G661" s="9">
        <f t="shared" si="20"/>
        <v>395915441894500</v>
      </c>
      <c r="H661" s="7">
        <f t="shared" si="21"/>
        <v>118.30452892907101</v>
      </c>
    </row>
    <row r="662" spans="1:8" x14ac:dyDescent="0.3">
      <c r="A662">
        <v>661</v>
      </c>
      <c r="B662" s="9">
        <f>'일자별 주가'!B662*'종목 기본정보'!B$4</f>
        <v>264310852909600</v>
      </c>
      <c r="C662" s="9">
        <f>'일자별 주가'!C662*'종목 기본정보'!C$4</f>
        <v>14557146464000</v>
      </c>
      <c r="D662" s="9">
        <f>'일자별 주가'!D662*'종목 기본정보'!D$4</f>
        <v>49688978816400</v>
      </c>
      <c r="E662" s="9">
        <f>'일자별 주가'!E662*'종목 기본정보'!E$4</f>
        <v>29303917678000</v>
      </c>
      <c r="F662" s="9">
        <f>'일자별 주가'!F662*'종목 기본정보'!F$4</f>
        <v>28926195525000</v>
      </c>
      <c r="G662" s="9">
        <f t="shared" si="20"/>
        <v>386787091393000</v>
      </c>
      <c r="H662" s="7">
        <f t="shared" si="21"/>
        <v>115.57686263545075</v>
      </c>
    </row>
    <row r="663" spans="1:8" x14ac:dyDescent="0.3">
      <c r="A663">
        <v>662</v>
      </c>
      <c r="B663" s="9">
        <f>'일자별 주가'!B663*'종목 기본정보'!B$4</f>
        <v>260237569217500</v>
      </c>
      <c r="C663" s="9">
        <f>'일자별 주가'!C663*'종목 기본정보'!C$4</f>
        <v>14768630432000</v>
      </c>
      <c r="D663" s="9">
        <f>'일자별 주가'!D663*'종목 기본정보'!D$4</f>
        <v>49312547158700</v>
      </c>
      <c r="E663" s="9">
        <f>'일자별 주가'!E663*'종목 기본정보'!E$4</f>
        <v>28692439460000</v>
      </c>
      <c r="F663" s="9">
        <f>'일자별 주가'!F663*'종목 기본정보'!F$4</f>
        <v>28976501952000</v>
      </c>
      <c r="G663" s="9">
        <f t="shared" si="20"/>
        <v>381987688220200</v>
      </c>
      <c r="H663" s="7">
        <f t="shared" si="21"/>
        <v>114.14274041788366</v>
      </c>
    </row>
    <row r="664" spans="1:8" x14ac:dyDescent="0.3">
      <c r="A664">
        <v>663</v>
      </c>
      <c r="B664" s="9">
        <f>'일자별 주가'!B664*'종목 기본정보'!B$4</f>
        <v>258427220909900</v>
      </c>
      <c r="C664" s="9">
        <f>'일자별 주가'!C664*'종목 기본정보'!C$4</f>
        <v>14363286160000</v>
      </c>
      <c r="D664" s="9">
        <f>'일자별 주가'!D664*'종목 기본정보'!D$4</f>
        <v>48989891452100</v>
      </c>
      <c r="E664" s="9">
        <f>'일자별 주가'!E664*'종목 기본정보'!E$4</f>
        <v>28974660176000</v>
      </c>
      <c r="F664" s="9">
        <f>'일자별 주가'!F664*'종목 기본정보'!F$4</f>
        <v>28473437682000</v>
      </c>
      <c r="G664" s="9">
        <f t="shared" si="20"/>
        <v>379228496380000</v>
      </c>
      <c r="H664" s="7">
        <f t="shared" si="21"/>
        <v>113.31825908591586</v>
      </c>
    </row>
    <row r="665" spans="1:8" x14ac:dyDescent="0.3">
      <c r="A665">
        <v>664</v>
      </c>
      <c r="B665" s="9">
        <f>'일자별 주가'!B665*'종목 기본정보'!B$4</f>
        <v>258427220909900</v>
      </c>
      <c r="C665" s="9">
        <f>'일자별 주가'!C665*'종목 기본정보'!C$4</f>
        <v>14380909824000</v>
      </c>
      <c r="D665" s="9">
        <f>'일자별 주가'!D665*'종목 기본정보'!D$4</f>
        <v>49366323109800</v>
      </c>
      <c r="E665" s="9">
        <f>'일자별 주가'!E665*'종목 기본정보'!E$4</f>
        <v>29115770534000</v>
      </c>
      <c r="F665" s="9">
        <f>'일자별 주가'!F665*'종목 기본정보'!F$4</f>
        <v>28171599120000</v>
      </c>
      <c r="G665" s="9">
        <f t="shared" si="20"/>
        <v>379461823497700</v>
      </c>
      <c r="H665" s="7">
        <f t="shared" si="21"/>
        <v>113.38798017235237</v>
      </c>
    </row>
    <row r="666" spans="1:8" x14ac:dyDescent="0.3">
      <c r="A666">
        <v>665</v>
      </c>
      <c r="B666" s="9">
        <f>'일자별 주가'!B666*'종목 기본정보'!B$4</f>
        <v>253448763064000</v>
      </c>
      <c r="C666" s="9">
        <f>'일자별 주가'!C666*'종목 기본정보'!C$4</f>
        <v>14292791504000</v>
      </c>
      <c r="D666" s="9">
        <f>'일자별 주가'!D666*'종목 기본정보'!D$4</f>
        <v>48613459794400</v>
      </c>
      <c r="E666" s="9">
        <f>'일자별 주가'!E666*'종목 기본정보'!E$4</f>
        <v>29303917678000</v>
      </c>
      <c r="F666" s="9">
        <f>'일자별 주가'!F666*'종목 기본정보'!F$4</f>
        <v>27869760558000</v>
      </c>
      <c r="G666" s="9">
        <f t="shared" si="20"/>
        <v>373528692598400</v>
      </c>
      <c r="H666" s="7">
        <f t="shared" si="21"/>
        <v>111.61508580693574</v>
      </c>
    </row>
    <row r="667" spans="1:8" x14ac:dyDescent="0.3">
      <c r="A667">
        <v>666</v>
      </c>
      <c r="B667" s="9">
        <f>'일자별 주가'!B667*'종목 기본정보'!B$4</f>
        <v>251638414756400</v>
      </c>
      <c r="C667" s="9">
        <f>'일자별 주가'!C667*'종목 기본정보'!C$4</f>
        <v>14275167840000</v>
      </c>
      <c r="D667" s="9">
        <f>'일자별 주가'!D667*'종목 기본정보'!D$4</f>
        <v>48613459794400</v>
      </c>
      <c r="E667" s="9">
        <f>'일자별 주가'!E667*'종목 기본정보'!E$4</f>
        <v>30291690184000</v>
      </c>
      <c r="F667" s="9">
        <f>'일자별 주가'!F667*'종목 기본정보'!F$4</f>
        <v>28724969817000</v>
      </c>
      <c r="G667" s="9">
        <f t="shared" si="20"/>
        <v>373543702391800</v>
      </c>
      <c r="H667" s="7">
        <f t="shared" si="21"/>
        <v>111.61957092256802</v>
      </c>
    </row>
    <row r="668" spans="1:8" x14ac:dyDescent="0.3">
      <c r="A668">
        <v>667</v>
      </c>
      <c r="B668" s="9">
        <f>'일자별 주가'!B668*'종목 기본정보'!B$4</f>
        <v>262953091678900</v>
      </c>
      <c r="C668" s="9">
        <f>'일자별 주가'!C668*'종목 기본정보'!C$4</f>
        <v>14821501424000</v>
      </c>
      <c r="D668" s="9">
        <f>'일자별 주가'!D668*'종목 기본정보'!D$4</f>
        <v>50979601642800</v>
      </c>
      <c r="E668" s="9">
        <f>'일자별 주가'!E668*'종목 기본정보'!E$4</f>
        <v>31279462690000</v>
      </c>
      <c r="F668" s="9">
        <f>'일자별 주가'!F668*'종목 기본정보'!F$4</f>
        <v>30284469054000</v>
      </c>
      <c r="G668" s="9">
        <f t="shared" si="20"/>
        <v>390318126489700</v>
      </c>
      <c r="H668" s="7">
        <f t="shared" si="21"/>
        <v>116.63198047007772</v>
      </c>
    </row>
    <row r="669" spans="1:8" x14ac:dyDescent="0.3">
      <c r="A669">
        <v>668</v>
      </c>
      <c r="B669" s="9">
        <f>'일자별 주가'!B669*'종목 기본정보'!B$4</f>
        <v>257069459679200</v>
      </c>
      <c r="C669" s="9">
        <f>'일자별 주가'!C669*'종목 기본정보'!C$4</f>
        <v>14592393792000</v>
      </c>
      <c r="D669" s="9">
        <f>'일자별 주가'!D669*'종목 기본정보'!D$4</f>
        <v>50011634523000</v>
      </c>
      <c r="E669" s="9">
        <f>'일자별 주가'!E669*'종목 기본정보'!E$4</f>
        <v>31185389118000</v>
      </c>
      <c r="F669" s="9">
        <f>'일자별 주가'!F669*'종목 기본정보'!F$4</f>
        <v>30888146178000</v>
      </c>
      <c r="G669" s="9">
        <f t="shared" si="20"/>
        <v>383747023290200</v>
      </c>
      <c r="H669" s="7">
        <f t="shared" si="21"/>
        <v>114.66845193266768</v>
      </c>
    </row>
    <row r="670" spans="1:8" x14ac:dyDescent="0.3">
      <c r="A670">
        <v>669</v>
      </c>
      <c r="B670" s="9">
        <f>'일자별 주가'!B670*'종목 기본정보'!B$4</f>
        <v>253448763064000</v>
      </c>
      <c r="C670" s="9">
        <f>'일자별 주가'!C670*'종목 기본정보'!C$4</f>
        <v>14222296848000</v>
      </c>
      <c r="D670" s="9">
        <f>'일자별 주가'!D670*'종목 기본정보'!D$4</f>
        <v>49473875012000</v>
      </c>
      <c r="E670" s="9">
        <f>'일자별 주가'!E670*'종목 기본정보'!E$4</f>
        <v>30950205188000</v>
      </c>
      <c r="F670" s="9">
        <f>'일자별 주가'!F670*'종목 기본정보'!F$4</f>
        <v>30938452605000</v>
      </c>
      <c r="G670" s="9">
        <f t="shared" si="20"/>
        <v>379033592717000</v>
      </c>
      <c r="H670" s="7">
        <f t="shared" si="21"/>
        <v>113.26001941249612</v>
      </c>
    </row>
    <row r="671" spans="1:8" x14ac:dyDescent="0.3">
      <c r="A671">
        <v>670</v>
      </c>
      <c r="B671" s="9">
        <f>'일자별 주가'!B671*'종목 기본정보'!B$4</f>
        <v>254353937217800</v>
      </c>
      <c r="C671" s="9">
        <f>'일자별 주가'!C671*'종목 기본정보'!C$4</f>
        <v>14134178528000</v>
      </c>
      <c r="D671" s="9">
        <f>'일자별 주가'!D671*'종목 기본정보'!D$4</f>
        <v>49043667403200</v>
      </c>
      <c r="E671" s="9">
        <f>'일자별 주가'!E671*'종목 기본정보'!E$4</f>
        <v>29868359110000</v>
      </c>
      <c r="F671" s="9">
        <f>'일자별 주가'!F671*'종목 기본정보'!F$4</f>
        <v>30284469054000</v>
      </c>
      <c r="G671" s="9">
        <f t="shared" si="20"/>
        <v>377684611313000</v>
      </c>
      <c r="H671" s="7">
        <f t="shared" si="21"/>
        <v>112.85692675015733</v>
      </c>
    </row>
    <row r="672" spans="1:8" x14ac:dyDescent="0.3">
      <c r="A672">
        <v>671</v>
      </c>
      <c r="B672" s="9">
        <f>'일자별 주가'!B672*'종목 기본정보'!B$4</f>
        <v>255259111371600</v>
      </c>
      <c r="C672" s="9">
        <f>'일자별 주가'!C672*'종목 기본정보'!C$4</f>
        <v>14257544176000</v>
      </c>
      <c r="D672" s="9">
        <f>'일자별 주가'!D672*'종목 기본정보'!D$4</f>
        <v>48398355990000</v>
      </c>
      <c r="E672" s="9">
        <f>'일자별 주가'!E672*'종목 기본정보'!E$4</f>
        <v>29868359110000</v>
      </c>
      <c r="F672" s="9">
        <f>'일자별 주가'!F672*'종목 기본정보'!F$4</f>
        <v>30586307616000</v>
      </c>
      <c r="G672" s="9">
        <f t="shared" si="20"/>
        <v>378369678263600</v>
      </c>
      <c r="H672" s="7">
        <f t="shared" si="21"/>
        <v>113.06163339783895</v>
      </c>
    </row>
    <row r="673" spans="1:8" x14ac:dyDescent="0.3">
      <c r="A673">
        <v>672</v>
      </c>
      <c r="B673" s="9">
        <f>'일자별 주가'!B673*'종목 기본정보'!B$4</f>
        <v>252543588910200</v>
      </c>
      <c r="C673" s="9">
        <f>'일자별 주가'!C673*'종목 기본정보'!C$4</f>
        <v>14098931200000</v>
      </c>
      <c r="D673" s="9">
        <f>'일자별 주가'!D673*'종목 기본정보'!D$4</f>
        <v>47322836968000</v>
      </c>
      <c r="E673" s="9">
        <f>'일자별 주가'!E673*'종목 기본정보'!E$4</f>
        <v>29633175180000</v>
      </c>
      <c r="F673" s="9">
        <f>'일자별 주가'!F673*'종목 기본정보'!F$4</f>
        <v>31894274718000</v>
      </c>
      <c r="G673" s="9">
        <f t="shared" si="20"/>
        <v>375492806976200</v>
      </c>
      <c r="H673" s="7">
        <f t="shared" si="21"/>
        <v>112.2019879623974</v>
      </c>
    </row>
    <row r="674" spans="1:8" x14ac:dyDescent="0.3">
      <c r="A674">
        <v>673</v>
      </c>
      <c r="B674" s="9">
        <f>'일자별 주가'!B674*'종목 기본정보'!B$4</f>
        <v>250280653525700</v>
      </c>
      <c r="C674" s="9">
        <f>'일자별 주가'!C674*'종목 기본정보'!C$4</f>
        <v>13852199904000</v>
      </c>
      <c r="D674" s="9">
        <f>'일자별 주가'!D674*'종목 기본정보'!D$4</f>
        <v>47322836968000</v>
      </c>
      <c r="E674" s="9">
        <f>'일자별 주가'!E674*'종목 기본정보'!E$4</f>
        <v>29397991250000</v>
      </c>
      <c r="F674" s="9">
        <f>'일자별 주가'!F674*'종목 기본정보'!F$4</f>
        <v>31139678313000</v>
      </c>
      <c r="G674" s="9">
        <f t="shared" si="20"/>
        <v>371993359960700</v>
      </c>
      <c r="H674" s="7">
        <f t="shared" si="21"/>
        <v>111.15630904494995</v>
      </c>
    </row>
    <row r="675" spans="1:8" x14ac:dyDescent="0.3">
      <c r="A675">
        <v>674</v>
      </c>
      <c r="B675" s="9">
        <f>'일자별 주가'!B675*'종목 기본정보'!B$4</f>
        <v>246207369833600</v>
      </c>
      <c r="C675" s="9">
        <f>'일자별 주가'!C675*'종목 기본정보'!C$4</f>
        <v>13834576240000</v>
      </c>
      <c r="D675" s="9">
        <f>'일자별 주가'!D675*'종목 기본정보'!D$4</f>
        <v>46247317946000</v>
      </c>
      <c r="E675" s="9">
        <f>'일자별 주가'!E675*'종목 기본정보'!E$4</f>
        <v>29445028036000</v>
      </c>
      <c r="F675" s="9">
        <f>'일자별 주가'!F675*'종목 기본정보'!F$4</f>
        <v>31642742583000</v>
      </c>
      <c r="G675" s="9">
        <f t="shared" si="20"/>
        <v>367377034638600</v>
      </c>
      <c r="H675" s="7">
        <f t="shared" si="21"/>
        <v>109.77689279889226</v>
      </c>
    </row>
    <row r="676" spans="1:8" x14ac:dyDescent="0.3">
      <c r="A676">
        <v>675</v>
      </c>
      <c r="B676" s="9">
        <f>'일자별 주가'!B676*'종목 기본정보'!B$4</f>
        <v>246659956910500</v>
      </c>
      <c r="C676" s="9">
        <f>'일자별 주가'!C676*'종목 기본정보'!C$4</f>
        <v>13570221280000</v>
      </c>
      <c r="D676" s="9">
        <f>'일자별 주가'!D676*'종목 기본정보'!D$4</f>
        <v>44902919168500</v>
      </c>
      <c r="E676" s="9">
        <f>'일자별 주가'!E676*'종목 기본정보'!E$4</f>
        <v>28410218744000</v>
      </c>
      <c r="F676" s="9">
        <f>'일자별 주가'!F676*'종목 기본정보'!F$4</f>
        <v>30686920470000</v>
      </c>
      <c r="G676" s="9">
        <f t="shared" si="20"/>
        <v>364230236573000</v>
      </c>
      <c r="H676" s="7">
        <f t="shared" si="21"/>
        <v>108.83658983671347</v>
      </c>
    </row>
    <row r="677" spans="1:8" x14ac:dyDescent="0.3">
      <c r="A677">
        <v>676</v>
      </c>
      <c r="B677" s="9">
        <f>'일자별 주가'!B677*'종목 기본정보'!B$4</f>
        <v>243944434449100</v>
      </c>
      <c r="C677" s="9">
        <f>'일자별 주가'!C677*'종목 기본정보'!C$4</f>
        <v>13358737312000</v>
      </c>
      <c r="D677" s="9">
        <f>'일자별 주가'!D677*'종목 기본정보'!D$4</f>
        <v>44365159657500</v>
      </c>
      <c r="E677" s="9">
        <f>'일자별 주가'!E677*'종목 기본정보'!E$4</f>
        <v>26858004806000</v>
      </c>
      <c r="F677" s="9">
        <f>'일자별 주가'!F677*'종목 기본정보'!F$4</f>
        <v>30032936919000</v>
      </c>
      <c r="G677" s="9">
        <f t="shared" si="20"/>
        <v>358559273143600</v>
      </c>
      <c r="H677" s="7">
        <f t="shared" si="21"/>
        <v>107.14203441882218</v>
      </c>
    </row>
    <row r="678" spans="1:8" x14ac:dyDescent="0.3">
      <c r="A678">
        <v>677</v>
      </c>
      <c r="B678" s="9">
        <f>'일자별 주가'!B678*'종목 기본정보'!B$4</f>
        <v>245302195679800</v>
      </c>
      <c r="C678" s="9">
        <f>'일자별 주가'!C678*'종목 기본정보'!C$4</f>
        <v>13288242656000</v>
      </c>
      <c r="D678" s="9">
        <f>'일자별 주가'!D678*'종목 기본정보'!D$4</f>
        <v>44096279902000</v>
      </c>
      <c r="E678" s="9">
        <f>'일자별 주가'!E678*'종목 기본정보'!E$4</f>
        <v>26763931234000</v>
      </c>
      <c r="F678" s="9">
        <f>'일자별 주가'!F678*'종목 기본정보'!F$4</f>
        <v>29529872649000</v>
      </c>
      <c r="G678" s="9">
        <f t="shared" si="20"/>
        <v>358980522120800</v>
      </c>
      <c r="H678" s="7">
        <f t="shared" si="21"/>
        <v>107.26790892770978</v>
      </c>
    </row>
    <row r="679" spans="1:8" x14ac:dyDescent="0.3">
      <c r="A679">
        <v>678</v>
      </c>
      <c r="B679" s="9">
        <f>'일자별 주가'!B679*'종목 기본정보'!B$4</f>
        <v>239418563680100</v>
      </c>
      <c r="C679" s="9">
        <f>'일자별 주가'!C679*'종목 기본정보'!C$4</f>
        <v>13517350288000</v>
      </c>
      <c r="D679" s="9">
        <f>'일자별 주가'!D679*'종목 기본정보'!D$4</f>
        <v>43666072293200</v>
      </c>
      <c r="E679" s="9">
        <f>'일자별 주가'!E679*'종목 기본정보'!E$4</f>
        <v>25682085156000</v>
      </c>
      <c r="F679" s="9">
        <f>'일자별 주가'!F679*'종목 기본정보'!F$4</f>
        <v>28372824828000</v>
      </c>
      <c r="G679" s="9">
        <f t="shared" si="20"/>
        <v>350656896245300</v>
      </c>
      <c r="H679" s="7">
        <f t="shared" si="21"/>
        <v>104.78070450478847</v>
      </c>
    </row>
    <row r="680" spans="1:8" x14ac:dyDescent="0.3">
      <c r="A680">
        <v>679</v>
      </c>
      <c r="B680" s="9">
        <f>'일자별 주가'!B680*'종목 기본정보'!B$4</f>
        <v>238060802449400</v>
      </c>
      <c r="C680" s="9">
        <f>'일자별 주가'!C680*'종목 기본정보'!C$4</f>
        <v>14328038832000</v>
      </c>
      <c r="D680" s="9">
        <f>'일자별 주가'!D680*'종목 기본정보'!D$4</f>
        <v>43450968488800</v>
      </c>
      <c r="E680" s="9">
        <f>'일자별 주가'!E680*'종목 기본정보'!E$4</f>
        <v>25729121942000</v>
      </c>
      <c r="F680" s="9">
        <f>'일자별 주가'!F680*'종목 기본정보'!F$4</f>
        <v>28473437682000</v>
      </c>
      <c r="G680" s="9">
        <f t="shared" si="20"/>
        <v>350042369394200</v>
      </c>
      <c r="H680" s="7">
        <f t="shared" si="21"/>
        <v>104.59707612877523</v>
      </c>
    </row>
    <row r="681" spans="1:8" x14ac:dyDescent="0.3">
      <c r="A681">
        <v>680</v>
      </c>
      <c r="B681" s="9">
        <f>'일자별 주가'!B681*'종목 기본정보'!B$4</f>
        <v>240323737833900</v>
      </c>
      <c r="C681" s="9">
        <f>'일자별 주가'!C681*'종목 기본정보'!C$4</f>
        <v>14222296848000</v>
      </c>
      <c r="D681" s="9">
        <f>'일자별 주가'!D681*'종목 기본정보'!D$4</f>
        <v>44687815364100</v>
      </c>
      <c r="E681" s="9">
        <f>'일자별 주가'!E681*'종목 기본정보'!E$4</f>
        <v>25211717296000</v>
      </c>
      <c r="F681" s="9">
        <f>'일자별 주가'!F681*'종목 기본정보'!F$4</f>
        <v>27467309142000</v>
      </c>
      <c r="G681" s="9">
        <f t="shared" si="20"/>
        <v>351912876484000</v>
      </c>
      <c r="H681" s="7">
        <f t="shared" si="21"/>
        <v>105.15600724562782</v>
      </c>
    </row>
    <row r="682" spans="1:8" x14ac:dyDescent="0.3">
      <c r="A682">
        <v>681</v>
      </c>
      <c r="B682" s="9">
        <f>'일자별 주가'!B682*'종목 기본정보'!B$4</f>
        <v>249828066448800</v>
      </c>
      <c r="C682" s="9">
        <f>'일자별 주가'!C682*'종목 기본정보'!C$4</f>
        <v>14292791504000</v>
      </c>
      <c r="D682" s="9">
        <f>'일자별 주가'!D682*'종목 기본정보'!D$4</f>
        <v>46354869848200</v>
      </c>
      <c r="E682" s="9">
        <f>'일자별 주가'!E682*'종목 기본정보'!E$4</f>
        <v>26105416230000</v>
      </c>
      <c r="F682" s="9">
        <f>'일자별 주가'!F682*'종목 기본정보'!F$4</f>
        <v>27970373412000</v>
      </c>
      <c r="G682" s="9">
        <f t="shared" si="20"/>
        <v>364551517443000</v>
      </c>
      <c r="H682" s="7">
        <f t="shared" si="21"/>
        <v>108.93259261396659</v>
      </c>
    </row>
    <row r="683" spans="1:8" x14ac:dyDescent="0.3">
      <c r="A683">
        <v>682</v>
      </c>
      <c r="B683" s="9">
        <f>'일자별 주가'!B683*'종목 기본정보'!B$4</f>
        <v>253448763064000</v>
      </c>
      <c r="C683" s="9">
        <f>'일자별 주가'!C683*'종목 기본정보'!C$4</f>
        <v>14222296848000</v>
      </c>
      <c r="D683" s="9">
        <f>'일자별 주가'!D683*'종목 기본정보'!D$4</f>
        <v>48290804087800</v>
      </c>
      <c r="E683" s="9">
        <f>'일자별 주가'!E683*'종목 기본정보'!E$4</f>
        <v>26340600160000</v>
      </c>
      <c r="F683" s="9">
        <f>'일자별 주가'!F683*'종목 기본정보'!F$4</f>
        <v>28624356963000</v>
      </c>
      <c r="G683" s="9">
        <f t="shared" si="20"/>
        <v>370926821122800</v>
      </c>
      <c r="H683" s="7">
        <f t="shared" si="21"/>
        <v>110.83761378467278</v>
      </c>
    </row>
    <row r="684" spans="1:8" x14ac:dyDescent="0.3">
      <c r="A684">
        <v>683</v>
      </c>
      <c r="B684" s="9">
        <f>'일자별 주가'!B684*'종목 기본정보'!B$4</f>
        <v>254806524294700</v>
      </c>
      <c r="C684" s="9">
        <f>'일자별 주가'!C684*'종목 기본정보'!C$4</f>
        <v>14310415168000</v>
      </c>
      <c r="D684" s="9">
        <f>'일자별 주가'!D684*'종목 기본정보'!D$4</f>
        <v>48344580038900</v>
      </c>
      <c r="E684" s="9">
        <f>'일자별 주가'!E684*'종목 기본정보'!E$4</f>
        <v>27422446238000</v>
      </c>
      <c r="F684" s="9">
        <f>'일자별 주가'!F684*'종목 기본정보'!F$4</f>
        <v>29429259795000</v>
      </c>
      <c r="G684" s="9">
        <f t="shared" si="20"/>
        <v>374313225534600</v>
      </c>
      <c r="H684" s="7">
        <f t="shared" si="21"/>
        <v>111.84951414598297</v>
      </c>
    </row>
    <row r="685" spans="1:8" x14ac:dyDescent="0.3">
      <c r="A685">
        <v>684</v>
      </c>
      <c r="B685" s="9">
        <f>'일자별 주가'!B685*'종목 기본정보'!B$4</f>
        <v>254353937217800</v>
      </c>
      <c r="C685" s="9">
        <f>'일자별 주가'!C685*'종목 기본정보'!C$4</f>
        <v>14292791504000</v>
      </c>
      <c r="D685" s="9">
        <f>'일자별 주가'!D685*'종목 기본정보'!D$4</f>
        <v>49043667403200</v>
      </c>
      <c r="E685" s="9">
        <f>'일자별 주가'!E685*'종목 기본정보'!E$4</f>
        <v>27704666954000</v>
      </c>
      <c r="F685" s="9">
        <f>'일자별 주가'!F685*'종목 기본정보'!F$4</f>
        <v>29731098357000</v>
      </c>
      <c r="G685" s="9">
        <f t="shared" si="20"/>
        <v>375126161436000</v>
      </c>
      <c r="H685" s="7">
        <f t="shared" si="21"/>
        <v>112.09242964936534</v>
      </c>
    </row>
    <row r="686" spans="1:8" x14ac:dyDescent="0.3">
      <c r="A686">
        <v>685</v>
      </c>
      <c r="B686" s="9">
        <f>'일자별 주가'!B686*'종목 기본정보'!B$4</f>
        <v>250733240602600</v>
      </c>
      <c r="C686" s="9">
        <f>'일자별 주가'!C686*'종목 기본정보'!C$4</f>
        <v>14134178528000</v>
      </c>
      <c r="D686" s="9">
        <f>'일자별 주가'!D686*'종목 기본정보'!D$4</f>
        <v>48505907892200</v>
      </c>
      <c r="E686" s="9">
        <f>'일자별 주가'!E686*'종목 기본정보'!E$4</f>
        <v>28080961242000</v>
      </c>
      <c r="F686" s="9">
        <f>'일자별 주가'!F686*'종목 기본정보'!F$4</f>
        <v>30183856200000</v>
      </c>
      <c r="G686" s="9">
        <f t="shared" si="20"/>
        <v>371638144464800</v>
      </c>
      <c r="H686" s="7">
        <f t="shared" si="21"/>
        <v>111.05016617335679</v>
      </c>
    </row>
    <row r="687" spans="1:8" x14ac:dyDescent="0.3">
      <c r="A687">
        <v>686</v>
      </c>
      <c r="B687" s="9">
        <f>'일자별 주가'!B687*'종목 기본정보'!B$4</f>
        <v>252543588910200</v>
      </c>
      <c r="C687" s="9">
        <f>'일자별 주가'!C687*'종목 기본정보'!C$4</f>
        <v>14451404480000</v>
      </c>
      <c r="D687" s="9">
        <f>'일자별 주가'!D687*'종목 기본정보'!D$4</f>
        <v>50549394034000</v>
      </c>
      <c r="E687" s="9">
        <f>'일자별 주가'!E687*'종목 기본정보'!E$4</f>
        <v>27798740526000</v>
      </c>
      <c r="F687" s="9">
        <f>'일자별 주가'!F687*'종목 기본정보'!F$4</f>
        <v>30686920470000</v>
      </c>
      <c r="G687" s="9">
        <f t="shared" si="20"/>
        <v>376030048420200</v>
      </c>
      <c r="H687" s="7">
        <f t="shared" si="21"/>
        <v>112.36252248373222</v>
      </c>
    </row>
    <row r="688" spans="1:8" x14ac:dyDescent="0.3">
      <c r="A688">
        <v>687</v>
      </c>
      <c r="B688" s="9">
        <f>'일자별 주가'!B688*'종목 기본정보'!B$4</f>
        <v>249828066448800</v>
      </c>
      <c r="C688" s="9">
        <f>'일자별 주가'!C688*'종목 기본정보'!C$4</f>
        <v>14222296848000</v>
      </c>
      <c r="D688" s="9">
        <f>'일자별 주가'!D688*'종목 기본정보'!D$4</f>
        <v>51033377593900</v>
      </c>
      <c r="E688" s="9">
        <f>'일자별 주가'!E688*'종목 기본정보'!E$4</f>
        <v>27046151950000</v>
      </c>
      <c r="F688" s="9">
        <f>'일자별 주가'!F688*'종목 기본정보'!F$4</f>
        <v>29982630492000</v>
      </c>
      <c r="G688" s="9">
        <f t="shared" si="20"/>
        <v>372112523332700</v>
      </c>
      <c r="H688" s="7">
        <f t="shared" si="21"/>
        <v>111.1919165638752</v>
      </c>
    </row>
    <row r="689" spans="1:8" x14ac:dyDescent="0.3">
      <c r="A689">
        <v>688</v>
      </c>
      <c r="B689" s="9">
        <f>'일자별 주가'!B689*'종목 기본정보'!B$4</f>
        <v>254806524294700</v>
      </c>
      <c r="C689" s="9">
        <f>'일자별 주가'!C689*'종목 기본정보'!C$4</f>
        <v>14204673184000</v>
      </c>
      <c r="D689" s="9">
        <f>'일자별 주가'!D689*'종목 기본정보'!D$4</f>
        <v>51356033300500</v>
      </c>
      <c r="E689" s="9">
        <f>'일자별 주가'!E689*'종목 기본정보'!E$4</f>
        <v>26952078378000</v>
      </c>
      <c r="F689" s="9">
        <f>'일자별 주가'!F689*'종목 기본정보'!F$4</f>
        <v>30334775481000</v>
      </c>
      <c r="G689" s="9">
        <f t="shared" si="20"/>
        <v>377654084638200</v>
      </c>
      <c r="H689" s="7">
        <f t="shared" si="21"/>
        <v>112.84780499460088</v>
      </c>
    </row>
    <row r="690" spans="1:8" x14ac:dyDescent="0.3">
      <c r="A690">
        <v>689</v>
      </c>
      <c r="B690" s="9">
        <f>'일자별 주가'!B690*'종목 기본정보'!B$4</f>
        <v>256164285525400</v>
      </c>
      <c r="C690" s="9">
        <f>'일자별 주가'!C690*'종목 기본정보'!C$4</f>
        <v>14627641120000</v>
      </c>
      <c r="D690" s="9">
        <f>'일자별 주가'!D690*'종목 기본정보'!D$4</f>
        <v>51194705447200</v>
      </c>
      <c r="E690" s="9">
        <f>'일자별 주가'!E690*'종목 기본정보'!E$4</f>
        <v>27046151950000</v>
      </c>
      <c r="F690" s="9">
        <f>'일자별 주가'!F690*'종목 기본정보'!F$4</f>
        <v>30435388335000</v>
      </c>
      <c r="G690" s="9">
        <f t="shared" si="20"/>
        <v>379468172377600</v>
      </c>
      <c r="H690" s="7">
        <f t="shared" si="21"/>
        <v>113.38987729776431</v>
      </c>
    </row>
    <row r="691" spans="1:8" x14ac:dyDescent="0.3">
      <c r="A691">
        <v>690</v>
      </c>
      <c r="B691" s="9">
        <f>'일자별 주가'!B691*'종목 기본정보'!B$4</f>
        <v>255711698448500</v>
      </c>
      <c r="C691" s="9">
        <f>'일자별 주가'!C691*'종목 기본정보'!C$4</f>
        <v>14891996080000</v>
      </c>
      <c r="D691" s="9">
        <f>'일자별 주가'!D691*'종목 기본정보'!D$4</f>
        <v>51517361153800</v>
      </c>
      <c r="E691" s="9">
        <f>'일자별 주가'!E691*'종목 기본정보'!E$4</f>
        <v>28739476246000</v>
      </c>
      <c r="F691" s="9">
        <f>'일자별 주가'!F691*'종목 기본정보'!F$4</f>
        <v>30435388335000</v>
      </c>
      <c r="G691" s="9">
        <f t="shared" si="20"/>
        <v>381295920263300</v>
      </c>
      <c r="H691" s="7">
        <f t="shared" si="21"/>
        <v>113.93603142497935</v>
      </c>
    </row>
    <row r="692" spans="1:8" x14ac:dyDescent="0.3">
      <c r="A692">
        <v>691</v>
      </c>
      <c r="B692" s="9">
        <f>'일자별 주가'!B692*'종목 기본정보'!B$4</f>
        <v>252543588910200</v>
      </c>
      <c r="C692" s="9">
        <f>'일자별 주가'!C692*'종목 기본정보'!C$4</f>
        <v>14927243408000</v>
      </c>
      <c r="D692" s="9">
        <f>'일자별 주가'!D692*'종목 기본정보'!D$4</f>
        <v>49957858571900</v>
      </c>
      <c r="E692" s="9">
        <f>'일자별 주가'!E692*'종목 기본정보'!E$4</f>
        <v>27892814098000</v>
      </c>
      <c r="F692" s="9">
        <f>'일자별 주가'!F692*'종목 기본정보'!F$4</f>
        <v>30485694762000</v>
      </c>
      <c r="G692" s="9">
        <f t="shared" si="20"/>
        <v>375807199750100</v>
      </c>
      <c r="H692" s="7">
        <f t="shared" si="21"/>
        <v>112.29593248963525</v>
      </c>
    </row>
    <row r="693" spans="1:8" x14ac:dyDescent="0.3">
      <c r="A693">
        <v>692</v>
      </c>
      <c r="B693" s="9">
        <f>'일자별 주가'!B693*'종목 기본정보'!B$4</f>
        <v>251185827679500</v>
      </c>
      <c r="C693" s="9">
        <f>'일자별 주가'!C693*'종목 기본정보'!C$4</f>
        <v>14715759440000</v>
      </c>
      <c r="D693" s="9">
        <f>'일자별 주가'!D693*'종목 기본정보'!D$4</f>
        <v>48505907892200</v>
      </c>
      <c r="E693" s="9">
        <f>'일자별 주가'!E693*'종목 기본정보'!E$4</f>
        <v>26763931234000</v>
      </c>
      <c r="F693" s="9">
        <f>'일자별 주가'!F693*'종목 기본정보'!F$4</f>
        <v>29630485503000</v>
      </c>
      <c r="G693" s="9">
        <f t="shared" si="20"/>
        <v>370801911748700</v>
      </c>
      <c r="H693" s="7">
        <f t="shared" si="21"/>
        <v>110.80028928782816</v>
      </c>
    </row>
    <row r="694" spans="1:8" x14ac:dyDescent="0.3">
      <c r="A694">
        <v>693</v>
      </c>
      <c r="B694" s="9">
        <f>'일자별 주가'!B694*'종목 기본정보'!B$4</f>
        <v>252996175987100</v>
      </c>
      <c r="C694" s="9">
        <f>'일자별 주가'!C694*'종목 기본정보'!C$4</f>
        <v>14927243408000</v>
      </c>
      <c r="D694" s="9">
        <f>'일자별 주가'!D694*'종목 기본정보'!D$4</f>
        <v>48667235745500</v>
      </c>
      <c r="E694" s="9">
        <f>'일자별 주가'!E694*'종목 기본정보'!E$4</f>
        <v>26716894448000</v>
      </c>
      <c r="F694" s="9">
        <f>'일자별 주가'!F694*'종목 기본정보'!F$4</f>
        <v>31542129729000</v>
      </c>
      <c r="G694" s="9">
        <f t="shared" si="20"/>
        <v>374849679317600</v>
      </c>
      <c r="H694" s="7">
        <f t="shared" si="21"/>
        <v>112.00981330427379</v>
      </c>
    </row>
    <row r="695" spans="1:8" x14ac:dyDescent="0.3">
      <c r="A695">
        <v>694</v>
      </c>
      <c r="B695" s="9">
        <f>'일자별 주가'!B695*'종목 기본정보'!B$4</f>
        <v>260237569217500</v>
      </c>
      <c r="C695" s="9">
        <f>'일자별 주가'!C695*'종목 기본정보'!C$4</f>
        <v>15385458672000</v>
      </c>
      <c r="D695" s="9">
        <f>'일자별 주가'!D695*'종목 기본정보'!D$4</f>
        <v>49366323109800</v>
      </c>
      <c r="E695" s="9">
        <f>'일자별 주가'!E695*'종목 기본정보'!E$4</f>
        <v>27046151950000</v>
      </c>
      <c r="F695" s="9">
        <f>'일자별 주가'!F695*'종목 기본정보'!F$4</f>
        <v>32699177550000</v>
      </c>
      <c r="G695" s="9">
        <f t="shared" si="20"/>
        <v>384734680499300</v>
      </c>
      <c r="H695" s="7">
        <f t="shared" si="21"/>
        <v>114.96357636708446</v>
      </c>
    </row>
    <row r="696" spans="1:8" x14ac:dyDescent="0.3">
      <c r="A696">
        <v>695</v>
      </c>
      <c r="B696" s="9">
        <f>'일자별 주가'!B696*'종목 기본정보'!B$4</f>
        <v>261142743371300</v>
      </c>
      <c r="C696" s="9">
        <f>'일자별 주가'!C696*'종목 기본정보'!C$4</f>
        <v>15579318976000</v>
      </c>
      <c r="D696" s="9">
        <f>'일자별 주가'!D696*'종목 기본정보'!D$4</f>
        <v>50280514278500</v>
      </c>
      <c r="E696" s="9">
        <f>'일자별 주가'!E696*'종목 기본정보'!E$4</f>
        <v>25964305872000</v>
      </c>
      <c r="F696" s="9">
        <f>'일자별 주가'!F696*'종목 기본정보'!F$4</f>
        <v>32950709685000</v>
      </c>
      <c r="G696" s="9">
        <f t="shared" si="20"/>
        <v>385917592182800</v>
      </c>
      <c r="H696" s="7">
        <f t="shared" si="21"/>
        <v>115.31704530179312</v>
      </c>
    </row>
    <row r="697" spans="1:8" x14ac:dyDescent="0.3">
      <c r="A697">
        <v>696</v>
      </c>
      <c r="B697" s="9">
        <f>'일자별 주가'!B697*'종목 기본정보'!B$4</f>
        <v>268836723678600</v>
      </c>
      <c r="C697" s="9">
        <f>'일자별 주가'!C697*'종목 기본정보'!C$4</f>
        <v>15790802944000</v>
      </c>
      <c r="D697" s="9">
        <f>'일자별 주가'!D697*'종목 기본정보'!D$4</f>
        <v>50495618082900</v>
      </c>
      <c r="E697" s="9">
        <f>'일자별 주가'!E697*'종목 기본정보'!E$4</f>
        <v>26434673732000</v>
      </c>
      <c r="F697" s="9">
        <f>'일자별 주가'!F697*'종목 기본정보'!F$4</f>
        <v>34057451079000</v>
      </c>
      <c r="G697" s="9">
        <f t="shared" si="20"/>
        <v>395615269516500</v>
      </c>
      <c r="H697" s="7">
        <f t="shared" si="21"/>
        <v>118.2148336355334</v>
      </c>
    </row>
    <row r="698" spans="1:8" x14ac:dyDescent="0.3">
      <c r="A698">
        <v>697</v>
      </c>
      <c r="B698" s="9">
        <f>'일자별 주가'!B698*'종목 기본정보'!B$4</f>
        <v>269289310755500</v>
      </c>
      <c r="C698" s="9">
        <f>'일자별 주가'!C698*'종목 기본정보'!C$4</f>
        <v>15385458672000</v>
      </c>
      <c r="D698" s="9">
        <f>'일자별 주가'!D698*'종목 기본정보'!D$4</f>
        <v>48398355990000</v>
      </c>
      <c r="E698" s="9">
        <f>'일자별 주가'!E698*'종목 기본정보'!E$4</f>
        <v>28175034814000</v>
      </c>
      <c r="F698" s="9">
        <f>'일자별 주가'!F698*'종목 기본정보'!F$4</f>
        <v>36572772429000</v>
      </c>
      <c r="G698" s="9">
        <f t="shared" si="20"/>
        <v>397820932660500</v>
      </c>
      <c r="H698" s="7">
        <f t="shared" si="21"/>
        <v>118.87391360972815</v>
      </c>
    </row>
    <row r="699" spans="1:8" x14ac:dyDescent="0.3">
      <c r="A699">
        <v>698</v>
      </c>
      <c r="B699" s="9">
        <f>'일자별 주가'!B699*'종목 기본정보'!B$4</f>
        <v>259332395063700</v>
      </c>
      <c r="C699" s="9">
        <f>'일자별 주가'!C699*'종목 기본정보'!C$4</f>
        <v>15438329664000</v>
      </c>
      <c r="D699" s="9">
        <f>'일자별 주가'!D699*'종목 기본정보'!D$4</f>
        <v>44849143217400</v>
      </c>
      <c r="E699" s="9">
        <f>'일자별 주가'!E699*'종목 기본정보'!E$4</f>
        <v>28927623390000</v>
      </c>
      <c r="F699" s="9">
        <f>'일자별 주가'!F699*'종목 기본정보'!F$4</f>
        <v>36572772429000</v>
      </c>
      <c r="G699" s="9">
        <f t="shared" si="20"/>
        <v>385120263764100</v>
      </c>
      <c r="H699" s="7">
        <f t="shared" si="21"/>
        <v>115.07879351114636</v>
      </c>
    </row>
    <row r="700" spans="1:8" x14ac:dyDescent="0.3">
      <c r="A700">
        <v>699</v>
      </c>
      <c r="B700" s="9">
        <f>'일자별 주가'!B700*'종목 기본정보'!B$4</f>
        <v>268836723678600</v>
      </c>
      <c r="C700" s="9">
        <f>'일자별 주가'!C700*'종목 기본정보'!C$4</f>
        <v>15455953328000</v>
      </c>
      <c r="D700" s="9">
        <f>'일자별 주가'!D700*'종목 기본정보'!D$4</f>
        <v>44472711559700</v>
      </c>
      <c r="E700" s="9">
        <f>'일자별 주가'!E700*'종목 기본정보'!E$4</f>
        <v>29445028036000</v>
      </c>
      <c r="F700" s="9">
        <f>'일자별 주가'!F700*'종목 기본정보'!F$4</f>
        <v>37075836699000</v>
      </c>
      <c r="G700" s="9">
        <f t="shared" si="20"/>
        <v>395286253301300</v>
      </c>
      <c r="H700" s="7">
        <f t="shared" si="21"/>
        <v>118.11651943954496</v>
      </c>
    </row>
    <row r="701" spans="1:8" x14ac:dyDescent="0.3">
      <c r="A701">
        <v>700</v>
      </c>
      <c r="B701" s="9">
        <f>'일자별 주가'!B701*'종목 기본정보'!B$4</f>
        <v>271552246140000</v>
      </c>
      <c r="C701" s="9">
        <f>'일자별 주가'!C701*'종목 기본정보'!C$4</f>
        <v>15544071648000</v>
      </c>
      <c r="D701" s="9">
        <f>'일자별 주가'!D701*'종목 기본정보'!D$4</f>
        <v>45118022972900</v>
      </c>
      <c r="E701" s="9">
        <f>'일자별 주가'!E701*'종목 기본정보'!E$4</f>
        <v>32690566270000</v>
      </c>
      <c r="F701" s="9">
        <f>'일자별 주가'!F701*'종목 기본정보'!F$4</f>
        <v>38232884520000</v>
      </c>
      <c r="G701" s="9">
        <f t="shared" si="20"/>
        <v>403137791550900</v>
      </c>
      <c r="H701" s="7">
        <f t="shared" si="21"/>
        <v>120.46265812396393</v>
      </c>
    </row>
    <row r="702" spans="1:8" x14ac:dyDescent="0.3">
      <c r="A702">
        <v>701</v>
      </c>
      <c r="B702" s="9">
        <f>'일자별 주가'!B702*'종목 기본정보'!B$4</f>
        <v>269741897832400</v>
      </c>
      <c r="C702" s="9">
        <f>'일자별 주가'!C702*'종목 기본정보'!C$4</f>
        <v>15385458672000</v>
      </c>
      <c r="D702" s="9">
        <f>'일자별 주가'!D702*'종목 기본정보'!D$4</f>
        <v>45440678679500</v>
      </c>
      <c r="E702" s="9">
        <f>'일자별 주가'!E702*'종목 기본정보'!E$4</f>
        <v>31608720192000</v>
      </c>
      <c r="F702" s="9">
        <f>'일자별 주가'!F702*'종목 기본정보'!F$4</f>
        <v>36472159575000</v>
      </c>
      <c r="G702" s="9">
        <f t="shared" si="20"/>
        <v>398648914950900</v>
      </c>
      <c r="H702" s="7">
        <f t="shared" si="21"/>
        <v>119.1213251639698</v>
      </c>
    </row>
    <row r="703" spans="1:8" x14ac:dyDescent="0.3">
      <c r="A703">
        <v>702</v>
      </c>
      <c r="B703" s="9">
        <f>'일자별 주가'!B703*'종목 기본정보'!B$4</f>
        <v>267931549524800</v>
      </c>
      <c r="C703" s="9">
        <f>'일자별 주가'!C703*'종목 기본정보'!C$4</f>
        <v>15332587680000</v>
      </c>
      <c r="D703" s="9">
        <f>'일자별 주가'!D703*'종목 기본정보'!D$4</f>
        <v>44472711559700</v>
      </c>
      <c r="E703" s="9">
        <f>'일자별 주가'!E703*'종목 기본정보'!E$4</f>
        <v>32126124838000</v>
      </c>
      <c r="F703" s="9">
        <f>'일자별 주가'!F703*'종목 기본정보'!F$4</f>
        <v>37176449553000</v>
      </c>
      <c r="G703" s="9">
        <f t="shared" si="20"/>
        <v>397039423155500</v>
      </c>
      <c r="H703" s="7">
        <f t="shared" si="21"/>
        <v>118.64038871006726</v>
      </c>
    </row>
    <row r="704" spans="1:8" x14ac:dyDescent="0.3">
      <c r="A704">
        <v>703</v>
      </c>
      <c r="B704" s="9">
        <f>'일자별 주가'!B704*'종목 기본정보'!B$4</f>
        <v>268836723678600</v>
      </c>
      <c r="C704" s="9">
        <f>'일자별 주가'!C704*'종목 기본정보'!C$4</f>
        <v>15350211344000</v>
      </c>
      <c r="D704" s="9">
        <f>'일자별 주가'!D704*'종목 기본정보'!D$4</f>
        <v>45440678679500</v>
      </c>
      <c r="E704" s="9">
        <f>'일자별 주가'!E704*'종목 기본정보'!E$4</f>
        <v>32455382340000</v>
      </c>
      <c r="F704" s="9">
        <f>'일자별 주가'!F704*'종목 기본정보'!F$4</f>
        <v>36874610991000</v>
      </c>
      <c r="G704" s="9">
        <f t="shared" si="20"/>
        <v>398957607033100</v>
      </c>
      <c r="H704" s="7">
        <f t="shared" si="21"/>
        <v>119.21356625260744</v>
      </c>
    </row>
    <row r="705" spans="1:8" x14ac:dyDescent="0.3">
      <c r="A705">
        <v>704</v>
      </c>
      <c r="B705" s="9">
        <f>'일자별 주가'!B705*'종목 기본정보'!B$4</f>
        <v>272457420293800</v>
      </c>
      <c r="C705" s="9">
        <f>'일자별 주가'!C705*'종목 기본정보'!C$4</f>
        <v>15561695312000</v>
      </c>
      <c r="D705" s="9">
        <f>'일자별 주가'!D705*'종목 기본정보'!D$4</f>
        <v>46516197701500</v>
      </c>
      <c r="E705" s="9">
        <f>'일자별 주가'!E705*'종목 기본정보'!E$4</f>
        <v>33113897344000</v>
      </c>
      <c r="F705" s="9">
        <f>'일자별 주가'!F705*'종목 기본정보'!F$4</f>
        <v>37226755980000</v>
      </c>
      <c r="G705" s="9">
        <f t="shared" si="20"/>
        <v>404875966631300</v>
      </c>
      <c r="H705" s="7">
        <f t="shared" si="21"/>
        <v>120.98204676689987</v>
      </c>
    </row>
    <row r="706" spans="1:8" x14ac:dyDescent="0.3">
      <c r="A706">
        <v>705</v>
      </c>
      <c r="B706" s="9">
        <f>'일자별 주가'!B706*'종목 기본정보'!B$4</f>
        <v>279698813524200</v>
      </c>
      <c r="C706" s="9">
        <f>'일자별 주가'!C706*'종목 기본정보'!C$4</f>
        <v>15861297600000</v>
      </c>
      <c r="D706" s="9">
        <f>'일자별 주가'!D706*'종목 기본정보'!D$4</f>
        <v>47161509114700</v>
      </c>
      <c r="E706" s="9">
        <f>'일자별 주가'!E706*'종목 기본정보'!E$4</f>
        <v>32502419126000</v>
      </c>
      <c r="F706" s="9">
        <f>'일자별 주가'!F706*'종목 기본정보'!F$4</f>
        <v>36723691710000</v>
      </c>
      <c r="G706" s="9">
        <f t="shared" si="20"/>
        <v>411947731074900</v>
      </c>
      <c r="H706" s="7">
        <f t="shared" si="21"/>
        <v>123.09517920041679</v>
      </c>
    </row>
    <row r="707" spans="1:8" x14ac:dyDescent="0.3">
      <c r="A707">
        <v>706</v>
      </c>
      <c r="B707" s="9">
        <f>'일자별 주가'!B707*'종목 기본정보'!B$4</f>
        <v>280603987678000</v>
      </c>
      <c r="C707" s="9">
        <f>'일자별 주가'!C707*'종목 기본정보'!C$4</f>
        <v>15773179280000</v>
      </c>
      <c r="D707" s="9">
        <f>'일자별 주가'!D707*'종목 기본정보'!D$4</f>
        <v>47968148381200</v>
      </c>
      <c r="E707" s="9">
        <f>'일자별 주가'!E707*'종목 기본정보'!E$4</f>
        <v>33631301990000</v>
      </c>
      <c r="F707" s="9">
        <f>'일자별 주가'!F707*'종목 기본정보'!F$4</f>
        <v>37126143126000</v>
      </c>
      <c r="G707" s="9">
        <f t="shared" ref="G707:G743" si="22">SUM(B707:F707)</f>
        <v>415102760455200</v>
      </c>
      <c r="H707" s="7">
        <f t="shared" ref="H707:H743" si="23">G707/G$2*100</f>
        <v>124.03794178327465</v>
      </c>
    </row>
    <row r="708" spans="1:8" x14ac:dyDescent="0.3">
      <c r="A708">
        <v>707</v>
      </c>
      <c r="B708" s="9">
        <f>'일자별 주가'!B708*'종목 기본정보'!B$4</f>
        <v>273362594447600</v>
      </c>
      <c r="C708" s="9">
        <f>'일자별 주가'!C708*'종목 기본정보'!C$4</f>
        <v>15984663248000</v>
      </c>
      <c r="D708" s="9">
        <f>'일자별 주가'!D708*'종목 기본정보'!D$4</f>
        <v>47914372430100</v>
      </c>
      <c r="E708" s="9">
        <f>'일자별 주가'!E708*'종목 기본정보'!E$4</f>
        <v>32690566270000</v>
      </c>
      <c r="F708" s="9">
        <f>'일자별 주가'!F708*'종목 기본정보'!F$4</f>
        <v>36472159575000</v>
      </c>
      <c r="G708" s="9">
        <f t="shared" si="22"/>
        <v>406424355970700</v>
      </c>
      <c r="H708" s="7">
        <f t="shared" si="23"/>
        <v>121.44472503607768</v>
      </c>
    </row>
    <row r="709" spans="1:8" x14ac:dyDescent="0.3">
      <c r="A709">
        <v>708</v>
      </c>
      <c r="B709" s="9">
        <f>'일자별 주가'!B709*'종목 기본정보'!B$4</f>
        <v>284677271370100</v>
      </c>
      <c r="C709" s="9">
        <f>'일자별 주가'!C709*'종목 기본정보'!C$4</f>
        <v>15861297600000</v>
      </c>
      <c r="D709" s="9">
        <f>'일자별 주가'!D709*'종목 기본정보'!D$4</f>
        <v>50280514278500</v>
      </c>
      <c r="E709" s="9">
        <f>'일자별 주가'!E709*'종목 기본정보'!E$4</f>
        <v>34666111282000</v>
      </c>
      <c r="F709" s="9">
        <f>'일자별 주가'!F709*'종목 기본정보'!F$4</f>
        <v>37578900969000</v>
      </c>
      <c r="G709" s="9">
        <f t="shared" si="22"/>
        <v>423064095499600</v>
      </c>
      <c r="H709" s="7">
        <f t="shared" si="23"/>
        <v>126.41688913518226</v>
      </c>
    </row>
    <row r="710" spans="1:8" x14ac:dyDescent="0.3">
      <c r="A710">
        <v>709</v>
      </c>
      <c r="B710" s="9">
        <f>'일자별 주가'!B710*'종목 기본정보'!B$4</f>
        <v>280151400601100</v>
      </c>
      <c r="C710" s="9">
        <f>'일자별 주가'!C710*'종목 기본정보'!C$4</f>
        <v>15878921264000</v>
      </c>
      <c r="D710" s="9">
        <f>'일자별 주가'!D710*'종목 기본정보'!D$4</f>
        <v>48882339549900</v>
      </c>
      <c r="E710" s="9">
        <f>'일자별 주가'!E710*'종목 기본정보'!E$4</f>
        <v>34148706636000</v>
      </c>
      <c r="F710" s="9">
        <f>'일자별 주가'!F710*'종목 기본정보'!F$4</f>
        <v>38182578093000</v>
      </c>
      <c r="G710" s="9">
        <f t="shared" si="22"/>
        <v>417243946144000</v>
      </c>
      <c r="H710" s="7">
        <f t="shared" si="23"/>
        <v>124.67775508040452</v>
      </c>
    </row>
    <row r="711" spans="1:8" x14ac:dyDescent="0.3">
      <c r="A711">
        <v>710</v>
      </c>
      <c r="B711" s="9">
        <f>'일자별 주가'!B711*'종목 기본정보'!B$4</f>
        <v>282414335985600</v>
      </c>
      <c r="C711" s="9">
        <f>'일자별 주가'!C711*'종목 기본정보'!C$4</f>
        <v>15967039584000</v>
      </c>
      <c r="D711" s="9">
        <f>'일자별 주가'!D711*'종목 기본정보'!D$4</f>
        <v>49258771207600</v>
      </c>
      <c r="E711" s="9">
        <f>'일자별 주가'!E711*'종목 기본정보'!E$4</f>
        <v>33396118060000</v>
      </c>
      <c r="F711" s="9">
        <f>'일자별 주가'!F711*'종목 기본정보'!F$4</f>
        <v>36120014586000</v>
      </c>
      <c r="G711" s="9">
        <f t="shared" si="22"/>
        <v>417156279423200</v>
      </c>
      <c r="H711" s="7">
        <f t="shared" si="23"/>
        <v>124.65155915822133</v>
      </c>
    </row>
    <row r="712" spans="1:8" x14ac:dyDescent="0.3">
      <c r="A712">
        <v>711</v>
      </c>
      <c r="B712" s="9">
        <f>'일자별 주가'!B712*'종목 기본정보'!B$4</f>
        <v>283772097216300</v>
      </c>
      <c r="C712" s="9">
        <f>'일자별 주가'!C712*'종목 기본정보'!C$4</f>
        <v>15508824320000</v>
      </c>
      <c r="D712" s="9">
        <f>'일자별 주가'!D712*'종목 기본정보'!D$4</f>
        <v>49204995256500</v>
      </c>
      <c r="E712" s="9">
        <f>'일자별 주가'!E712*'종목 기본정보'!E$4</f>
        <v>33255007702000</v>
      </c>
      <c r="F712" s="9">
        <f>'일자별 주가'!F712*'종목 기본정보'!F$4</f>
        <v>36321240294000</v>
      </c>
      <c r="G712" s="9">
        <f t="shared" si="22"/>
        <v>418062164788800</v>
      </c>
      <c r="H712" s="7">
        <f t="shared" si="23"/>
        <v>124.92224913416221</v>
      </c>
    </row>
    <row r="713" spans="1:8" x14ac:dyDescent="0.3">
      <c r="A713">
        <v>712</v>
      </c>
      <c r="B713" s="9">
        <f>'일자별 주가'!B713*'종목 기본정보'!B$4</f>
        <v>277888465216600</v>
      </c>
      <c r="C713" s="9">
        <f>'일자별 주가'!C713*'종목 기본정보'!C$4</f>
        <v>15420706000000</v>
      </c>
      <c r="D713" s="9">
        <f>'일자별 주가'!D713*'종목 기본정보'!D$4</f>
        <v>47161509114700</v>
      </c>
      <c r="E713" s="9">
        <f>'일자별 주가'!E713*'종목 기본정보'!E$4</f>
        <v>32925750200000</v>
      </c>
      <c r="F713" s="9">
        <f>'일자별 주가'!F713*'종목 기본정보'!F$4</f>
        <v>35214498900000</v>
      </c>
      <c r="G713" s="9">
        <f t="shared" si="22"/>
        <v>408610929431300</v>
      </c>
      <c r="H713" s="7">
        <f t="shared" si="23"/>
        <v>122.09810077203602</v>
      </c>
    </row>
    <row r="714" spans="1:8" x14ac:dyDescent="0.3">
      <c r="A714">
        <v>713</v>
      </c>
      <c r="B714" s="9">
        <f>'일자별 주가'!B714*'종목 기본정보'!B$4</f>
        <v>279698813524200</v>
      </c>
      <c r="C714" s="9">
        <f>'일자별 주가'!C714*'종목 기본정보'!C$4</f>
        <v>15544071648000</v>
      </c>
      <c r="D714" s="9">
        <f>'일자별 주가'!D714*'종목 기본정보'!D$4</f>
        <v>47537940772400</v>
      </c>
      <c r="E714" s="9">
        <f>'일자별 주가'!E714*'종목 기본정보'!E$4</f>
        <v>33113897344000</v>
      </c>
      <c r="F714" s="9">
        <f>'일자별 주가'!F714*'종목 기본정보'!F$4</f>
        <v>35264805327000</v>
      </c>
      <c r="G714" s="9">
        <f t="shared" si="22"/>
        <v>411159528615600</v>
      </c>
      <c r="H714" s="7">
        <f t="shared" si="23"/>
        <v>122.85965436157235</v>
      </c>
    </row>
    <row r="715" spans="1:8" x14ac:dyDescent="0.3">
      <c r="A715">
        <v>714</v>
      </c>
      <c r="B715" s="9">
        <f>'일자별 주가'!B715*'종목 기본정보'!B$4</f>
        <v>277888465216600</v>
      </c>
      <c r="C715" s="9">
        <f>'일자별 주가'!C715*'종목 기본정보'!C$4</f>
        <v>15649813632000</v>
      </c>
      <c r="D715" s="9">
        <f>'일자별 주가'!D715*'종목 기본정보'!D$4</f>
        <v>46408645799300</v>
      </c>
      <c r="E715" s="9">
        <f>'일자별 주가'!E715*'종목 기본정보'!E$4</f>
        <v>32079088052000</v>
      </c>
      <c r="F715" s="9">
        <f>'일자별 주가'!F715*'종목 기본정보'!F$4</f>
        <v>34912660338000</v>
      </c>
      <c r="G715" s="9">
        <f t="shared" si="22"/>
        <v>406938673037900</v>
      </c>
      <c r="H715" s="7">
        <f t="shared" si="23"/>
        <v>121.59840946440946</v>
      </c>
    </row>
    <row r="716" spans="1:8" x14ac:dyDescent="0.3">
      <c r="A716">
        <v>715</v>
      </c>
      <c r="B716" s="9">
        <f>'일자별 주가'!B716*'종목 기본정보'!B$4</f>
        <v>274267768601400</v>
      </c>
      <c r="C716" s="9">
        <f>'일자별 주가'!C716*'종목 기본정보'!C$4</f>
        <v>15649813632000</v>
      </c>
      <c r="D716" s="9">
        <f>'일자별 주가'!D716*'종목 기본정보'!D$4</f>
        <v>45817110337200</v>
      </c>
      <c r="E716" s="9">
        <f>'일자별 주가'!E716*'종목 기본정보'!E$4</f>
        <v>32314271982000</v>
      </c>
      <c r="F716" s="9">
        <f>'일자별 주가'!F716*'종목 기본정보'!F$4</f>
        <v>34208370360000</v>
      </c>
      <c r="G716" s="9">
        <f t="shared" si="22"/>
        <v>402257334912600</v>
      </c>
      <c r="H716" s="7">
        <f t="shared" si="23"/>
        <v>120.19956657255048</v>
      </c>
    </row>
    <row r="717" spans="1:8" x14ac:dyDescent="0.3">
      <c r="A717">
        <v>716</v>
      </c>
      <c r="B717" s="9">
        <f>'일자별 주가'!B717*'종목 기본정보'!B$4</f>
        <v>276078116909000</v>
      </c>
      <c r="C717" s="9">
        <f>'일자별 주가'!C717*'종목 기본정보'!C$4</f>
        <v>15649813632000</v>
      </c>
      <c r="D717" s="9">
        <f>'일자별 주가'!D717*'종목 기본정보'!D$4</f>
        <v>45817110337200</v>
      </c>
      <c r="E717" s="9">
        <f>'일자별 주가'!E717*'종목 기본정보'!E$4</f>
        <v>32972786986000</v>
      </c>
      <c r="F717" s="9">
        <f>'일자별 주가'!F717*'종목 기본정보'!F$4</f>
        <v>35264805327000</v>
      </c>
      <c r="G717" s="9">
        <f t="shared" si="22"/>
        <v>405782633191200</v>
      </c>
      <c r="H717" s="7">
        <f t="shared" si="23"/>
        <v>121.25297017355319</v>
      </c>
    </row>
    <row r="718" spans="1:8" x14ac:dyDescent="0.3">
      <c r="A718">
        <v>717</v>
      </c>
      <c r="B718" s="9">
        <f>'일자별 주가'!B718*'종목 기본정보'!B$4</f>
        <v>277888465216600</v>
      </c>
      <c r="C718" s="9">
        <f>'일자별 주가'!C718*'종목 기본정보'!C$4</f>
        <v>15790802944000</v>
      </c>
      <c r="D718" s="9">
        <f>'일자별 주가'!D718*'종목 기본정보'!D$4</f>
        <v>46731301505900</v>
      </c>
      <c r="E718" s="9">
        <f>'일자별 주가'!E718*'종목 기본정보'!E$4</f>
        <v>34242780208000</v>
      </c>
      <c r="F718" s="9">
        <f>'일자별 주가'!F718*'종목 기본정보'!F$4</f>
        <v>36220627440000</v>
      </c>
      <c r="G718" s="9">
        <f t="shared" si="22"/>
        <v>410873977314500</v>
      </c>
      <c r="H718" s="7">
        <f t="shared" si="23"/>
        <v>122.77432803027277</v>
      </c>
    </row>
    <row r="719" spans="1:8" x14ac:dyDescent="0.3">
      <c r="A719">
        <v>718</v>
      </c>
      <c r="B719" s="9">
        <f>'일자별 주가'!B719*'종목 기본정보'!B$4</f>
        <v>276078116909000</v>
      </c>
      <c r="C719" s="9">
        <f>'일자별 주가'!C719*'종목 기본정보'!C$4</f>
        <v>15914168592000</v>
      </c>
      <c r="D719" s="9">
        <f>'일자별 주가'!D719*'종목 기본정보'!D$4</f>
        <v>45763334386100</v>
      </c>
      <c r="E719" s="9">
        <f>'일자별 주가'!E719*'종목 기본정보'!E$4</f>
        <v>33913522706000</v>
      </c>
      <c r="F719" s="9">
        <f>'일자별 주가'!F719*'종목 기본정보'!F$4</f>
        <v>36472159575000</v>
      </c>
      <c r="G719" s="9">
        <f t="shared" si="22"/>
        <v>408141302168100</v>
      </c>
      <c r="H719" s="7">
        <f t="shared" si="23"/>
        <v>121.95777022094848</v>
      </c>
    </row>
    <row r="720" spans="1:8" x14ac:dyDescent="0.3">
      <c r="A720">
        <v>719</v>
      </c>
      <c r="B720" s="9">
        <f>'일자별 주가'!B720*'종목 기본정보'!B$4</f>
        <v>272004833216900</v>
      </c>
      <c r="C720" s="9">
        <f>'일자별 주가'!C720*'종목 기본정보'!C$4</f>
        <v>15596942640000</v>
      </c>
      <c r="D720" s="9">
        <f>'일자별 주가'!D720*'종목 기본정보'!D$4</f>
        <v>44687815364100</v>
      </c>
      <c r="E720" s="9">
        <f>'일자별 주가'!E720*'종목 기본정보'!E$4</f>
        <v>33819449134000</v>
      </c>
      <c r="F720" s="9">
        <f>'일자별 주가'!F720*'종목 기본정보'!F$4</f>
        <v>36572772429000</v>
      </c>
      <c r="G720" s="9">
        <f t="shared" si="22"/>
        <v>402681812784000</v>
      </c>
      <c r="H720" s="7">
        <f t="shared" si="23"/>
        <v>120.32640591576099</v>
      </c>
    </row>
    <row r="721" spans="1:8" x14ac:dyDescent="0.3">
      <c r="A721">
        <v>720</v>
      </c>
      <c r="B721" s="9">
        <f>'일자별 주가'!B721*'종목 기본정보'!B$4</f>
        <v>274267768601400</v>
      </c>
      <c r="C721" s="9">
        <f>'일자별 주가'!C721*'종목 기본정보'!C$4</f>
        <v>15596942640000</v>
      </c>
      <c r="D721" s="9">
        <f>'일자별 주가'!D721*'종목 기본정보'!D$4</f>
        <v>45010471070700</v>
      </c>
      <c r="E721" s="9">
        <f>'일자별 주가'!E721*'종목 기본정보'!E$4</f>
        <v>33631301990000</v>
      </c>
      <c r="F721" s="9">
        <f>'일자별 주가'!F721*'종목 기본정보'!F$4</f>
        <v>36120014586000</v>
      </c>
      <c r="G721" s="9">
        <f t="shared" si="22"/>
        <v>404626498888100</v>
      </c>
      <c r="H721" s="7">
        <f t="shared" si="23"/>
        <v>120.90750265793292</v>
      </c>
    </row>
    <row r="722" spans="1:8" x14ac:dyDescent="0.3">
      <c r="A722">
        <v>721</v>
      </c>
      <c r="B722" s="9">
        <f>'일자별 주가'!B722*'종목 기본정보'!B$4</f>
        <v>281509161831800</v>
      </c>
      <c r="C722" s="9">
        <f>'일자별 주가'!C722*'종목 기본정보'!C$4</f>
        <v>15632189968000</v>
      </c>
      <c r="D722" s="9">
        <f>'일자별 주가'!D722*'종목 기본정보'!D$4</f>
        <v>45709558435000</v>
      </c>
      <c r="E722" s="9">
        <f>'일자별 주가'!E722*'종목 기본정보'!E$4</f>
        <v>34807221640000</v>
      </c>
      <c r="F722" s="9">
        <f>'일자별 주가'!F722*'종목 기본정보'!F$4</f>
        <v>36673385283000</v>
      </c>
      <c r="G722" s="9">
        <f t="shared" si="22"/>
        <v>414331517157800</v>
      </c>
      <c r="H722" s="7">
        <f t="shared" si="23"/>
        <v>123.80748455596367</v>
      </c>
    </row>
    <row r="723" spans="1:8" x14ac:dyDescent="0.3">
      <c r="A723">
        <v>722</v>
      </c>
      <c r="B723" s="9">
        <f>'일자별 주가'!B723*'종목 기본정보'!B$4</f>
        <v>283319510139400</v>
      </c>
      <c r="C723" s="9">
        <f>'일자별 주가'!C723*'종목 기본정보'!C$4</f>
        <v>15579318976000</v>
      </c>
      <c r="D723" s="9">
        <f>'일자별 주가'!D723*'종목 기본정보'!D$4</f>
        <v>45548230581700</v>
      </c>
      <c r="E723" s="9">
        <f>'일자별 주가'!E723*'종목 기본정보'!E$4</f>
        <v>33960559492000</v>
      </c>
      <c r="F723" s="9">
        <f>'일자별 주가'!F723*'종목 기본정보'!F$4</f>
        <v>36522466002000</v>
      </c>
      <c r="G723" s="9">
        <f t="shared" si="22"/>
        <v>414930085191100</v>
      </c>
      <c r="H723" s="7">
        <f t="shared" si="23"/>
        <v>123.98634423588095</v>
      </c>
    </row>
    <row r="724" spans="1:8" x14ac:dyDescent="0.3">
      <c r="A724">
        <v>723</v>
      </c>
      <c r="B724" s="9">
        <f>'일자별 주가'!B724*'종목 기본정보'!B$4</f>
        <v>273362594447600</v>
      </c>
      <c r="C724" s="9">
        <f>'일자별 주가'!C724*'종목 기본정보'!C$4</f>
        <v>15332587680000</v>
      </c>
      <c r="D724" s="9">
        <f>'일자별 주가'!D724*'종목 기본정보'!D$4</f>
        <v>44042503950900</v>
      </c>
      <c r="E724" s="9">
        <f>'일자별 주가'!E724*'종목 기본정보'!E$4</f>
        <v>33443154846000</v>
      </c>
      <c r="F724" s="9">
        <f>'일자별 주가'!F724*'종목 기본정보'!F$4</f>
        <v>36120014586000</v>
      </c>
      <c r="G724" s="9">
        <f t="shared" si="22"/>
        <v>402300855510500</v>
      </c>
      <c r="H724" s="7">
        <f t="shared" si="23"/>
        <v>120.21257107626127</v>
      </c>
    </row>
    <row r="725" spans="1:8" x14ac:dyDescent="0.3">
      <c r="A725">
        <v>724</v>
      </c>
      <c r="B725" s="9">
        <f>'일자별 주가'!B725*'종목 기본정보'!B$4</f>
        <v>272910007370700</v>
      </c>
      <c r="C725" s="9">
        <f>'일자별 주가'!C725*'종목 기본정보'!C$4</f>
        <v>14680512112000</v>
      </c>
      <c r="D725" s="9">
        <f>'일자별 주가'!D725*'종목 기본정보'!D$4</f>
        <v>43558520391000</v>
      </c>
      <c r="E725" s="9">
        <f>'일자별 주가'!E725*'종목 기본정보'!E$4</f>
        <v>32737603056000</v>
      </c>
      <c r="F725" s="9">
        <f>'일자별 주가'!F725*'종목 기본정보'!F$4</f>
        <v>35063579619000</v>
      </c>
      <c r="G725" s="9">
        <f t="shared" si="22"/>
        <v>398950222548700</v>
      </c>
      <c r="H725" s="7">
        <f t="shared" si="23"/>
        <v>119.21135967550566</v>
      </c>
    </row>
    <row r="726" spans="1:8" x14ac:dyDescent="0.3">
      <c r="A726">
        <v>725</v>
      </c>
      <c r="B726" s="9">
        <f>'일자별 주가'!B726*'종목 기본정보'!B$4</f>
        <v>267931549524800</v>
      </c>
      <c r="C726" s="9">
        <f>'일자별 주가'!C726*'종목 기본정보'!C$4</f>
        <v>14768630432000</v>
      </c>
      <c r="D726" s="9">
        <f>'일자별 주가'!D726*'종목 기본정보'!D$4</f>
        <v>43558520391000</v>
      </c>
      <c r="E726" s="9">
        <f>'일자별 주가'!E726*'종목 기본정보'!E$4</f>
        <v>32267235196000</v>
      </c>
      <c r="F726" s="9">
        <f>'일자별 주가'!F726*'종목 기본정보'!F$4</f>
        <v>35516337462000</v>
      </c>
      <c r="G726" s="9">
        <f t="shared" si="22"/>
        <v>394042273005800</v>
      </c>
      <c r="H726" s="7">
        <f t="shared" si="23"/>
        <v>117.74480243312573</v>
      </c>
    </row>
    <row r="727" spans="1:8" x14ac:dyDescent="0.3">
      <c r="A727">
        <v>726</v>
      </c>
      <c r="B727" s="9">
        <f>'일자별 주가'!B727*'종목 기본정보'!B$4</f>
        <v>266573788294100</v>
      </c>
      <c r="C727" s="9">
        <f>'일자별 주가'!C727*'종목 기본정보'!C$4</f>
        <v>14645264784000</v>
      </c>
      <c r="D727" s="9">
        <f>'일자별 주가'!D727*'종목 기본정보'!D$4</f>
        <v>42429225417900</v>
      </c>
      <c r="E727" s="9">
        <f>'일자별 주가'!E727*'종목 기본정보'!E$4</f>
        <v>31937977694000</v>
      </c>
      <c r="F727" s="9">
        <f>'일자별 주가'!F727*'종목 기본정보'!F$4</f>
        <v>35616950316000</v>
      </c>
      <c r="G727" s="9">
        <f t="shared" si="22"/>
        <v>391203206506000</v>
      </c>
      <c r="H727" s="7">
        <f t="shared" si="23"/>
        <v>116.89645354516634</v>
      </c>
    </row>
    <row r="728" spans="1:8" x14ac:dyDescent="0.3">
      <c r="A728">
        <v>727</v>
      </c>
      <c r="B728" s="9">
        <f>'일자별 주가'!B728*'종목 기본정보'!B$4</f>
        <v>267931549524800</v>
      </c>
      <c r="C728" s="9">
        <f>'일자별 주가'!C728*'종목 기본정보'!C$4</f>
        <v>14574770128000</v>
      </c>
      <c r="D728" s="9">
        <f>'일자별 주가'!D728*'종목 기본정보'!D$4</f>
        <v>42375449466800</v>
      </c>
      <c r="E728" s="9">
        <f>'일자별 주가'!E728*'종목 기본정보'!E$4</f>
        <v>31514646620000</v>
      </c>
      <c r="F728" s="9">
        <f>'일자별 주가'!F728*'종목 기본정보'!F$4</f>
        <v>34862353911000</v>
      </c>
      <c r="G728" s="9">
        <f t="shared" si="22"/>
        <v>391258769650600</v>
      </c>
      <c r="H728" s="7">
        <f t="shared" si="23"/>
        <v>116.91305651376052</v>
      </c>
    </row>
    <row r="729" spans="1:8" x14ac:dyDescent="0.3">
      <c r="A729">
        <v>728</v>
      </c>
      <c r="B729" s="9">
        <f>'일자별 주가'!B729*'종목 기본정보'!B$4</f>
        <v>273362594447600</v>
      </c>
      <c r="C729" s="9">
        <f>'일자별 주가'!C729*'종목 기본정보'!C$4</f>
        <v>14574770128000</v>
      </c>
      <c r="D729" s="9">
        <f>'일자별 주가'!D729*'종목 기본정보'!D$4</f>
        <v>43827400146500</v>
      </c>
      <c r="E729" s="9">
        <f>'일자별 주가'!E729*'종목 기본정보'!E$4</f>
        <v>29492064822000</v>
      </c>
      <c r="F729" s="9">
        <f>'일자별 주가'!F729*'종목 기본정보'!F$4</f>
        <v>32447645415000</v>
      </c>
      <c r="G729" s="9">
        <f t="shared" si="22"/>
        <v>393704474959100</v>
      </c>
      <c r="H729" s="7">
        <f t="shared" si="23"/>
        <v>117.64386411509302</v>
      </c>
    </row>
    <row r="730" spans="1:8" x14ac:dyDescent="0.3">
      <c r="A730">
        <v>729</v>
      </c>
      <c r="B730" s="9">
        <f>'일자별 주가'!B730*'종목 기본정보'!B$4</f>
        <v>269289310755500</v>
      </c>
      <c r="C730" s="9">
        <f>'일자별 주가'!C730*'종목 기본정보'!C$4</f>
        <v>14363286160000</v>
      </c>
      <c r="D730" s="9">
        <f>'일자별 주가'!D730*'종목 기본정보'!D$4</f>
        <v>43612296342100</v>
      </c>
      <c r="E730" s="9">
        <f>'일자별 주가'!E730*'종목 기본정보'!E$4</f>
        <v>29539101608000</v>
      </c>
      <c r="F730" s="9">
        <f>'일자별 주가'!F730*'종목 기본정보'!F$4</f>
        <v>32699177550000</v>
      </c>
      <c r="G730" s="9">
        <f t="shared" si="22"/>
        <v>389503172415600</v>
      </c>
      <c r="H730" s="7">
        <f t="shared" si="23"/>
        <v>116.38846191123122</v>
      </c>
    </row>
    <row r="731" spans="1:8" x14ac:dyDescent="0.3">
      <c r="A731">
        <v>730</v>
      </c>
      <c r="B731" s="9">
        <f>'일자별 주가'!B731*'종목 기본정보'!B$4</f>
        <v>270194484909300</v>
      </c>
      <c r="C731" s="9">
        <f>'일자별 주가'!C731*'종목 기본정보'!C$4</f>
        <v>14451404480000</v>
      </c>
      <c r="D731" s="9">
        <f>'일자별 주가'!D731*'종목 기본정보'!D$4</f>
        <v>44257607755300</v>
      </c>
      <c r="E731" s="9">
        <f>'일자별 주가'!E731*'종목 기본정보'!E$4</f>
        <v>29303917678000</v>
      </c>
      <c r="F731" s="9">
        <f>'일자별 주가'!F731*'종목 기본정보'!F$4</f>
        <v>32347032561000</v>
      </c>
      <c r="G731" s="9">
        <f t="shared" si="22"/>
        <v>390554447383600</v>
      </c>
      <c r="H731" s="7">
        <f t="shared" si="23"/>
        <v>116.70259613461245</v>
      </c>
    </row>
    <row r="732" spans="1:8" x14ac:dyDescent="0.3">
      <c r="A732">
        <v>731</v>
      </c>
      <c r="B732" s="9">
        <f>'일자별 주가'!B732*'종목 기본정보'!B$4</f>
        <v>273815181524500</v>
      </c>
      <c r="C732" s="9">
        <f>'일자별 주가'!C732*'종목 기본정보'!C$4</f>
        <v>14751006768000</v>
      </c>
      <c r="D732" s="9">
        <f>'일자별 주가'!D732*'종목 기본정보'!D$4</f>
        <v>43988727999800</v>
      </c>
      <c r="E732" s="9">
        <f>'일자별 주가'!E732*'종목 기본정보'!E$4</f>
        <v>30385763756000</v>
      </c>
      <c r="F732" s="9">
        <f>'일자별 주가'!F732*'종목 기본정보'!F$4</f>
        <v>33554386809000</v>
      </c>
      <c r="G732" s="9">
        <f t="shared" si="22"/>
        <v>396495066857300</v>
      </c>
      <c r="H732" s="7">
        <f t="shared" si="23"/>
        <v>118.47772818053608</v>
      </c>
    </row>
    <row r="733" spans="1:8" x14ac:dyDescent="0.3">
      <c r="A733">
        <v>732</v>
      </c>
      <c r="B733" s="9">
        <f>'일자별 주가'!B733*'종목 기본정보'!B$4</f>
        <v>268384136601700</v>
      </c>
      <c r="C733" s="9">
        <f>'일자별 주가'!C733*'종목 기본정보'!C$4</f>
        <v>14504275472000</v>
      </c>
      <c r="D733" s="9">
        <f>'일자별 주가'!D733*'종목 기본정보'!D$4</f>
        <v>43128312782200</v>
      </c>
      <c r="E733" s="9">
        <f>'일자별 주가'!E733*'종목 기본정보'!E$4</f>
        <v>30244653398000</v>
      </c>
      <c r="F733" s="9">
        <f>'일자별 주가'!F733*'종목 기본정보'!F$4</f>
        <v>33453773955000</v>
      </c>
      <c r="G733" s="9">
        <f t="shared" si="22"/>
        <v>389715152208900</v>
      </c>
      <c r="H733" s="7">
        <f t="shared" si="23"/>
        <v>116.451804147818</v>
      </c>
    </row>
    <row r="734" spans="1:8" x14ac:dyDescent="0.3">
      <c r="A734">
        <v>733</v>
      </c>
      <c r="B734" s="9">
        <f>'일자별 주가'!B734*'종목 기본정보'!B$4</f>
        <v>269289310755500</v>
      </c>
      <c r="C734" s="9">
        <f>'일자별 주가'!C734*'종목 기본정보'!C$4</f>
        <v>14715759440000</v>
      </c>
      <c r="D734" s="9">
        <f>'일자별 주가'!D734*'종목 기본정보'!D$4</f>
        <v>42160345662400</v>
      </c>
      <c r="E734" s="9">
        <f>'일자별 주가'!E734*'종목 기본정보'!E$4</f>
        <v>30338726970000</v>
      </c>
      <c r="F734" s="9">
        <f>'일자별 주가'!F734*'종목 기본정보'!F$4</f>
        <v>33554386809000</v>
      </c>
      <c r="G734" s="9">
        <f t="shared" si="22"/>
        <v>390058529636900</v>
      </c>
      <c r="H734" s="7">
        <f t="shared" si="23"/>
        <v>116.55440965537292</v>
      </c>
    </row>
    <row r="735" spans="1:8" x14ac:dyDescent="0.3">
      <c r="A735">
        <v>734</v>
      </c>
      <c r="B735" s="9">
        <f>'일자별 주가'!B735*'종목 기본정보'!B$4</f>
        <v>269289310755500</v>
      </c>
      <c r="C735" s="9">
        <f>'일자별 주가'!C735*'종목 기본정보'!C$4</f>
        <v>14469028144000</v>
      </c>
      <c r="D735" s="9">
        <f>'일자별 주가'!D735*'종목 기본정보'!D$4</f>
        <v>42483001369000</v>
      </c>
      <c r="E735" s="9">
        <f>'일자별 주가'!E735*'종목 기본정보'!E$4</f>
        <v>29774285538000</v>
      </c>
      <c r="F735" s="9">
        <f>'일자별 주가'!F735*'종목 기본정보'!F$4</f>
        <v>32548258269000</v>
      </c>
      <c r="G735" s="9">
        <f t="shared" si="22"/>
        <v>388563884075500</v>
      </c>
      <c r="H735" s="7">
        <f t="shared" si="23"/>
        <v>116.10779070509598</v>
      </c>
    </row>
    <row r="736" spans="1:8" x14ac:dyDescent="0.3">
      <c r="A736">
        <v>735</v>
      </c>
      <c r="B736" s="9">
        <f>'일자별 주가'!B736*'종목 기본정보'!B$4</f>
        <v>265216027063400</v>
      </c>
      <c r="C736" s="9">
        <f>'일자별 주가'!C736*'종목 기본정보'!C$4</f>
        <v>14451404480000</v>
      </c>
      <c r="D736" s="9">
        <f>'일자별 주가'!D736*'종목 기본정보'!D$4</f>
        <v>42106569711300</v>
      </c>
      <c r="E736" s="9">
        <f>'일자별 주가'!E736*'종목 기본정보'!E$4</f>
        <v>29680211966000</v>
      </c>
      <c r="F736" s="9">
        <f>'일자별 주가'!F736*'종목 기본정보'!F$4</f>
        <v>32447645415000</v>
      </c>
      <c r="G736" s="9">
        <f t="shared" si="22"/>
        <v>383901858635700</v>
      </c>
      <c r="H736" s="7">
        <f t="shared" si="23"/>
        <v>114.71471868731433</v>
      </c>
    </row>
    <row r="737" spans="1:8" x14ac:dyDescent="0.3">
      <c r="A737">
        <v>736</v>
      </c>
      <c r="B737" s="9">
        <f>'일자별 주가'!B737*'종목 기본정보'!B$4</f>
        <v>262500504602000</v>
      </c>
      <c r="C737" s="9">
        <f>'일자별 주가'!C737*'종목 기본정보'!C$4</f>
        <v>14416157152000</v>
      </c>
      <c r="D737" s="9">
        <f>'일자별 주가'!D737*'종목 기본정보'!D$4</f>
        <v>41945241858000</v>
      </c>
      <c r="E737" s="9">
        <f>'일자별 주가'!E737*'종목 기본정보'!E$4</f>
        <v>29162807320000</v>
      </c>
      <c r="F737" s="9">
        <f>'일자별 주가'!F737*'종목 기본정보'!F$4</f>
        <v>31894274718000</v>
      </c>
      <c r="G737" s="9">
        <f t="shared" si="22"/>
        <v>379918985650000</v>
      </c>
      <c r="H737" s="7">
        <f t="shared" si="23"/>
        <v>113.52458599104247</v>
      </c>
    </row>
    <row r="738" spans="1:8" x14ac:dyDescent="0.3">
      <c r="A738">
        <v>737</v>
      </c>
      <c r="B738" s="9">
        <f>'일자별 주가'!B738*'종목 기본정보'!B$4</f>
        <v>267478962447900</v>
      </c>
      <c r="C738" s="9">
        <f>'일자별 주가'!C738*'종목 기본정보'!C$4</f>
        <v>14521899136000</v>
      </c>
      <c r="D738" s="9">
        <f>'일자별 주가'!D738*'종목 기본정보'!D$4</f>
        <v>42590553271200</v>
      </c>
      <c r="E738" s="9">
        <f>'일자별 주가'!E738*'종목 기본정보'!E$4</f>
        <v>29445028036000</v>
      </c>
      <c r="F738" s="9">
        <f>'일자별 주가'!F738*'종목 기본정보'!F$4</f>
        <v>32045193999000</v>
      </c>
      <c r="G738" s="9">
        <f t="shared" si="22"/>
        <v>386081636890100</v>
      </c>
      <c r="H738" s="7">
        <f t="shared" si="23"/>
        <v>115.3660639299314</v>
      </c>
    </row>
    <row r="739" spans="1:8" x14ac:dyDescent="0.3">
      <c r="A739">
        <v>738</v>
      </c>
      <c r="B739" s="9">
        <f>'일자별 주가'!B739*'종목 기본정보'!B$4</f>
        <v>262953091678900</v>
      </c>
      <c r="C739" s="9">
        <f>'일자별 주가'!C739*'종목 기본정보'!C$4</f>
        <v>14204673184000</v>
      </c>
      <c r="D739" s="9">
        <f>'일자별 주가'!D739*'종목 기본정보'!D$4</f>
        <v>41837689955800</v>
      </c>
      <c r="E739" s="9">
        <f>'일자별 주가'!E739*'종목 기본정보'!E$4</f>
        <v>28692439460000</v>
      </c>
      <c r="F739" s="9">
        <f>'일자별 주가'!F739*'종목 기본정보'!F$4</f>
        <v>31290597594000</v>
      </c>
      <c r="G739" s="9">
        <f t="shared" si="22"/>
        <v>378978491872700</v>
      </c>
      <c r="H739" s="7">
        <f t="shared" si="23"/>
        <v>113.243554585064</v>
      </c>
    </row>
    <row r="740" spans="1:8" x14ac:dyDescent="0.3">
      <c r="A740">
        <v>739</v>
      </c>
      <c r="B740" s="9">
        <f>'일자별 주가'!B740*'종목 기본정보'!B$4</f>
        <v>262047917525100</v>
      </c>
      <c r="C740" s="9">
        <f>'일자별 주가'!C740*'종목 기본정보'!C$4</f>
        <v>14486651808000</v>
      </c>
      <c r="D740" s="9">
        <f>'일자별 주가'!D740*'종목 기본정보'!D$4</f>
        <v>41407482347000</v>
      </c>
      <c r="E740" s="9">
        <f>'일자별 주가'!E740*'종목 기본정보'!E$4</f>
        <v>29068733748000</v>
      </c>
      <c r="F740" s="9">
        <f>'일자별 주가'!F740*'종목 기본정보'!F$4</f>
        <v>31391210448000</v>
      </c>
      <c r="G740" s="9">
        <f t="shared" si="22"/>
        <v>378401995876100</v>
      </c>
      <c r="H740" s="7">
        <f t="shared" si="23"/>
        <v>113.07129030817471</v>
      </c>
    </row>
    <row r="741" spans="1:8" x14ac:dyDescent="0.3">
      <c r="A741">
        <v>740</v>
      </c>
      <c r="B741" s="9">
        <f>'일자별 주가'!B741*'종목 기본정보'!B$4</f>
        <v>262953091678900</v>
      </c>
      <c r="C741" s="9">
        <f>'일자별 주가'!C741*'종목 기본정보'!C$4</f>
        <v>14592393792000</v>
      </c>
      <c r="D741" s="9">
        <f>'일자별 주가'!D741*'종목 기본정보'!D$4</f>
        <v>41407482347000</v>
      </c>
      <c r="E741" s="9">
        <f>'일자별 주가'!E741*'종목 기본정보'!E$4</f>
        <v>29539101608000</v>
      </c>
      <c r="F741" s="9">
        <f>'일자별 주가'!F741*'종목 기본정보'!F$4</f>
        <v>31391210448000</v>
      </c>
      <c r="G741" s="9">
        <f t="shared" si="22"/>
        <v>379883279873900</v>
      </c>
      <c r="H741" s="7">
        <f t="shared" si="23"/>
        <v>113.51391665467776</v>
      </c>
    </row>
    <row r="742" spans="1:8" x14ac:dyDescent="0.3">
      <c r="A742">
        <v>741</v>
      </c>
      <c r="B742" s="9">
        <f>'일자별 주가'!B742*'종목 기본정보'!B$4</f>
        <v>256164285525400</v>
      </c>
      <c r="C742" s="9">
        <f>'일자별 주가'!C742*'종목 기본정보'!C$4</f>
        <v>14627641120000</v>
      </c>
      <c r="D742" s="9">
        <f>'일자별 주가'!D742*'종목 기본정보'!D$4</f>
        <v>40869722836000</v>
      </c>
      <c r="E742" s="9">
        <f>'일자별 주가'!E742*'종목 기본정보'!E$4</f>
        <v>28316145172000</v>
      </c>
      <c r="F742" s="9">
        <f>'일자별 주가'!F742*'종목 기본정보'!F$4</f>
        <v>30334775481000</v>
      </c>
      <c r="G742" s="9">
        <f t="shared" si="22"/>
        <v>370312570134400</v>
      </c>
      <c r="H742" s="7">
        <f t="shared" si="23"/>
        <v>110.6540678399146</v>
      </c>
    </row>
    <row r="743" spans="1:8" x14ac:dyDescent="0.3">
      <c r="A743">
        <v>742</v>
      </c>
      <c r="B743" s="9">
        <f>'일자별 주가'!B743*'종목 기본정보'!B$4</f>
        <v>250280653525700</v>
      </c>
      <c r="C743" s="9">
        <f>'일자별 주가'!C743*'종목 기본정보'!C$4</f>
        <v>14469028144000</v>
      </c>
      <c r="D743" s="9">
        <f>'일자별 주가'!D743*'종목 기본정보'!D$4</f>
        <v>40331963325000</v>
      </c>
      <c r="E743" s="9">
        <f>'일자별 주가'!E743*'종목 기본정보'!E$4</f>
        <v>28222071600000</v>
      </c>
      <c r="F743" s="9">
        <f>'일자별 주가'!F743*'종목 기본정보'!F$4</f>
        <v>29731098357000</v>
      </c>
      <c r="G743" s="9">
        <f t="shared" si="22"/>
        <v>363034814951700</v>
      </c>
      <c r="H743" s="7">
        <f t="shared" si="23"/>
        <v>108.4793827747641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4"/>
  <sheetViews>
    <sheetView tabSelected="1" topLeftCell="I727" workbookViewId="0">
      <selection activeCell="R728" sqref="R728"/>
    </sheetView>
  </sheetViews>
  <sheetFormatPr defaultRowHeight="16.5" x14ac:dyDescent="0.3"/>
  <cols>
    <col min="1" max="1" width="5.5" bestFit="1" customWidth="1"/>
    <col min="2" max="2" width="6.875" bestFit="1" customWidth="1"/>
    <col min="3" max="3" width="6.75" bestFit="1" customWidth="1"/>
    <col min="4" max="4" width="7.5" bestFit="1" customWidth="1"/>
    <col min="5" max="5" width="6.875" bestFit="1" customWidth="1"/>
    <col min="6" max="6" width="7.5" bestFit="1" customWidth="1"/>
    <col min="7" max="7" width="6.875" bestFit="1" customWidth="1"/>
    <col min="8" max="8" width="10.875" bestFit="1" customWidth="1"/>
    <col min="9" max="9" width="9.375" bestFit="1" customWidth="1"/>
    <col min="10" max="10" width="10.875" bestFit="1" customWidth="1"/>
    <col min="11" max="11" width="12.5" customWidth="1"/>
    <col min="12" max="12" width="15.625" bestFit="1" customWidth="1"/>
    <col min="13" max="17" width="9.5" customWidth="1"/>
    <col min="18" max="18" width="11.75" customWidth="1"/>
  </cols>
  <sheetData>
    <row r="1" spans="1:22" x14ac:dyDescent="0.3">
      <c r="A1" s="17" t="s">
        <v>9</v>
      </c>
      <c r="B1" s="19" t="s">
        <v>18</v>
      </c>
      <c r="C1" s="20"/>
      <c r="D1" s="20"/>
      <c r="E1" s="20"/>
      <c r="F1" s="21"/>
      <c r="G1" s="17" t="s">
        <v>19</v>
      </c>
      <c r="H1" s="22" t="s">
        <v>21</v>
      </c>
      <c r="I1" s="22"/>
      <c r="J1" s="17" t="s">
        <v>22</v>
      </c>
      <c r="K1" s="26" t="s">
        <v>24</v>
      </c>
      <c r="L1" s="17" t="s">
        <v>23</v>
      </c>
      <c r="M1" s="19" t="s">
        <v>25</v>
      </c>
      <c r="N1" s="20"/>
      <c r="O1" s="20"/>
      <c r="P1" s="20"/>
      <c r="Q1" s="21"/>
      <c r="R1" s="19" t="s">
        <v>26</v>
      </c>
      <c r="S1" s="20"/>
      <c r="T1" s="20"/>
      <c r="U1" s="20"/>
      <c r="V1" s="21"/>
    </row>
    <row r="2" spans="1:22" ht="33" x14ac:dyDescent="0.3">
      <c r="A2" s="18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18"/>
      <c r="H2" s="25" t="s">
        <v>27</v>
      </c>
      <c r="I2" s="3" t="s">
        <v>20</v>
      </c>
      <c r="J2" s="18"/>
      <c r="K2" s="18"/>
      <c r="L2" s="18"/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</row>
    <row r="3" spans="1:22" x14ac:dyDescent="0.3">
      <c r="A3" s="27">
        <v>1</v>
      </c>
      <c r="B3" s="15">
        <f>'일자별 시가총액'!B2/'일자별 시가총액'!$G2</f>
        <v>0.74651778099530908</v>
      </c>
      <c r="C3" s="15">
        <f>'일자별 시가총액'!C2/'일자별 시가총액'!$G2</f>
        <v>2.2301453340200301E-2</v>
      </c>
      <c r="D3" s="15">
        <f>'일자별 시가총액'!D2/'일자별 시가총액'!$G2</f>
        <v>0.15217279199698339</v>
      </c>
      <c r="E3" s="15">
        <f>'일자별 시가총액'!E2/'일자별 시가총액'!$G2</f>
        <v>4.4133281137006229E-2</v>
      </c>
      <c r="F3" s="15">
        <f>'일자별 시가총액'!F2/'일자별 시가총액'!$G2</f>
        <v>3.4874692530500954E-2</v>
      </c>
      <c r="G3" s="24">
        <f>'일자별 시가총액'!H2</f>
        <v>100</v>
      </c>
      <c r="H3" s="30">
        <v>1000000</v>
      </c>
      <c r="I3" s="30">
        <v>0</v>
      </c>
      <c r="J3" s="16">
        <f>H3-I3</f>
        <v>1000000</v>
      </c>
      <c r="K3" s="23">
        <f>10000*G3/G$3</f>
        <v>10000</v>
      </c>
      <c r="L3" s="9">
        <f>J3*K3</f>
        <v>10000000000</v>
      </c>
      <c r="M3" s="31">
        <f>$L3*B3/'일자별 주가'!B2</f>
        <v>135238.72844117918</v>
      </c>
      <c r="N3" s="31">
        <f>$L3*C3/'일자별 주가'!C2</f>
        <v>526.61731443145095</v>
      </c>
      <c r="O3" s="31">
        <f>$L3*D3/'일자별 주가'!D2</f>
        <v>16068.932629037316</v>
      </c>
      <c r="P3" s="31">
        <f>$L3*E3/'일자별 주가'!E2</f>
        <v>1405.5185075479692</v>
      </c>
      <c r="Q3" s="31">
        <f>$L3*F3/'일자별 주가'!F2</f>
        <v>1503.2195056250412</v>
      </c>
      <c r="R3" s="16">
        <f>M3</f>
        <v>135238.72844117918</v>
      </c>
      <c r="S3" s="16">
        <f t="shared" ref="S3:V3" si="0">N3</f>
        <v>526.61731443145095</v>
      </c>
      <c r="T3" s="16">
        <f t="shared" si="0"/>
        <v>16068.932629037316</v>
      </c>
      <c r="U3" s="16">
        <f t="shared" si="0"/>
        <v>1405.5185075479692</v>
      </c>
      <c r="V3" s="16">
        <f t="shared" si="0"/>
        <v>1503.2195056250412</v>
      </c>
    </row>
    <row r="4" spans="1:22" x14ac:dyDescent="0.3">
      <c r="A4">
        <v>2</v>
      </c>
      <c r="B4" s="15">
        <f>'일자별 시가총액'!B3/'일자별 시가총액'!$G3</f>
        <v>0.74868461688504984</v>
      </c>
      <c r="C4" s="15">
        <f>'일자별 시가총액'!C3/'일자별 시가총액'!$G3</f>
        <v>2.1907840086204593E-2</v>
      </c>
      <c r="D4" s="15">
        <f>'일자별 시가총액'!D3/'일자별 시가총액'!$G3</f>
        <v>0.15146897495903783</v>
      </c>
      <c r="E4" s="15">
        <f>'일자별 시가총액'!E3/'일자별 시가총액'!$G3</f>
        <v>4.3601537682745266E-2</v>
      </c>
      <c r="F4" s="15">
        <f>'일자별 시가총액'!F3/'일자별 시가총액'!$G3</f>
        <v>3.4337030386962494E-2</v>
      </c>
      <c r="G4" s="24">
        <f>'일자별 시가총액'!H3</f>
        <v>100.25248628339121</v>
      </c>
      <c r="H4" s="30">
        <v>50000</v>
      </c>
      <c r="I4" s="30">
        <v>0</v>
      </c>
      <c r="J4" s="9">
        <f>J3+H4-I4</f>
        <v>1050000</v>
      </c>
      <c r="K4" s="23">
        <f t="shared" ref="K4:K67" si="1">10000*G4/G$3</f>
        <v>10025.248628339121</v>
      </c>
      <c r="L4" s="9">
        <f t="shared" ref="L4:L67" si="2">J4*K4</f>
        <v>10526511059.756077</v>
      </c>
      <c r="M4" s="31">
        <f>$L4*B4/'일자별 주가'!B3-펀드!R3</f>
        <v>6761.9364220589923</v>
      </c>
      <c r="N4" s="31">
        <f>$L4*C4/'일자별 주가'!C3-펀드!S3</f>
        <v>26.33086572157265</v>
      </c>
      <c r="O4" s="31">
        <f>$L4*D4/'일자별 주가'!D3-펀드!T3</f>
        <v>803.44663145186678</v>
      </c>
      <c r="P4" s="31">
        <f>$L4*E4/'일자별 주가'!E3-펀드!U3</f>
        <v>70.275925377398607</v>
      </c>
      <c r="Q4" s="31">
        <f>$L4*F4/'일자별 주가'!F3-펀드!V3</f>
        <v>75.160975281252149</v>
      </c>
      <c r="R4" s="16">
        <f>R3+M4</f>
        <v>142000.66486323817</v>
      </c>
      <c r="S4" s="16">
        <f>S3+N4</f>
        <v>552.9481801530236</v>
      </c>
      <c r="T4" s="16">
        <f t="shared" ref="T4:V4" si="3">T3+O4</f>
        <v>16872.379260489182</v>
      </c>
      <c r="U4" s="16">
        <f t="shared" si="3"/>
        <v>1475.7944329253678</v>
      </c>
      <c r="V4" s="16">
        <f t="shared" si="3"/>
        <v>1578.3804809062933</v>
      </c>
    </row>
    <row r="5" spans="1:22" x14ac:dyDescent="0.3">
      <c r="A5">
        <v>3</v>
      </c>
      <c r="B5" s="15">
        <f>'일자별 시가총액'!B4/'일자별 시가총액'!$G4</f>
        <v>0.74962206612871141</v>
      </c>
      <c r="C5" s="15">
        <f>'일자별 시가총액'!C4/'일자별 시가총액'!$G4</f>
        <v>2.1415476356185358E-2</v>
      </c>
      <c r="D5" s="15">
        <f>'일자별 시가총액'!D4/'일자별 시가총액'!$G4</f>
        <v>0.15133766290564774</v>
      </c>
      <c r="E5" s="15">
        <f>'일자별 시가총액'!E4/'일자별 시가총액'!$G4</f>
        <v>4.3094638740373774E-2</v>
      </c>
      <c r="F5" s="15">
        <f>'일자별 시가총액'!F4/'일자별 시가총액'!$G4</f>
        <v>3.4530155869081709E-2</v>
      </c>
      <c r="G5" s="24">
        <f>'일자별 시가총액'!H4</f>
        <v>100.1271142837022</v>
      </c>
      <c r="H5" s="30">
        <v>150000</v>
      </c>
      <c r="I5" s="30">
        <v>100000</v>
      </c>
      <c r="J5" s="9">
        <f t="shared" ref="J5:J68" si="4">J4+H5-I5</f>
        <v>1100000</v>
      </c>
      <c r="K5" s="23">
        <f t="shared" si="1"/>
        <v>10012.711428370219</v>
      </c>
      <c r="L5" s="9">
        <f t="shared" si="2"/>
        <v>11013982571.207241</v>
      </c>
      <c r="M5" s="31">
        <f>$L5*B5/'일자별 주가'!B4-펀드!R4</f>
        <v>6761.9364220589341</v>
      </c>
      <c r="N5" s="31">
        <f>$L5*C5/'일자별 주가'!C4-펀드!S4</f>
        <v>26.330865721572536</v>
      </c>
      <c r="O5" s="31">
        <f>$L5*D5/'일자별 주가'!D4-펀드!T4</f>
        <v>803.44663145186496</v>
      </c>
      <c r="P5" s="31">
        <f>$L5*E5/'일자별 주가'!E4-펀드!U4</f>
        <v>70.275925377397925</v>
      </c>
      <c r="Q5" s="31">
        <f>$L5*F5/'일자별 주가'!F4-펀드!V4</f>
        <v>75.160975281251694</v>
      </c>
      <c r="R5" s="16">
        <f t="shared" ref="R5:R68" si="5">R4+M5</f>
        <v>148762.6012852971</v>
      </c>
      <c r="S5" s="16">
        <f t="shared" ref="S5:S68" si="6">S4+N5</f>
        <v>579.27904587459614</v>
      </c>
      <c r="T5" s="16">
        <f t="shared" ref="T5:T68" si="7">T4+O5</f>
        <v>17675.825891941047</v>
      </c>
      <c r="U5" s="16">
        <f t="shared" ref="U5:U68" si="8">U4+P5</f>
        <v>1546.0703583027657</v>
      </c>
      <c r="V5" s="16">
        <f t="shared" ref="V5:V68" si="9">V4+Q5</f>
        <v>1653.541456187545</v>
      </c>
    </row>
    <row r="6" spans="1:22" x14ac:dyDescent="0.3">
      <c r="A6">
        <v>4</v>
      </c>
      <c r="B6" s="15">
        <f>'일자별 시가총액'!B5/'일자별 시가총액'!$G5</f>
        <v>0.75013262849036511</v>
      </c>
      <c r="C6" s="15">
        <f>'일자별 시가총액'!C5/'일자별 시가총액'!$G5</f>
        <v>2.1676988544439793E-2</v>
      </c>
      <c r="D6" s="15">
        <f>'일자별 시가총액'!D5/'일자별 시가총액'!$G5</f>
        <v>0.15014734675685168</v>
      </c>
      <c r="E6" s="15">
        <f>'일자별 시가총액'!E5/'일자별 시가총액'!$G5</f>
        <v>4.3450996043200477E-2</v>
      </c>
      <c r="F6" s="15">
        <f>'일자별 시가총액'!F5/'일자별 시가총액'!$G5</f>
        <v>3.4592040165142987E-2</v>
      </c>
      <c r="G6" s="24">
        <f>'일자별 시가총액'!H5</f>
        <v>100.59982408983727</v>
      </c>
      <c r="H6" s="30">
        <v>100000</v>
      </c>
      <c r="I6" s="30">
        <v>100000</v>
      </c>
      <c r="J6" s="9">
        <f t="shared" si="4"/>
        <v>1100000</v>
      </c>
      <c r="K6" s="23">
        <f t="shared" si="1"/>
        <v>10059.982408983728</v>
      </c>
      <c r="L6" s="9">
        <f t="shared" si="2"/>
        <v>11065980649.882101</v>
      </c>
      <c r="M6" s="31">
        <f>$L6*B6/'일자별 주가'!B5-펀드!R5</f>
        <v>0</v>
      </c>
      <c r="N6" s="31">
        <f>$L6*C6/'일자별 주가'!C5-펀드!S5</f>
        <v>0</v>
      </c>
      <c r="O6" s="31">
        <f>$L6*D6/'일자별 주가'!D5-펀드!T5</f>
        <v>0</v>
      </c>
      <c r="P6" s="31">
        <f>$L6*E6/'일자별 주가'!E5-펀드!U5</f>
        <v>0</v>
      </c>
      <c r="Q6" s="31">
        <f>$L6*F6/'일자별 주가'!F5-펀드!V5</f>
        <v>0</v>
      </c>
      <c r="R6" s="16">
        <f t="shared" si="5"/>
        <v>148762.6012852971</v>
      </c>
      <c r="S6" s="16">
        <f t="shared" si="6"/>
        <v>579.27904587459614</v>
      </c>
      <c r="T6" s="16">
        <f t="shared" si="7"/>
        <v>17675.825891941047</v>
      </c>
      <c r="U6" s="16">
        <f t="shared" si="8"/>
        <v>1546.0703583027657</v>
      </c>
      <c r="V6" s="16">
        <f t="shared" si="9"/>
        <v>1653.541456187545</v>
      </c>
    </row>
    <row r="7" spans="1:22" x14ac:dyDescent="0.3">
      <c r="A7">
        <v>5</v>
      </c>
      <c r="B7" s="15">
        <f>'일자별 시가총액'!B6/'일자별 시가총액'!$G6</f>
        <v>0.75103368000329207</v>
      </c>
      <c r="C7" s="15">
        <f>'일자별 시가총액'!C6/'일자별 시가총액'!$G6</f>
        <v>2.0786641295235341E-2</v>
      </c>
      <c r="D7" s="15">
        <f>'일자별 시가총액'!D6/'일자별 시가총액'!$G6</f>
        <v>0.15302274407738561</v>
      </c>
      <c r="E7" s="15">
        <f>'일자별 시가총액'!E6/'일자별 시가총액'!$G6</f>
        <v>4.1500517330280227E-2</v>
      </c>
      <c r="F7" s="15">
        <f>'일자별 시가총액'!F6/'일자별 시가총액'!$G6</f>
        <v>3.3656417293806723E-2</v>
      </c>
      <c r="G7" s="24">
        <f>'일자별 시가총액'!H6</f>
        <v>102.27983085159784</v>
      </c>
      <c r="H7" s="30">
        <v>150000</v>
      </c>
      <c r="I7" s="30">
        <v>100000</v>
      </c>
      <c r="J7" s="9">
        <f t="shared" si="4"/>
        <v>1150000</v>
      </c>
      <c r="K7" s="23">
        <f t="shared" si="1"/>
        <v>10227.983085159784</v>
      </c>
      <c r="L7" s="9">
        <f t="shared" si="2"/>
        <v>11762180547.93375</v>
      </c>
      <c r="M7" s="31">
        <f>$L7*B7/'일자별 주가'!B6-펀드!R6</f>
        <v>6761.9364220589341</v>
      </c>
      <c r="N7" s="31">
        <f>$L7*C7/'일자별 주가'!C6-펀드!S6</f>
        <v>26.330865721572309</v>
      </c>
      <c r="O7" s="31">
        <f>$L7*D7/'일자별 주가'!D6-펀드!T6</f>
        <v>803.44663145186496</v>
      </c>
      <c r="P7" s="31">
        <f>$L7*E7/'일자별 주가'!E6-펀드!U6</f>
        <v>70.275925377398607</v>
      </c>
      <c r="Q7" s="31">
        <f>$L7*F7/'일자별 주가'!F6-펀드!V6</f>
        <v>75.160975281251922</v>
      </c>
      <c r="R7" s="16">
        <f t="shared" si="5"/>
        <v>155524.53770735604</v>
      </c>
      <c r="S7" s="16">
        <f t="shared" si="6"/>
        <v>605.60991159616844</v>
      </c>
      <c r="T7" s="16">
        <f t="shared" si="7"/>
        <v>18479.272523392912</v>
      </c>
      <c r="U7" s="16">
        <f t="shared" si="8"/>
        <v>1616.3462836801643</v>
      </c>
      <c r="V7" s="16">
        <f t="shared" si="9"/>
        <v>1728.7024314687969</v>
      </c>
    </row>
    <row r="8" spans="1:22" x14ac:dyDescent="0.3">
      <c r="A8">
        <v>6</v>
      </c>
      <c r="B8" s="15">
        <f>'일자별 시가총액'!B7/'일자별 시가총액'!$G7</f>
        <v>0.75370609378580344</v>
      </c>
      <c r="C8" s="15">
        <f>'일자별 시가총액'!C7/'일자별 시가총액'!$G7</f>
        <v>2.0789091241310082E-2</v>
      </c>
      <c r="D8" s="15">
        <f>'일자별 시가총액'!D7/'일자별 시가총액'!$G7</f>
        <v>0.15129534163926406</v>
      </c>
      <c r="E8" s="15">
        <f>'일자별 시가총액'!E7/'일자별 시가총액'!$G7</f>
        <v>4.0970416539171092E-2</v>
      </c>
      <c r="F8" s="15">
        <f>'일자별 시가총액'!F7/'일자별 시가총액'!$G7</f>
        <v>3.3239056794451285E-2</v>
      </c>
      <c r="G8" s="24">
        <f>'일자별 시가총액'!H7</f>
        <v>105.14694722509847</v>
      </c>
      <c r="H8" s="30">
        <v>50000</v>
      </c>
      <c r="I8" s="30">
        <v>50000</v>
      </c>
      <c r="J8" s="9">
        <f t="shared" si="4"/>
        <v>1150000</v>
      </c>
      <c r="K8" s="23">
        <f t="shared" si="1"/>
        <v>10514.694722509848</v>
      </c>
      <c r="L8" s="9">
        <f t="shared" si="2"/>
        <v>12091898930.886326</v>
      </c>
      <c r="M8" s="31">
        <f>$L8*B8/'일자별 주가'!B7-펀드!R7</f>
        <v>0</v>
      </c>
      <c r="N8" s="31">
        <f>$L8*C8/'일자별 주가'!C7-펀드!S7</f>
        <v>0</v>
      </c>
      <c r="O8" s="31">
        <f>$L8*D8/'일자별 주가'!D7-펀드!T7</f>
        <v>0</v>
      </c>
      <c r="P8" s="31">
        <f>$L8*E8/'일자별 주가'!E7-펀드!U7</f>
        <v>0</v>
      </c>
      <c r="Q8" s="31">
        <f>$L8*F8/'일자별 주가'!F7-펀드!V7</f>
        <v>0</v>
      </c>
      <c r="R8" s="16">
        <f t="shared" si="5"/>
        <v>155524.53770735604</v>
      </c>
      <c r="S8" s="16">
        <f t="shared" si="6"/>
        <v>605.60991159616844</v>
      </c>
      <c r="T8" s="16">
        <f t="shared" si="7"/>
        <v>18479.272523392912</v>
      </c>
      <c r="U8" s="16">
        <f t="shared" si="8"/>
        <v>1616.3462836801643</v>
      </c>
      <c r="V8" s="16">
        <f t="shared" si="9"/>
        <v>1728.7024314687969</v>
      </c>
    </row>
    <row r="9" spans="1:22" x14ac:dyDescent="0.3">
      <c r="A9">
        <v>7</v>
      </c>
      <c r="B9" s="15">
        <f>'일자별 시가총액'!B8/'일자별 시가총액'!$G8</f>
        <v>0.75243666322602709</v>
      </c>
      <c r="C9" s="15">
        <f>'일자별 시가총액'!C8/'일자별 시가총액'!$G8</f>
        <v>2.1243111011907432E-2</v>
      </c>
      <c r="D9" s="15">
        <f>'일자별 시가총액'!D8/'일자별 시가총액'!$G8</f>
        <v>0.1486056172297967</v>
      </c>
      <c r="E9" s="15">
        <f>'일자별 시가총액'!E8/'일자별 시가총액'!$G8</f>
        <v>4.271415644910815E-2</v>
      </c>
      <c r="F9" s="15">
        <f>'일자별 시가총액'!F8/'일자별 시가총액'!$G8</f>
        <v>3.5000452083160612E-2</v>
      </c>
      <c r="G9" s="24">
        <f>'일자별 시가총액'!H8</f>
        <v>106.94194921005575</v>
      </c>
      <c r="H9" s="30">
        <v>200000</v>
      </c>
      <c r="I9" s="30">
        <v>150000</v>
      </c>
      <c r="J9" s="9">
        <f t="shared" si="4"/>
        <v>1200000</v>
      </c>
      <c r="K9" s="23">
        <f t="shared" si="1"/>
        <v>10694.194921005575</v>
      </c>
      <c r="L9" s="9">
        <f t="shared" si="2"/>
        <v>12833033905.20669</v>
      </c>
      <c r="M9" s="31">
        <f>$L9*B9/'일자별 주가'!B8-펀드!R8</f>
        <v>6761.9364220589632</v>
      </c>
      <c r="N9" s="31">
        <f>$L9*C9/'일자별 주가'!C8-펀드!S8</f>
        <v>26.33086572157265</v>
      </c>
      <c r="O9" s="31">
        <f>$L9*D9/'일자별 주가'!D8-펀드!T8</f>
        <v>803.44663145186496</v>
      </c>
      <c r="P9" s="31">
        <f>$L9*E9/'일자별 주가'!E8-펀드!U8</f>
        <v>70.275925377398153</v>
      </c>
      <c r="Q9" s="31">
        <f>$L9*F9/'일자별 주가'!F8-펀드!V8</f>
        <v>75.160975281252377</v>
      </c>
      <c r="R9" s="16">
        <f t="shared" si="5"/>
        <v>162286.474129415</v>
      </c>
      <c r="S9" s="16">
        <f t="shared" si="6"/>
        <v>631.94077731774109</v>
      </c>
      <c r="T9" s="16">
        <f t="shared" si="7"/>
        <v>19282.719154844777</v>
      </c>
      <c r="U9" s="16">
        <f t="shared" si="8"/>
        <v>1686.6222090575625</v>
      </c>
      <c r="V9" s="16">
        <f t="shared" si="9"/>
        <v>1803.8634067500493</v>
      </c>
    </row>
    <row r="10" spans="1:22" x14ac:dyDescent="0.3">
      <c r="A10">
        <v>8</v>
      </c>
      <c r="B10" s="15">
        <f>'일자별 시가총액'!B9/'일자별 시가총액'!$G9</f>
        <v>0.75027169235674684</v>
      </c>
      <c r="C10" s="15">
        <f>'일자별 시가총액'!C9/'일자별 시가총액'!$G9</f>
        <v>2.1198001895617876E-2</v>
      </c>
      <c r="D10" s="15">
        <f>'일자별 시가총액'!D9/'일자별 시가총액'!$G9</f>
        <v>0.14932046147828676</v>
      </c>
      <c r="E10" s="15">
        <f>'일자별 시가총액'!E9/'일자별 시가총액'!$G9</f>
        <v>4.3211013243353802E-2</v>
      </c>
      <c r="F10" s="15">
        <f>'일자별 시가총액'!F9/'일자별 시가총액'!$G9</f>
        <v>3.5998831025994715E-2</v>
      </c>
      <c r="G10" s="24">
        <f>'일자별 시가총액'!H9</f>
        <v>108.15180406156747</v>
      </c>
      <c r="H10" s="30">
        <v>200000</v>
      </c>
      <c r="I10" s="30">
        <v>50000</v>
      </c>
      <c r="J10" s="9">
        <f t="shared" si="4"/>
        <v>1350000</v>
      </c>
      <c r="K10" s="23">
        <f t="shared" si="1"/>
        <v>10815.180406156747</v>
      </c>
      <c r="L10" s="9">
        <f t="shared" si="2"/>
        <v>14600493548.311609</v>
      </c>
      <c r="M10" s="31">
        <f>$L10*B10/'일자별 주가'!B9-펀드!R9</f>
        <v>20285.809266176919</v>
      </c>
      <c r="N10" s="31">
        <f>$L10*C10/'일자별 주가'!C9-펀드!S9</f>
        <v>78.992597164717836</v>
      </c>
      <c r="O10" s="31">
        <f>$L10*D10/'일자별 주가'!D9-펀드!T9</f>
        <v>2410.3398943555985</v>
      </c>
      <c r="P10" s="31">
        <f>$L10*E10/'일자별 주가'!E9-펀드!U9</f>
        <v>210.82777613219582</v>
      </c>
      <c r="Q10" s="31">
        <f>$L10*F10/'일자별 주가'!F9-펀드!V9</f>
        <v>225.48292584375622</v>
      </c>
      <c r="R10" s="16">
        <f t="shared" si="5"/>
        <v>182572.28339559192</v>
      </c>
      <c r="S10" s="16">
        <f t="shared" si="6"/>
        <v>710.93337448245893</v>
      </c>
      <c r="T10" s="16">
        <f t="shared" si="7"/>
        <v>21693.059049200376</v>
      </c>
      <c r="U10" s="16">
        <f t="shared" si="8"/>
        <v>1897.4499851897583</v>
      </c>
      <c r="V10" s="16">
        <f t="shared" si="9"/>
        <v>2029.3463325938055</v>
      </c>
    </row>
    <row r="11" spans="1:22" x14ac:dyDescent="0.3">
      <c r="A11">
        <v>9</v>
      </c>
      <c r="B11" s="15">
        <f>'일자별 시가총액'!B10/'일자별 시가총액'!$G10</f>
        <v>0.74969539288534737</v>
      </c>
      <c r="C11" s="15">
        <f>'일자별 시가총액'!C10/'일자별 시가총액'!$G10</f>
        <v>2.0917230580883548E-2</v>
      </c>
      <c r="D11" s="15">
        <f>'일자별 시가총액'!D10/'일자별 시가총액'!$G10</f>
        <v>0.14920576529036481</v>
      </c>
      <c r="E11" s="15">
        <f>'일자별 시가총액'!E10/'일자별 시가총액'!$G10</f>
        <v>4.3307680066134738E-2</v>
      </c>
      <c r="F11" s="15">
        <f>'일자별 시가총액'!F10/'일자별 시가총액'!$G10</f>
        <v>3.6873931177269545E-2</v>
      </c>
      <c r="G11" s="24">
        <f>'일자별 시가총액'!H10</f>
        <v>108.23494159729607</v>
      </c>
      <c r="H11" s="30">
        <v>150000</v>
      </c>
      <c r="I11" s="30">
        <v>100000</v>
      </c>
      <c r="J11" s="9">
        <f t="shared" si="4"/>
        <v>1400000</v>
      </c>
      <c r="K11" s="23">
        <f t="shared" si="1"/>
        <v>10823.494159729606</v>
      </c>
      <c r="L11" s="9">
        <f t="shared" si="2"/>
        <v>15152891823.621449</v>
      </c>
      <c r="M11" s="31">
        <f>$L11*B11/'일자별 주가'!B10-펀드!R10</f>
        <v>6761.936422058905</v>
      </c>
      <c r="N11" s="31">
        <f>$L11*C11/'일자별 주가'!C10-펀드!S10</f>
        <v>26.330865721572195</v>
      </c>
      <c r="O11" s="31">
        <f>$L11*D11/'일자별 주가'!D10-펀드!T10</f>
        <v>803.44663145186132</v>
      </c>
      <c r="P11" s="31">
        <f>$L11*E11/'일자별 주가'!E10-펀드!U10</f>
        <v>70.275925377398153</v>
      </c>
      <c r="Q11" s="31">
        <f>$L11*F11/'일자별 주가'!F10-펀드!V10</f>
        <v>75.160975281251467</v>
      </c>
      <c r="R11" s="16">
        <f t="shared" si="5"/>
        <v>189334.21981765082</v>
      </c>
      <c r="S11" s="16">
        <f t="shared" si="6"/>
        <v>737.26424020403113</v>
      </c>
      <c r="T11" s="16">
        <f t="shared" si="7"/>
        <v>22496.505680652237</v>
      </c>
      <c r="U11" s="16">
        <f t="shared" si="8"/>
        <v>1967.7259105671565</v>
      </c>
      <c r="V11" s="16">
        <f t="shared" si="9"/>
        <v>2104.507307875057</v>
      </c>
    </row>
    <row r="12" spans="1:22" x14ac:dyDescent="0.3">
      <c r="A12">
        <v>10</v>
      </c>
      <c r="B12" s="15">
        <f>'일자별 시가총액'!B11/'일자별 시가총액'!$G11</f>
        <v>0.74941986468008781</v>
      </c>
      <c r="C12" s="15">
        <f>'일자별 시가총액'!C11/'일자별 시가총액'!$G11</f>
        <v>2.1239508132351415E-2</v>
      </c>
      <c r="D12" s="15">
        <f>'일자별 시가총액'!D11/'일자별 시가총액'!$G11</f>
        <v>0.14820765234701885</v>
      </c>
      <c r="E12" s="15">
        <f>'일자별 시가총액'!E11/'일자별 시가총액'!$G11</f>
        <v>4.3365469515578049E-2</v>
      </c>
      <c r="F12" s="15">
        <f>'일자별 시가총액'!F11/'일자별 시가총액'!$G11</f>
        <v>3.7767505324963917E-2</v>
      </c>
      <c r="G12" s="24">
        <f>'일자별 시가총액'!H11</f>
        <v>106.47015583761825</v>
      </c>
      <c r="H12" s="30">
        <v>200000</v>
      </c>
      <c r="I12" s="30">
        <v>200000</v>
      </c>
      <c r="J12" s="9">
        <f t="shared" si="4"/>
        <v>1400000</v>
      </c>
      <c r="K12" s="23">
        <f t="shared" si="1"/>
        <v>10647.015583761826</v>
      </c>
      <c r="L12" s="9">
        <f t="shared" si="2"/>
        <v>14905821817.266556</v>
      </c>
      <c r="M12" s="31">
        <f>$L12*B12/'일자별 주가'!B11-펀드!R11</f>
        <v>0</v>
      </c>
      <c r="N12" s="31">
        <f>$L12*C12/'일자별 주가'!C11-펀드!S11</f>
        <v>0</v>
      </c>
      <c r="O12" s="31">
        <f>$L12*D12/'일자별 주가'!D11-펀드!T11</f>
        <v>0</v>
      </c>
      <c r="P12" s="31">
        <f>$L12*E12/'일자별 주가'!E11-펀드!U11</f>
        <v>0</v>
      </c>
      <c r="Q12" s="31">
        <f>$L12*F12/'일자별 주가'!F11-펀드!V11</f>
        <v>0</v>
      </c>
      <c r="R12" s="16">
        <f t="shared" si="5"/>
        <v>189334.21981765082</v>
      </c>
      <c r="S12" s="16">
        <f t="shared" si="6"/>
        <v>737.26424020403113</v>
      </c>
      <c r="T12" s="16">
        <f t="shared" si="7"/>
        <v>22496.505680652237</v>
      </c>
      <c r="U12" s="16">
        <f t="shared" si="8"/>
        <v>1967.7259105671565</v>
      </c>
      <c r="V12" s="16">
        <f t="shared" si="9"/>
        <v>2104.507307875057</v>
      </c>
    </row>
    <row r="13" spans="1:22" x14ac:dyDescent="0.3">
      <c r="A13">
        <v>11</v>
      </c>
      <c r="B13" s="15">
        <f>'일자별 시가총액'!B12/'일자별 시가총액'!$G12</f>
        <v>0.75337851678824586</v>
      </c>
      <c r="C13" s="15">
        <f>'일자별 시가총액'!C12/'일자별 시가총액'!$G12</f>
        <v>2.0849213482017168E-2</v>
      </c>
      <c r="D13" s="15">
        <f>'일자별 시가총액'!D12/'일자별 시가총액'!$G12</f>
        <v>0.14629253449070509</v>
      </c>
      <c r="E13" s="15">
        <f>'일자별 시가총액'!E12/'일자별 시가총액'!$G12</f>
        <v>4.2438099683687044E-2</v>
      </c>
      <c r="F13" s="15">
        <f>'일자별 시가총액'!F12/'일자별 시가총액'!$G12</f>
        <v>3.704163555534485E-2</v>
      </c>
      <c r="G13" s="24">
        <f>'일자별 시가총액'!H12</f>
        <v>108.96236929313584</v>
      </c>
      <c r="H13" s="30">
        <v>200000</v>
      </c>
      <c r="I13" s="30">
        <v>100000</v>
      </c>
      <c r="J13" s="9">
        <f t="shared" si="4"/>
        <v>1500000</v>
      </c>
      <c r="K13" s="23">
        <f t="shared" si="1"/>
        <v>10896.236929313585</v>
      </c>
      <c r="L13" s="9">
        <f t="shared" si="2"/>
        <v>16344355393.970377</v>
      </c>
      <c r="M13" s="31">
        <f>$L13*B13/'일자별 주가'!B12-펀드!R12</f>
        <v>13523.872844118014</v>
      </c>
      <c r="N13" s="31">
        <f>$L13*C13/'일자별 주가'!C12-펀드!S12</f>
        <v>52.661731443145641</v>
      </c>
      <c r="O13" s="31">
        <f>$L13*D13/'일자별 주가'!D12-펀드!T12</f>
        <v>1606.8932629037445</v>
      </c>
      <c r="P13" s="31">
        <f>$L13*E13/'일자별 주가'!E12-펀드!U12</f>
        <v>140.55185075479767</v>
      </c>
      <c r="Q13" s="31">
        <f>$L13*F13/'일자별 주가'!F12-펀드!V12</f>
        <v>150.32195056250566</v>
      </c>
      <c r="R13" s="16">
        <f t="shared" si="5"/>
        <v>202858.09266176884</v>
      </c>
      <c r="S13" s="16">
        <f t="shared" si="6"/>
        <v>789.92597164717677</v>
      </c>
      <c r="T13" s="16">
        <f t="shared" si="7"/>
        <v>24103.398943555982</v>
      </c>
      <c r="U13" s="16">
        <f t="shared" si="8"/>
        <v>2108.2777613219541</v>
      </c>
      <c r="V13" s="16">
        <f t="shared" si="9"/>
        <v>2254.8292584375627</v>
      </c>
    </row>
    <row r="14" spans="1:22" x14ac:dyDescent="0.3">
      <c r="A14">
        <v>12</v>
      </c>
      <c r="B14" s="15">
        <f>'일자별 시가총액'!B13/'일자별 시가총액'!$G13</f>
        <v>0.75491458675514067</v>
      </c>
      <c r="C14" s="15">
        <f>'일자별 시가총액'!C13/'일자별 시가총액'!$G13</f>
        <v>2.0710974025644285E-2</v>
      </c>
      <c r="D14" s="15">
        <f>'일자별 시가총액'!D13/'일자별 시가총액'!$G13</f>
        <v>0.14486333805306728</v>
      </c>
      <c r="E14" s="15">
        <f>'일자별 시가총액'!E13/'일자별 시가총액'!$G13</f>
        <v>4.262035531414135E-2</v>
      </c>
      <c r="F14" s="15">
        <f>'일자별 시가총액'!F13/'일자별 시가총액'!$G13</f>
        <v>3.6890745852006433E-2</v>
      </c>
      <c r="G14" s="24">
        <f>'일자별 시가총액'!H13</f>
        <v>109.81552348958942</v>
      </c>
      <c r="H14" s="30">
        <v>50000</v>
      </c>
      <c r="I14" s="30">
        <v>50000</v>
      </c>
      <c r="J14" s="9">
        <f t="shared" si="4"/>
        <v>1500000</v>
      </c>
      <c r="K14" s="23">
        <f t="shared" si="1"/>
        <v>10981.552348958943</v>
      </c>
      <c r="L14" s="9">
        <f t="shared" si="2"/>
        <v>16472328523.438416</v>
      </c>
      <c r="M14" s="31">
        <f>$L14*B14/'일자별 주가'!B13-펀드!R13</f>
        <v>0</v>
      </c>
      <c r="N14" s="31">
        <f>$L14*C14/'일자별 주가'!C13-펀드!S13</f>
        <v>0</v>
      </c>
      <c r="O14" s="31">
        <f>$L14*D14/'일자별 주가'!D13-펀드!T13</f>
        <v>0</v>
      </c>
      <c r="P14" s="31">
        <f>$L14*E14/'일자별 주가'!E13-펀드!U13</f>
        <v>0</v>
      </c>
      <c r="Q14" s="31">
        <f>$L14*F14/'일자별 주가'!F13-펀드!V13</f>
        <v>0</v>
      </c>
      <c r="R14" s="16">
        <f t="shared" si="5"/>
        <v>202858.09266176884</v>
      </c>
      <c r="S14" s="16">
        <f t="shared" si="6"/>
        <v>789.92597164717677</v>
      </c>
      <c r="T14" s="16">
        <f t="shared" si="7"/>
        <v>24103.398943555982</v>
      </c>
      <c r="U14" s="16">
        <f t="shared" si="8"/>
        <v>2108.2777613219541</v>
      </c>
      <c r="V14" s="16">
        <f t="shared" si="9"/>
        <v>2254.8292584375627</v>
      </c>
    </row>
    <row r="15" spans="1:22" x14ac:dyDescent="0.3">
      <c r="A15">
        <v>13</v>
      </c>
      <c r="B15" s="15">
        <f>'일자별 시가총액'!B14/'일자별 시가총액'!$G14</f>
        <v>0.75456214672864552</v>
      </c>
      <c r="C15" s="15">
        <f>'일자별 시가총액'!C14/'일자별 시가총액'!$G14</f>
        <v>2.0382900361357727E-2</v>
      </c>
      <c r="D15" s="15">
        <f>'일자별 시가총액'!D14/'일자별 시가총액'!$G14</f>
        <v>0.14353633878328756</v>
      </c>
      <c r="E15" s="15">
        <f>'일자별 시가총액'!E14/'일자별 시가총액'!$G14</f>
        <v>4.4488644833878779E-2</v>
      </c>
      <c r="F15" s="15">
        <f>'일자별 시가총액'!F14/'일자별 시가총액'!$G14</f>
        <v>3.7029969292830402E-2</v>
      </c>
      <c r="G15" s="24">
        <f>'일자별 시가총액'!H14</f>
        <v>111.83832493209289</v>
      </c>
      <c r="H15" s="30">
        <v>200000</v>
      </c>
      <c r="I15" s="30">
        <v>150000</v>
      </c>
      <c r="J15" s="9">
        <f t="shared" si="4"/>
        <v>1550000</v>
      </c>
      <c r="K15" s="23">
        <f t="shared" si="1"/>
        <v>11183.832493209289</v>
      </c>
      <c r="L15" s="9">
        <f t="shared" si="2"/>
        <v>17334940364.4744</v>
      </c>
      <c r="M15" s="31">
        <f>$L15*B15/'일자별 주가'!B14-펀드!R14</f>
        <v>6761.9364220589341</v>
      </c>
      <c r="N15" s="31">
        <f>$L15*C15/'일자별 주가'!C14-펀드!S14</f>
        <v>26.330865721572309</v>
      </c>
      <c r="O15" s="31">
        <f>$L15*D15/'일자별 주가'!D14-펀드!T14</f>
        <v>803.44663145186132</v>
      </c>
      <c r="P15" s="31">
        <f>$L15*E15/'일자별 주가'!E14-펀드!U14</f>
        <v>70.27592537739838</v>
      </c>
      <c r="Q15" s="31">
        <f>$L15*F15/'일자별 주가'!F14-펀드!V14</f>
        <v>75.160975281251467</v>
      </c>
      <c r="R15" s="16">
        <f t="shared" si="5"/>
        <v>209620.02908382777</v>
      </c>
      <c r="S15" s="16">
        <f t="shared" si="6"/>
        <v>816.25683736874907</v>
      </c>
      <c r="T15" s="16">
        <f t="shared" si="7"/>
        <v>24906.845575007843</v>
      </c>
      <c r="U15" s="16">
        <f t="shared" si="8"/>
        <v>2178.5536866993525</v>
      </c>
      <c r="V15" s="16">
        <f t="shared" si="9"/>
        <v>2329.9902337188141</v>
      </c>
    </row>
    <row r="16" spans="1:22" x14ac:dyDescent="0.3">
      <c r="A16">
        <v>14</v>
      </c>
      <c r="B16" s="15">
        <f>'일자별 시가총액'!B15/'일자별 시가총액'!$G15</f>
        <v>0.75312526681778258</v>
      </c>
      <c r="C16" s="15">
        <f>'일자별 시가총액'!C15/'일자별 시가총액'!$G15</f>
        <v>2.0675422996821482E-2</v>
      </c>
      <c r="D16" s="15">
        <f>'일자별 시가총액'!D15/'일자별 시가총액'!$G15</f>
        <v>0.14472183038103725</v>
      </c>
      <c r="E16" s="15">
        <f>'일자별 시가총액'!E15/'일자별 시가총액'!$G15</f>
        <v>4.391607955633333E-2</v>
      </c>
      <c r="F16" s="15">
        <f>'일자별 시가총액'!F15/'일자별 시가총액'!$G15</f>
        <v>3.7561400248025394E-2</v>
      </c>
      <c r="G16" s="24">
        <f>'일자별 시가총액'!H15</f>
        <v>110.25599979368982</v>
      </c>
      <c r="H16" s="30">
        <v>200000</v>
      </c>
      <c r="I16" s="30">
        <v>150000</v>
      </c>
      <c r="J16" s="9">
        <f t="shared" si="4"/>
        <v>1600000</v>
      </c>
      <c r="K16" s="23">
        <f t="shared" si="1"/>
        <v>11025.599979368981</v>
      </c>
      <c r="L16" s="9">
        <f t="shared" si="2"/>
        <v>17640959966.990368</v>
      </c>
      <c r="M16" s="31">
        <f>$L16*B16/'일자별 주가'!B15-펀드!R15</f>
        <v>6761.936422058905</v>
      </c>
      <c r="N16" s="31">
        <f>$L16*C16/'일자별 주가'!C15-펀드!S15</f>
        <v>26.330865721572309</v>
      </c>
      <c r="O16" s="31">
        <f>$L16*D16/'일자별 주가'!D15-펀드!T15</f>
        <v>803.44663145186132</v>
      </c>
      <c r="P16" s="31">
        <f>$L16*E16/'일자별 주가'!E15-펀드!U15</f>
        <v>70.275925377397471</v>
      </c>
      <c r="Q16" s="31">
        <f>$L16*F16/'일자별 주가'!F15-펀드!V15</f>
        <v>75.160975281251467</v>
      </c>
      <c r="R16" s="16">
        <f t="shared" si="5"/>
        <v>216381.96550588668</v>
      </c>
      <c r="S16" s="16">
        <f t="shared" si="6"/>
        <v>842.58770309032138</v>
      </c>
      <c r="T16" s="16">
        <f t="shared" si="7"/>
        <v>25710.292206459704</v>
      </c>
      <c r="U16" s="16">
        <f t="shared" si="8"/>
        <v>2248.82961207675</v>
      </c>
      <c r="V16" s="16">
        <f t="shared" si="9"/>
        <v>2405.1512090000656</v>
      </c>
    </row>
    <row r="17" spans="1:22" x14ac:dyDescent="0.3">
      <c r="A17">
        <v>15</v>
      </c>
      <c r="B17" s="15">
        <f>'일자별 시가총액'!B16/'일자별 시가총액'!$G16</f>
        <v>0.7517592827353643</v>
      </c>
      <c r="C17" s="15">
        <f>'일자별 시가총액'!C16/'일자별 시가총액'!$G16</f>
        <v>2.0989905471308325E-2</v>
      </c>
      <c r="D17" s="15">
        <f>'일자별 시가총액'!D16/'일자별 시가총액'!$G16</f>
        <v>0.14480984136909522</v>
      </c>
      <c r="E17" s="15">
        <f>'일자별 시가총액'!E16/'일자별 시가총액'!$G16</f>
        <v>4.4081013597772764E-2</v>
      </c>
      <c r="F17" s="15">
        <f>'일자별 시가총액'!F16/'일자별 시가총액'!$G16</f>
        <v>3.8359956826459353E-2</v>
      </c>
      <c r="G17" s="24">
        <f>'일자별 시가총액'!H16</f>
        <v>112.0754073195978</v>
      </c>
      <c r="H17" s="30">
        <v>100000</v>
      </c>
      <c r="I17" s="30">
        <v>50000</v>
      </c>
      <c r="J17" s="9">
        <f t="shared" si="4"/>
        <v>1650000</v>
      </c>
      <c r="K17" s="23">
        <f t="shared" si="1"/>
        <v>11207.54073195978</v>
      </c>
      <c r="L17" s="9">
        <f t="shared" si="2"/>
        <v>18492442207.733635</v>
      </c>
      <c r="M17" s="31">
        <f>$L17*B17/'일자별 주가'!B16-펀드!R16</f>
        <v>6761.9364220589632</v>
      </c>
      <c r="N17" s="31">
        <f>$L17*C17/'일자별 주가'!C16-펀드!S16</f>
        <v>26.330865721572764</v>
      </c>
      <c r="O17" s="31">
        <f>$L17*D17/'일자별 주가'!D16-펀드!T16</f>
        <v>803.4466314518686</v>
      </c>
      <c r="P17" s="31">
        <f>$L17*E17/'일자별 주가'!E16-펀드!U16</f>
        <v>70.275925377398835</v>
      </c>
      <c r="Q17" s="31">
        <f>$L17*F17/'일자별 주가'!F16-펀드!V16</f>
        <v>75.160975281252377</v>
      </c>
      <c r="R17" s="16">
        <f t="shared" si="5"/>
        <v>223143.90192794564</v>
      </c>
      <c r="S17" s="16">
        <f t="shared" si="6"/>
        <v>868.91856881189415</v>
      </c>
      <c r="T17" s="16">
        <f t="shared" si="7"/>
        <v>26513.738837911573</v>
      </c>
      <c r="U17" s="16">
        <f t="shared" si="8"/>
        <v>2319.1055374541488</v>
      </c>
      <c r="V17" s="16">
        <f t="shared" si="9"/>
        <v>2480.312184281318</v>
      </c>
    </row>
    <row r="18" spans="1:22" x14ac:dyDescent="0.3">
      <c r="A18">
        <v>16</v>
      </c>
      <c r="B18" s="15">
        <f>'일자별 시가총액'!B17/'일자별 시가총액'!$G17</f>
        <v>0.74914376739907462</v>
      </c>
      <c r="C18" s="15">
        <f>'일자별 시가총액'!C17/'일자별 시가총액'!$G17</f>
        <v>2.290286663502383E-2</v>
      </c>
      <c r="D18" s="15">
        <f>'일자별 시가총액'!D17/'일자별 시가총액'!$G17</f>
        <v>0.14449895132336091</v>
      </c>
      <c r="E18" s="15">
        <f>'일자별 시가총액'!E17/'일자별 시가총액'!$G17</f>
        <v>4.4627223080408694E-2</v>
      </c>
      <c r="F18" s="15">
        <f>'일자별 시가총액'!F17/'일자별 시가총액'!$G17</f>
        <v>3.8827191562131921E-2</v>
      </c>
      <c r="G18" s="24">
        <f>'일자별 시가총액'!H17</f>
        <v>109.75883464626754</v>
      </c>
      <c r="H18" s="30">
        <v>100000</v>
      </c>
      <c r="I18" s="30">
        <v>100000</v>
      </c>
      <c r="J18" s="9">
        <f t="shared" si="4"/>
        <v>1650000</v>
      </c>
      <c r="K18" s="23">
        <f t="shared" si="1"/>
        <v>10975.883464626753</v>
      </c>
      <c r="L18" s="9">
        <f t="shared" si="2"/>
        <v>18110207716.634144</v>
      </c>
      <c r="M18" s="31">
        <f>$L18*B18/'일자별 주가'!B17-펀드!R17</f>
        <v>0</v>
      </c>
      <c r="N18" s="31">
        <f>$L18*C18/'일자별 주가'!C17-펀드!S17</f>
        <v>0</v>
      </c>
      <c r="O18" s="31">
        <f>$L18*D18/'일자별 주가'!D17-펀드!T17</f>
        <v>0</v>
      </c>
      <c r="P18" s="31">
        <f>$L18*E18/'일자별 주가'!E17-펀드!U17</f>
        <v>0</v>
      </c>
      <c r="Q18" s="31">
        <f>$L18*F18/'일자별 주가'!F17-펀드!V17</f>
        <v>0</v>
      </c>
      <c r="R18" s="16">
        <f t="shared" si="5"/>
        <v>223143.90192794564</v>
      </c>
      <c r="S18" s="16">
        <f t="shared" si="6"/>
        <v>868.91856881189415</v>
      </c>
      <c r="T18" s="16">
        <f t="shared" si="7"/>
        <v>26513.738837911573</v>
      </c>
      <c r="U18" s="16">
        <f t="shared" si="8"/>
        <v>2319.1055374541488</v>
      </c>
      <c r="V18" s="16">
        <f t="shared" si="9"/>
        <v>2480.312184281318</v>
      </c>
    </row>
    <row r="19" spans="1:22" x14ac:dyDescent="0.3">
      <c r="A19">
        <v>17</v>
      </c>
      <c r="B19" s="15">
        <f>'일자별 시가총액'!B18/'일자별 시가총액'!$G18</f>
        <v>0.74611292255534767</v>
      </c>
      <c r="C19" s="15">
        <f>'일자별 시가총액'!C18/'일자별 시가총액'!$G18</f>
        <v>2.4123208939605994E-2</v>
      </c>
      <c r="D19" s="15">
        <f>'일자별 시가총액'!D18/'일자별 시가총액'!$G18</f>
        <v>0.14519092569951864</v>
      </c>
      <c r="E19" s="15">
        <f>'일자별 시가총액'!E18/'일자별 시가총액'!$G18</f>
        <v>4.4375963370315061E-2</v>
      </c>
      <c r="F19" s="15">
        <f>'일자별 시가총액'!F18/'일자별 시가총액'!$G18</f>
        <v>4.0196979435212617E-2</v>
      </c>
      <c r="G19" s="24">
        <f>'일자별 시가총액'!H18</f>
        <v>106.57954033427752</v>
      </c>
      <c r="H19" s="30">
        <v>150000</v>
      </c>
      <c r="I19" s="30">
        <v>50000</v>
      </c>
      <c r="J19" s="9">
        <f t="shared" si="4"/>
        <v>1750000</v>
      </c>
      <c r="K19" s="23">
        <f t="shared" si="1"/>
        <v>10657.954033427754</v>
      </c>
      <c r="L19" s="9">
        <f t="shared" si="2"/>
        <v>18651419558.498569</v>
      </c>
      <c r="M19" s="31">
        <f>$L19*B19/'일자별 주가'!B18-펀드!R18</f>
        <v>13523.872844117956</v>
      </c>
      <c r="N19" s="31">
        <f>$L19*C19/'일자별 주가'!C18-펀드!S18</f>
        <v>52.661731443145186</v>
      </c>
      <c r="O19" s="31">
        <f>$L19*D19/'일자별 주가'!D18-펀드!T18</f>
        <v>1606.8932629037408</v>
      </c>
      <c r="P19" s="31">
        <f>$L19*E19/'일자별 주가'!E18-펀드!U18</f>
        <v>140.55185075479721</v>
      </c>
      <c r="Q19" s="31">
        <f>$L19*F19/'일자별 주가'!F18-펀드!V18</f>
        <v>150.32195056250475</v>
      </c>
      <c r="R19" s="16">
        <f t="shared" si="5"/>
        <v>236667.7747720636</v>
      </c>
      <c r="S19" s="16">
        <f t="shared" si="6"/>
        <v>921.58030025503933</v>
      </c>
      <c r="T19" s="16">
        <f t="shared" si="7"/>
        <v>28120.632100815314</v>
      </c>
      <c r="U19" s="16">
        <f t="shared" si="8"/>
        <v>2459.657388208946</v>
      </c>
      <c r="V19" s="16">
        <f t="shared" si="9"/>
        <v>2630.6341348438227</v>
      </c>
    </row>
    <row r="20" spans="1:22" x14ac:dyDescent="0.3">
      <c r="A20">
        <v>18</v>
      </c>
      <c r="B20" s="15">
        <f>'일자별 시가총액'!B19/'일자별 시가총액'!$G19</f>
        <v>0.74533074872430716</v>
      </c>
      <c r="C20" s="15">
        <f>'일자별 시가총액'!C19/'일자별 시가총액'!$G19</f>
        <v>2.3830038108789225E-2</v>
      </c>
      <c r="D20" s="15">
        <f>'일자별 시가총액'!D19/'일자별 시가총액'!$G19</f>
        <v>0.14670002930244125</v>
      </c>
      <c r="E20" s="15">
        <f>'일자별 시가총액'!E19/'일자별 시가총액'!$G19</f>
        <v>4.3907817919777055E-2</v>
      </c>
      <c r="F20" s="15">
        <f>'일자별 시가총액'!F19/'일자별 시가총액'!$G19</f>
        <v>4.0231365944685293E-2</v>
      </c>
      <c r="G20" s="24">
        <f>'일자별 시가총액'!H19</f>
        <v>107.2357321169652</v>
      </c>
      <c r="H20" s="30">
        <v>100000</v>
      </c>
      <c r="I20" s="30">
        <v>50000</v>
      </c>
      <c r="J20" s="9">
        <f t="shared" si="4"/>
        <v>1800000</v>
      </c>
      <c r="K20" s="23">
        <f t="shared" si="1"/>
        <v>10723.573211696521</v>
      </c>
      <c r="L20" s="9">
        <f t="shared" si="2"/>
        <v>19302431781.053738</v>
      </c>
      <c r="M20" s="31">
        <f>$L20*B20/'일자별 주가'!B19-펀드!R19</f>
        <v>6761.9364220589632</v>
      </c>
      <c r="N20" s="31">
        <f>$L20*C20/'일자별 주가'!C19-펀드!S19</f>
        <v>26.33086572157265</v>
      </c>
      <c r="O20" s="31">
        <f>$L20*D20/'일자별 주가'!D19-펀드!T19</f>
        <v>803.44663145186132</v>
      </c>
      <c r="P20" s="31">
        <f>$L20*E20/'일자별 주가'!E19-펀드!U19</f>
        <v>70.275925377398835</v>
      </c>
      <c r="Q20" s="31">
        <f>$L20*F20/'일자별 주가'!F19-펀드!V19</f>
        <v>75.160975281251922</v>
      </c>
      <c r="R20" s="16">
        <f t="shared" si="5"/>
        <v>243429.71119412256</v>
      </c>
      <c r="S20" s="16">
        <f t="shared" si="6"/>
        <v>947.91116597661198</v>
      </c>
      <c r="T20" s="16">
        <f t="shared" si="7"/>
        <v>28924.078732267175</v>
      </c>
      <c r="U20" s="16">
        <f t="shared" si="8"/>
        <v>2529.9333135863449</v>
      </c>
      <c r="V20" s="16">
        <f t="shared" si="9"/>
        <v>2705.7951101250746</v>
      </c>
    </row>
    <row r="21" spans="1:22" x14ac:dyDescent="0.3">
      <c r="A21">
        <v>19</v>
      </c>
      <c r="B21" s="15">
        <f>'일자별 시가총액'!B20/'일자별 시가총액'!$G20</f>
        <v>0.74252932915017578</v>
      </c>
      <c r="C21" s="15">
        <f>'일자별 시가총액'!C20/'일자별 시가총액'!$G20</f>
        <v>2.4728871718283148E-2</v>
      </c>
      <c r="D21" s="15">
        <f>'일자별 시가총액'!D20/'일자별 시가총액'!$G20</f>
        <v>0.14498777611472796</v>
      </c>
      <c r="E21" s="15">
        <f>'일자별 시가총액'!E20/'일자별 시가총액'!$G20</f>
        <v>4.6342538036018295E-2</v>
      </c>
      <c r="F21" s="15">
        <f>'일자별 시가총액'!F20/'일자별 시가총액'!$G20</f>
        <v>4.1411484980794791E-2</v>
      </c>
      <c r="G21" s="24">
        <f>'일자별 시가총액'!H20</f>
        <v>104.17979415963138</v>
      </c>
      <c r="H21" s="30">
        <v>50000</v>
      </c>
      <c r="I21" s="30">
        <v>0</v>
      </c>
      <c r="J21" s="9">
        <f t="shared" si="4"/>
        <v>1850000</v>
      </c>
      <c r="K21" s="23">
        <f t="shared" si="1"/>
        <v>10417.979415963138</v>
      </c>
      <c r="L21" s="9">
        <f t="shared" si="2"/>
        <v>19273261919.531807</v>
      </c>
      <c r="M21" s="31">
        <f>$L21*B21/'일자별 주가'!B20-펀드!R20</f>
        <v>6761.9364220589341</v>
      </c>
      <c r="N21" s="31">
        <f>$L21*C21/'일자별 주가'!C20-펀드!S20</f>
        <v>26.330865721572309</v>
      </c>
      <c r="O21" s="31">
        <f>$L21*D21/'일자별 주가'!D20-펀드!T20</f>
        <v>803.44663145186132</v>
      </c>
      <c r="P21" s="31">
        <f>$L21*E21/'일자별 주가'!E20-펀드!U20</f>
        <v>70.27592537739838</v>
      </c>
      <c r="Q21" s="31">
        <f>$L21*F21/'일자별 주가'!F20-펀드!V20</f>
        <v>75.160975281251467</v>
      </c>
      <c r="R21" s="16">
        <f t="shared" si="5"/>
        <v>250191.64761618149</v>
      </c>
      <c r="S21" s="16">
        <f t="shared" si="6"/>
        <v>974.24203169818429</v>
      </c>
      <c r="T21" s="16">
        <f t="shared" si="7"/>
        <v>29727.525363719036</v>
      </c>
      <c r="U21" s="16">
        <f t="shared" si="8"/>
        <v>2600.2092389637432</v>
      </c>
      <c r="V21" s="16">
        <f t="shared" si="9"/>
        <v>2780.9560854063261</v>
      </c>
    </row>
    <row r="22" spans="1:22" x14ac:dyDescent="0.3">
      <c r="A22">
        <v>20</v>
      </c>
      <c r="B22" s="15">
        <f>'일자별 시가총액'!B21/'일자별 시가총액'!$G21</f>
        <v>0.74259819959349105</v>
      </c>
      <c r="C22" s="15">
        <f>'일자별 시가총액'!C21/'일자별 시가총액'!$G21</f>
        <v>2.4549926461631674E-2</v>
      </c>
      <c r="D22" s="15">
        <f>'일자별 시가총액'!D21/'일자별 시가총액'!$G21</f>
        <v>0.14627575555370811</v>
      </c>
      <c r="E22" s="15">
        <f>'일자별 시가총액'!E21/'일자별 시가총액'!$G21</f>
        <v>4.6183203563505831E-2</v>
      </c>
      <c r="F22" s="15">
        <f>'일자별 시가총액'!F21/'일자별 시가총액'!$G21</f>
        <v>4.0392914827663315E-2</v>
      </c>
      <c r="G22" s="24">
        <f>'일자별 시가총액'!H21</f>
        <v>102.71320733416658</v>
      </c>
      <c r="H22" s="30">
        <v>50000</v>
      </c>
      <c r="I22" s="30">
        <v>50000</v>
      </c>
      <c r="J22" s="9">
        <f t="shared" si="4"/>
        <v>1850000</v>
      </c>
      <c r="K22" s="23">
        <f t="shared" si="1"/>
        <v>10271.320733416658</v>
      </c>
      <c r="L22" s="9">
        <f t="shared" si="2"/>
        <v>19001943356.820816</v>
      </c>
      <c r="M22" s="31">
        <f>$L22*B22/'일자별 주가'!B21-펀드!R21</f>
        <v>0</v>
      </c>
      <c r="N22" s="31">
        <f>$L22*C22/'일자별 주가'!C21-펀드!S21</f>
        <v>0</v>
      </c>
      <c r="O22" s="31">
        <f>$L22*D22/'일자별 주가'!D21-펀드!T21</f>
        <v>0</v>
      </c>
      <c r="P22" s="31">
        <f>$L22*E22/'일자별 주가'!E21-펀드!U21</f>
        <v>0</v>
      </c>
      <c r="Q22" s="31">
        <f>$L22*F22/'일자별 주가'!F21-펀드!V21</f>
        <v>0</v>
      </c>
      <c r="R22" s="16">
        <f t="shared" si="5"/>
        <v>250191.64761618149</v>
      </c>
      <c r="S22" s="16">
        <f t="shared" si="6"/>
        <v>974.24203169818429</v>
      </c>
      <c r="T22" s="16">
        <f t="shared" si="7"/>
        <v>29727.525363719036</v>
      </c>
      <c r="U22" s="16">
        <f t="shared" si="8"/>
        <v>2600.2092389637432</v>
      </c>
      <c r="V22" s="16">
        <f t="shared" si="9"/>
        <v>2780.9560854063261</v>
      </c>
    </row>
    <row r="23" spans="1:22" x14ac:dyDescent="0.3">
      <c r="A23">
        <v>21</v>
      </c>
      <c r="B23" s="15">
        <f>'일자별 시가총액'!B22/'일자별 시가총액'!$G22</f>
        <v>0.7419732957718902</v>
      </c>
      <c r="C23" s="15">
        <f>'일자별 시가총액'!C22/'일자별 시가총액'!$G22</f>
        <v>2.3936575220567982E-2</v>
      </c>
      <c r="D23" s="15">
        <f>'일자별 시가총액'!D22/'일자별 시가총액'!$G22</f>
        <v>0.14595809160327441</v>
      </c>
      <c r="E23" s="15">
        <f>'일자별 시가총액'!E22/'일자별 시가총액'!$G22</f>
        <v>4.718411138674368E-2</v>
      </c>
      <c r="F23" s="15">
        <f>'일자별 시가총액'!F22/'일자별 시가총액'!$G22</f>
        <v>4.0947926017523721E-2</v>
      </c>
      <c r="G23" s="24">
        <f>'일자별 시가총액'!H22</f>
        <v>104.25786629945877</v>
      </c>
      <c r="H23" s="30">
        <v>200000</v>
      </c>
      <c r="I23" s="30">
        <v>200000</v>
      </c>
      <c r="J23" s="9">
        <f t="shared" si="4"/>
        <v>1850000</v>
      </c>
      <c r="K23" s="23">
        <f t="shared" si="1"/>
        <v>10425.786629945876</v>
      </c>
      <c r="L23" s="9">
        <f t="shared" si="2"/>
        <v>19287705265.399872</v>
      </c>
      <c r="M23" s="31">
        <f>$L23*B23/'일자별 주가'!B22-펀드!R22</f>
        <v>0</v>
      </c>
      <c r="N23" s="31">
        <f>$L23*C23/'일자별 주가'!C22-펀드!S22</f>
        <v>0</v>
      </c>
      <c r="O23" s="31">
        <f>$L23*D23/'일자별 주가'!D22-펀드!T22</f>
        <v>0</v>
      </c>
      <c r="P23" s="31">
        <f>$L23*E23/'일자별 주가'!E22-펀드!U22</f>
        <v>0</v>
      </c>
      <c r="Q23" s="31">
        <f>$L23*F23/'일자별 주가'!F22-펀드!V22</f>
        <v>0</v>
      </c>
      <c r="R23" s="16">
        <f t="shared" si="5"/>
        <v>250191.64761618149</v>
      </c>
      <c r="S23" s="16">
        <f t="shared" si="6"/>
        <v>974.24203169818429</v>
      </c>
      <c r="T23" s="16">
        <f t="shared" si="7"/>
        <v>29727.525363719036</v>
      </c>
      <c r="U23" s="16">
        <f t="shared" si="8"/>
        <v>2600.2092389637432</v>
      </c>
      <c r="V23" s="16">
        <f t="shared" si="9"/>
        <v>2780.9560854063261</v>
      </c>
    </row>
    <row r="24" spans="1:22" x14ac:dyDescent="0.3">
      <c r="A24">
        <v>22</v>
      </c>
      <c r="B24" s="15">
        <f>'일자별 시가총액'!B23/'일자별 시가총액'!$G23</f>
        <v>0.73901877301644858</v>
      </c>
      <c r="C24" s="15">
        <f>'일자별 시가총액'!C23/'일자별 시가총액'!$G23</f>
        <v>2.3780867873205196E-2</v>
      </c>
      <c r="D24" s="15">
        <f>'일자별 시가총액'!D23/'일자별 시가총액'!$G23</f>
        <v>0.144758927582742</v>
      </c>
      <c r="E24" s="15">
        <f>'일자별 시가총액'!E23/'일자별 시가총액'!$G23</f>
        <v>4.948658059555195E-2</v>
      </c>
      <c r="F24" s="15">
        <f>'일자별 시가총액'!F23/'일자별 시가총액'!$G23</f>
        <v>4.295485093205223E-2</v>
      </c>
      <c r="G24" s="24">
        <f>'일자별 시가총액'!H23</f>
        <v>107.78563949969052</v>
      </c>
      <c r="H24" s="30">
        <v>100000</v>
      </c>
      <c r="I24" s="30">
        <v>100000</v>
      </c>
      <c r="J24" s="9">
        <f t="shared" si="4"/>
        <v>1850000</v>
      </c>
      <c r="K24" s="23">
        <f t="shared" si="1"/>
        <v>10778.563949969051</v>
      </c>
      <c r="L24" s="9">
        <f t="shared" si="2"/>
        <v>19940343307.442745</v>
      </c>
      <c r="M24" s="31">
        <f>$L24*B24/'일자별 주가'!B23-펀드!R23</f>
        <v>0</v>
      </c>
      <c r="N24" s="31">
        <f>$L24*C24/'일자별 주가'!C23-펀드!S23</f>
        <v>0</v>
      </c>
      <c r="O24" s="31">
        <f>$L24*D24/'일자별 주가'!D23-펀드!T23</f>
        <v>0</v>
      </c>
      <c r="P24" s="31">
        <f>$L24*E24/'일자별 주가'!E23-펀드!U23</f>
        <v>0</v>
      </c>
      <c r="Q24" s="31">
        <f>$L24*F24/'일자별 주가'!F23-펀드!V23</f>
        <v>0</v>
      </c>
      <c r="R24" s="16">
        <f t="shared" si="5"/>
        <v>250191.64761618149</v>
      </c>
      <c r="S24" s="16">
        <f t="shared" si="6"/>
        <v>974.24203169818429</v>
      </c>
      <c r="T24" s="16">
        <f t="shared" si="7"/>
        <v>29727.525363719036</v>
      </c>
      <c r="U24" s="16">
        <f t="shared" si="8"/>
        <v>2600.2092389637432</v>
      </c>
      <c r="V24" s="16">
        <f t="shared" si="9"/>
        <v>2780.9560854063261</v>
      </c>
    </row>
    <row r="25" spans="1:22" x14ac:dyDescent="0.3">
      <c r="A25">
        <v>23</v>
      </c>
      <c r="B25" s="15">
        <f>'일자별 시가총액'!B24/'일자별 시가총액'!$G24</f>
        <v>0.7395473453541952</v>
      </c>
      <c r="C25" s="15">
        <f>'일자별 시가총액'!C24/'일자별 시가총액'!$G24</f>
        <v>2.3438302431181671E-2</v>
      </c>
      <c r="D25" s="15">
        <f>'일자별 시가총액'!D24/'일자별 시가총액'!$G24</f>
        <v>0.14428777342722907</v>
      </c>
      <c r="E25" s="15">
        <f>'일자별 시가총액'!E24/'일자별 시가총액'!$G24</f>
        <v>4.9345535873189753E-2</v>
      </c>
      <c r="F25" s="15">
        <f>'일자별 시가총액'!F24/'일자별 시가총액'!$G24</f>
        <v>4.3381042914204318E-2</v>
      </c>
      <c r="G25" s="24">
        <f>'일자별 시가총액'!H24</f>
        <v>108.80580388529842</v>
      </c>
      <c r="H25" s="30">
        <v>200000</v>
      </c>
      <c r="I25" s="30">
        <v>200000</v>
      </c>
      <c r="J25" s="9">
        <f t="shared" si="4"/>
        <v>1850000</v>
      </c>
      <c r="K25" s="23">
        <f t="shared" si="1"/>
        <v>10880.580388529841</v>
      </c>
      <c r="L25" s="9">
        <f t="shared" si="2"/>
        <v>20129073718.780205</v>
      </c>
      <c r="M25" s="31">
        <f>$L25*B25/'일자별 주가'!B24-펀드!R24</f>
        <v>0</v>
      </c>
      <c r="N25" s="31">
        <f>$L25*C25/'일자별 주가'!C24-펀드!S24</f>
        <v>0</v>
      </c>
      <c r="O25" s="31">
        <f>$L25*D25/'일자별 주가'!D24-펀드!T24</f>
        <v>0</v>
      </c>
      <c r="P25" s="31">
        <f>$L25*E25/'일자별 주가'!E24-펀드!U24</f>
        <v>0</v>
      </c>
      <c r="Q25" s="31">
        <f>$L25*F25/'일자별 주가'!F24-펀드!V24</f>
        <v>0</v>
      </c>
      <c r="R25" s="16">
        <f t="shared" si="5"/>
        <v>250191.64761618149</v>
      </c>
      <c r="S25" s="16">
        <f t="shared" si="6"/>
        <v>974.24203169818429</v>
      </c>
      <c r="T25" s="16">
        <f t="shared" si="7"/>
        <v>29727.525363719036</v>
      </c>
      <c r="U25" s="16">
        <f t="shared" si="8"/>
        <v>2600.2092389637432</v>
      </c>
      <c r="V25" s="16">
        <f t="shared" si="9"/>
        <v>2780.9560854063261</v>
      </c>
    </row>
    <row r="26" spans="1:22" x14ac:dyDescent="0.3">
      <c r="A26">
        <v>24</v>
      </c>
      <c r="B26" s="15">
        <f>'일자별 시가총액'!B25/'일자별 시가총액'!$G25</f>
        <v>0.74016701426488973</v>
      </c>
      <c r="C26" s="15">
        <f>'일자별 시가총액'!C25/'일자별 시가총액'!$G25</f>
        <v>2.4195649551650607E-2</v>
      </c>
      <c r="D26" s="15">
        <f>'일자별 시가총액'!D25/'일자별 시가총액'!$G25</f>
        <v>0.14465735816738126</v>
      </c>
      <c r="E26" s="15">
        <f>'일자별 시가총액'!E25/'일자별 시가총액'!$G25</f>
        <v>4.8093609121236995E-2</v>
      </c>
      <c r="F26" s="15">
        <f>'일자별 시가총액'!F25/'일자별 시가총액'!$G25</f>
        <v>4.2886368894841397E-2</v>
      </c>
      <c r="G26" s="24">
        <f>'일자별 시가총액'!H25</f>
        <v>111.63813232021265</v>
      </c>
      <c r="H26" s="30">
        <v>150000</v>
      </c>
      <c r="I26" s="30">
        <v>150000</v>
      </c>
      <c r="J26" s="9">
        <f t="shared" si="4"/>
        <v>1850000</v>
      </c>
      <c r="K26" s="23">
        <f t="shared" si="1"/>
        <v>11163.813232021264</v>
      </c>
      <c r="L26" s="9">
        <f t="shared" si="2"/>
        <v>20653054479.239338</v>
      </c>
      <c r="M26" s="31">
        <f>$L26*B26/'일자별 주가'!B25-펀드!R25</f>
        <v>0</v>
      </c>
      <c r="N26" s="31">
        <f>$L26*C26/'일자별 주가'!C25-펀드!S25</f>
        <v>0</v>
      </c>
      <c r="O26" s="31">
        <f>$L26*D26/'일자별 주가'!D25-펀드!T25</f>
        <v>0</v>
      </c>
      <c r="P26" s="31">
        <f>$L26*E26/'일자별 주가'!E25-펀드!U25</f>
        <v>0</v>
      </c>
      <c r="Q26" s="31">
        <f>$L26*F26/'일자별 주가'!F25-펀드!V25</f>
        <v>0</v>
      </c>
      <c r="R26" s="16">
        <f t="shared" si="5"/>
        <v>250191.64761618149</v>
      </c>
      <c r="S26" s="16">
        <f t="shared" si="6"/>
        <v>974.24203169818429</v>
      </c>
      <c r="T26" s="16">
        <f t="shared" si="7"/>
        <v>29727.525363719036</v>
      </c>
      <c r="U26" s="16">
        <f t="shared" si="8"/>
        <v>2600.2092389637432</v>
      </c>
      <c r="V26" s="16">
        <f t="shared" si="9"/>
        <v>2780.9560854063261</v>
      </c>
    </row>
    <row r="27" spans="1:22" x14ac:dyDescent="0.3">
      <c r="A27">
        <v>25</v>
      </c>
      <c r="B27" s="15">
        <f>'일자별 시가총액'!B26/'일자별 시가총액'!$G26</f>
        <v>0.73896041319436312</v>
      </c>
      <c r="C27" s="15">
        <f>'일자별 시가총액'!C26/'일자별 시가총액'!$G26</f>
        <v>2.443616246606169E-2</v>
      </c>
      <c r="D27" s="15">
        <f>'일자별 시가총액'!D26/'일자별 시가총액'!$G26</f>
        <v>0.14435087957517326</v>
      </c>
      <c r="E27" s="15">
        <f>'일자별 시가총액'!E26/'일자별 시가총액'!$G26</f>
        <v>4.9143855238363607E-2</v>
      </c>
      <c r="F27" s="15">
        <f>'일자별 시가총액'!F26/'일자별 시가총액'!$G26</f>
        <v>4.3108689526038281E-2</v>
      </c>
      <c r="G27" s="24">
        <f>'일자별 시가총액'!H26</f>
        <v>110.53933406983123</v>
      </c>
      <c r="H27" s="30">
        <v>150000</v>
      </c>
      <c r="I27" s="30">
        <v>50000</v>
      </c>
      <c r="J27" s="9">
        <f t="shared" si="4"/>
        <v>1950000</v>
      </c>
      <c r="K27" s="23">
        <f t="shared" si="1"/>
        <v>11053.933406983122</v>
      </c>
      <c r="L27" s="9">
        <f t="shared" si="2"/>
        <v>21555170143.617088</v>
      </c>
      <c r="M27" s="31">
        <f>$L27*B27/'일자별 주가'!B26-펀드!R26</f>
        <v>13523.872844117897</v>
      </c>
      <c r="N27" s="31">
        <f>$L27*C27/'일자별 주가'!C26-펀드!S26</f>
        <v>52.661731443145072</v>
      </c>
      <c r="O27" s="31">
        <f>$L27*D27/'일자별 주가'!D26-펀드!T26</f>
        <v>1606.8932629037299</v>
      </c>
      <c r="P27" s="31">
        <f>$L27*E27/'일자별 주가'!E26-펀드!U26</f>
        <v>140.55185075479585</v>
      </c>
      <c r="Q27" s="31">
        <f>$L27*F27/'일자별 주가'!F26-펀드!V26</f>
        <v>150.32195056250384</v>
      </c>
      <c r="R27" s="16">
        <f t="shared" si="5"/>
        <v>263715.52046029939</v>
      </c>
      <c r="S27" s="16">
        <f t="shared" si="6"/>
        <v>1026.9037631413294</v>
      </c>
      <c r="T27" s="16">
        <f t="shared" si="7"/>
        <v>31334.418626622766</v>
      </c>
      <c r="U27" s="16">
        <f t="shared" si="8"/>
        <v>2740.7610897185391</v>
      </c>
      <c r="V27" s="16">
        <f t="shared" si="9"/>
        <v>2931.27803596883</v>
      </c>
    </row>
    <row r="28" spans="1:22" x14ac:dyDescent="0.3">
      <c r="A28">
        <v>26</v>
      </c>
      <c r="B28" s="15">
        <f>'일자별 시가총액'!B27/'일자별 시가총액'!$G27</f>
        <v>0.73635898576030345</v>
      </c>
      <c r="C28" s="15">
        <f>'일자별 시가총액'!C27/'일자별 시가총액'!$G27</f>
        <v>2.5157780389760201E-2</v>
      </c>
      <c r="D28" s="15">
        <f>'일자별 시가총액'!D27/'일자별 시가총액'!$G27</f>
        <v>0.14479653041660426</v>
      </c>
      <c r="E28" s="15">
        <f>'일자별 시가총액'!E27/'일자별 시가총액'!$G27</f>
        <v>4.960914186324835E-2</v>
      </c>
      <c r="F28" s="15">
        <f>'일자별 시가총액'!F27/'일자별 시가총액'!$G27</f>
        <v>4.4077561570083752E-2</v>
      </c>
      <c r="G28" s="24">
        <f>'일자별 시가총액'!H27</f>
        <v>109.64423934614049</v>
      </c>
      <c r="H28" s="30">
        <v>150000</v>
      </c>
      <c r="I28" s="30">
        <v>150000</v>
      </c>
      <c r="J28" s="9">
        <f t="shared" si="4"/>
        <v>1950000</v>
      </c>
      <c r="K28" s="23">
        <f t="shared" si="1"/>
        <v>10964.423934614048</v>
      </c>
      <c r="L28" s="9">
        <f t="shared" si="2"/>
        <v>21380626672.497395</v>
      </c>
      <c r="M28" s="31">
        <f>$L28*B28/'일자별 주가'!B27-펀드!R27</f>
        <v>0</v>
      </c>
      <c r="N28" s="31">
        <f>$L28*C28/'일자별 주가'!C27-펀드!S27</f>
        <v>0</v>
      </c>
      <c r="O28" s="31">
        <f>$L28*D28/'일자별 주가'!D27-펀드!T27</f>
        <v>0</v>
      </c>
      <c r="P28" s="31">
        <f>$L28*E28/'일자별 주가'!E27-펀드!U27</f>
        <v>0</v>
      </c>
      <c r="Q28" s="31">
        <f>$L28*F28/'일자별 주가'!F27-펀드!V27</f>
        <v>0</v>
      </c>
      <c r="R28" s="16">
        <f t="shared" si="5"/>
        <v>263715.52046029939</v>
      </c>
      <c r="S28" s="16">
        <f t="shared" si="6"/>
        <v>1026.9037631413294</v>
      </c>
      <c r="T28" s="16">
        <f t="shared" si="7"/>
        <v>31334.418626622766</v>
      </c>
      <c r="U28" s="16">
        <f t="shared" si="8"/>
        <v>2740.7610897185391</v>
      </c>
      <c r="V28" s="16">
        <f t="shared" si="9"/>
        <v>2931.27803596883</v>
      </c>
    </row>
    <row r="29" spans="1:22" x14ac:dyDescent="0.3">
      <c r="A29">
        <v>27</v>
      </c>
      <c r="B29" s="15">
        <f>'일자별 시가총액'!B28/'일자별 시가총액'!$G28</f>
        <v>0.73137883217582866</v>
      </c>
      <c r="C29" s="15">
        <f>'일자별 시가총액'!C28/'일자별 시가총액'!$G28</f>
        <v>2.4810251817857544E-2</v>
      </c>
      <c r="D29" s="15">
        <f>'일자별 시가총액'!D28/'일자별 시가총액'!$G28</f>
        <v>0.14478782919050823</v>
      </c>
      <c r="E29" s="15">
        <f>'일자별 시가총액'!E28/'일자별 시가총액'!$G28</f>
        <v>5.2471873164811174E-2</v>
      </c>
      <c r="F29" s="15">
        <f>'일자별 시가총액'!F28/'일자별 시가총액'!$G28</f>
        <v>4.6551213650994412E-2</v>
      </c>
      <c r="G29" s="24">
        <f>'일자별 시가총액'!H28</f>
        <v>110.76065476938966</v>
      </c>
      <c r="H29" s="30">
        <v>50000</v>
      </c>
      <c r="I29" s="30">
        <v>0</v>
      </c>
      <c r="J29" s="9">
        <f t="shared" si="4"/>
        <v>2000000</v>
      </c>
      <c r="K29" s="23">
        <f t="shared" si="1"/>
        <v>11076.065476938966</v>
      </c>
      <c r="L29" s="9">
        <f t="shared" si="2"/>
        <v>22152130953.87793</v>
      </c>
      <c r="M29" s="31">
        <f>$L29*B29/'일자별 주가'!B28-펀드!R28</f>
        <v>6761.9364220589632</v>
      </c>
      <c r="N29" s="31">
        <f>$L29*C29/'일자별 주가'!C28-펀드!S28</f>
        <v>26.330865721572536</v>
      </c>
      <c r="O29" s="31">
        <f>$L29*D29/'일자별 주가'!D28-펀드!T28</f>
        <v>803.44663145186132</v>
      </c>
      <c r="P29" s="31">
        <f>$L29*E29/'일자별 주가'!E28-펀드!U28</f>
        <v>70.275925377398835</v>
      </c>
      <c r="Q29" s="31">
        <f>$L29*F29/'일자별 주가'!F28-펀드!V28</f>
        <v>75.160975281251922</v>
      </c>
      <c r="R29" s="16">
        <f t="shared" si="5"/>
        <v>270477.45688235835</v>
      </c>
      <c r="S29" s="16">
        <f t="shared" si="6"/>
        <v>1053.2346288629019</v>
      </c>
      <c r="T29" s="16">
        <f t="shared" si="7"/>
        <v>32137.865258074627</v>
      </c>
      <c r="U29" s="16">
        <f t="shared" si="8"/>
        <v>2811.0370150959379</v>
      </c>
      <c r="V29" s="16">
        <f t="shared" si="9"/>
        <v>3006.4390112500819</v>
      </c>
    </row>
    <row r="30" spans="1:22" x14ac:dyDescent="0.3">
      <c r="A30">
        <v>28</v>
      </c>
      <c r="B30" s="15">
        <f>'일자별 시가총액'!B29/'일자별 시가총액'!$G29</f>
        <v>0.73405562890045817</v>
      </c>
      <c r="C30" s="15">
        <f>'일자별 시가총액'!C29/'일자별 시가총액'!$G29</f>
        <v>2.4747461688798232E-2</v>
      </c>
      <c r="D30" s="15">
        <f>'일자별 시가총액'!D29/'일자별 시가총액'!$G29</f>
        <v>0.1441649048991783</v>
      </c>
      <c r="E30" s="15">
        <f>'일자별 시가총액'!E29/'일자별 시가총액'!$G29</f>
        <v>5.1448089449501612E-2</v>
      </c>
      <c r="F30" s="15">
        <f>'일자별 시가총액'!F29/'일자별 시가총액'!$G29</f>
        <v>4.5583915062063683E-2</v>
      </c>
      <c r="G30" s="24">
        <f>'일자별 시가총액'!H29</f>
        <v>111.46216647023159</v>
      </c>
      <c r="H30" s="30">
        <v>150000</v>
      </c>
      <c r="I30" s="30">
        <v>150000</v>
      </c>
      <c r="J30" s="9">
        <f t="shared" si="4"/>
        <v>2000000</v>
      </c>
      <c r="K30" s="23">
        <f t="shared" si="1"/>
        <v>11146.21664702316</v>
      </c>
      <c r="L30" s="9">
        <f t="shared" si="2"/>
        <v>22292433294.046322</v>
      </c>
      <c r="M30" s="31">
        <f>$L30*B30/'일자별 주가'!B29-펀드!R29</f>
        <v>0</v>
      </c>
      <c r="N30" s="31">
        <f>$L30*C30/'일자별 주가'!C29-펀드!S29</f>
        <v>0</v>
      </c>
      <c r="O30" s="31">
        <f>$L30*D30/'일자별 주가'!D29-펀드!T29</f>
        <v>0</v>
      </c>
      <c r="P30" s="31">
        <f>$L30*E30/'일자별 주가'!E29-펀드!U29</f>
        <v>0</v>
      </c>
      <c r="Q30" s="31">
        <f>$L30*F30/'일자별 주가'!F29-펀드!V29</f>
        <v>0</v>
      </c>
      <c r="R30" s="16">
        <f t="shared" si="5"/>
        <v>270477.45688235835</v>
      </c>
      <c r="S30" s="16">
        <f t="shared" si="6"/>
        <v>1053.2346288629019</v>
      </c>
      <c r="T30" s="16">
        <f t="shared" si="7"/>
        <v>32137.865258074627</v>
      </c>
      <c r="U30" s="16">
        <f t="shared" si="8"/>
        <v>2811.0370150959379</v>
      </c>
      <c r="V30" s="16">
        <f t="shared" si="9"/>
        <v>3006.4390112500819</v>
      </c>
    </row>
    <row r="31" spans="1:22" x14ac:dyDescent="0.3">
      <c r="A31">
        <v>29</v>
      </c>
      <c r="B31" s="15">
        <f>'일자별 시가총액'!B30/'일자별 시가총액'!$G30</f>
        <v>0.7324180881729212</v>
      </c>
      <c r="C31" s="15">
        <f>'일자별 시가총액'!C30/'일자별 시가총액'!$G30</f>
        <v>2.461089639812597E-2</v>
      </c>
      <c r="D31" s="15">
        <f>'일자별 시가총액'!D30/'일자별 시가총액'!$G30</f>
        <v>0.1462367387412446</v>
      </c>
      <c r="E31" s="15">
        <f>'일자별 시가총액'!E30/'일자별 시가총액'!$G30</f>
        <v>5.1603089015512603E-2</v>
      </c>
      <c r="F31" s="15">
        <f>'일자별 시가총액'!F30/'일자별 시가총액'!$G30</f>
        <v>4.5131187672195608E-2</v>
      </c>
      <c r="G31" s="24">
        <f>'일자별 시가총액'!H30</f>
        <v>112.0806674348745</v>
      </c>
      <c r="H31" s="30">
        <v>50000</v>
      </c>
      <c r="I31" s="30">
        <v>0</v>
      </c>
      <c r="J31" s="9">
        <f t="shared" si="4"/>
        <v>2050000</v>
      </c>
      <c r="K31" s="23">
        <f t="shared" si="1"/>
        <v>11208.06674348745</v>
      </c>
      <c r="L31" s="9">
        <f t="shared" si="2"/>
        <v>22976536824.149273</v>
      </c>
      <c r="M31" s="31">
        <f>$L31*B31/'일자별 주가'!B30-펀드!R30</f>
        <v>6761.9364220589632</v>
      </c>
      <c r="N31" s="31">
        <f>$L31*C31/'일자별 주가'!C30-펀드!S30</f>
        <v>26.330865721572764</v>
      </c>
      <c r="O31" s="31">
        <f>$L31*D31/'일자별 주가'!D30-펀드!T30</f>
        <v>803.44663145187224</v>
      </c>
      <c r="P31" s="31">
        <f>$L31*E31/'일자별 주가'!E30-펀드!U30</f>
        <v>70.275925377398835</v>
      </c>
      <c r="Q31" s="31">
        <f>$L31*F31/'일자별 주가'!F30-펀드!V30</f>
        <v>75.160975281252831</v>
      </c>
      <c r="R31" s="16">
        <f t="shared" si="5"/>
        <v>277239.39330441732</v>
      </c>
      <c r="S31" s="16">
        <f t="shared" si="6"/>
        <v>1079.5654945844747</v>
      </c>
      <c r="T31" s="16">
        <f t="shared" si="7"/>
        <v>32941.3118895265</v>
      </c>
      <c r="U31" s="16">
        <f t="shared" si="8"/>
        <v>2881.3129404733368</v>
      </c>
      <c r="V31" s="16">
        <f t="shared" si="9"/>
        <v>3081.5999865313347</v>
      </c>
    </row>
    <row r="32" spans="1:22" x14ac:dyDescent="0.3">
      <c r="A32">
        <v>30</v>
      </c>
      <c r="B32" s="15">
        <f>'일자별 시가총액'!B31/'일자별 시가총액'!$G31</f>
        <v>0.73313343344859727</v>
      </c>
      <c r="C32" s="15">
        <f>'일자별 시가총액'!C31/'일자별 시가총액'!$G31</f>
        <v>2.4150807745288785E-2</v>
      </c>
      <c r="D32" s="15">
        <f>'일자별 시가총액'!D31/'일자별 시가총액'!$G31</f>
        <v>0.14729798025529725</v>
      </c>
      <c r="E32" s="15">
        <f>'일자별 시가총액'!E31/'일자별 시가총액'!$G31</f>
        <v>5.098067179267346E-2</v>
      </c>
      <c r="F32" s="15">
        <f>'일자별 시가총액'!F31/'일자별 시가총액'!$G31</f>
        <v>4.4437106758143295E-2</v>
      </c>
      <c r="G32" s="24">
        <f>'일자별 시가총액'!H31</f>
        <v>114.0004402520659</v>
      </c>
      <c r="H32" s="30">
        <v>200000</v>
      </c>
      <c r="I32" s="30">
        <v>150000</v>
      </c>
      <c r="J32" s="9">
        <f t="shared" si="4"/>
        <v>2100000</v>
      </c>
      <c r="K32" s="23">
        <f t="shared" si="1"/>
        <v>11400.044025206589</v>
      </c>
      <c r="L32" s="9">
        <f t="shared" si="2"/>
        <v>23940092452.933838</v>
      </c>
      <c r="M32" s="31">
        <f>$L32*B32/'일자별 주가'!B31-펀드!R31</f>
        <v>6761.9364220590214</v>
      </c>
      <c r="N32" s="31">
        <f>$L32*C32/'일자별 주가'!C31-펀드!S31</f>
        <v>26.330865721572309</v>
      </c>
      <c r="O32" s="31">
        <f>$L32*D32/'일자별 주가'!D31-펀드!T31</f>
        <v>803.44663145186496</v>
      </c>
      <c r="P32" s="31">
        <f>$L32*E32/'일자별 주가'!E31-펀드!U31</f>
        <v>70.27592537739838</v>
      </c>
      <c r="Q32" s="31">
        <f>$L32*F32/'일자별 주가'!F31-펀드!V31</f>
        <v>75.160975281251467</v>
      </c>
      <c r="R32" s="16">
        <f t="shared" si="5"/>
        <v>284001.32972647634</v>
      </c>
      <c r="S32" s="16">
        <f t="shared" si="6"/>
        <v>1105.896360306047</v>
      </c>
      <c r="T32" s="16">
        <f t="shared" si="7"/>
        <v>33744.758520978365</v>
      </c>
      <c r="U32" s="16">
        <f t="shared" si="8"/>
        <v>2951.5888658507351</v>
      </c>
      <c r="V32" s="16">
        <f t="shared" si="9"/>
        <v>3156.7609618125862</v>
      </c>
    </row>
    <row r="33" spans="1:22" x14ac:dyDescent="0.3">
      <c r="A33">
        <v>31</v>
      </c>
      <c r="B33" s="15">
        <f>'일자별 시가총액'!B32/'일자별 시가총액'!$G32</f>
        <v>0.73135835951406036</v>
      </c>
      <c r="C33" s="15">
        <f>'일자별 시가총액'!C32/'일자별 시가총액'!$G32</f>
        <v>2.3752202276358856E-2</v>
      </c>
      <c r="D33" s="15">
        <f>'일자별 시가총액'!D32/'일자별 시가총액'!$G32</f>
        <v>0.14836462536309425</v>
      </c>
      <c r="E33" s="15">
        <f>'일자별 시가총액'!E32/'일자별 시가총액'!$G32</f>
        <v>5.1846873104026005E-2</v>
      </c>
      <c r="F33" s="15">
        <f>'일자별 시가총액'!F32/'일자별 시가총액'!$G32</f>
        <v>4.4677939742460489E-2</v>
      </c>
      <c r="G33" s="24">
        <f>'일자별 시가총액'!H32</f>
        <v>113.72238644621142</v>
      </c>
      <c r="H33" s="30">
        <v>200000</v>
      </c>
      <c r="I33" s="30">
        <v>150000</v>
      </c>
      <c r="J33" s="9">
        <f t="shared" si="4"/>
        <v>2150000</v>
      </c>
      <c r="K33" s="23">
        <f t="shared" si="1"/>
        <v>11372.238644621142</v>
      </c>
      <c r="L33" s="9">
        <f t="shared" si="2"/>
        <v>24450313085.935455</v>
      </c>
      <c r="M33" s="31">
        <f>$L33*B33/'일자별 주가'!B32-펀드!R32</f>
        <v>6761.936422058905</v>
      </c>
      <c r="N33" s="31">
        <f>$L33*C33/'일자별 주가'!C32-펀드!S32</f>
        <v>26.330865721572764</v>
      </c>
      <c r="O33" s="31">
        <f>$L33*D33/'일자별 주가'!D32-펀드!T32</f>
        <v>803.44663145187224</v>
      </c>
      <c r="P33" s="31">
        <f>$L33*E33/'일자별 주가'!E32-펀드!U32</f>
        <v>70.27592537739838</v>
      </c>
      <c r="Q33" s="31">
        <f>$L33*F33/'일자별 주가'!F32-펀드!V32</f>
        <v>75.160975281252377</v>
      </c>
      <c r="R33" s="16">
        <f t="shared" si="5"/>
        <v>290763.26614853524</v>
      </c>
      <c r="S33" s="16">
        <f t="shared" si="6"/>
        <v>1132.2272260276197</v>
      </c>
      <c r="T33" s="16">
        <f t="shared" si="7"/>
        <v>34548.205152430237</v>
      </c>
      <c r="U33" s="16">
        <f t="shared" si="8"/>
        <v>3021.8647912281335</v>
      </c>
      <c r="V33" s="16">
        <f t="shared" si="9"/>
        <v>3231.9219370938386</v>
      </c>
    </row>
    <row r="34" spans="1:22" x14ac:dyDescent="0.3">
      <c r="A34">
        <v>32</v>
      </c>
      <c r="B34" s="15">
        <f>'일자별 시가총액'!B33/'일자별 시가총액'!$G33</f>
        <v>0.72970874832740107</v>
      </c>
      <c r="C34" s="15">
        <f>'일자별 시가총액'!C33/'일자별 시가총액'!$G33</f>
        <v>2.4090563416644957E-2</v>
      </c>
      <c r="D34" s="15">
        <f>'일자별 시가총액'!D33/'일자별 시가총액'!$G33</f>
        <v>0.14788852993275065</v>
      </c>
      <c r="E34" s="15">
        <f>'일자별 시가총액'!E33/'일자별 시가총액'!$G33</f>
        <v>5.3010285187812187E-2</v>
      </c>
      <c r="F34" s="15">
        <f>'일자별 시가총액'!F33/'일자별 시가총액'!$G33</f>
        <v>4.5301873135391191E-2</v>
      </c>
      <c r="G34" s="24">
        <f>'일자별 시가총액'!H33</f>
        <v>110.82882011925625</v>
      </c>
      <c r="H34" s="30">
        <v>100000</v>
      </c>
      <c r="I34" s="30">
        <v>100000</v>
      </c>
      <c r="J34" s="9">
        <f t="shared" si="4"/>
        <v>2150000</v>
      </c>
      <c r="K34" s="23">
        <f t="shared" si="1"/>
        <v>11082.882011925625</v>
      </c>
      <c r="L34" s="9">
        <f t="shared" si="2"/>
        <v>23828196325.640095</v>
      </c>
      <c r="M34" s="31">
        <f>$L34*B34/'일자별 주가'!B33-펀드!R33</f>
        <v>0</v>
      </c>
      <c r="N34" s="31">
        <f>$L34*C34/'일자별 주가'!C33-펀드!S33</f>
        <v>0</v>
      </c>
      <c r="O34" s="31">
        <f>$L34*D34/'일자별 주가'!D33-펀드!T33</f>
        <v>0</v>
      </c>
      <c r="P34" s="31">
        <f>$L34*E34/'일자별 주가'!E33-펀드!U33</f>
        <v>0</v>
      </c>
      <c r="Q34" s="31">
        <f>$L34*F34/'일자별 주가'!F33-펀드!V33</f>
        <v>0</v>
      </c>
      <c r="R34" s="16">
        <f t="shared" si="5"/>
        <v>290763.26614853524</v>
      </c>
      <c r="S34" s="16">
        <f t="shared" si="6"/>
        <v>1132.2272260276197</v>
      </c>
      <c r="T34" s="16">
        <f t="shared" si="7"/>
        <v>34548.205152430237</v>
      </c>
      <c r="U34" s="16">
        <f t="shared" si="8"/>
        <v>3021.8647912281335</v>
      </c>
      <c r="V34" s="16">
        <f t="shared" si="9"/>
        <v>3231.9219370938386</v>
      </c>
    </row>
    <row r="35" spans="1:22" x14ac:dyDescent="0.3">
      <c r="A35">
        <v>33</v>
      </c>
      <c r="B35" s="15">
        <f>'일자별 시가총액'!B34/'일자별 시가총액'!$G34</f>
        <v>0.73100438718169003</v>
      </c>
      <c r="C35" s="15">
        <f>'일자별 시가총액'!C34/'일자별 시가총액'!$G34</f>
        <v>2.3599152984292219E-2</v>
      </c>
      <c r="D35" s="15">
        <f>'일자별 시가총액'!D34/'일자별 시가총액'!$G34</f>
        <v>0.14933093802825587</v>
      </c>
      <c r="E35" s="15">
        <f>'일자별 시가총액'!E34/'일자별 시가총액'!$G34</f>
        <v>5.0984756233436047E-2</v>
      </c>
      <c r="F35" s="15">
        <f>'일자별 시가총액'!F34/'일자별 시가총액'!$G34</f>
        <v>4.5080765572325772E-2</v>
      </c>
      <c r="G35" s="24">
        <f>'일자별 시가총액'!H34</f>
        <v>111.37240206652086</v>
      </c>
      <c r="H35" s="30">
        <v>100000</v>
      </c>
      <c r="I35" s="30">
        <v>50000</v>
      </c>
      <c r="J35" s="9">
        <f t="shared" si="4"/>
        <v>2200000</v>
      </c>
      <c r="K35" s="23">
        <f t="shared" si="1"/>
        <v>11137.240206652086</v>
      </c>
      <c r="L35" s="9">
        <f t="shared" si="2"/>
        <v>24501928454.63459</v>
      </c>
      <c r="M35" s="31">
        <f>$L35*B35/'일자별 주가'!B34-펀드!R34</f>
        <v>6761.9364220589632</v>
      </c>
      <c r="N35" s="31">
        <f>$L35*C35/'일자별 주가'!C34-펀드!S34</f>
        <v>26.330865721572536</v>
      </c>
      <c r="O35" s="31">
        <f>$L35*D35/'일자별 주가'!D34-펀드!T34</f>
        <v>803.44663145185768</v>
      </c>
      <c r="P35" s="31">
        <f>$L35*E35/'일자별 주가'!E34-펀드!U34</f>
        <v>70.275925377398835</v>
      </c>
      <c r="Q35" s="31">
        <f>$L35*F35/'일자별 주가'!F34-펀드!V34</f>
        <v>75.160975281251922</v>
      </c>
      <c r="R35" s="16">
        <f t="shared" si="5"/>
        <v>297525.20257059421</v>
      </c>
      <c r="S35" s="16">
        <f t="shared" si="6"/>
        <v>1158.5580917491923</v>
      </c>
      <c r="T35" s="16">
        <f t="shared" si="7"/>
        <v>35351.651783882095</v>
      </c>
      <c r="U35" s="16">
        <f t="shared" si="8"/>
        <v>3092.1407166055324</v>
      </c>
      <c r="V35" s="16">
        <f t="shared" si="9"/>
        <v>3307.0829123750905</v>
      </c>
    </row>
    <row r="36" spans="1:22" x14ac:dyDescent="0.3">
      <c r="A36">
        <v>34</v>
      </c>
      <c r="B36" s="15">
        <f>'일자별 시가총액'!B35/'일자별 시가총액'!$G35</f>
        <v>0.72772850654158183</v>
      </c>
      <c r="C36" s="15">
        <f>'일자별 시가총액'!C35/'일자별 시가총액'!$G35</f>
        <v>2.3268306932597509E-2</v>
      </c>
      <c r="D36" s="15">
        <f>'일자별 시가총액'!D35/'일자별 시가총액'!$G35</f>
        <v>0.14987784068686172</v>
      </c>
      <c r="E36" s="15">
        <f>'일자별 시가총액'!E35/'일자별 시가총액'!$G35</f>
        <v>5.2816260611822527E-2</v>
      </c>
      <c r="F36" s="15">
        <f>'일자별 시가총액'!F35/'일자별 시가총액'!$G35</f>
        <v>4.6309085227136441E-2</v>
      </c>
      <c r="G36" s="24">
        <f>'일자별 시가총액'!H35</f>
        <v>111.50207300567119</v>
      </c>
      <c r="H36" s="30">
        <v>200000</v>
      </c>
      <c r="I36" s="30">
        <v>50000</v>
      </c>
      <c r="J36" s="9">
        <f t="shared" si="4"/>
        <v>2350000</v>
      </c>
      <c r="K36" s="23">
        <f t="shared" si="1"/>
        <v>11150.207300567119</v>
      </c>
      <c r="L36" s="9">
        <f t="shared" si="2"/>
        <v>26202987156.332729</v>
      </c>
      <c r="M36" s="31">
        <f>$L36*B36/'일자별 주가'!B35-펀드!R35</f>
        <v>20285.809266176948</v>
      </c>
      <c r="N36" s="31">
        <f>$L36*C36/'일자별 주가'!C35-펀드!S35</f>
        <v>78.992597164717836</v>
      </c>
      <c r="O36" s="31">
        <f>$L36*D36/'일자별 주가'!D35-펀드!T35</f>
        <v>2410.3398943556022</v>
      </c>
      <c r="P36" s="31">
        <f>$L36*E36/'일자별 주가'!E35-펀드!U35</f>
        <v>210.82777613219514</v>
      </c>
      <c r="Q36" s="31">
        <f>$L36*F36/'일자별 주가'!F35-펀드!V35</f>
        <v>225.48292584375668</v>
      </c>
      <c r="R36" s="16">
        <f t="shared" si="5"/>
        <v>317811.01183677115</v>
      </c>
      <c r="S36" s="16">
        <f t="shared" si="6"/>
        <v>1237.5506889139101</v>
      </c>
      <c r="T36" s="16">
        <f t="shared" si="7"/>
        <v>37761.991678237697</v>
      </c>
      <c r="U36" s="16">
        <f t="shared" si="8"/>
        <v>3302.9684927377275</v>
      </c>
      <c r="V36" s="16">
        <f t="shared" si="9"/>
        <v>3532.5658382188471</v>
      </c>
    </row>
    <row r="37" spans="1:22" x14ac:dyDescent="0.3">
      <c r="A37">
        <v>35</v>
      </c>
      <c r="B37" s="15">
        <f>'일자별 시가총액'!B36/'일자별 시가총액'!$G36</f>
        <v>0.7283392279337757</v>
      </c>
      <c r="C37" s="15">
        <f>'일자별 시가총액'!C36/'일자별 시가총액'!$G36</f>
        <v>2.3034348252699101E-2</v>
      </c>
      <c r="D37" s="15">
        <f>'일자별 시가총액'!D36/'일자별 시가총액'!$G36</f>
        <v>0.15056886289911045</v>
      </c>
      <c r="E37" s="15">
        <f>'일자별 시가총액'!E36/'일자별 시가총액'!$G36</f>
        <v>5.2040551922378109E-2</v>
      </c>
      <c r="F37" s="15">
        <f>'일자별 시가총액'!F36/'일자별 시가총액'!$G36</f>
        <v>4.6017008992036611E-2</v>
      </c>
      <c r="G37" s="24">
        <f>'일자별 시가총액'!H36</f>
        <v>109.92312945206028</v>
      </c>
      <c r="H37" s="30">
        <v>50000</v>
      </c>
      <c r="I37" s="30">
        <v>0</v>
      </c>
      <c r="J37" s="9">
        <f t="shared" si="4"/>
        <v>2400000</v>
      </c>
      <c r="K37" s="23">
        <f t="shared" si="1"/>
        <v>10992.312945206028</v>
      </c>
      <c r="L37" s="9">
        <f t="shared" si="2"/>
        <v>26381551068.494465</v>
      </c>
      <c r="M37" s="31">
        <f>$L37*B37/'일자별 주가'!B36-펀드!R36</f>
        <v>6761.9364220587886</v>
      </c>
      <c r="N37" s="31">
        <f>$L37*C37/'일자별 주가'!C36-펀드!S36</f>
        <v>26.330865721572081</v>
      </c>
      <c r="O37" s="31">
        <f>$L37*D37/'일자별 주가'!D36-펀드!T36</f>
        <v>803.44663145185768</v>
      </c>
      <c r="P37" s="31">
        <f>$L37*E37/'일자별 주가'!E36-펀드!U36</f>
        <v>70.275925377397471</v>
      </c>
      <c r="Q37" s="31">
        <f>$L37*F37/'일자별 주가'!F36-펀드!V36</f>
        <v>75.160975281250558</v>
      </c>
      <c r="R37" s="16">
        <f t="shared" si="5"/>
        <v>324572.94825882994</v>
      </c>
      <c r="S37" s="16">
        <f t="shared" si="6"/>
        <v>1263.8815546354822</v>
      </c>
      <c r="T37" s="16">
        <f t="shared" si="7"/>
        <v>38565.438309689554</v>
      </c>
      <c r="U37" s="16">
        <f t="shared" si="8"/>
        <v>3373.244418115125</v>
      </c>
      <c r="V37" s="16">
        <f t="shared" si="9"/>
        <v>3607.7268135000977</v>
      </c>
    </row>
    <row r="38" spans="1:22" x14ac:dyDescent="0.3">
      <c r="A38">
        <v>36</v>
      </c>
      <c r="B38" s="15">
        <f>'일자별 시가총액'!B37/'일자별 시가총액'!$G37</f>
        <v>0.72755400245649005</v>
      </c>
      <c r="C38" s="15">
        <f>'일자별 시가총액'!C37/'일자별 시가총액'!$G37</f>
        <v>2.2724766805896357E-2</v>
      </c>
      <c r="D38" s="15">
        <f>'일자별 시가총액'!D37/'일자별 시가총액'!$G37</f>
        <v>0.15143488442771946</v>
      </c>
      <c r="E38" s="15">
        <f>'일자별 시가총액'!E37/'일자별 시가총액'!$G37</f>
        <v>5.2583499316019876E-2</v>
      </c>
      <c r="F38" s="15">
        <f>'일자별 시가총액'!F37/'일자별 시가총액'!$G37</f>
        <v>4.570284699387428E-2</v>
      </c>
      <c r="G38" s="24">
        <f>'일자별 시가총액'!H37</f>
        <v>105.58061325376818</v>
      </c>
      <c r="H38" s="30">
        <v>200000</v>
      </c>
      <c r="I38" s="30">
        <v>150000</v>
      </c>
      <c r="J38" s="9">
        <f t="shared" si="4"/>
        <v>2450000</v>
      </c>
      <c r="K38" s="23">
        <f t="shared" si="1"/>
        <v>10558.061325376819</v>
      </c>
      <c r="L38" s="9">
        <f t="shared" si="2"/>
        <v>25867250247.173206</v>
      </c>
      <c r="M38" s="31">
        <f>$L38*B38/'일자별 주가'!B37-펀드!R37</f>
        <v>6761.9364220590796</v>
      </c>
      <c r="N38" s="31">
        <f>$L38*C38/'일자별 주가'!C37-펀드!S37</f>
        <v>26.330865721572536</v>
      </c>
      <c r="O38" s="31">
        <f>$L38*D38/'일자별 주가'!D37-펀드!T37</f>
        <v>803.44663145187951</v>
      </c>
      <c r="P38" s="31">
        <f>$L38*E38/'일자별 주가'!E37-펀드!U37</f>
        <v>70.275925377399744</v>
      </c>
      <c r="Q38" s="31">
        <f>$L38*F38/'일자별 주가'!F37-펀드!V37</f>
        <v>75.160975281253286</v>
      </c>
      <c r="R38" s="16">
        <f t="shared" si="5"/>
        <v>331334.88468088902</v>
      </c>
      <c r="S38" s="16">
        <f t="shared" si="6"/>
        <v>1290.2124203570547</v>
      </c>
      <c r="T38" s="16">
        <f t="shared" si="7"/>
        <v>39368.884941141434</v>
      </c>
      <c r="U38" s="16">
        <f t="shared" si="8"/>
        <v>3443.5203434925247</v>
      </c>
      <c r="V38" s="16">
        <f t="shared" si="9"/>
        <v>3682.887788781351</v>
      </c>
    </row>
    <row r="39" spans="1:22" x14ac:dyDescent="0.3">
      <c r="A39">
        <v>37</v>
      </c>
      <c r="B39" s="15">
        <f>'일자별 시가총액'!B38/'일자별 시가총액'!$G38</f>
        <v>0.73191436111911634</v>
      </c>
      <c r="C39" s="15">
        <f>'일자별 시가총액'!C38/'일자별 시가총액'!$G38</f>
        <v>2.3302284987765893E-2</v>
      </c>
      <c r="D39" s="15">
        <f>'일자별 시가총액'!D38/'일자별 시가총액'!$G38</f>
        <v>0.14719522841228516</v>
      </c>
      <c r="E39" s="15">
        <f>'일자별 시가총액'!E38/'일자별 시가총액'!$G38</f>
        <v>5.2484852198110388E-2</v>
      </c>
      <c r="F39" s="15">
        <f>'일자별 시가총액'!F38/'일자별 시가총액'!$G38</f>
        <v>4.510327328272222E-2</v>
      </c>
      <c r="G39" s="24">
        <f>'일자별 시가총액'!H38</f>
        <v>106.98413356408946</v>
      </c>
      <c r="H39" s="30">
        <v>200000</v>
      </c>
      <c r="I39" s="30">
        <v>200000</v>
      </c>
      <c r="J39" s="9">
        <f t="shared" si="4"/>
        <v>2450000</v>
      </c>
      <c r="K39" s="23">
        <f t="shared" si="1"/>
        <v>10698.413356408948</v>
      </c>
      <c r="L39" s="9">
        <f t="shared" si="2"/>
        <v>26211112723.201923</v>
      </c>
      <c r="M39" s="31">
        <f>$L39*B39/'일자별 주가'!B38-펀드!R38</f>
        <v>0</v>
      </c>
      <c r="N39" s="31">
        <f>$L39*C39/'일자별 주가'!C38-펀드!S38</f>
        <v>0</v>
      </c>
      <c r="O39" s="31">
        <f>$L39*D39/'일자별 주가'!D38-펀드!T38</f>
        <v>0</v>
      </c>
      <c r="P39" s="31">
        <f>$L39*E39/'일자별 주가'!E38-펀드!U38</f>
        <v>0</v>
      </c>
      <c r="Q39" s="31">
        <f>$L39*F39/'일자별 주가'!F38-펀드!V38</f>
        <v>0</v>
      </c>
      <c r="R39" s="16">
        <f t="shared" si="5"/>
        <v>331334.88468088902</v>
      </c>
      <c r="S39" s="16">
        <f t="shared" si="6"/>
        <v>1290.2124203570547</v>
      </c>
      <c r="T39" s="16">
        <f t="shared" si="7"/>
        <v>39368.884941141434</v>
      </c>
      <c r="U39" s="16">
        <f t="shared" si="8"/>
        <v>3443.5203434925247</v>
      </c>
      <c r="V39" s="16">
        <f t="shared" si="9"/>
        <v>3682.887788781351</v>
      </c>
    </row>
    <row r="40" spans="1:22" x14ac:dyDescent="0.3">
      <c r="A40">
        <v>38</v>
      </c>
      <c r="B40" s="15">
        <f>'일자별 시가총액'!B39/'일자별 시가총액'!$G39</f>
        <v>0.73223830301445658</v>
      </c>
      <c r="C40" s="15">
        <f>'일자별 시가총액'!C39/'일자별 시가총액'!$G39</f>
        <v>2.3940116090426181E-2</v>
      </c>
      <c r="D40" s="15">
        <f>'일자별 시가총액'!D39/'일자별 시가총액'!$G39</f>
        <v>0.14567367703134695</v>
      </c>
      <c r="E40" s="15">
        <f>'일자별 시가총액'!E39/'일자별 시가총액'!$G39</f>
        <v>5.3203056194545385E-2</v>
      </c>
      <c r="F40" s="15">
        <f>'일자별 시가총액'!F39/'일자별 시가총액'!$G39</f>
        <v>4.494484766922488E-2</v>
      </c>
      <c r="G40" s="24">
        <f>'일자별 시가총액'!H39</f>
        <v>104.35111254724636</v>
      </c>
      <c r="H40" s="30">
        <v>50000</v>
      </c>
      <c r="I40" s="30">
        <v>50000</v>
      </c>
      <c r="J40" s="9">
        <f t="shared" si="4"/>
        <v>2450000</v>
      </c>
      <c r="K40" s="23">
        <f t="shared" si="1"/>
        <v>10435.111254724636</v>
      </c>
      <c r="L40" s="9">
        <f t="shared" si="2"/>
        <v>25566022574.075359</v>
      </c>
      <c r="M40" s="31">
        <f>$L40*B40/'일자별 주가'!B39-펀드!R39</f>
        <v>0</v>
      </c>
      <c r="N40" s="31">
        <f>$L40*C40/'일자별 주가'!C39-펀드!S39</f>
        <v>0</v>
      </c>
      <c r="O40" s="31">
        <f>$L40*D40/'일자별 주가'!D39-펀드!T39</f>
        <v>0</v>
      </c>
      <c r="P40" s="31">
        <f>$L40*E40/'일자별 주가'!E39-펀드!U39</f>
        <v>0</v>
      </c>
      <c r="Q40" s="31">
        <f>$L40*F40/'일자별 주가'!F39-펀드!V39</f>
        <v>0</v>
      </c>
      <c r="R40" s="16">
        <f t="shared" si="5"/>
        <v>331334.88468088902</v>
      </c>
      <c r="S40" s="16">
        <f t="shared" si="6"/>
        <v>1290.2124203570547</v>
      </c>
      <c r="T40" s="16">
        <f t="shared" si="7"/>
        <v>39368.884941141434</v>
      </c>
      <c r="U40" s="16">
        <f t="shared" si="8"/>
        <v>3443.5203434925247</v>
      </c>
      <c r="V40" s="16">
        <f t="shared" si="9"/>
        <v>3682.887788781351</v>
      </c>
    </row>
    <row r="41" spans="1:22" x14ac:dyDescent="0.3">
      <c r="A41">
        <v>39</v>
      </c>
      <c r="B41" s="15">
        <f>'일자별 시가총액'!B40/'일자별 시가총액'!$G40</f>
        <v>0.73315071384209707</v>
      </c>
      <c r="C41" s="15">
        <f>'일자별 시가총액'!C40/'일자별 시가총액'!$G40</f>
        <v>2.42272271331797E-2</v>
      </c>
      <c r="D41" s="15">
        <f>'일자별 시가총액'!D40/'일자별 시가총액'!$G40</f>
        <v>0.14461567908812997</v>
      </c>
      <c r="E41" s="15">
        <f>'일자별 시가총액'!E40/'일자별 시가총액'!$G40</f>
        <v>5.2886967963438974E-2</v>
      </c>
      <c r="F41" s="15">
        <f>'일자별 시가총액'!F40/'일자별 시가총액'!$G40</f>
        <v>4.5119411973154291E-2</v>
      </c>
      <c r="G41" s="24">
        <f>'일자별 시가총액'!H40</f>
        <v>103.11447260610763</v>
      </c>
      <c r="H41" s="30">
        <v>200000</v>
      </c>
      <c r="I41" s="30">
        <v>50000</v>
      </c>
      <c r="J41" s="9">
        <f t="shared" si="4"/>
        <v>2600000</v>
      </c>
      <c r="K41" s="23">
        <f t="shared" si="1"/>
        <v>10311.447260610763</v>
      </c>
      <c r="L41" s="9">
        <f t="shared" si="2"/>
        <v>26809762877.587982</v>
      </c>
      <c r="M41" s="31">
        <f>$L41*B41/'일자별 주가'!B40-펀드!R40</f>
        <v>20285.80926617689</v>
      </c>
      <c r="N41" s="31">
        <f>$L41*C41/'일자별 주가'!C40-펀드!S40</f>
        <v>78.992597164717608</v>
      </c>
      <c r="O41" s="31">
        <f>$L41*D41/'일자별 주가'!D40-펀드!T40</f>
        <v>2410.3398943555876</v>
      </c>
      <c r="P41" s="31">
        <f>$L41*E41/'일자별 주가'!E40-펀드!U40</f>
        <v>210.82777613219469</v>
      </c>
      <c r="Q41" s="31">
        <f>$L41*F41/'일자별 주가'!F40-펀드!V40</f>
        <v>225.48292584375668</v>
      </c>
      <c r="R41" s="16">
        <f t="shared" si="5"/>
        <v>351620.69394706591</v>
      </c>
      <c r="S41" s="16">
        <f t="shared" si="6"/>
        <v>1369.2050175217723</v>
      </c>
      <c r="T41" s="16">
        <f t="shared" si="7"/>
        <v>41779.224835497022</v>
      </c>
      <c r="U41" s="16">
        <f t="shared" si="8"/>
        <v>3654.3481196247194</v>
      </c>
      <c r="V41" s="16">
        <f t="shared" si="9"/>
        <v>3908.3707146251077</v>
      </c>
    </row>
    <row r="42" spans="1:22" x14ac:dyDescent="0.3">
      <c r="A42">
        <v>40</v>
      </c>
      <c r="B42" s="15">
        <f>'일자별 시가총액'!B41/'일자별 시가총액'!$G41</f>
        <v>0.73709888178563121</v>
      </c>
      <c r="C42" s="15">
        <f>'일자별 시가총액'!C41/'일자별 시가총액'!$G41</f>
        <v>2.4258118394618798E-2</v>
      </c>
      <c r="D42" s="15">
        <f>'일자별 시가총액'!D41/'일자별 시가총액'!$G41</f>
        <v>0.14203693498159303</v>
      </c>
      <c r="E42" s="15">
        <f>'일자별 시가총액'!E41/'일자별 시가총액'!$G41</f>
        <v>5.2012744991414644E-2</v>
      </c>
      <c r="F42" s="15">
        <f>'일자별 시가총액'!F41/'일자별 시가총액'!$G41</f>
        <v>4.4593319846742321E-2</v>
      </c>
      <c r="G42" s="24">
        <f>'일자별 시가총액'!H41</f>
        <v>99.443090508495189</v>
      </c>
      <c r="H42" s="30">
        <v>200000</v>
      </c>
      <c r="I42" s="30">
        <v>50000</v>
      </c>
      <c r="J42" s="9">
        <f t="shared" si="4"/>
        <v>2750000</v>
      </c>
      <c r="K42" s="23">
        <f t="shared" si="1"/>
        <v>9944.3090508495188</v>
      </c>
      <c r="L42" s="9">
        <f t="shared" si="2"/>
        <v>27346849889.836178</v>
      </c>
      <c r="M42" s="31">
        <f>$L42*B42/'일자별 주가'!B41-펀드!R41</f>
        <v>20285.80926617689</v>
      </c>
      <c r="N42" s="31">
        <f>$L42*C42/'일자별 주가'!C41-펀드!S41</f>
        <v>78.992597164717836</v>
      </c>
      <c r="O42" s="31">
        <f>$L42*D42/'일자별 주가'!D41-펀드!T41</f>
        <v>2410.3398943556094</v>
      </c>
      <c r="P42" s="31">
        <f>$L42*E42/'일자별 주가'!E41-펀드!U41</f>
        <v>210.82777613219559</v>
      </c>
      <c r="Q42" s="31">
        <f>$L42*F42/'일자별 주가'!F41-펀드!V41</f>
        <v>225.48292584375531</v>
      </c>
      <c r="R42" s="16">
        <f t="shared" si="5"/>
        <v>371906.5032132428</v>
      </c>
      <c r="S42" s="16">
        <f t="shared" si="6"/>
        <v>1448.1976146864902</v>
      </c>
      <c r="T42" s="16">
        <f t="shared" si="7"/>
        <v>44189.564729852631</v>
      </c>
      <c r="U42" s="16">
        <f t="shared" si="8"/>
        <v>3865.175895756915</v>
      </c>
      <c r="V42" s="16">
        <f t="shared" si="9"/>
        <v>4133.853640468863</v>
      </c>
    </row>
    <row r="43" spans="1:22" x14ac:dyDescent="0.3">
      <c r="A43">
        <v>41</v>
      </c>
      <c r="B43" s="15">
        <f>'일자별 시가총액'!B42/'일자별 시가총액'!$G42</f>
        <v>0.73291157905829252</v>
      </c>
      <c r="C43" s="15">
        <f>'일자별 시가총액'!C42/'일자별 시가총액'!$G42</f>
        <v>2.3948959451662893E-2</v>
      </c>
      <c r="D43" s="15">
        <f>'일자별 시가총액'!D42/'일자별 시가총액'!$G42</f>
        <v>0.14582583602393212</v>
      </c>
      <c r="E43" s="15">
        <f>'일자별 시가총액'!E42/'일자별 시가총액'!$G42</f>
        <v>5.2211447502013661E-2</v>
      </c>
      <c r="F43" s="15">
        <f>'일자별 시가총액'!F42/'일자별 시가총액'!$G42</f>
        <v>4.5102177964098829E-2</v>
      </c>
      <c r="G43" s="24">
        <f>'일자별 시가총액'!H42</f>
        <v>101.48741371806406</v>
      </c>
      <c r="H43" s="30">
        <v>200000</v>
      </c>
      <c r="I43" s="30">
        <v>100000</v>
      </c>
      <c r="J43" s="9">
        <f t="shared" si="4"/>
        <v>2850000</v>
      </c>
      <c r="K43" s="23">
        <f t="shared" si="1"/>
        <v>10148.741371806405</v>
      </c>
      <c r="L43" s="9">
        <f t="shared" si="2"/>
        <v>28923912909.648254</v>
      </c>
      <c r="M43" s="31">
        <f>$L43*B43/'일자별 주가'!B42-펀드!R42</f>
        <v>13523.87284411781</v>
      </c>
      <c r="N43" s="31">
        <f>$L43*C43/'일자별 주가'!C42-펀드!S42</f>
        <v>52.661731443144845</v>
      </c>
      <c r="O43" s="31">
        <f>$L43*D43/'일자별 주가'!D42-펀드!T42</f>
        <v>1606.8932629037154</v>
      </c>
      <c r="P43" s="31">
        <f>$L43*E43/'일자별 주가'!E42-펀드!U42</f>
        <v>140.55185075479585</v>
      </c>
      <c r="Q43" s="31">
        <f>$L43*F43/'일자별 주가'!F42-펀드!V42</f>
        <v>150.32195056250384</v>
      </c>
      <c r="R43" s="16">
        <f t="shared" si="5"/>
        <v>385430.37605736061</v>
      </c>
      <c r="S43" s="16">
        <f t="shared" si="6"/>
        <v>1500.859346129635</v>
      </c>
      <c r="T43" s="16">
        <f t="shared" si="7"/>
        <v>45796.457992756346</v>
      </c>
      <c r="U43" s="16">
        <f t="shared" si="8"/>
        <v>4005.7277465117108</v>
      </c>
      <c r="V43" s="16">
        <f t="shared" si="9"/>
        <v>4284.1755910313668</v>
      </c>
    </row>
    <row r="44" spans="1:22" x14ac:dyDescent="0.3">
      <c r="A44">
        <v>42</v>
      </c>
      <c r="B44" s="15">
        <f>'일자별 시가총액'!B43/'일자별 시가총액'!$G43</f>
        <v>0.73171948591273961</v>
      </c>
      <c r="C44" s="15">
        <f>'일자별 시가총액'!C43/'일자별 시가총액'!$G43</f>
        <v>2.4372754981008559E-2</v>
      </c>
      <c r="D44" s="15">
        <f>'일자별 시가총액'!D43/'일자별 시가총액'!$G43</f>
        <v>0.1456360137669756</v>
      </c>
      <c r="E44" s="15">
        <f>'일자별 시가총액'!E43/'일자별 시가총액'!$G43</f>
        <v>5.3054209017660767E-2</v>
      </c>
      <c r="F44" s="15">
        <f>'일자별 시가총액'!F43/'일자별 시가총액'!$G43</f>
        <v>4.5217536321615417E-2</v>
      </c>
      <c r="G44" s="24">
        <f>'일자별 시가총액'!H43</f>
        <v>102.39204640417083</v>
      </c>
      <c r="H44" s="30">
        <v>150000</v>
      </c>
      <c r="I44" s="30">
        <v>150000</v>
      </c>
      <c r="J44" s="9">
        <f t="shared" si="4"/>
        <v>2850000</v>
      </c>
      <c r="K44" s="23">
        <f t="shared" si="1"/>
        <v>10239.204640417083</v>
      </c>
      <c r="L44" s="9">
        <f t="shared" si="2"/>
        <v>29181733225.188686</v>
      </c>
      <c r="M44" s="31">
        <f>$L44*B44/'일자별 주가'!B43-펀드!R43</f>
        <v>0</v>
      </c>
      <c r="N44" s="31">
        <f>$L44*C44/'일자별 주가'!C43-펀드!S43</f>
        <v>0</v>
      </c>
      <c r="O44" s="31">
        <f>$L44*D44/'일자별 주가'!D43-펀드!T43</f>
        <v>0</v>
      </c>
      <c r="P44" s="31">
        <f>$L44*E44/'일자별 주가'!E43-펀드!U43</f>
        <v>0</v>
      </c>
      <c r="Q44" s="31">
        <f>$L44*F44/'일자별 주가'!F43-펀드!V43</f>
        <v>0</v>
      </c>
      <c r="R44" s="16">
        <f t="shared" si="5"/>
        <v>385430.37605736061</v>
      </c>
      <c r="S44" s="16">
        <f t="shared" si="6"/>
        <v>1500.859346129635</v>
      </c>
      <c r="T44" s="16">
        <f t="shared" si="7"/>
        <v>45796.457992756346</v>
      </c>
      <c r="U44" s="16">
        <f t="shared" si="8"/>
        <v>4005.7277465117108</v>
      </c>
      <c r="V44" s="16">
        <f t="shared" si="9"/>
        <v>4284.1755910313668</v>
      </c>
    </row>
    <row r="45" spans="1:22" x14ac:dyDescent="0.3">
      <c r="A45">
        <v>43</v>
      </c>
      <c r="B45" s="15">
        <f>'일자별 시가총액'!B44/'일자별 시가총액'!$G44</f>
        <v>0.73531454617309555</v>
      </c>
      <c r="C45" s="15">
        <f>'일자별 시가총액'!C44/'일자별 시가총액'!$G44</f>
        <v>2.4107459566774812E-2</v>
      </c>
      <c r="D45" s="15">
        <f>'일자별 시가총액'!D44/'일자별 시가총액'!$G44</f>
        <v>0.14353536198828074</v>
      </c>
      <c r="E45" s="15">
        <f>'일자별 시가총액'!E44/'일자별 시가총액'!$G44</f>
        <v>5.2189462243303654E-2</v>
      </c>
      <c r="F45" s="15">
        <f>'일자별 시가총액'!F44/'일자별 시가총액'!$G44</f>
        <v>4.4853170028545213E-2</v>
      </c>
      <c r="G45" s="24">
        <f>'일자별 시가총액'!H44</f>
        <v>105.56982794539084</v>
      </c>
      <c r="H45" s="30">
        <v>200000</v>
      </c>
      <c r="I45" s="30">
        <v>200000</v>
      </c>
      <c r="J45" s="9">
        <f t="shared" si="4"/>
        <v>2850000</v>
      </c>
      <c r="K45" s="23">
        <f t="shared" si="1"/>
        <v>10556.982794539083</v>
      </c>
      <c r="L45" s="9">
        <f t="shared" si="2"/>
        <v>30087400964.436386</v>
      </c>
      <c r="M45" s="31">
        <f>$L45*B45/'일자별 주가'!B44-펀드!R44</f>
        <v>0</v>
      </c>
      <c r="N45" s="31">
        <f>$L45*C45/'일자별 주가'!C44-펀드!S44</f>
        <v>0</v>
      </c>
      <c r="O45" s="31">
        <f>$L45*D45/'일자별 주가'!D44-펀드!T44</f>
        <v>0</v>
      </c>
      <c r="P45" s="31">
        <f>$L45*E45/'일자별 주가'!E44-펀드!U44</f>
        <v>0</v>
      </c>
      <c r="Q45" s="31">
        <f>$L45*F45/'일자별 주가'!F44-펀드!V44</f>
        <v>0</v>
      </c>
      <c r="R45" s="16">
        <f t="shared" si="5"/>
        <v>385430.37605736061</v>
      </c>
      <c r="S45" s="16">
        <f t="shared" si="6"/>
        <v>1500.859346129635</v>
      </c>
      <c r="T45" s="16">
        <f t="shared" si="7"/>
        <v>45796.457992756346</v>
      </c>
      <c r="U45" s="16">
        <f t="shared" si="8"/>
        <v>4005.7277465117108</v>
      </c>
      <c r="V45" s="16">
        <f t="shared" si="9"/>
        <v>4284.1755910313668</v>
      </c>
    </row>
    <row r="46" spans="1:22" x14ac:dyDescent="0.3">
      <c r="A46">
        <v>44</v>
      </c>
      <c r="B46" s="15">
        <f>'일자별 시가총액'!B45/'일자별 시가총액'!$G45</f>
        <v>0.73348424663409462</v>
      </c>
      <c r="C46" s="15">
        <f>'일자별 시가총액'!C45/'일자별 시가총액'!$G45</f>
        <v>2.4247296878190421E-2</v>
      </c>
      <c r="D46" s="15">
        <f>'일자별 시가총액'!D45/'일자별 시가총액'!$G45</f>
        <v>0.14309192160854409</v>
      </c>
      <c r="E46" s="15">
        <f>'일자별 시가총액'!E45/'일자별 시가총액'!$G45</f>
        <v>5.3545684636573096E-2</v>
      </c>
      <c r="F46" s="15">
        <f>'일자별 시가총액'!F45/'일자별 시가총액'!$G45</f>
        <v>4.563085024259781E-2</v>
      </c>
      <c r="G46" s="24">
        <f>'일자별 시가총액'!H45</f>
        <v>106.57077557931029</v>
      </c>
      <c r="H46" s="30">
        <v>150000</v>
      </c>
      <c r="I46" s="30">
        <v>100000</v>
      </c>
      <c r="J46" s="9">
        <f t="shared" si="4"/>
        <v>2900000</v>
      </c>
      <c r="K46" s="23">
        <f t="shared" si="1"/>
        <v>10657.07755793103</v>
      </c>
      <c r="L46" s="9">
        <f t="shared" si="2"/>
        <v>30905524917.999989</v>
      </c>
      <c r="M46" s="31">
        <f>$L46*B46/'일자별 주가'!B45-펀드!R45</f>
        <v>6761.9364220590796</v>
      </c>
      <c r="N46" s="31">
        <f>$L46*C46/'일자별 주가'!C45-펀드!S45</f>
        <v>26.330865721572991</v>
      </c>
      <c r="O46" s="31">
        <f>$L46*D46/'일자별 주가'!D45-펀드!T45</f>
        <v>803.44663145187951</v>
      </c>
      <c r="P46" s="31">
        <f>$L46*E46/'일자별 주가'!E45-펀드!U45</f>
        <v>70.275925377399744</v>
      </c>
      <c r="Q46" s="31">
        <f>$L46*F46/'일자별 주가'!F45-펀드!V45</f>
        <v>75.160975281252831</v>
      </c>
      <c r="R46" s="16">
        <f t="shared" si="5"/>
        <v>392192.31247941969</v>
      </c>
      <c r="S46" s="16">
        <f t="shared" si="6"/>
        <v>1527.190211851208</v>
      </c>
      <c r="T46" s="16">
        <f t="shared" si="7"/>
        <v>46599.904624208226</v>
      </c>
      <c r="U46" s="16">
        <f t="shared" si="8"/>
        <v>4076.0036718891106</v>
      </c>
      <c r="V46" s="16">
        <f t="shared" si="9"/>
        <v>4359.3365663126197</v>
      </c>
    </row>
    <row r="47" spans="1:22" x14ac:dyDescent="0.3">
      <c r="A47">
        <v>45</v>
      </c>
      <c r="B47" s="15">
        <f>'일자별 시가총액'!B46/'일자별 시가총액'!$G46</f>
        <v>0.73312495683931578</v>
      </c>
      <c r="C47" s="15">
        <f>'일자별 시가총액'!C46/'일자별 시가총액'!$G46</f>
        <v>2.4518434402666628E-2</v>
      </c>
      <c r="D47" s="15">
        <f>'일자별 시가총액'!D46/'일자별 시가총액'!$G46</f>
        <v>0.14276655958770601</v>
      </c>
      <c r="E47" s="15">
        <f>'일자별 시가총액'!E46/'일자별 시가총액'!$G46</f>
        <v>5.3941750675212272E-2</v>
      </c>
      <c r="F47" s="15">
        <f>'일자별 시가총액'!F46/'일자별 시가총액'!$G46</f>
        <v>4.5648298495099333E-2</v>
      </c>
      <c r="G47" s="24">
        <f>'일자별 시가총액'!H46</f>
        <v>104.22490853222112</v>
      </c>
      <c r="H47" s="30">
        <v>50000</v>
      </c>
      <c r="I47" s="30">
        <v>0</v>
      </c>
      <c r="J47" s="9">
        <f t="shared" si="4"/>
        <v>2950000</v>
      </c>
      <c r="K47" s="23">
        <f t="shared" si="1"/>
        <v>10422.490853222112</v>
      </c>
      <c r="L47" s="9">
        <f t="shared" si="2"/>
        <v>30746348017.00523</v>
      </c>
      <c r="M47" s="31">
        <f>$L47*B47/'일자별 주가'!B46-펀드!R46</f>
        <v>6761.936422058905</v>
      </c>
      <c r="N47" s="31">
        <f>$L47*C47/'일자별 주가'!C46-펀드!S46</f>
        <v>26.330865721572309</v>
      </c>
      <c r="O47" s="31">
        <f>$L47*D47/'일자별 주가'!D46-펀드!T46</f>
        <v>803.44663145186496</v>
      </c>
      <c r="P47" s="31">
        <f>$L47*E47/'일자별 주가'!E46-펀드!U46</f>
        <v>70.275925377397471</v>
      </c>
      <c r="Q47" s="31">
        <f>$L47*F47/'일자별 주가'!F46-펀드!V46</f>
        <v>75.160975281251012</v>
      </c>
      <c r="R47" s="16">
        <f t="shared" si="5"/>
        <v>398954.2489014786</v>
      </c>
      <c r="S47" s="16">
        <f t="shared" si="6"/>
        <v>1553.5210775727803</v>
      </c>
      <c r="T47" s="16">
        <f t="shared" si="7"/>
        <v>47403.351255660091</v>
      </c>
      <c r="U47" s="16">
        <f t="shared" si="8"/>
        <v>4146.2795972665081</v>
      </c>
      <c r="V47" s="16">
        <f t="shared" si="9"/>
        <v>4434.4975415938707</v>
      </c>
    </row>
    <row r="48" spans="1:22" x14ac:dyDescent="0.3">
      <c r="A48">
        <v>46</v>
      </c>
      <c r="B48" s="15">
        <f>'일자별 시가총액'!B47/'일자별 시가총액'!$G47</f>
        <v>0.73648876423529375</v>
      </c>
      <c r="C48" s="15">
        <f>'일자별 시가총액'!C47/'일자별 시가총액'!$G47</f>
        <v>2.5832990348795524E-2</v>
      </c>
      <c r="D48" s="15">
        <f>'일자별 시가총액'!D47/'일자별 시가총액'!$G47</f>
        <v>0.14030481220034743</v>
      </c>
      <c r="E48" s="15">
        <f>'일자별 시가총액'!E47/'일자별 시가총액'!$G47</f>
        <v>5.2817024518381231E-2</v>
      </c>
      <c r="F48" s="15">
        <f>'일자별 시가총액'!F47/'일자별 시가총액'!$G47</f>
        <v>4.4556408697182033E-2</v>
      </c>
      <c r="G48" s="24">
        <f>'일자별 시가총액'!H47</f>
        <v>99.525470549746757</v>
      </c>
      <c r="H48" s="30">
        <v>100000</v>
      </c>
      <c r="I48" s="30">
        <v>50000</v>
      </c>
      <c r="J48" s="9">
        <f t="shared" si="4"/>
        <v>3000000</v>
      </c>
      <c r="K48" s="23">
        <f t="shared" si="1"/>
        <v>9952.5470549746751</v>
      </c>
      <c r="L48" s="9">
        <f t="shared" si="2"/>
        <v>29857641164.924026</v>
      </c>
      <c r="M48" s="31">
        <f>$L48*B48/'일자별 주가'!B47-펀드!R47</f>
        <v>6761.936422058905</v>
      </c>
      <c r="N48" s="31">
        <f>$L48*C48/'일자별 주가'!C47-펀드!S47</f>
        <v>26.330865721572309</v>
      </c>
      <c r="O48" s="31">
        <f>$L48*D48/'일자별 주가'!D47-펀드!T47</f>
        <v>803.44663145185768</v>
      </c>
      <c r="P48" s="31">
        <f>$L48*E48/'일자별 주가'!E47-펀드!U47</f>
        <v>70.27592537739838</v>
      </c>
      <c r="Q48" s="31">
        <f>$L48*F48/'일자별 주가'!F47-펀드!V47</f>
        <v>75.160975281251922</v>
      </c>
      <c r="R48" s="16">
        <f t="shared" si="5"/>
        <v>405716.1853235375</v>
      </c>
      <c r="S48" s="16">
        <f t="shared" si="6"/>
        <v>1579.8519432943526</v>
      </c>
      <c r="T48" s="16">
        <f t="shared" si="7"/>
        <v>48206.797887111949</v>
      </c>
      <c r="U48" s="16">
        <f t="shared" si="8"/>
        <v>4216.5555226439064</v>
      </c>
      <c r="V48" s="16">
        <f t="shared" si="9"/>
        <v>4509.6585168751226</v>
      </c>
    </row>
    <row r="49" spans="1:22" x14ac:dyDescent="0.3">
      <c r="A49">
        <v>47</v>
      </c>
      <c r="B49" s="15">
        <f>'일자별 시가총액'!B48/'일자별 시가총액'!$G48</f>
        <v>0.7354559167718876</v>
      </c>
      <c r="C49" s="15">
        <f>'일자별 시가총액'!C48/'일자별 시가총액'!$G48</f>
        <v>2.5711471697433552E-2</v>
      </c>
      <c r="D49" s="15">
        <f>'일자별 시가총액'!D48/'일자별 시가총액'!$G48</f>
        <v>0.14260267056263096</v>
      </c>
      <c r="E49" s="15">
        <f>'일자별 시가총액'!E48/'일자별 시가총액'!$G48</f>
        <v>5.2286563568447457E-2</v>
      </c>
      <c r="F49" s="15">
        <f>'일자별 시가총액'!F48/'일자별 시가총액'!$G48</f>
        <v>4.3943377399600476E-2</v>
      </c>
      <c r="G49" s="24">
        <f>'일자별 시가총액'!H48</f>
        <v>100.4007773205345</v>
      </c>
      <c r="H49" s="30">
        <v>200000</v>
      </c>
      <c r="I49" s="30">
        <v>50000</v>
      </c>
      <c r="J49" s="9">
        <f t="shared" si="4"/>
        <v>3150000</v>
      </c>
      <c r="K49" s="23">
        <f t="shared" si="1"/>
        <v>10040.077732053451</v>
      </c>
      <c r="L49" s="9">
        <f t="shared" si="2"/>
        <v>31626244855.968369</v>
      </c>
      <c r="M49" s="31">
        <f>$L49*B49/'일자별 주가'!B48-펀드!R48</f>
        <v>20285.809266177006</v>
      </c>
      <c r="N49" s="31">
        <f>$L49*C49/'일자별 주가'!C48-펀드!S48</f>
        <v>78.992597164718063</v>
      </c>
      <c r="O49" s="31">
        <f>$L49*D49/'일자별 주가'!D48-펀드!T48</f>
        <v>2410.3398943556094</v>
      </c>
      <c r="P49" s="31">
        <f>$L49*E49/'일자별 주가'!E48-펀드!U48</f>
        <v>210.82777613219696</v>
      </c>
      <c r="Q49" s="31">
        <f>$L49*F49/'일자별 주가'!F48-펀드!V48</f>
        <v>225.48292584375668</v>
      </c>
      <c r="R49" s="16">
        <f t="shared" si="5"/>
        <v>426001.99458971451</v>
      </c>
      <c r="S49" s="16">
        <f t="shared" si="6"/>
        <v>1658.8445404590707</v>
      </c>
      <c r="T49" s="16">
        <f t="shared" si="7"/>
        <v>50617.137781467558</v>
      </c>
      <c r="U49" s="16">
        <f t="shared" si="8"/>
        <v>4427.3832987761034</v>
      </c>
      <c r="V49" s="16">
        <f t="shared" si="9"/>
        <v>4735.1414427188793</v>
      </c>
    </row>
    <row r="50" spans="1:22" x14ac:dyDescent="0.3">
      <c r="A50">
        <v>48</v>
      </c>
      <c r="B50" s="15">
        <f>'일자별 시가총액'!B49/'일자별 시가총액'!$G49</f>
        <v>0.73248868745133477</v>
      </c>
      <c r="C50" s="15">
        <f>'일자별 시가총액'!C49/'일자별 시가총액'!$G49</f>
        <v>2.6187275748199228E-2</v>
      </c>
      <c r="D50" s="15">
        <f>'일자별 시가총액'!D49/'일자별 시가총액'!$G49</f>
        <v>0.14282862801278898</v>
      </c>
      <c r="E50" s="15">
        <f>'일자별 시가총액'!E49/'일자별 시가총액'!$G49</f>
        <v>5.3332452217640394E-2</v>
      </c>
      <c r="F50" s="15">
        <f>'일자별 시가총액'!F49/'일자별 시가총액'!$G49</f>
        <v>4.5162956570036661E-2</v>
      </c>
      <c r="G50" s="24">
        <f>'일자별 시가총액'!H49</f>
        <v>96.191762036646537</v>
      </c>
      <c r="H50" s="30">
        <v>150000</v>
      </c>
      <c r="I50" s="30">
        <v>100000</v>
      </c>
      <c r="J50" s="9">
        <f t="shared" si="4"/>
        <v>3200000</v>
      </c>
      <c r="K50" s="23">
        <f t="shared" si="1"/>
        <v>9619.1762036646542</v>
      </c>
      <c r="L50" s="9">
        <f t="shared" si="2"/>
        <v>30781363851.726894</v>
      </c>
      <c r="M50" s="31">
        <f>$L50*B50/'일자별 주가'!B49-펀드!R49</f>
        <v>6761.936422058905</v>
      </c>
      <c r="N50" s="31">
        <f>$L50*C50/'일자별 주가'!C49-펀드!S49</f>
        <v>26.330865721572536</v>
      </c>
      <c r="O50" s="31">
        <f>$L50*D50/'일자별 주가'!D49-펀드!T49</f>
        <v>803.44663145185768</v>
      </c>
      <c r="P50" s="31">
        <f>$L50*E50/'일자별 주가'!E49-펀드!U49</f>
        <v>70.275925377397471</v>
      </c>
      <c r="Q50" s="31">
        <f>$L50*F50/'일자별 주가'!F49-펀드!V49</f>
        <v>75.160975281252831</v>
      </c>
      <c r="R50" s="16">
        <f t="shared" si="5"/>
        <v>432763.93101177341</v>
      </c>
      <c r="S50" s="16">
        <f t="shared" si="6"/>
        <v>1685.1754061806432</v>
      </c>
      <c r="T50" s="16">
        <f t="shared" si="7"/>
        <v>51420.584412919416</v>
      </c>
      <c r="U50" s="16">
        <f t="shared" si="8"/>
        <v>4497.6592241535009</v>
      </c>
      <c r="V50" s="16">
        <f t="shared" si="9"/>
        <v>4810.3024180001321</v>
      </c>
    </row>
    <row r="51" spans="1:22" x14ac:dyDescent="0.3">
      <c r="A51">
        <v>49</v>
      </c>
      <c r="B51" s="15">
        <f>'일자별 시가총액'!B50/'일자별 시가총액'!$G50</f>
        <v>0.73454513771536678</v>
      </c>
      <c r="C51" s="15">
        <f>'일자별 시가총액'!C50/'일자별 시가총액'!$G50</f>
        <v>2.687713846786732E-2</v>
      </c>
      <c r="D51" s="15">
        <f>'일자별 시가총액'!D50/'일자별 시가총액'!$G50</f>
        <v>0.14225615430609176</v>
      </c>
      <c r="E51" s="15">
        <f>'일자별 시가총액'!E50/'일자별 시가총액'!$G50</f>
        <v>5.1319329546293063E-2</v>
      </c>
      <c r="F51" s="15">
        <f>'일자별 시가총액'!F50/'일자별 시가총액'!$G50</f>
        <v>4.5002239964381095E-2</v>
      </c>
      <c r="G51" s="24">
        <f>'일자별 시가총액'!H50</f>
        <v>93.529002535907452</v>
      </c>
      <c r="H51" s="30">
        <v>50000</v>
      </c>
      <c r="I51" s="30">
        <v>50000</v>
      </c>
      <c r="J51" s="9">
        <f t="shared" si="4"/>
        <v>3200000</v>
      </c>
      <c r="K51" s="23">
        <f t="shared" si="1"/>
        <v>9352.9002535907439</v>
      </c>
      <c r="L51" s="9">
        <f t="shared" si="2"/>
        <v>29929280811.490379</v>
      </c>
      <c r="M51" s="31">
        <f>$L51*B51/'일자별 주가'!B50-펀드!R50</f>
        <v>0</v>
      </c>
      <c r="N51" s="31">
        <f>$L51*C51/'일자별 주가'!C50-펀드!S50</f>
        <v>0</v>
      </c>
      <c r="O51" s="31">
        <f>$L51*D51/'일자별 주가'!D50-펀드!T50</f>
        <v>0</v>
      </c>
      <c r="P51" s="31">
        <f>$L51*E51/'일자별 주가'!E50-펀드!U50</f>
        <v>0</v>
      </c>
      <c r="Q51" s="31">
        <f>$L51*F51/'일자별 주가'!F50-펀드!V50</f>
        <v>0</v>
      </c>
      <c r="R51" s="16">
        <f t="shared" si="5"/>
        <v>432763.93101177341</v>
      </c>
      <c r="S51" s="16">
        <f t="shared" si="6"/>
        <v>1685.1754061806432</v>
      </c>
      <c r="T51" s="16">
        <f t="shared" si="7"/>
        <v>51420.584412919416</v>
      </c>
      <c r="U51" s="16">
        <f t="shared" si="8"/>
        <v>4497.6592241535009</v>
      </c>
      <c r="V51" s="16">
        <f t="shared" si="9"/>
        <v>4810.3024180001321</v>
      </c>
    </row>
    <row r="52" spans="1:22" x14ac:dyDescent="0.3">
      <c r="A52">
        <v>50</v>
      </c>
      <c r="B52" s="15">
        <f>'일자별 시가총액'!B51/'일자별 시가총액'!$G51</f>
        <v>0.73312884038941573</v>
      </c>
      <c r="C52" s="15">
        <f>'일자별 시가총액'!C51/'일자별 시가총액'!$G51</f>
        <v>2.5784966248778528E-2</v>
      </c>
      <c r="D52" s="15">
        <f>'일자별 시가총액'!D51/'일자별 시가총액'!$G51</f>
        <v>0.14387479294543529</v>
      </c>
      <c r="E52" s="15">
        <f>'일자별 시가총액'!E51/'일자별 시가총액'!$G51</f>
        <v>5.1939458564917232E-2</v>
      </c>
      <c r="F52" s="15">
        <f>'일자별 시가총액'!F51/'일자별 시가총액'!$G51</f>
        <v>4.5271941851453244E-2</v>
      </c>
      <c r="G52" s="24">
        <f>'일자별 시가총액'!H51</f>
        <v>92.141709798904614</v>
      </c>
      <c r="H52" s="30">
        <v>200000</v>
      </c>
      <c r="I52" s="30">
        <v>50000</v>
      </c>
      <c r="J52" s="9">
        <f t="shared" si="4"/>
        <v>3350000</v>
      </c>
      <c r="K52" s="23">
        <f t="shared" si="1"/>
        <v>9214.1709798904612</v>
      </c>
      <c r="L52" s="9">
        <f t="shared" si="2"/>
        <v>30867472782.633045</v>
      </c>
      <c r="M52" s="31">
        <f>$L52*B52/'일자별 주가'!B51-펀드!R51</f>
        <v>20285.80926617689</v>
      </c>
      <c r="N52" s="31">
        <f>$L52*C52/'일자별 주가'!C51-펀드!S51</f>
        <v>78.992597164717381</v>
      </c>
      <c r="O52" s="31">
        <f>$L52*D52/'일자별 주가'!D51-펀드!T51</f>
        <v>2410.3398943555949</v>
      </c>
      <c r="P52" s="31">
        <f>$L52*E52/'일자별 주가'!E51-펀드!U51</f>
        <v>210.82777613219514</v>
      </c>
      <c r="Q52" s="31">
        <f>$L52*F52/'일자별 주가'!F51-펀드!V51</f>
        <v>225.48292584375577</v>
      </c>
      <c r="R52" s="16">
        <f t="shared" si="5"/>
        <v>453049.7402779503</v>
      </c>
      <c r="S52" s="16">
        <f t="shared" si="6"/>
        <v>1764.1680033453606</v>
      </c>
      <c r="T52" s="16">
        <f t="shared" si="7"/>
        <v>53830.924307275011</v>
      </c>
      <c r="U52" s="16">
        <f t="shared" si="8"/>
        <v>4708.487000285696</v>
      </c>
      <c r="V52" s="16">
        <f t="shared" si="9"/>
        <v>5035.7853438438879</v>
      </c>
    </row>
    <row r="53" spans="1:22" x14ac:dyDescent="0.3">
      <c r="A53">
        <v>51</v>
      </c>
      <c r="B53" s="15">
        <f>'일자별 시가총액'!B52/'일자별 시가총액'!$G52</f>
        <v>0.73876476366506771</v>
      </c>
      <c r="C53" s="15">
        <f>'일자별 시가총액'!C52/'일자별 시가총액'!$G52</f>
        <v>2.5000378061034542E-2</v>
      </c>
      <c r="D53" s="15">
        <f>'일자별 시가총액'!D52/'일자별 시가총액'!$G52</f>
        <v>0.14468326705813703</v>
      </c>
      <c r="E53" s="15">
        <f>'일자별 시가총액'!E52/'일자별 시가총액'!$G52</f>
        <v>4.9066245279698384E-2</v>
      </c>
      <c r="F53" s="15">
        <f>'일자별 시가총액'!F52/'일자별 시가총액'!$G52</f>
        <v>4.2485345936062353E-2</v>
      </c>
      <c r="G53" s="24">
        <f>'일자별 시가총액'!H52</f>
        <v>89.516638394679362</v>
      </c>
      <c r="H53" s="30">
        <v>200000</v>
      </c>
      <c r="I53" s="30">
        <v>150000</v>
      </c>
      <c r="J53" s="9">
        <f t="shared" si="4"/>
        <v>3400000</v>
      </c>
      <c r="K53" s="23">
        <f t="shared" si="1"/>
        <v>8951.6638394679358</v>
      </c>
      <c r="L53" s="9">
        <f t="shared" si="2"/>
        <v>30435657054.190983</v>
      </c>
      <c r="M53" s="31">
        <f>$L53*B53/'일자별 주가'!B52-펀드!R52</f>
        <v>6761.936422058905</v>
      </c>
      <c r="N53" s="31">
        <f>$L53*C53/'일자별 주가'!C52-펀드!S52</f>
        <v>26.330865721572764</v>
      </c>
      <c r="O53" s="31">
        <f>$L53*D53/'일자별 주가'!D52-펀드!T52</f>
        <v>803.44663145187224</v>
      </c>
      <c r="P53" s="31">
        <f>$L53*E53/'일자별 주가'!E52-펀드!U52</f>
        <v>70.27592537739929</v>
      </c>
      <c r="Q53" s="31">
        <f>$L53*F53/'일자별 주가'!F52-펀드!V52</f>
        <v>75.160975281251922</v>
      </c>
      <c r="R53" s="16">
        <f t="shared" si="5"/>
        <v>459811.67670000921</v>
      </c>
      <c r="S53" s="16">
        <f t="shared" si="6"/>
        <v>1790.4988690669334</v>
      </c>
      <c r="T53" s="16">
        <f t="shared" si="7"/>
        <v>54634.370938726883</v>
      </c>
      <c r="U53" s="16">
        <f t="shared" si="8"/>
        <v>4778.7629256630953</v>
      </c>
      <c r="V53" s="16">
        <f t="shared" si="9"/>
        <v>5110.9463191251398</v>
      </c>
    </row>
    <row r="54" spans="1:22" x14ac:dyDescent="0.3">
      <c r="A54">
        <v>52</v>
      </c>
      <c r="B54" s="15">
        <f>'일자별 시가총액'!B53/'일자별 시가총액'!$G53</f>
        <v>0.73470546623105559</v>
      </c>
      <c r="C54" s="15">
        <f>'일자별 시가총액'!C53/'일자별 시가총액'!$G53</f>
        <v>2.4956871623874968E-2</v>
      </c>
      <c r="D54" s="15">
        <f>'일자별 시가총액'!D53/'일자별 시가총액'!$G53</f>
        <v>0.14838641082219006</v>
      </c>
      <c r="E54" s="15">
        <f>'일자별 시가총액'!E53/'일자별 시가총액'!$G53</f>
        <v>4.9478679332387289E-2</v>
      </c>
      <c r="F54" s="15">
        <f>'일자별 시가총액'!F53/'일자별 시가총액'!$G53</f>
        <v>4.2472571990492113E-2</v>
      </c>
      <c r="G54" s="24">
        <f>'일자별 시가총액'!H53</f>
        <v>87.066071361664072</v>
      </c>
      <c r="H54" s="30">
        <v>150000</v>
      </c>
      <c r="I54" s="30">
        <v>150000</v>
      </c>
      <c r="J54" s="9">
        <f t="shared" si="4"/>
        <v>3400000</v>
      </c>
      <c r="K54" s="23">
        <f t="shared" si="1"/>
        <v>8706.6071361664071</v>
      </c>
      <c r="L54" s="9">
        <f t="shared" si="2"/>
        <v>29602464262.965786</v>
      </c>
      <c r="M54" s="31">
        <f>$L54*B54/'일자별 주가'!B53-펀드!R53</f>
        <v>0</v>
      </c>
      <c r="N54" s="31">
        <f>$L54*C54/'일자별 주가'!C53-펀드!S53</f>
        <v>0</v>
      </c>
      <c r="O54" s="31">
        <f>$L54*D54/'일자별 주가'!D53-펀드!T53</f>
        <v>0</v>
      </c>
      <c r="P54" s="31">
        <f>$L54*E54/'일자별 주가'!E53-펀드!U53</f>
        <v>0</v>
      </c>
      <c r="Q54" s="31">
        <f>$L54*F54/'일자별 주가'!F53-펀드!V53</f>
        <v>0</v>
      </c>
      <c r="R54" s="16">
        <f t="shared" si="5"/>
        <v>459811.67670000921</v>
      </c>
      <c r="S54" s="16">
        <f t="shared" si="6"/>
        <v>1790.4988690669334</v>
      </c>
      <c r="T54" s="16">
        <f t="shared" si="7"/>
        <v>54634.370938726883</v>
      </c>
      <c r="U54" s="16">
        <f t="shared" si="8"/>
        <v>4778.7629256630953</v>
      </c>
      <c r="V54" s="16">
        <f t="shared" si="9"/>
        <v>5110.9463191251398</v>
      </c>
    </row>
    <row r="55" spans="1:22" x14ac:dyDescent="0.3">
      <c r="A55">
        <v>53</v>
      </c>
      <c r="B55" s="15">
        <f>'일자별 시가총액'!B54/'일자별 시가총액'!$G54</f>
        <v>0.74511018433770582</v>
      </c>
      <c r="C55" s="15">
        <f>'일자별 시가총액'!C54/'일자별 시가총액'!$G54</f>
        <v>2.5184873050636807E-2</v>
      </c>
      <c r="D55" s="15">
        <f>'일자별 시가총액'!D54/'일자별 시가총액'!$G54</f>
        <v>0.14192502681702346</v>
      </c>
      <c r="E55" s="15">
        <f>'일자별 시가총액'!E54/'일자별 시가총액'!$G54</f>
        <v>4.7549852937984798E-2</v>
      </c>
      <c r="F55" s="15">
        <f>'일자별 시가총액'!F54/'일자별 시가총액'!$G54</f>
        <v>4.0230062856649131E-2</v>
      </c>
      <c r="G55" s="24">
        <f>'일자별 시가총액'!H54</f>
        <v>82.764752737868335</v>
      </c>
      <c r="H55" s="30">
        <v>50000</v>
      </c>
      <c r="I55" s="30">
        <v>0</v>
      </c>
      <c r="J55" s="9">
        <f t="shared" si="4"/>
        <v>3450000</v>
      </c>
      <c r="K55" s="23">
        <f t="shared" si="1"/>
        <v>8276.475273786833</v>
      </c>
      <c r="L55" s="9">
        <f t="shared" si="2"/>
        <v>28553839694.564575</v>
      </c>
      <c r="M55" s="31">
        <f>$L55*B55/'일자별 주가'!B54-펀드!R54</f>
        <v>6761.9364220590796</v>
      </c>
      <c r="N55" s="31">
        <f>$L55*C55/'일자별 주가'!C54-펀드!S54</f>
        <v>26.330865721572536</v>
      </c>
      <c r="O55" s="31">
        <f>$L55*D55/'일자별 주가'!D54-펀드!T54</f>
        <v>803.44663145186496</v>
      </c>
      <c r="P55" s="31">
        <f>$L55*E55/'일자별 주가'!E54-펀드!U54</f>
        <v>70.27592537739838</v>
      </c>
      <c r="Q55" s="31">
        <f>$L55*F55/'일자별 주가'!F54-펀드!V54</f>
        <v>75.160975281252831</v>
      </c>
      <c r="R55" s="16">
        <f t="shared" si="5"/>
        <v>466573.61312206829</v>
      </c>
      <c r="S55" s="16">
        <f t="shared" si="6"/>
        <v>1816.8297347885059</v>
      </c>
      <c r="T55" s="16">
        <f t="shared" si="7"/>
        <v>55437.817570178748</v>
      </c>
      <c r="U55" s="16">
        <f t="shared" si="8"/>
        <v>4849.0388510404937</v>
      </c>
      <c r="V55" s="16">
        <f t="shared" si="9"/>
        <v>5186.1072944063926</v>
      </c>
    </row>
    <row r="56" spans="1:22" x14ac:dyDescent="0.3">
      <c r="A56">
        <v>54</v>
      </c>
      <c r="B56" s="15">
        <f>'일자별 시가총액'!B55/'일자별 시가총액'!$G55</f>
        <v>0.7537535095286324</v>
      </c>
      <c r="C56" s="15">
        <f>'일자별 시가총액'!C55/'일자별 시가총액'!$G55</f>
        <v>2.4718900797229017E-2</v>
      </c>
      <c r="D56" s="15">
        <f>'일자별 시가총액'!D55/'일자별 시가총액'!$G55</f>
        <v>0.14388026234399562</v>
      </c>
      <c r="E56" s="15">
        <f>'일자별 시가총액'!E55/'일자별 시가총액'!$G55</f>
        <v>4.1949762369387335E-2</v>
      </c>
      <c r="F56" s="15">
        <f>'일자별 시가총액'!F55/'일자별 시가총액'!$G55</f>
        <v>3.5697564960755573E-2</v>
      </c>
      <c r="G56" s="24">
        <f>'일자별 시가총액'!H55</f>
        <v>77.061045993418375</v>
      </c>
      <c r="H56" s="30">
        <v>200000</v>
      </c>
      <c r="I56" s="30">
        <v>100000</v>
      </c>
      <c r="J56" s="9">
        <f t="shared" si="4"/>
        <v>3550000</v>
      </c>
      <c r="K56" s="23">
        <f t="shared" si="1"/>
        <v>7706.1045993418375</v>
      </c>
      <c r="L56" s="9">
        <f t="shared" si="2"/>
        <v>27356671327.663525</v>
      </c>
      <c r="M56" s="31">
        <f>$L56*B56/'일자별 주가'!B55-펀드!R55</f>
        <v>13523.87284411781</v>
      </c>
      <c r="N56" s="31">
        <f>$L56*C56/'일자별 주가'!C55-펀드!S55</f>
        <v>52.6617314431453</v>
      </c>
      <c r="O56" s="31">
        <f>$L56*D56/'일자별 주가'!D55-펀드!T55</f>
        <v>1606.8932629037299</v>
      </c>
      <c r="P56" s="31">
        <f>$L56*E56/'일자별 주가'!E55-펀드!U55</f>
        <v>140.55185075479676</v>
      </c>
      <c r="Q56" s="31">
        <f>$L56*F56/'일자별 주가'!F55-펀드!V55</f>
        <v>150.32195056250384</v>
      </c>
      <c r="R56" s="16">
        <f t="shared" si="5"/>
        <v>480097.4859661861</v>
      </c>
      <c r="S56" s="16">
        <f t="shared" si="6"/>
        <v>1869.4914662316512</v>
      </c>
      <c r="T56" s="16">
        <f t="shared" si="7"/>
        <v>57044.710833082478</v>
      </c>
      <c r="U56" s="16">
        <f t="shared" si="8"/>
        <v>4989.5907017952904</v>
      </c>
      <c r="V56" s="16">
        <f t="shared" si="9"/>
        <v>5336.4292449688965</v>
      </c>
    </row>
    <row r="57" spans="1:22" x14ac:dyDescent="0.3">
      <c r="A57">
        <v>55</v>
      </c>
      <c r="B57" s="15">
        <f>'일자별 시가총액'!B56/'일자별 시가총액'!$G56</f>
        <v>0.74206048094152866</v>
      </c>
      <c r="C57" s="15">
        <f>'일자별 시가총액'!C56/'일자별 시가총액'!$G56</f>
        <v>2.7047847736265576E-2</v>
      </c>
      <c r="D57" s="15">
        <f>'일자별 시가총액'!D56/'일자별 시가총액'!$G56</f>
        <v>0.14526834865072713</v>
      </c>
      <c r="E57" s="15">
        <f>'일자별 시가총액'!E56/'일자별 시가총액'!$G56</f>
        <v>4.6289815221268828E-2</v>
      </c>
      <c r="F57" s="15">
        <f>'일자별 시가총액'!F56/'일자별 시가총액'!$G56</f>
        <v>3.9333507450209811E-2</v>
      </c>
      <c r="G57" s="24">
        <f>'일자별 시가총액'!H56</f>
        <v>82.740402284181599</v>
      </c>
      <c r="H57" s="30">
        <v>150000</v>
      </c>
      <c r="I57" s="30">
        <v>100000</v>
      </c>
      <c r="J57" s="9">
        <f t="shared" si="4"/>
        <v>3600000</v>
      </c>
      <c r="K57" s="23">
        <f t="shared" si="1"/>
        <v>8274.04022841816</v>
      </c>
      <c r="L57" s="9">
        <f t="shared" si="2"/>
        <v>29786544822.305378</v>
      </c>
      <c r="M57" s="31">
        <f>$L57*B57/'일자별 주가'!B56-펀드!R56</f>
        <v>6761.9364220590796</v>
      </c>
      <c r="N57" s="31">
        <f>$L57*C57/'일자별 주가'!C56-펀드!S56</f>
        <v>26.330865721572536</v>
      </c>
      <c r="O57" s="31">
        <f>$L57*D57/'일자별 주가'!D56-펀드!T56</f>
        <v>803.44663145186496</v>
      </c>
      <c r="P57" s="31">
        <f>$L57*E57/'일자별 주가'!E56-펀드!U56</f>
        <v>70.27592537739838</v>
      </c>
      <c r="Q57" s="31">
        <f>$L57*F57/'일자별 주가'!F56-펀드!V56</f>
        <v>75.160975281251922</v>
      </c>
      <c r="R57" s="16">
        <f t="shared" si="5"/>
        <v>486859.42238824518</v>
      </c>
      <c r="S57" s="16">
        <f t="shared" si="6"/>
        <v>1895.8223319532237</v>
      </c>
      <c r="T57" s="16">
        <f t="shared" si="7"/>
        <v>57848.157464534343</v>
      </c>
      <c r="U57" s="16">
        <f t="shared" si="8"/>
        <v>5059.8666271726888</v>
      </c>
      <c r="V57" s="16">
        <f t="shared" si="9"/>
        <v>5411.5902202501484</v>
      </c>
    </row>
    <row r="58" spans="1:22" x14ac:dyDescent="0.3">
      <c r="A58">
        <v>56</v>
      </c>
      <c r="B58" s="15">
        <f>'일자별 시가총액'!B57/'일자별 시가총액'!$G57</f>
        <v>0.73736168686836867</v>
      </c>
      <c r="C58" s="15">
        <f>'일자별 시가총액'!C57/'일자별 시가총액'!$G57</f>
        <v>2.9111136703115312E-2</v>
      </c>
      <c r="D58" s="15">
        <f>'일자별 시가총액'!D57/'일자별 시가총액'!$G57</f>
        <v>0.14306620581821333</v>
      </c>
      <c r="E58" s="15">
        <f>'일자별 시가총액'!E57/'일자별 시가총액'!$G57</f>
        <v>4.8323893879969423E-2</v>
      </c>
      <c r="F58" s="15">
        <f>'일자별 시가총액'!F57/'일자별 시가총액'!$G57</f>
        <v>4.2137076730333303E-2</v>
      </c>
      <c r="G58" s="24">
        <f>'일자별 시가총액'!H57</f>
        <v>77.948801261438021</v>
      </c>
      <c r="H58" s="30">
        <v>200000</v>
      </c>
      <c r="I58" s="30">
        <v>50000</v>
      </c>
      <c r="J58" s="9">
        <f t="shared" si="4"/>
        <v>3750000</v>
      </c>
      <c r="K58" s="23">
        <f t="shared" si="1"/>
        <v>7794.880126143802</v>
      </c>
      <c r="L58" s="9">
        <f t="shared" si="2"/>
        <v>29230800473.039257</v>
      </c>
      <c r="M58" s="31">
        <f>$L58*B58/'일자별 주가'!B57-펀드!R57</f>
        <v>20285.809266176831</v>
      </c>
      <c r="N58" s="31">
        <f>$L58*C58/'일자별 주가'!C57-펀드!S57</f>
        <v>78.992597164717381</v>
      </c>
      <c r="O58" s="31">
        <f>$L58*D58/'일자별 주가'!D57-펀드!T57</f>
        <v>2410.3398943556022</v>
      </c>
      <c r="P58" s="31">
        <f>$L58*E58/'일자별 주가'!E57-펀드!U57</f>
        <v>210.82777613219605</v>
      </c>
      <c r="Q58" s="31">
        <f>$L58*F58/'일자별 주가'!F57-펀드!V57</f>
        <v>225.48292584375577</v>
      </c>
      <c r="R58" s="16">
        <f t="shared" si="5"/>
        <v>507145.23165442201</v>
      </c>
      <c r="S58" s="16">
        <f t="shared" si="6"/>
        <v>1974.8149291179411</v>
      </c>
      <c r="T58" s="16">
        <f t="shared" si="7"/>
        <v>60258.497358889945</v>
      </c>
      <c r="U58" s="16">
        <f t="shared" si="8"/>
        <v>5270.6944033048849</v>
      </c>
      <c r="V58" s="16">
        <f t="shared" si="9"/>
        <v>5637.0731460939041</v>
      </c>
    </row>
    <row r="59" spans="1:22" x14ac:dyDescent="0.3">
      <c r="A59">
        <v>57</v>
      </c>
      <c r="B59" s="15">
        <f>'일자별 시가총액'!B58/'일자별 시가총액'!$G58</f>
        <v>0.73513330375760855</v>
      </c>
      <c r="C59" s="15">
        <f>'일자별 시가총액'!C58/'일자별 시가총액'!$G58</f>
        <v>2.8682608364732146E-2</v>
      </c>
      <c r="D59" s="15">
        <f>'일자별 시가총액'!D58/'일자별 시가총액'!$G58</f>
        <v>0.14641689239515973</v>
      </c>
      <c r="E59" s="15">
        <f>'일자별 시가총액'!E58/'일자별 시가총액'!$G58</f>
        <v>4.686606377142756E-2</v>
      </c>
      <c r="F59" s="15">
        <f>'일자별 시가총액'!F58/'일자별 시가총액'!$G58</f>
        <v>4.2901131711072057E-2</v>
      </c>
      <c r="G59" s="24">
        <f>'일자별 시가총액'!H58</f>
        <v>86.371522931396612</v>
      </c>
      <c r="H59" s="30">
        <v>200000</v>
      </c>
      <c r="I59" s="30">
        <v>100000</v>
      </c>
      <c r="J59" s="9">
        <f t="shared" si="4"/>
        <v>3850000</v>
      </c>
      <c r="K59" s="23">
        <f t="shared" si="1"/>
        <v>8637.1522931396612</v>
      </c>
      <c r="L59" s="9">
        <f t="shared" si="2"/>
        <v>33253036328.587696</v>
      </c>
      <c r="M59" s="31">
        <f>$L59*B59/'일자별 주가'!B58-펀드!R58</f>
        <v>13523.872844117985</v>
      </c>
      <c r="N59" s="31">
        <f>$L59*C59/'일자별 주가'!C58-펀드!S58</f>
        <v>52.661731443145527</v>
      </c>
      <c r="O59" s="31">
        <f>$L59*D59/'일자별 주가'!D58-펀드!T58</f>
        <v>1606.8932629037372</v>
      </c>
      <c r="P59" s="31">
        <f>$L59*E59/'일자별 주가'!E58-펀드!U58</f>
        <v>140.55185075479676</v>
      </c>
      <c r="Q59" s="31">
        <f>$L59*F59/'일자별 주가'!F58-펀드!V58</f>
        <v>150.32195056250475</v>
      </c>
      <c r="R59" s="16">
        <f t="shared" si="5"/>
        <v>520669.10449853999</v>
      </c>
      <c r="S59" s="16">
        <f t="shared" si="6"/>
        <v>2027.4766605610866</v>
      </c>
      <c r="T59" s="16">
        <f t="shared" si="7"/>
        <v>61865.390621793682</v>
      </c>
      <c r="U59" s="16">
        <f t="shared" si="8"/>
        <v>5411.2462540596816</v>
      </c>
      <c r="V59" s="16">
        <f t="shared" si="9"/>
        <v>5787.3950966564089</v>
      </c>
    </row>
    <row r="60" spans="1:22" x14ac:dyDescent="0.3">
      <c r="A60">
        <v>58</v>
      </c>
      <c r="B60" s="15">
        <f>'일자별 시가총액'!B59/'일자별 시가총액'!$G59</f>
        <v>0.73074161346423916</v>
      </c>
      <c r="C60" s="15">
        <f>'일자별 시가총액'!C59/'일자별 시가총액'!$G59</f>
        <v>2.7457188655598253E-2</v>
      </c>
      <c r="D60" s="15">
        <f>'일자별 시가총액'!D59/'일자별 시가총액'!$G59</f>
        <v>0.15080774820631898</v>
      </c>
      <c r="E60" s="15">
        <f>'일자별 시가총액'!E59/'일자별 시가총액'!$G59</f>
        <v>4.8002251189686082E-2</v>
      </c>
      <c r="F60" s="15">
        <f>'일자별 시가총액'!F59/'일자별 시가총액'!$G59</f>
        <v>4.2991198484157507E-2</v>
      </c>
      <c r="G60" s="24">
        <f>'일자별 시가총액'!H59</f>
        <v>90.036806682904853</v>
      </c>
      <c r="H60" s="30">
        <v>150000</v>
      </c>
      <c r="I60" s="30">
        <v>100000</v>
      </c>
      <c r="J60" s="9">
        <f t="shared" si="4"/>
        <v>3900000</v>
      </c>
      <c r="K60" s="23">
        <f t="shared" si="1"/>
        <v>9003.6806682904862</v>
      </c>
      <c r="L60" s="9">
        <f t="shared" si="2"/>
        <v>35114354606.332893</v>
      </c>
      <c r="M60" s="31">
        <f>$L60*B60/'일자별 주가'!B59-펀드!R59</f>
        <v>6761.936422058905</v>
      </c>
      <c r="N60" s="31">
        <f>$L60*C60/'일자별 주가'!C59-펀드!S59</f>
        <v>26.330865721572536</v>
      </c>
      <c r="O60" s="31">
        <f>$L60*D60/'일자별 주가'!D59-펀드!T59</f>
        <v>803.44663145185768</v>
      </c>
      <c r="P60" s="31">
        <f>$L60*E60/'일자별 주가'!E59-펀드!U59</f>
        <v>70.27592537739838</v>
      </c>
      <c r="Q60" s="31">
        <f>$L60*F60/'일자별 주가'!F59-펀드!V59</f>
        <v>75.160975281252831</v>
      </c>
      <c r="R60" s="16">
        <f t="shared" si="5"/>
        <v>527431.0409205989</v>
      </c>
      <c r="S60" s="16">
        <f t="shared" si="6"/>
        <v>2053.8075262826592</v>
      </c>
      <c r="T60" s="16">
        <f t="shared" si="7"/>
        <v>62668.83725324554</v>
      </c>
      <c r="U60" s="16">
        <f t="shared" si="8"/>
        <v>5481.52217943708</v>
      </c>
      <c r="V60" s="16">
        <f t="shared" si="9"/>
        <v>5862.5560719376617</v>
      </c>
    </row>
    <row r="61" spans="1:22" x14ac:dyDescent="0.3">
      <c r="A61">
        <v>59</v>
      </c>
      <c r="B61" s="15">
        <f>'일자별 시가총액'!B60/'일자별 시가총액'!$G60</f>
        <v>0.73521775401895006</v>
      </c>
      <c r="C61" s="15">
        <f>'일자별 시가총액'!C60/'일자별 시가총액'!$G60</f>
        <v>2.7021524326284532E-2</v>
      </c>
      <c r="D61" s="15">
        <f>'일자별 시가총액'!D60/'일자별 시가총액'!$G60</f>
        <v>0.14748490579867091</v>
      </c>
      <c r="E61" s="15">
        <f>'일자별 시가총액'!E60/'일자별 시가총액'!$G60</f>
        <v>4.7876280842443802E-2</v>
      </c>
      <c r="F61" s="15">
        <f>'일자별 시가총액'!F60/'일자별 시가총액'!$G60</f>
        <v>4.2399535013650728E-2</v>
      </c>
      <c r="G61" s="24">
        <f>'일자별 시가총액'!H60</f>
        <v>87.925124007842541</v>
      </c>
      <c r="H61" s="30">
        <v>50000</v>
      </c>
      <c r="I61" s="30">
        <v>0</v>
      </c>
      <c r="J61" s="9">
        <f t="shared" si="4"/>
        <v>3950000</v>
      </c>
      <c r="K61" s="23">
        <f t="shared" si="1"/>
        <v>8792.5124007842533</v>
      </c>
      <c r="L61" s="9">
        <f t="shared" si="2"/>
        <v>34730423983.097801</v>
      </c>
      <c r="M61" s="31">
        <f>$L61*B61/'일자별 주가'!B60-펀드!R60</f>
        <v>6761.9364220588468</v>
      </c>
      <c r="N61" s="31">
        <f>$L61*C61/'일자별 주가'!C60-펀드!S60</f>
        <v>26.330865721572081</v>
      </c>
      <c r="O61" s="31">
        <f>$L61*D61/'일자별 주가'!D60-펀드!T60</f>
        <v>803.44663145185768</v>
      </c>
      <c r="P61" s="31">
        <f>$L61*E61/'일자별 주가'!E60-펀드!U60</f>
        <v>70.275925377397471</v>
      </c>
      <c r="Q61" s="31">
        <f>$L61*F61/'일자별 주가'!F60-펀드!V60</f>
        <v>75.160975281250103</v>
      </c>
      <c r="R61" s="16">
        <f t="shared" si="5"/>
        <v>534192.97734265774</v>
      </c>
      <c r="S61" s="16">
        <f t="shared" si="6"/>
        <v>2080.1383920042313</v>
      </c>
      <c r="T61" s="16">
        <f t="shared" si="7"/>
        <v>63472.283884697397</v>
      </c>
      <c r="U61" s="16">
        <f t="shared" si="8"/>
        <v>5551.7981048144775</v>
      </c>
      <c r="V61" s="16">
        <f t="shared" si="9"/>
        <v>5937.7170472189118</v>
      </c>
    </row>
    <row r="62" spans="1:22" x14ac:dyDescent="0.3">
      <c r="A62">
        <v>60</v>
      </c>
      <c r="B62" s="15">
        <f>'일자별 시가총액'!B61/'일자별 시가총액'!$G61</f>
        <v>0.73389421871435978</v>
      </c>
      <c r="C62" s="15">
        <f>'일자별 시가총액'!C61/'일자별 시가총액'!$G61</f>
        <v>2.5904250306690305E-2</v>
      </c>
      <c r="D62" s="15">
        <f>'일자별 시가총액'!D61/'일자별 시가총액'!$G61</f>
        <v>0.1503894213750582</v>
      </c>
      <c r="E62" s="15">
        <f>'일자별 시가총액'!E61/'일자별 시가총액'!$G61</f>
        <v>4.7927030462912648E-2</v>
      </c>
      <c r="F62" s="15">
        <f>'일자별 시가총액'!F61/'일자별 시가총액'!$G61</f>
        <v>4.1885079140979053E-2</v>
      </c>
      <c r="G62" s="24">
        <f>'일자별 시가총액'!H61</f>
        <v>89.005069356613873</v>
      </c>
      <c r="H62" s="30">
        <v>150000</v>
      </c>
      <c r="I62" s="30">
        <v>100000</v>
      </c>
      <c r="J62" s="9">
        <f t="shared" si="4"/>
        <v>4000000</v>
      </c>
      <c r="K62" s="23">
        <f t="shared" si="1"/>
        <v>8900.5069356613876</v>
      </c>
      <c r="L62" s="9">
        <f t="shared" si="2"/>
        <v>35602027742.645554</v>
      </c>
      <c r="M62" s="31">
        <f>$L62*B62/'일자별 주가'!B61-펀드!R61</f>
        <v>6761.9364220589632</v>
      </c>
      <c r="N62" s="31">
        <f>$L62*C62/'일자별 주가'!C61-펀드!S61</f>
        <v>26.330865721572536</v>
      </c>
      <c r="O62" s="31">
        <f>$L62*D62/'일자별 주가'!D61-펀드!T61</f>
        <v>803.44663145187951</v>
      </c>
      <c r="P62" s="31">
        <f>$L62*E62/'일자별 주가'!E61-펀드!U61</f>
        <v>70.27592537739929</v>
      </c>
      <c r="Q62" s="31">
        <f>$L62*F62/'일자별 주가'!F61-펀드!V61</f>
        <v>75.160975281252831</v>
      </c>
      <c r="R62" s="16">
        <f t="shared" si="5"/>
        <v>540954.91376471671</v>
      </c>
      <c r="S62" s="16">
        <f t="shared" si="6"/>
        <v>2106.4692577258038</v>
      </c>
      <c r="T62" s="16">
        <f t="shared" si="7"/>
        <v>64275.730516149277</v>
      </c>
      <c r="U62" s="16">
        <f t="shared" si="8"/>
        <v>5622.0740301918768</v>
      </c>
      <c r="V62" s="16">
        <f t="shared" si="9"/>
        <v>6012.8780225001647</v>
      </c>
    </row>
    <row r="63" spans="1:22" x14ac:dyDescent="0.3">
      <c r="A63">
        <v>61</v>
      </c>
      <c r="B63" s="15">
        <f>'일자별 시가총액'!B62/'일자별 시가총액'!$G62</f>
        <v>0.7317222473618743</v>
      </c>
      <c r="C63" s="15">
        <f>'일자별 시가총액'!C62/'일자별 시가총액'!$G62</f>
        <v>2.6482423646146738E-2</v>
      </c>
      <c r="D63" s="15">
        <f>'일자별 시가총액'!D62/'일자별 시가총액'!$G62</f>
        <v>0.15208126862105201</v>
      </c>
      <c r="E63" s="15">
        <f>'일자별 시가총액'!E62/'일자별 시가총액'!$G62</f>
        <v>4.8155116281203225E-2</v>
      </c>
      <c r="F63" s="15">
        <f>'일자별 시가총액'!F62/'일자별 시가총액'!$G62</f>
        <v>4.1558944089723715E-2</v>
      </c>
      <c r="G63" s="24">
        <f>'일자별 시가총액'!H62</f>
        <v>88.437561919722469</v>
      </c>
      <c r="H63" s="30">
        <v>50000</v>
      </c>
      <c r="I63" s="30">
        <v>50000</v>
      </c>
      <c r="J63" s="9">
        <f t="shared" si="4"/>
        <v>4000000</v>
      </c>
      <c r="K63" s="23">
        <f t="shared" si="1"/>
        <v>8843.7561919722466</v>
      </c>
      <c r="L63" s="9">
        <f t="shared" si="2"/>
        <v>35375024767.888985</v>
      </c>
      <c r="M63" s="31">
        <f>$L63*B63/'일자별 주가'!B62-펀드!R62</f>
        <v>0</v>
      </c>
      <c r="N63" s="31">
        <f>$L63*C63/'일자별 주가'!C62-펀드!S62</f>
        <v>0</v>
      </c>
      <c r="O63" s="31">
        <f>$L63*D63/'일자별 주가'!D62-펀드!T62</f>
        <v>0</v>
      </c>
      <c r="P63" s="31">
        <f>$L63*E63/'일자별 주가'!E62-펀드!U62</f>
        <v>0</v>
      </c>
      <c r="Q63" s="31">
        <f>$L63*F63/'일자별 주가'!F62-펀드!V62</f>
        <v>0</v>
      </c>
      <c r="R63" s="16">
        <f t="shared" si="5"/>
        <v>540954.91376471671</v>
      </c>
      <c r="S63" s="16">
        <f t="shared" si="6"/>
        <v>2106.4692577258038</v>
      </c>
      <c r="T63" s="16">
        <f t="shared" si="7"/>
        <v>64275.730516149277</v>
      </c>
      <c r="U63" s="16">
        <f t="shared" si="8"/>
        <v>5622.0740301918768</v>
      </c>
      <c r="V63" s="16">
        <f t="shared" si="9"/>
        <v>6012.8780225001647</v>
      </c>
    </row>
    <row r="64" spans="1:22" x14ac:dyDescent="0.3">
      <c r="A64">
        <v>62</v>
      </c>
      <c r="B64" s="15">
        <f>'일자별 시가총액'!B63/'일자별 시가총액'!$G63</f>
        <v>0.73072999556828777</v>
      </c>
      <c r="C64" s="15">
        <f>'일자별 시가총액'!C63/'일자별 시가총액'!$G63</f>
        <v>2.8386509218177251E-2</v>
      </c>
      <c r="D64" s="15">
        <f>'일자별 시가총액'!D63/'일자별 시가총액'!$G63</f>
        <v>0.15146577510739256</v>
      </c>
      <c r="E64" s="15">
        <f>'일자별 시가총액'!E63/'일자별 시가총액'!$G63</f>
        <v>4.8508616490352083E-2</v>
      </c>
      <c r="F64" s="15">
        <f>'일자별 시가총액'!F63/'일자별 시가총액'!$G63</f>
        <v>4.0909103615790345E-2</v>
      </c>
      <c r="G64" s="24">
        <f>'일자별 시가총액'!H63</f>
        <v>88.372577042553189</v>
      </c>
      <c r="H64" s="30">
        <v>100000</v>
      </c>
      <c r="I64" s="30">
        <v>50000</v>
      </c>
      <c r="J64" s="9">
        <f t="shared" si="4"/>
        <v>4050000</v>
      </c>
      <c r="K64" s="23">
        <f t="shared" si="1"/>
        <v>8837.2577042553185</v>
      </c>
      <c r="L64" s="9">
        <f t="shared" si="2"/>
        <v>35790893702.234039</v>
      </c>
      <c r="M64" s="31">
        <f>$L64*B64/'일자별 주가'!B63-펀드!R63</f>
        <v>6761.9364220589632</v>
      </c>
      <c r="N64" s="31">
        <f>$L64*C64/'일자별 주가'!C63-펀드!S63</f>
        <v>26.330865721572536</v>
      </c>
      <c r="O64" s="31">
        <f>$L64*D64/'일자별 주가'!D63-펀드!T63</f>
        <v>803.44663145185041</v>
      </c>
      <c r="P64" s="31">
        <f>$L64*E64/'일자별 주가'!E63-펀드!U63</f>
        <v>70.275925377397471</v>
      </c>
      <c r="Q64" s="31">
        <f>$L64*F64/'일자별 주가'!F63-펀드!V63</f>
        <v>75.160975281251012</v>
      </c>
      <c r="R64" s="16">
        <f t="shared" si="5"/>
        <v>547716.85018677567</v>
      </c>
      <c r="S64" s="16">
        <f t="shared" si="6"/>
        <v>2132.8001234473763</v>
      </c>
      <c r="T64" s="16">
        <f t="shared" si="7"/>
        <v>65079.177147601127</v>
      </c>
      <c r="U64" s="16">
        <f t="shared" si="8"/>
        <v>5692.3499555692742</v>
      </c>
      <c r="V64" s="16">
        <f t="shared" si="9"/>
        <v>6088.0389977814157</v>
      </c>
    </row>
    <row r="65" spans="1:22" x14ac:dyDescent="0.3">
      <c r="A65">
        <v>63</v>
      </c>
      <c r="B65" s="15">
        <f>'일자별 시가총액'!B64/'일자별 시가총액'!$G64</f>
        <v>0.73327905129392312</v>
      </c>
      <c r="C65" s="15">
        <f>'일자별 시가총액'!C64/'일자별 시가총액'!$G64</f>
        <v>2.7880691096777842E-2</v>
      </c>
      <c r="D65" s="15">
        <f>'일자별 시가총액'!D64/'일자별 시가총액'!$G64</f>
        <v>0.14914400938246444</v>
      </c>
      <c r="E65" s="15">
        <f>'일자별 시가총액'!E64/'일자별 시가총액'!$G64</f>
        <v>4.8587230126965773E-2</v>
      </c>
      <c r="F65" s="15">
        <f>'일자별 시가총액'!F64/'일자별 시가총액'!$G64</f>
        <v>4.1109018099868805E-2</v>
      </c>
      <c r="G65" s="24">
        <f>'일자별 시가총액'!H64</f>
        <v>84.468985602089262</v>
      </c>
      <c r="H65" s="30">
        <v>50000</v>
      </c>
      <c r="I65" s="30">
        <v>0</v>
      </c>
      <c r="J65" s="9">
        <f t="shared" si="4"/>
        <v>4100000</v>
      </c>
      <c r="K65" s="23">
        <f t="shared" si="1"/>
        <v>8446.8985602089269</v>
      </c>
      <c r="L65" s="9">
        <f t="shared" si="2"/>
        <v>34632284096.856598</v>
      </c>
      <c r="M65" s="31">
        <f>$L65*B65/'일자별 주가'!B64-펀드!R64</f>
        <v>6761.9364220589632</v>
      </c>
      <c r="N65" s="31">
        <f>$L65*C65/'일자별 주가'!C64-펀드!S64</f>
        <v>26.330865721572536</v>
      </c>
      <c r="O65" s="31">
        <f>$L65*D65/'일자별 주가'!D64-펀드!T64</f>
        <v>803.44663145187224</v>
      </c>
      <c r="P65" s="31">
        <f>$L65*E65/'일자별 주가'!E64-펀드!U64</f>
        <v>70.27592537739838</v>
      </c>
      <c r="Q65" s="31">
        <f>$L65*F65/'일자별 주가'!F64-펀드!V64</f>
        <v>75.160975281253741</v>
      </c>
      <c r="R65" s="16">
        <f t="shared" si="5"/>
        <v>554478.78660883463</v>
      </c>
      <c r="S65" s="16">
        <f t="shared" si="6"/>
        <v>2159.1309891689489</v>
      </c>
      <c r="T65" s="16">
        <f t="shared" si="7"/>
        <v>65882.623779052999</v>
      </c>
      <c r="U65" s="16">
        <f t="shared" si="8"/>
        <v>5762.6258809466726</v>
      </c>
      <c r="V65" s="16">
        <f t="shared" si="9"/>
        <v>6163.1999730626694</v>
      </c>
    </row>
    <row r="66" spans="1:22" x14ac:dyDescent="0.3">
      <c r="A66">
        <v>64</v>
      </c>
      <c r="B66" s="15">
        <f>'일자별 시가총액'!B65/'일자별 시가총액'!$G65</f>
        <v>0.73460969677278132</v>
      </c>
      <c r="C66" s="15">
        <f>'일자별 시가총액'!C65/'일자별 시가총액'!$G65</f>
        <v>2.8059381601232138E-2</v>
      </c>
      <c r="D66" s="15">
        <f>'일자별 시가총액'!D65/'일자별 시가총액'!$G65</f>
        <v>0.14920615600572798</v>
      </c>
      <c r="E66" s="15">
        <f>'일자별 시가총액'!E65/'일자별 시가총액'!$G65</f>
        <v>4.747219167983939E-2</v>
      </c>
      <c r="F66" s="15">
        <f>'일자별 시가총액'!F65/'일자별 시가총액'!$G65</f>
        <v>4.0652573940419212E-2</v>
      </c>
      <c r="G66" s="24">
        <f>'일자별 시가총액'!H65</f>
        <v>86.156941827094244</v>
      </c>
      <c r="H66" s="30">
        <v>200000</v>
      </c>
      <c r="I66" s="30">
        <v>50000</v>
      </c>
      <c r="J66" s="9">
        <f t="shared" si="4"/>
        <v>4250000</v>
      </c>
      <c r="K66" s="23">
        <f t="shared" si="1"/>
        <v>8615.6941827094233</v>
      </c>
      <c r="L66" s="9">
        <f t="shared" si="2"/>
        <v>36616700276.515053</v>
      </c>
      <c r="M66" s="31">
        <f>$L66*B66/'일자별 주가'!B65-펀드!R65</f>
        <v>20285.809266177006</v>
      </c>
      <c r="N66" s="31">
        <f>$L66*C66/'일자별 주가'!C65-펀드!S65</f>
        <v>78.992597164717608</v>
      </c>
      <c r="O66" s="31">
        <f>$L66*D66/'일자별 주가'!D65-펀드!T65</f>
        <v>2410.3398943556094</v>
      </c>
      <c r="P66" s="31">
        <f>$L66*E66/'일자별 주가'!E65-펀드!U65</f>
        <v>210.82777613219605</v>
      </c>
      <c r="Q66" s="31">
        <f>$L66*F66/'일자별 주가'!F65-펀드!V65</f>
        <v>225.48292584375486</v>
      </c>
      <c r="R66" s="16">
        <f t="shared" si="5"/>
        <v>574764.59587501164</v>
      </c>
      <c r="S66" s="16">
        <f t="shared" si="6"/>
        <v>2238.1235863336665</v>
      </c>
      <c r="T66" s="16">
        <f t="shared" si="7"/>
        <v>68292.963673408609</v>
      </c>
      <c r="U66" s="16">
        <f t="shared" si="8"/>
        <v>5973.4536570788687</v>
      </c>
      <c r="V66" s="16">
        <f t="shared" si="9"/>
        <v>6388.6828989064243</v>
      </c>
    </row>
    <row r="67" spans="1:22" x14ac:dyDescent="0.3">
      <c r="A67">
        <v>65</v>
      </c>
      <c r="B67" s="15">
        <f>'일자별 시가총액'!B66/'일자별 시가총액'!$G66</f>
        <v>0.73610659637503484</v>
      </c>
      <c r="C67" s="15">
        <f>'일자별 시가총액'!C66/'일자별 시가총액'!$G66</f>
        <v>2.8177739023739403E-2</v>
      </c>
      <c r="D67" s="15">
        <f>'일자별 시가총액'!D66/'일자별 시가총액'!$G66</f>
        <v>0.14812960696856478</v>
      </c>
      <c r="E67" s="15">
        <f>'일자별 시가총액'!E66/'일자별 시가총액'!$G66</f>
        <v>4.728511812066731E-2</v>
      </c>
      <c r="F67" s="15">
        <f>'일자별 시가총액'!F66/'일자별 시가총액'!$G66</f>
        <v>4.0300939511993615E-2</v>
      </c>
      <c r="G67" s="24">
        <f>'일자별 시가총액'!H66</f>
        <v>86.349181871711238</v>
      </c>
      <c r="H67" s="30">
        <v>100000</v>
      </c>
      <c r="I67" s="30">
        <v>50000</v>
      </c>
      <c r="J67" s="9">
        <f t="shared" si="4"/>
        <v>4300000</v>
      </c>
      <c r="K67" s="23">
        <f t="shared" si="1"/>
        <v>8634.9181871711244</v>
      </c>
      <c r="L67" s="9">
        <f t="shared" si="2"/>
        <v>37130148204.835838</v>
      </c>
      <c r="M67" s="31">
        <f>$L67*B67/'일자별 주가'!B66-펀드!R66</f>
        <v>6761.9364220589632</v>
      </c>
      <c r="N67" s="31">
        <f>$L67*C67/'일자별 주가'!C66-펀드!S66</f>
        <v>26.330865721573446</v>
      </c>
      <c r="O67" s="31">
        <f>$L67*D67/'일자별 주가'!D66-펀드!T66</f>
        <v>803.44663145187951</v>
      </c>
      <c r="P67" s="31">
        <f>$L67*E67/'일자별 주가'!E66-펀드!U66</f>
        <v>70.27592537739929</v>
      </c>
      <c r="Q67" s="31">
        <f>$L67*F67/'일자별 주가'!F66-펀드!V66</f>
        <v>75.160975281252831</v>
      </c>
      <c r="R67" s="16">
        <f t="shared" si="5"/>
        <v>581526.5322970706</v>
      </c>
      <c r="S67" s="16">
        <f t="shared" si="6"/>
        <v>2264.4544520552399</v>
      </c>
      <c r="T67" s="16">
        <f t="shared" si="7"/>
        <v>69096.410304860488</v>
      </c>
      <c r="U67" s="16">
        <f t="shared" si="8"/>
        <v>6043.729582456268</v>
      </c>
      <c r="V67" s="16">
        <f t="shared" si="9"/>
        <v>6463.8438741876771</v>
      </c>
    </row>
    <row r="68" spans="1:22" x14ac:dyDescent="0.3">
      <c r="A68">
        <v>66</v>
      </c>
      <c r="B68" s="15">
        <f>'일자별 시가총액'!B67/'일자별 시가총액'!$G67</f>
        <v>0.73610868323199397</v>
      </c>
      <c r="C68" s="15">
        <f>'일자별 시가총액'!C67/'일자별 시가총액'!$G67</f>
        <v>2.7746759801490366E-2</v>
      </c>
      <c r="D68" s="15">
        <f>'일자별 시가총액'!D67/'일자별 시가총액'!$G67</f>
        <v>0.14924505642217856</v>
      </c>
      <c r="E68" s="15">
        <f>'일자별 시가총액'!E67/'일자별 시가총액'!$G67</f>
        <v>4.6577177468979485E-2</v>
      </c>
      <c r="F68" s="15">
        <f>'일자별 시가총액'!F67/'일자별 시가총액'!$G67</f>
        <v>4.0322323075357609E-2</v>
      </c>
      <c r="G68" s="24">
        <f>'일자별 시가총액'!H67</f>
        <v>89.472196499137411</v>
      </c>
      <c r="H68" s="30">
        <v>150000</v>
      </c>
      <c r="I68" s="30">
        <v>50000</v>
      </c>
      <c r="J68" s="9">
        <f t="shared" si="4"/>
        <v>4400000</v>
      </c>
      <c r="K68" s="23">
        <f t="shared" ref="K68:K131" si="10">10000*G68/G$3</f>
        <v>8947.2196499137408</v>
      </c>
      <c r="L68" s="9">
        <f t="shared" ref="L68:L131" si="11">J68*K68</f>
        <v>39367766459.620461</v>
      </c>
      <c r="M68" s="31">
        <f>$L68*B68/'일자별 주가'!B67-펀드!R67</f>
        <v>13523.87284411781</v>
      </c>
      <c r="N68" s="31">
        <f>$L68*C68/'일자별 주가'!C67-펀드!S67</f>
        <v>52.661731443144163</v>
      </c>
      <c r="O68" s="31">
        <f>$L68*D68/'일자별 주가'!D67-펀드!T67</f>
        <v>1606.8932629037008</v>
      </c>
      <c r="P68" s="31">
        <f>$L68*E68/'일자별 주가'!E67-펀드!U67</f>
        <v>140.55185075479585</v>
      </c>
      <c r="Q68" s="31">
        <f>$L68*F68/'일자별 주가'!F67-펀드!V67</f>
        <v>150.32195056250384</v>
      </c>
      <c r="R68" s="16">
        <f t="shared" si="5"/>
        <v>595050.40514118841</v>
      </c>
      <c r="S68" s="16">
        <f t="shared" si="6"/>
        <v>2317.1161834983841</v>
      </c>
      <c r="T68" s="16">
        <f t="shared" si="7"/>
        <v>70703.303567764189</v>
      </c>
      <c r="U68" s="16">
        <f t="shared" si="8"/>
        <v>6184.2814332110638</v>
      </c>
      <c r="V68" s="16">
        <f t="shared" si="9"/>
        <v>6614.1658247501809</v>
      </c>
    </row>
    <row r="69" spans="1:22" x14ac:dyDescent="0.3">
      <c r="A69">
        <v>67</v>
      </c>
      <c r="B69" s="15">
        <f>'일자별 시가총액'!B68/'일자별 시가총액'!$G68</f>
        <v>0.73387789519800439</v>
      </c>
      <c r="C69" s="15">
        <f>'일자별 시가총액'!C68/'일자별 시가총액'!$G68</f>
        <v>2.7473924769851291E-2</v>
      </c>
      <c r="D69" s="15">
        <f>'일자별 시가총액'!D68/'일자별 시가총액'!$G68</f>
        <v>0.15083959902597935</v>
      </c>
      <c r="E69" s="15">
        <f>'일자별 시가총액'!E68/'일자별 시가총액'!$G68</f>
        <v>4.7515587081422436E-2</v>
      </c>
      <c r="F69" s="15">
        <f>'일자별 시가총액'!F68/'일자별 시가총액'!$G68</f>
        <v>4.0292993924742566E-2</v>
      </c>
      <c r="G69" s="24">
        <f>'일자별 시가총액'!H68</f>
        <v>91.40268394202927</v>
      </c>
      <c r="H69" s="30">
        <v>50000</v>
      </c>
      <c r="I69" s="30">
        <v>0</v>
      </c>
      <c r="J69" s="9">
        <f t="shared" ref="J69:J132" si="12">J68+H69-I69</f>
        <v>4450000</v>
      </c>
      <c r="K69" s="23">
        <f t="shared" si="10"/>
        <v>9140.2683942029271</v>
      </c>
      <c r="L69" s="9">
        <f t="shared" si="11"/>
        <v>40674194354.203026</v>
      </c>
      <c r="M69" s="31">
        <f>$L69*B69/'일자별 주가'!B68-펀드!R68</f>
        <v>6761.9364220589632</v>
      </c>
      <c r="N69" s="31">
        <f>$L69*C69/'일자별 주가'!C68-펀드!S68</f>
        <v>26.330865721572536</v>
      </c>
      <c r="O69" s="31">
        <f>$L69*D69/'일자별 주가'!D68-펀드!T68</f>
        <v>803.44663145186496</v>
      </c>
      <c r="P69" s="31">
        <f>$L69*E69/'일자별 주가'!E68-펀드!U68</f>
        <v>70.275925377397471</v>
      </c>
      <c r="Q69" s="31">
        <f>$L69*F69/'일자별 주가'!F68-펀드!V68</f>
        <v>75.160975281251012</v>
      </c>
      <c r="R69" s="16">
        <f t="shared" ref="R69:R132" si="13">R68+M69</f>
        <v>601812.34156324738</v>
      </c>
      <c r="S69" s="16">
        <f t="shared" ref="S69:S132" si="14">S68+N69</f>
        <v>2343.4470492199566</v>
      </c>
      <c r="T69" s="16">
        <f t="shared" ref="T69:T132" si="15">T68+O69</f>
        <v>71506.750199216054</v>
      </c>
      <c r="U69" s="16">
        <f t="shared" ref="U69:U132" si="16">U68+P69</f>
        <v>6254.5573585884613</v>
      </c>
      <c r="V69" s="16">
        <f t="shared" ref="V69:V132" si="17">V68+Q69</f>
        <v>6689.326800031432</v>
      </c>
    </row>
    <row r="70" spans="1:22" x14ac:dyDescent="0.3">
      <c r="A70">
        <v>68</v>
      </c>
      <c r="B70" s="15">
        <f>'일자별 시가총액'!B69/'일자별 시가총액'!$G69</f>
        <v>0.73072137892481848</v>
      </c>
      <c r="C70" s="15">
        <f>'일자별 시가총액'!C69/'일자별 시가총액'!$G69</f>
        <v>2.7629346995967551E-2</v>
      </c>
      <c r="D70" s="15">
        <f>'일자별 시가총액'!D69/'일자별 시가총액'!$G69</f>
        <v>0.15095871998510699</v>
      </c>
      <c r="E70" s="15">
        <f>'일자별 시가총액'!E69/'일자별 시가총액'!$G69</f>
        <v>4.8909742013222263E-2</v>
      </c>
      <c r="F70" s="15">
        <f>'일자별 시가총액'!F69/'일자별 시가총액'!$G69</f>
        <v>4.1780812080884765E-2</v>
      </c>
      <c r="G70" s="24">
        <f>'일자별 시가총액'!H69</f>
        <v>89.946762087517115</v>
      </c>
      <c r="H70" s="30">
        <v>200000</v>
      </c>
      <c r="I70" s="30">
        <v>200000</v>
      </c>
      <c r="J70" s="9">
        <f t="shared" si="12"/>
        <v>4450000</v>
      </c>
      <c r="K70" s="23">
        <f t="shared" si="10"/>
        <v>8994.6762087517109</v>
      </c>
      <c r="L70" s="9">
        <f t="shared" si="11"/>
        <v>40026309128.945114</v>
      </c>
      <c r="M70" s="31">
        <f>$L70*B70/'일자별 주가'!B69-펀드!R69</f>
        <v>0</v>
      </c>
      <c r="N70" s="31">
        <f>$L70*C70/'일자별 주가'!C69-펀드!S69</f>
        <v>0</v>
      </c>
      <c r="O70" s="31">
        <f>$L70*D70/'일자별 주가'!D69-펀드!T69</f>
        <v>0</v>
      </c>
      <c r="P70" s="31">
        <f>$L70*E70/'일자별 주가'!E69-펀드!U69</f>
        <v>0</v>
      </c>
      <c r="Q70" s="31">
        <f>$L70*F70/'일자별 주가'!F69-펀드!V69</f>
        <v>0</v>
      </c>
      <c r="R70" s="16">
        <f t="shared" si="13"/>
        <v>601812.34156324738</v>
      </c>
      <c r="S70" s="16">
        <f t="shared" si="14"/>
        <v>2343.4470492199566</v>
      </c>
      <c r="T70" s="16">
        <f t="shared" si="15"/>
        <v>71506.750199216054</v>
      </c>
      <c r="U70" s="16">
        <f t="shared" si="16"/>
        <v>6254.5573585884613</v>
      </c>
      <c r="V70" s="16">
        <f t="shared" si="17"/>
        <v>6689.326800031432</v>
      </c>
    </row>
    <row r="71" spans="1:22" x14ac:dyDescent="0.3">
      <c r="A71">
        <v>69</v>
      </c>
      <c r="B71" s="15">
        <f>'일자별 시가총액'!B70/'일자별 시가총액'!$G70</f>
        <v>0.73037501324591203</v>
      </c>
      <c r="C71" s="15">
        <f>'일자별 시가총액'!C70/'일자별 시가총액'!$G70</f>
        <v>2.7392254898765876E-2</v>
      </c>
      <c r="D71" s="15">
        <f>'일자별 시가총액'!D70/'일자별 시가총액'!$G70</f>
        <v>0.15023436717683389</v>
      </c>
      <c r="E71" s="15">
        <f>'일자별 시가총액'!E70/'일자별 시가총액'!$G70</f>
        <v>5.0166592846497507E-2</v>
      </c>
      <c r="F71" s="15">
        <f>'일자별 시가총액'!F70/'일자별 시가총액'!$G70</f>
        <v>4.1831771831990688E-2</v>
      </c>
      <c r="G71" s="24">
        <f>'일자별 시가총액'!H70</f>
        <v>90.915234585471552</v>
      </c>
      <c r="H71" s="30">
        <v>100000</v>
      </c>
      <c r="I71" s="30">
        <v>50000</v>
      </c>
      <c r="J71" s="9">
        <f t="shared" si="12"/>
        <v>4500000</v>
      </c>
      <c r="K71" s="23">
        <f t="shared" si="10"/>
        <v>9091.5234585471553</v>
      </c>
      <c r="L71" s="9">
        <f t="shared" si="11"/>
        <v>40911855563.462196</v>
      </c>
      <c r="M71" s="31">
        <f>$L71*B71/'일자별 주가'!B70-펀드!R70</f>
        <v>6761.9364220589632</v>
      </c>
      <c r="N71" s="31">
        <f>$L71*C71/'일자별 주가'!C70-펀드!S70</f>
        <v>26.330865721572991</v>
      </c>
      <c r="O71" s="31">
        <f>$L71*D71/'일자별 주가'!D70-펀드!T70</f>
        <v>803.44663145187951</v>
      </c>
      <c r="P71" s="31">
        <f>$L71*E71/'일자별 주가'!E70-펀드!U70</f>
        <v>70.27592537739929</v>
      </c>
      <c r="Q71" s="31">
        <f>$L71*F71/'일자별 주가'!F70-펀드!V70</f>
        <v>75.160975281253741</v>
      </c>
      <c r="R71" s="16">
        <f t="shared" si="13"/>
        <v>608574.27798530634</v>
      </c>
      <c r="S71" s="16">
        <f t="shared" si="14"/>
        <v>2369.7779149415296</v>
      </c>
      <c r="T71" s="16">
        <f t="shared" si="15"/>
        <v>72310.196830667934</v>
      </c>
      <c r="U71" s="16">
        <f t="shared" si="16"/>
        <v>6324.8332839658606</v>
      </c>
      <c r="V71" s="16">
        <f t="shared" si="17"/>
        <v>6764.4877753126857</v>
      </c>
    </row>
    <row r="72" spans="1:22" x14ac:dyDescent="0.3">
      <c r="A72">
        <v>70</v>
      </c>
      <c r="B72" s="15">
        <f>'일자별 시가총액'!B71/'일자별 시가총액'!$G71</f>
        <v>0.72913689860281017</v>
      </c>
      <c r="C72" s="15">
        <f>'일자별 시가총액'!C71/'일자별 시가총액'!$G71</f>
        <v>3.1849026627007018E-2</v>
      </c>
      <c r="D72" s="15">
        <f>'일자별 시가총액'!D71/'일자별 시가총액'!$G71</f>
        <v>0.14793971877343126</v>
      </c>
      <c r="E72" s="15">
        <f>'일자별 시가총액'!E71/'일자별 시가총액'!$G71</f>
        <v>4.9852086734301373E-2</v>
      </c>
      <c r="F72" s="15">
        <f>'일자별 시가총액'!F71/'일자별 시가총액'!$G71</f>
        <v>4.1222269262450213E-2</v>
      </c>
      <c r="G72" s="24">
        <f>'일자별 시가총액'!H71</f>
        <v>91.347830407308976</v>
      </c>
      <c r="H72" s="30">
        <v>200000</v>
      </c>
      <c r="I72" s="30">
        <v>100000</v>
      </c>
      <c r="J72" s="9">
        <f t="shared" si="12"/>
        <v>4600000</v>
      </c>
      <c r="K72" s="23">
        <f t="shared" si="10"/>
        <v>9134.7830407308975</v>
      </c>
      <c r="L72" s="9">
        <f t="shared" si="11"/>
        <v>42020001987.362129</v>
      </c>
      <c r="M72" s="31">
        <f>$L72*B72/'일자별 주가'!B71-펀드!R71</f>
        <v>13523.872844117926</v>
      </c>
      <c r="N72" s="31">
        <f>$L72*C72/'일자별 주가'!C71-펀드!S71</f>
        <v>52.661731443144618</v>
      </c>
      <c r="O72" s="31">
        <f>$L72*D72/'일자별 주가'!D71-펀드!T71</f>
        <v>1606.8932629037154</v>
      </c>
      <c r="P72" s="31">
        <f>$L72*E72/'일자별 주가'!E71-펀드!U71</f>
        <v>140.55185075479676</v>
      </c>
      <c r="Q72" s="31">
        <f>$L72*F72/'일자별 주가'!F71-펀드!V71</f>
        <v>150.32195056250293</v>
      </c>
      <c r="R72" s="16">
        <f t="shared" si="13"/>
        <v>622098.15082942427</v>
      </c>
      <c r="S72" s="16">
        <f t="shared" si="14"/>
        <v>2422.4396463846742</v>
      </c>
      <c r="T72" s="16">
        <f t="shared" si="15"/>
        <v>73917.090093571649</v>
      </c>
      <c r="U72" s="16">
        <f t="shared" si="16"/>
        <v>6465.3851347206573</v>
      </c>
      <c r="V72" s="16">
        <f t="shared" si="17"/>
        <v>6914.8097258751886</v>
      </c>
    </row>
    <row r="73" spans="1:22" x14ac:dyDescent="0.3">
      <c r="A73">
        <v>71</v>
      </c>
      <c r="B73" s="15">
        <f>'일자별 시가총액'!B72/'일자별 시가총액'!$G72</f>
        <v>0.73177093485570255</v>
      </c>
      <c r="C73" s="15">
        <f>'일자별 시가총액'!C72/'일자별 시가총액'!$G72</f>
        <v>3.1426662016445506E-2</v>
      </c>
      <c r="D73" s="15">
        <f>'일자별 시가총액'!D72/'일자별 시가총액'!$G72</f>
        <v>0.14653399197897582</v>
      </c>
      <c r="E73" s="15">
        <f>'일자별 시가총액'!E72/'일자별 시가총액'!$G72</f>
        <v>4.9599131142927126E-2</v>
      </c>
      <c r="F73" s="15">
        <f>'일자별 시가총액'!F72/'일자별 시가총액'!$G72</f>
        <v>4.0669280005949014E-2</v>
      </c>
      <c r="G73" s="24">
        <f>'일자별 시가총액'!H72</f>
        <v>89.263323706577694</v>
      </c>
      <c r="H73" s="30">
        <v>100000</v>
      </c>
      <c r="I73" s="30">
        <v>50000</v>
      </c>
      <c r="J73" s="9">
        <f t="shared" si="12"/>
        <v>4650000</v>
      </c>
      <c r="K73" s="23">
        <f t="shared" si="10"/>
        <v>8926.3323706577703</v>
      </c>
      <c r="L73" s="9">
        <f t="shared" si="11"/>
        <v>41507445523.558632</v>
      </c>
      <c r="M73" s="31">
        <f>$L73*B73/'일자별 주가'!B72-펀드!R72</f>
        <v>6761.9364220590796</v>
      </c>
      <c r="N73" s="31">
        <f>$L73*C73/'일자별 주가'!C72-펀드!S72</f>
        <v>26.330865721572991</v>
      </c>
      <c r="O73" s="31">
        <f>$L73*D73/'일자별 주가'!D72-펀드!T72</f>
        <v>803.44663145189406</v>
      </c>
      <c r="P73" s="31">
        <f>$L73*E73/'일자별 주가'!E72-펀드!U72</f>
        <v>70.275925377400199</v>
      </c>
      <c r="Q73" s="31">
        <f>$L73*F73/'일자별 주가'!F72-펀드!V72</f>
        <v>75.16097528125465</v>
      </c>
      <c r="R73" s="16">
        <f t="shared" si="13"/>
        <v>628860.08725148335</v>
      </c>
      <c r="S73" s="16">
        <f t="shared" si="14"/>
        <v>2448.7705121062472</v>
      </c>
      <c r="T73" s="16">
        <f t="shared" si="15"/>
        <v>74720.536725023543</v>
      </c>
      <c r="U73" s="16">
        <f t="shared" si="16"/>
        <v>6535.6610600980575</v>
      </c>
      <c r="V73" s="16">
        <f t="shared" si="17"/>
        <v>6989.9707011564433</v>
      </c>
    </row>
    <row r="74" spans="1:22" x14ac:dyDescent="0.3">
      <c r="A74">
        <v>72</v>
      </c>
      <c r="B74" s="15">
        <f>'일자별 시가총액'!B73/'일자별 시가총액'!$G73</f>
        <v>0.7307606915166488</v>
      </c>
      <c r="C74" s="15">
        <f>'일자별 시가총액'!C73/'일자별 시가총액'!$G73</f>
        <v>3.110712955834009E-2</v>
      </c>
      <c r="D74" s="15">
        <f>'일자별 시가총액'!D73/'일자별 시가총액'!$G73</f>
        <v>0.14583604718545956</v>
      </c>
      <c r="E74" s="15">
        <f>'일자별 시가총액'!E73/'일자별 시가총액'!$G73</f>
        <v>5.0605506224493828E-2</v>
      </c>
      <c r="F74" s="15">
        <f>'일자별 시가총액'!F73/'일자별 시가총액'!$G73</f>
        <v>4.1690625515057679E-2</v>
      </c>
      <c r="G74" s="24">
        <f>'일자별 시가총액'!H73</f>
        <v>90.682185981630695</v>
      </c>
      <c r="H74" s="30">
        <v>150000</v>
      </c>
      <c r="I74" s="30">
        <v>100000</v>
      </c>
      <c r="J74" s="9">
        <f t="shared" si="12"/>
        <v>4700000</v>
      </c>
      <c r="K74" s="23">
        <f t="shared" si="10"/>
        <v>9068.2185981630701</v>
      </c>
      <c r="L74" s="9">
        <f t="shared" si="11"/>
        <v>42620627411.366432</v>
      </c>
      <c r="M74" s="31">
        <f>$L74*B74/'일자별 주가'!B73-펀드!R73</f>
        <v>6761.9364220589632</v>
      </c>
      <c r="N74" s="31">
        <f>$L74*C74/'일자별 주가'!C73-펀드!S73</f>
        <v>26.330865721572991</v>
      </c>
      <c r="O74" s="31">
        <f>$L74*D74/'일자별 주가'!D73-펀드!T73</f>
        <v>803.44663145186496</v>
      </c>
      <c r="P74" s="31">
        <f>$L74*E74/'일자별 주가'!E73-펀드!U73</f>
        <v>70.275925377397471</v>
      </c>
      <c r="Q74" s="31">
        <f>$L74*F74/'일자별 주가'!F73-펀드!V73</f>
        <v>75.160975281251012</v>
      </c>
      <c r="R74" s="16">
        <f t="shared" si="13"/>
        <v>635622.02367354231</v>
      </c>
      <c r="S74" s="16">
        <f t="shared" si="14"/>
        <v>2475.1013778278202</v>
      </c>
      <c r="T74" s="16">
        <f t="shared" si="15"/>
        <v>75523.983356475408</v>
      </c>
      <c r="U74" s="16">
        <f t="shared" si="16"/>
        <v>6605.936985475455</v>
      </c>
      <c r="V74" s="16">
        <f t="shared" si="17"/>
        <v>7065.1316764376943</v>
      </c>
    </row>
    <row r="75" spans="1:22" x14ac:dyDescent="0.3">
      <c r="A75">
        <v>73</v>
      </c>
      <c r="B75" s="15">
        <f>'일자별 시가총액'!B74/'일자별 시가총액'!$G74</f>
        <v>0.7279195793773342</v>
      </c>
      <c r="C75" s="15">
        <f>'일자별 시가총액'!C74/'일자별 시가총액'!$G74</f>
        <v>3.0871825015210196E-2</v>
      </c>
      <c r="D75" s="15">
        <f>'일자별 시가총액'!D74/'일자별 시가총액'!$G74</f>
        <v>0.14350393759927843</v>
      </c>
      <c r="E75" s="15">
        <f>'일자별 시가총액'!E74/'일자별 시가총액'!$G74</f>
        <v>5.2956214305612613E-2</v>
      </c>
      <c r="F75" s="15">
        <f>'일자별 시가총액'!F74/'일자별 시가총액'!$G74</f>
        <v>4.4748443702564623E-2</v>
      </c>
      <c r="G75" s="24">
        <f>'일자별 시가총액'!H74</f>
        <v>91.036123788376301</v>
      </c>
      <c r="H75" s="30">
        <v>150000</v>
      </c>
      <c r="I75" s="30">
        <v>50000</v>
      </c>
      <c r="J75" s="9">
        <f t="shared" si="12"/>
        <v>4800000</v>
      </c>
      <c r="K75" s="23">
        <f t="shared" si="10"/>
        <v>9103.6123788376299</v>
      </c>
      <c r="L75" s="9">
        <f t="shared" si="11"/>
        <v>43697339418.420624</v>
      </c>
      <c r="M75" s="31">
        <f>$L75*B75/'일자별 주가'!B74-펀드!R74</f>
        <v>13523.87284411781</v>
      </c>
      <c r="N75" s="31">
        <f>$L75*C75/'일자별 주가'!C74-펀드!S74</f>
        <v>52.661731443144163</v>
      </c>
      <c r="O75" s="31">
        <f>$L75*D75/'일자별 주가'!D74-펀드!T74</f>
        <v>1606.8932629037154</v>
      </c>
      <c r="P75" s="31">
        <f>$L75*E75/'일자별 주가'!E74-펀드!U74</f>
        <v>140.55185075479676</v>
      </c>
      <c r="Q75" s="31">
        <f>$L75*F75/'일자별 주가'!F74-펀드!V74</f>
        <v>150.32195056250202</v>
      </c>
      <c r="R75" s="16">
        <f t="shared" si="13"/>
        <v>649145.89651766012</v>
      </c>
      <c r="S75" s="16">
        <f t="shared" si="14"/>
        <v>2527.7631092709644</v>
      </c>
      <c r="T75" s="16">
        <f t="shared" si="15"/>
        <v>77130.876619379123</v>
      </c>
      <c r="U75" s="16">
        <f t="shared" si="16"/>
        <v>6746.4888362302518</v>
      </c>
      <c r="V75" s="16">
        <f t="shared" si="17"/>
        <v>7215.4536270001963</v>
      </c>
    </row>
    <row r="76" spans="1:22" x14ac:dyDescent="0.3">
      <c r="A76">
        <v>74</v>
      </c>
      <c r="B76" s="15">
        <f>'일자별 시가총액'!B75/'일자별 시가총액'!$G75</f>
        <v>0.72884199688092466</v>
      </c>
      <c r="C76" s="15">
        <f>'일자별 시가총액'!C75/'일자별 시가총액'!$G75</f>
        <v>3.0886461381847925E-2</v>
      </c>
      <c r="D76" s="15">
        <f>'일자별 시가총액'!D75/'일자별 시가총액'!$G75</f>
        <v>0.14169424691201249</v>
      </c>
      <c r="E76" s="15">
        <f>'일자별 시가총액'!E75/'일자별 시가총액'!$G75</f>
        <v>5.342121621651523E-2</v>
      </c>
      <c r="F76" s="15">
        <f>'일자별 시가총액'!F75/'일자별 시가총액'!$G75</f>
        <v>4.5156078608699732E-2</v>
      </c>
      <c r="G76" s="24">
        <f>'일자별 시가총액'!H75</f>
        <v>95.374178102037689</v>
      </c>
      <c r="H76" s="30">
        <v>50000</v>
      </c>
      <c r="I76" s="30">
        <v>0</v>
      </c>
      <c r="J76" s="9">
        <f t="shared" si="12"/>
        <v>4850000</v>
      </c>
      <c r="K76" s="23">
        <f t="shared" si="10"/>
        <v>9537.4178102037695</v>
      </c>
      <c r="L76" s="9">
        <f t="shared" si="11"/>
        <v>46256476379.488281</v>
      </c>
      <c r="M76" s="31">
        <f>$L76*B76/'일자별 주가'!B75-펀드!R75</f>
        <v>6761.9364220589632</v>
      </c>
      <c r="N76" s="31">
        <f>$L76*C76/'일자별 주가'!C75-펀드!S75</f>
        <v>26.330865721572991</v>
      </c>
      <c r="O76" s="31">
        <f>$L76*D76/'일자별 주가'!D75-펀드!T75</f>
        <v>803.44663145186496</v>
      </c>
      <c r="P76" s="31">
        <f>$L76*E76/'일자별 주가'!E75-펀드!U75</f>
        <v>70.27592537739838</v>
      </c>
      <c r="Q76" s="31">
        <f>$L76*F76/'일자별 주가'!F75-펀드!V75</f>
        <v>75.160975281252831</v>
      </c>
      <c r="R76" s="16">
        <f t="shared" si="13"/>
        <v>655907.83293971908</v>
      </c>
      <c r="S76" s="16">
        <f t="shared" si="14"/>
        <v>2554.0939749925374</v>
      </c>
      <c r="T76" s="16">
        <f t="shared" si="15"/>
        <v>77934.323250830988</v>
      </c>
      <c r="U76" s="16">
        <f t="shared" si="16"/>
        <v>6816.7647616076501</v>
      </c>
      <c r="V76" s="16">
        <f t="shared" si="17"/>
        <v>7290.6146022814492</v>
      </c>
    </row>
    <row r="77" spans="1:22" x14ac:dyDescent="0.3">
      <c r="A77">
        <v>75</v>
      </c>
      <c r="B77" s="15">
        <f>'일자별 시가총액'!B76/'일자별 시가총액'!$G76</f>
        <v>0.72798515563259958</v>
      </c>
      <c r="C77" s="15">
        <f>'일자별 시가총액'!C76/'일자별 시가총액'!$G76</f>
        <v>3.1650653550072183E-2</v>
      </c>
      <c r="D77" s="15">
        <f>'일자별 시가총액'!D76/'일자별 시가총액'!$G76</f>
        <v>0.14157435816237485</v>
      </c>
      <c r="E77" s="15">
        <f>'일자별 시가총액'!E76/'일자별 시가총액'!$G76</f>
        <v>5.3081797039882167E-2</v>
      </c>
      <c r="F77" s="15">
        <f>'일자별 시가총액'!F76/'일자별 시가총액'!$G76</f>
        <v>4.5708035615071189E-2</v>
      </c>
      <c r="G77" s="24">
        <f>'일자별 시가총액'!H76</f>
        <v>93.071407328565428</v>
      </c>
      <c r="H77" s="30">
        <v>100000</v>
      </c>
      <c r="I77" s="30">
        <v>50000</v>
      </c>
      <c r="J77" s="9">
        <f t="shared" si="12"/>
        <v>4900000</v>
      </c>
      <c r="K77" s="23">
        <f t="shared" si="10"/>
        <v>9307.1407328565438</v>
      </c>
      <c r="L77" s="9">
        <f t="shared" si="11"/>
        <v>45604989590.997063</v>
      </c>
      <c r="M77" s="31">
        <f>$L77*B77/'일자별 주가'!B76-펀드!R76</f>
        <v>6761.9364220589632</v>
      </c>
      <c r="N77" s="31">
        <f>$L77*C77/'일자별 주가'!C76-펀드!S76</f>
        <v>26.330865721572991</v>
      </c>
      <c r="O77" s="31">
        <f>$L77*D77/'일자별 주가'!D76-펀드!T76</f>
        <v>803.44663145187951</v>
      </c>
      <c r="P77" s="31">
        <f>$L77*E77/'일자별 주가'!E76-펀드!U76</f>
        <v>70.27592537739929</v>
      </c>
      <c r="Q77" s="31">
        <f>$L77*F77/'일자별 주가'!F76-펀드!V76</f>
        <v>75.160975281252831</v>
      </c>
      <c r="R77" s="16">
        <f t="shared" si="13"/>
        <v>662669.76936177805</v>
      </c>
      <c r="S77" s="16">
        <f t="shared" si="14"/>
        <v>2580.4248407141104</v>
      </c>
      <c r="T77" s="16">
        <f t="shared" si="15"/>
        <v>78737.769882282868</v>
      </c>
      <c r="U77" s="16">
        <f t="shared" si="16"/>
        <v>6887.0406869850494</v>
      </c>
      <c r="V77" s="16">
        <f t="shared" si="17"/>
        <v>7365.775577562702</v>
      </c>
    </row>
    <row r="78" spans="1:22" x14ac:dyDescent="0.3">
      <c r="A78">
        <v>76</v>
      </c>
      <c r="B78" s="15">
        <f>'일자별 시가총액'!B77/'일자별 시가총액'!$G77</f>
        <v>0.72465982281318964</v>
      </c>
      <c r="C78" s="15">
        <f>'일자별 시가총액'!C77/'일자별 시가총액'!$G77</f>
        <v>3.2785972688186345E-2</v>
      </c>
      <c r="D78" s="15">
        <f>'일자별 시가총액'!D77/'일자별 시가총액'!$G77</f>
        <v>0.14213611654025338</v>
      </c>
      <c r="E78" s="15">
        <f>'일자별 시가총액'!E77/'일자별 시가총액'!$G77</f>
        <v>5.4133573953932854E-2</v>
      </c>
      <c r="F78" s="15">
        <f>'일자별 시가총액'!F77/'일자별 시가총액'!$G77</f>
        <v>4.6284514004437761E-2</v>
      </c>
      <c r="G78" s="24">
        <f>'일자별 시가총액'!H77</f>
        <v>91.912193363658986</v>
      </c>
      <c r="H78" s="30">
        <v>200000</v>
      </c>
      <c r="I78" s="30">
        <v>50000</v>
      </c>
      <c r="J78" s="9">
        <f t="shared" si="12"/>
        <v>5050000</v>
      </c>
      <c r="K78" s="23">
        <f t="shared" si="10"/>
        <v>9191.2193363658989</v>
      </c>
      <c r="L78" s="9">
        <f t="shared" si="11"/>
        <v>46415657648.647789</v>
      </c>
      <c r="M78" s="31">
        <f>$L78*B78/'일자별 주가'!B77-펀드!R77</f>
        <v>20285.809266176773</v>
      </c>
      <c r="N78" s="31">
        <f>$L78*C78/'일자별 주가'!C77-펀드!S77</f>
        <v>78.992597164716699</v>
      </c>
      <c r="O78" s="31">
        <f>$L78*D78/'일자별 주가'!D77-펀드!T77</f>
        <v>2410.3398943555658</v>
      </c>
      <c r="P78" s="31">
        <f>$L78*E78/'일자별 주가'!E77-펀드!U77</f>
        <v>210.82777613219423</v>
      </c>
      <c r="Q78" s="31">
        <f>$L78*F78/'일자별 주가'!F77-펀드!V77</f>
        <v>225.48292584375486</v>
      </c>
      <c r="R78" s="16">
        <f t="shared" si="13"/>
        <v>682955.57862795482</v>
      </c>
      <c r="S78" s="16">
        <f t="shared" si="14"/>
        <v>2659.4174378788271</v>
      </c>
      <c r="T78" s="16">
        <f t="shared" si="15"/>
        <v>81148.109776638434</v>
      </c>
      <c r="U78" s="16">
        <f t="shared" si="16"/>
        <v>7097.8684631172437</v>
      </c>
      <c r="V78" s="16">
        <f t="shared" si="17"/>
        <v>7591.2585034064568</v>
      </c>
    </row>
    <row r="79" spans="1:22" x14ac:dyDescent="0.3">
      <c r="A79">
        <v>77</v>
      </c>
      <c r="B79" s="15">
        <f>'일자별 시가총액'!B78/'일자별 시가총액'!$G78</f>
        <v>0.72336660107665984</v>
      </c>
      <c r="C79" s="15">
        <f>'일자별 시가총액'!C78/'일자별 시가총액'!$G78</f>
        <v>3.2389378829680786E-2</v>
      </c>
      <c r="D79" s="15">
        <f>'일자별 시가총액'!D78/'일자별 시가총액'!$G78</f>
        <v>0.14465758226189568</v>
      </c>
      <c r="E79" s="15">
        <f>'일자별 시가총액'!E78/'일자별 시가총액'!$G78</f>
        <v>5.3537382371498819E-2</v>
      </c>
      <c r="F79" s="15">
        <f>'일자별 시가총액'!F78/'일자별 시가총액'!$G78</f>
        <v>4.6049055460264818E-2</v>
      </c>
      <c r="G79" s="24">
        <f>'일자별 시가총액'!H78</f>
        <v>93.198256634443723</v>
      </c>
      <c r="H79" s="30">
        <v>200000</v>
      </c>
      <c r="I79" s="30">
        <v>150000</v>
      </c>
      <c r="J79" s="9">
        <f t="shared" si="12"/>
        <v>5100000</v>
      </c>
      <c r="K79" s="23">
        <f t="shared" si="10"/>
        <v>9319.8256634443715</v>
      </c>
      <c r="L79" s="9">
        <f t="shared" si="11"/>
        <v>47531110883.566292</v>
      </c>
      <c r="M79" s="31">
        <f>$L79*B79/'일자별 주가'!B78-펀드!R78</f>
        <v>6761.9364220588468</v>
      </c>
      <c r="N79" s="31">
        <f>$L79*C79/'일자별 주가'!C78-펀드!S78</f>
        <v>26.330865721572536</v>
      </c>
      <c r="O79" s="31">
        <f>$L79*D79/'일자별 주가'!D78-펀드!T78</f>
        <v>803.44663145186496</v>
      </c>
      <c r="P79" s="31">
        <f>$L79*E79/'일자별 주가'!E78-펀드!U78</f>
        <v>70.275925377396561</v>
      </c>
      <c r="Q79" s="31">
        <f>$L79*F79/'일자별 주가'!F78-펀드!V78</f>
        <v>75.160975281251922</v>
      </c>
      <c r="R79" s="16">
        <f t="shared" si="13"/>
        <v>689717.51505001367</v>
      </c>
      <c r="S79" s="16">
        <f t="shared" si="14"/>
        <v>2685.7483036003996</v>
      </c>
      <c r="T79" s="16">
        <f t="shared" si="15"/>
        <v>81951.556408090299</v>
      </c>
      <c r="U79" s="16">
        <f t="shared" si="16"/>
        <v>7168.1443884946402</v>
      </c>
      <c r="V79" s="16">
        <f t="shared" si="17"/>
        <v>7666.4194786877088</v>
      </c>
    </row>
    <row r="80" spans="1:22" x14ac:dyDescent="0.3">
      <c r="A80">
        <v>78</v>
      </c>
      <c r="B80" s="15">
        <f>'일자별 시가총액'!B79/'일자별 시가총액'!$G79</f>
        <v>0.72360187741803872</v>
      </c>
      <c r="C80" s="15">
        <f>'일자별 시가총액'!C79/'일자별 시가총액'!$G79</f>
        <v>3.3573000989508661E-2</v>
      </c>
      <c r="D80" s="15">
        <f>'일자별 시가총액'!D79/'일자별 시가총액'!$G79</f>
        <v>0.1424624867363454</v>
      </c>
      <c r="E80" s="15">
        <f>'일자별 시가총액'!E79/'일자별 시가총액'!$G79</f>
        <v>5.4459946978684559E-2</v>
      </c>
      <c r="F80" s="15">
        <f>'일자별 시가총액'!F79/'일자별 시가총액'!$G79</f>
        <v>4.5902687877422681E-2</v>
      </c>
      <c r="G80" s="24">
        <f>'일자별 시가총액'!H79</f>
        <v>93.167953583099973</v>
      </c>
      <c r="H80" s="30">
        <v>100000</v>
      </c>
      <c r="I80" s="30">
        <v>50000</v>
      </c>
      <c r="J80" s="9">
        <f t="shared" si="12"/>
        <v>5150000</v>
      </c>
      <c r="K80" s="23">
        <f t="shared" si="10"/>
        <v>9316.795358309997</v>
      </c>
      <c r="L80" s="9">
        <f t="shared" si="11"/>
        <v>47981496095.296486</v>
      </c>
      <c r="M80" s="31">
        <f>$L80*B80/'일자별 주가'!B79-펀드!R79</f>
        <v>6761.9364220590796</v>
      </c>
      <c r="N80" s="31">
        <f>$L80*C80/'일자별 주가'!C79-펀드!S79</f>
        <v>26.330865721573446</v>
      </c>
      <c r="O80" s="31">
        <f>$L80*D80/'일자별 주가'!D79-펀드!T79</f>
        <v>803.44663145187951</v>
      </c>
      <c r="P80" s="31">
        <f>$L80*E80/'일자별 주가'!E79-펀드!U79</f>
        <v>70.275925377401109</v>
      </c>
      <c r="Q80" s="31">
        <f>$L80*F80/'일자별 주가'!F79-펀드!V79</f>
        <v>75.160975281252831</v>
      </c>
      <c r="R80" s="16">
        <f t="shared" si="13"/>
        <v>696479.45147207275</v>
      </c>
      <c r="S80" s="16">
        <f t="shared" si="14"/>
        <v>2712.079169321973</v>
      </c>
      <c r="T80" s="16">
        <f t="shared" si="15"/>
        <v>82755.003039542178</v>
      </c>
      <c r="U80" s="16">
        <f t="shared" si="16"/>
        <v>7238.4203138720413</v>
      </c>
      <c r="V80" s="16">
        <f t="shared" si="17"/>
        <v>7741.5804539689616</v>
      </c>
    </row>
    <row r="81" spans="1:22" x14ac:dyDescent="0.3">
      <c r="A81">
        <v>79</v>
      </c>
      <c r="B81" s="15">
        <f>'일자별 시가총액'!B80/'일자별 시가총액'!$G80</f>
        <v>0.7252116939317641</v>
      </c>
      <c r="C81" s="15">
        <f>'일자별 시가총액'!C80/'일자별 시가총액'!$G80</f>
        <v>3.3423064169010773E-2</v>
      </c>
      <c r="D81" s="15">
        <f>'일자별 시가총액'!D80/'일자별 시가총액'!$G80</f>
        <v>0.14213073355350417</v>
      </c>
      <c r="E81" s="15">
        <f>'일자별 시가총액'!E80/'일자별 시가총액'!$G80</f>
        <v>5.398866013371343E-2</v>
      </c>
      <c r="F81" s="15">
        <f>'일자별 시가총액'!F80/'일자별 시가총액'!$G80</f>
        <v>4.5245848212007535E-2</v>
      </c>
      <c r="G81" s="24">
        <f>'일자별 시가총액'!H80</f>
        <v>92.028731809172399</v>
      </c>
      <c r="H81" s="30">
        <v>100000</v>
      </c>
      <c r="I81" s="30">
        <v>100000</v>
      </c>
      <c r="J81" s="9">
        <f t="shared" si="12"/>
        <v>5150000</v>
      </c>
      <c r="K81" s="23">
        <f t="shared" si="10"/>
        <v>9202.8731809172386</v>
      </c>
      <c r="L81" s="9">
        <f t="shared" si="11"/>
        <v>47394796881.723778</v>
      </c>
      <c r="M81" s="31">
        <f>$L81*B81/'일자별 주가'!B80-펀드!R80</f>
        <v>0</v>
      </c>
      <c r="N81" s="31">
        <f>$L81*C81/'일자별 주가'!C80-펀드!S80</f>
        <v>0</v>
      </c>
      <c r="O81" s="31">
        <f>$L81*D81/'일자별 주가'!D80-펀드!T80</f>
        <v>0</v>
      </c>
      <c r="P81" s="31">
        <f>$L81*E81/'일자별 주가'!E80-펀드!U80</f>
        <v>0</v>
      </c>
      <c r="Q81" s="31">
        <f>$L81*F81/'일자별 주가'!F80-펀드!V80</f>
        <v>0</v>
      </c>
      <c r="R81" s="16">
        <f t="shared" si="13"/>
        <v>696479.45147207275</v>
      </c>
      <c r="S81" s="16">
        <f t="shared" si="14"/>
        <v>2712.079169321973</v>
      </c>
      <c r="T81" s="16">
        <f t="shared" si="15"/>
        <v>82755.003039542178</v>
      </c>
      <c r="U81" s="16">
        <f t="shared" si="16"/>
        <v>7238.4203138720413</v>
      </c>
      <c r="V81" s="16">
        <f t="shared" si="17"/>
        <v>7741.5804539689616</v>
      </c>
    </row>
    <row r="82" spans="1:22" x14ac:dyDescent="0.3">
      <c r="A82">
        <v>80</v>
      </c>
      <c r="B82" s="15">
        <f>'일자별 시가총액'!B81/'일자별 시가총액'!$G81</f>
        <v>0.72559366880495613</v>
      </c>
      <c r="C82" s="15">
        <f>'일자별 시가총액'!C81/'일자별 시가총액'!$G81</f>
        <v>3.2937202133589208E-2</v>
      </c>
      <c r="D82" s="15">
        <f>'일자별 시가총액'!D81/'일자별 시가총액'!$G81</f>
        <v>0.14285462993400097</v>
      </c>
      <c r="E82" s="15">
        <f>'일자별 시가총액'!E81/'일자별 시가총액'!$G81</f>
        <v>5.3475300045255775E-2</v>
      </c>
      <c r="F82" s="15">
        <f>'일자별 시가총액'!F81/'일자별 시가총액'!$G81</f>
        <v>4.5139199082197948E-2</v>
      </c>
      <c r="G82" s="24">
        <f>'일자별 시가총액'!H81</f>
        <v>92.912202829666342</v>
      </c>
      <c r="H82" s="30">
        <v>200000</v>
      </c>
      <c r="I82" s="30">
        <v>150000</v>
      </c>
      <c r="J82" s="9">
        <f t="shared" si="12"/>
        <v>5200000</v>
      </c>
      <c r="K82" s="23">
        <f t="shared" si="10"/>
        <v>9291.2202829666348</v>
      </c>
      <c r="L82" s="9">
        <f t="shared" si="11"/>
        <v>48314345471.426498</v>
      </c>
      <c r="M82" s="31">
        <f>$L82*B82/'일자별 주가'!B81-펀드!R81</f>
        <v>6761.9364220589632</v>
      </c>
      <c r="N82" s="31">
        <f>$L82*C82/'일자별 주가'!C81-펀드!S81</f>
        <v>26.330865721572081</v>
      </c>
      <c r="O82" s="31">
        <f>$L82*D82/'일자별 주가'!D81-펀드!T81</f>
        <v>803.44663145186496</v>
      </c>
      <c r="P82" s="31">
        <f>$L82*E82/'일자별 주가'!E81-펀드!U81</f>
        <v>70.275925377397471</v>
      </c>
      <c r="Q82" s="31">
        <f>$L82*F82/'일자별 주가'!F81-펀드!V81</f>
        <v>75.160975281251012</v>
      </c>
      <c r="R82" s="16">
        <f t="shared" si="13"/>
        <v>703241.38789413171</v>
      </c>
      <c r="S82" s="16">
        <f t="shared" si="14"/>
        <v>2738.4100350435451</v>
      </c>
      <c r="T82" s="16">
        <f t="shared" si="15"/>
        <v>83558.449670994043</v>
      </c>
      <c r="U82" s="16">
        <f t="shared" si="16"/>
        <v>7308.6962392494388</v>
      </c>
      <c r="V82" s="16">
        <f t="shared" si="17"/>
        <v>7816.7414292502126</v>
      </c>
    </row>
    <row r="83" spans="1:22" x14ac:dyDescent="0.3">
      <c r="A83">
        <v>81</v>
      </c>
      <c r="B83" s="15">
        <f>'일자별 시가총액'!B82/'일자별 시가총액'!$G82</f>
        <v>0.72454847537973799</v>
      </c>
      <c r="C83" s="15">
        <f>'일자별 시가총액'!C82/'일자별 시가총액'!$G82</f>
        <v>3.272563665003532E-2</v>
      </c>
      <c r="D83" s="15">
        <f>'일자별 시가총액'!D82/'일자별 시가총액'!$G82</f>
        <v>0.14331172479681292</v>
      </c>
      <c r="E83" s="15">
        <f>'일자별 시가총액'!E82/'일자별 시가총액'!$G82</f>
        <v>5.4484531632690257E-2</v>
      </c>
      <c r="F83" s="15">
        <f>'일자별 시가총액'!F82/'일자별 시가총액'!$G82</f>
        <v>4.4929631540723512E-2</v>
      </c>
      <c r="G83" s="24">
        <f>'일자별 시가총액'!H82</f>
        <v>93.512863875009032</v>
      </c>
      <c r="H83" s="30">
        <v>50000</v>
      </c>
      <c r="I83" s="30">
        <v>0</v>
      </c>
      <c r="J83" s="9">
        <f t="shared" si="12"/>
        <v>5250000</v>
      </c>
      <c r="K83" s="23">
        <f t="shared" si="10"/>
        <v>9351.2863875009025</v>
      </c>
      <c r="L83" s="9">
        <f t="shared" si="11"/>
        <v>49094253534.379738</v>
      </c>
      <c r="M83" s="31">
        <f>$L83*B83/'일자별 주가'!B82-펀드!R82</f>
        <v>6761.9364220589632</v>
      </c>
      <c r="N83" s="31">
        <f>$L83*C83/'일자별 주가'!C82-펀드!S82</f>
        <v>26.330865721572081</v>
      </c>
      <c r="O83" s="31">
        <f>$L83*D83/'일자별 주가'!D82-펀드!T82</f>
        <v>803.44663145186496</v>
      </c>
      <c r="P83" s="31">
        <f>$L83*E83/'일자별 주가'!E82-펀드!U82</f>
        <v>70.27592537739838</v>
      </c>
      <c r="Q83" s="31">
        <f>$L83*F83/'일자별 주가'!F82-펀드!V82</f>
        <v>75.160975281252831</v>
      </c>
      <c r="R83" s="16">
        <f t="shared" si="13"/>
        <v>710003.32431619067</v>
      </c>
      <c r="S83" s="16">
        <f t="shared" si="14"/>
        <v>2764.7409007651172</v>
      </c>
      <c r="T83" s="16">
        <f t="shared" si="15"/>
        <v>84361.896302445908</v>
      </c>
      <c r="U83" s="16">
        <f t="shared" si="16"/>
        <v>7378.9721646268372</v>
      </c>
      <c r="V83" s="16">
        <f t="shared" si="17"/>
        <v>7891.9024045314654</v>
      </c>
    </row>
    <row r="84" spans="1:22" x14ac:dyDescent="0.3">
      <c r="A84">
        <v>82</v>
      </c>
      <c r="B84" s="15">
        <f>'일자별 시가총액'!B83/'일자별 시가총액'!$G83</f>
        <v>0.72178225833125309</v>
      </c>
      <c r="C84" s="15">
        <f>'일자별 시가총액'!C83/'일자별 시가총액'!$G83</f>
        <v>3.2277020779173507E-2</v>
      </c>
      <c r="D84" s="15">
        <f>'일자별 시가총액'!D83/'일자별 시가총액'!$G83</f>
        <v>0.14356468010747736</v>
      </c>
      <c r="E84" s="15">
        <f>'일자별 시가총액'!E83/'일자별 시가총액'!$G83</f>
        <v>5.6485459871653862E-2</v>
      </c>
      <c r="F84" s="15">
        <f>'일자별 시가총액'!F83/'일자별 시가총액'!$G83</f>
        <v>4.5890580910442201E-2</v>
      </c>
      <c r="G84" s="24">
        <f>'일자별 시가총액'!H83</f>
        <v>93.683882417564945</v>
      </c>
      <c r="H84" s="30">
        <v>200000</v>
      </c>
      <c r="I84" s="30">
        <v>200000</v>
      </c>
      <c r="J84" s="9">
        <f t="shared" si="12"/>
        <v>5250000</v>
      </c>
      <c r="K84" s="23">
        <f t="shared" si="10"/>
        <v>9368.3882417564946</v>
      </c>
      <c r="L84" s="9">
        <f t="shared" si="11"/>
        <v>49184038269.221596</v>
      </c>
      <c r="M84" s="31">
        <f>$L84*B84/'일자별 주가'!B83-펀드!R83</f>
        <v>0</v>
      </c>
      <c r="N84" s="31">
        <f>$L84*C84/'일자별 주가'!C83-펀드!S83</f>
        <v>0</v>
      </c>
      <c r="O84" s="31">
        <f>$L84*D84/'일자별 주가'!D83-펀드!T83</f>
        <v>0</v>
      </c>
      <c r="P84" s="31">
        <f>$L84*E84/'일자별 주가'!E83-펀드!U83</f>
        <v>0</v>
      </c>
      <c r="Q84" s="31">
        <f>$L84*F84/'일자별 주가'!F83-펀드!V83</f>
        <v>0</v>
      </c>
      <c r="R84" s="16">
        <f t="shared" si="13"/>
        <v>710003.32431619067</v>
      </c>
      <c r="S84" s="16">
        <f t="shared" si="14"/>
        <v>2764.7409007651172</v>
      </c>
      <c r="T84" s="16">
        <f t="shared" si="15"/>
        <v>84361.896302445908</v>
      </c>
      <c r="U84" s="16">
        <f t="shared" si="16"/>
        <v>7378.9721646268372</v>
      </c>
      <c r="V84" s="16">
        <f t="shared" si="17"/>
        <v>7891.9024045314654</v>
      </c>
    </row>
    <row r="85" spans="1:22" x14ac:dyDescent="0.3">
      <c r="A85">
        <v>83</v>
      </c>
      <c r="B85" s="15">
        <f>'일자별 시가총액'!B84/'일자별 시가총액'!$G84</f>
        <v>0.7229695590593973</v>
      </c>
      <c r="C85" s="15">
        <f>'일자별 시가총액'!C84/'일자별 시가총액'!$G84</f>
        <v>3.189587293151943E-2</v>
      </c>
      <c r="D85" s="15">
        <f>'일자별 시가총액'!D84/'일자별 시가총액'!$G84</f>
        <v>0.14346608362786156</v>
      </c>
      <c r="E85" s="15">
        <f>'일자별 시가총액'!E84/'일자별 시가총액'!$G84</f>
        <v>5.5772005770246644E-2</v>
      </c>
      <c r="F85" s="15">
        <f>'일자별 시가총액'!F84/'일자별 시가총액'!$G84</f>
        <v>4.5896478610975074E-2</v>
      </c>
      <c r="G85" s="24">
        <f>'일자별 시가총액'!H84</f>
        <v>90.724128660835007</v>
      </c>
      <c r="H85" s="30">
        <v>200000</v>
      </c>
      <c r="I85" s="30">
        <v>150000</v>
      </c>
      <c r="J85" s="9">
        <f t="shared" si="12"/>
        <v>5300000</v>
      </c>
      <c r="K85" s="23">
        <f t="shared" si="10"/>
        <v>9072.4128660835013</v>
      </c>
      <c r="L85" s="9">
        <f t="shared" si="11"/>
        <v>48083788190.242554</v>
      </c>
      <c r="M85" s="31">
        <f>$L85*B85/'일자별 주가'!B84-펀드!R84</f>
        <v>6761.9364220590796</v>
      </c>
      <c r="N85" s="31">
        <f>$L85*C85/'일자별 주가'!C84-펀드!S84</f>
        <v>26.330865721573446</v>
      </c>
      <c r="O85" s="31">
        <f>$L85*D85/'일자별 주가'!D84-펀드!T84</f>
        <v>803.44663145187951</v>
      </c>
      <c r="P85" s="31">
        <f>$L85*E85/'일자별 주가'!E84-펀드!U84</f>
        <v>70.27592537739929</v>
      </c>
      <c r="Q85" s="31">
        <f>$L85*F85/'일자별 주가'!F84-펀드!V84</f>
        <v>75.160975281253741</v>
      </c>
      <c r="R85" s="16">
        <f t="shared" si="13"/>
        <v>716765.26073824975</v>
      </c>
      <c r="S85" s="16">
        <f t="shared" si="14"/>
        <v>2791.0717664866906</v>
      </c>
      <c r="T85" s="16">
        <f t="shared" si="15"/>
        <v>85165.342933897788</v>
      </c>
      <c r="U85" s="16">
        <f t="shared" si="16"/>
        <v>7449.2480900042365</v>
      </c>
      <c r="V85" s="16">
        <f t="shared" si="17"/>
        <v>7967.0633798127192</v>
      </c>
    </row>
    <row r="86" spans="1:22" x14ac:dyDescent="0.3">
      <c r="A86">
        <v>84</v>
      </c>
      <c r="B86" s="15">
        <f>'일자별 시가총액'!B85/'일자별 시가총액'!$G85</f>
        <v>0.72263350983921781</v>
      </c>
      <c r="C86" s="15">
        <f>'일자별 시가총액'!C85/'일자별 시가총액'!$G85</f>
        <v>3.2501378299750402E-2</v>
      </c>
      <c r="D86" s="15">
        <f>'일자별 시가총액'!D85/'일자별 시가총액'!$G85</f>
        <v>0.14380240746801226</v>
      </c>
      <c r="E86" s="15">
        <f>'일자별 시가총액'!E85/'일자별 시가총액'!$G85</f>
        <v>5.5105593703282441E-2</v>
      </c>
      <c r="F86" s="15">
        <f>'일자별 시가총액'!F85/'일자별 시가총액'!$G85</f>
        <v>4.5957110689737117E-2</v>
      </c>
      <c r="G86" s="24">
        <f>'일자별 시가총액'!H85</f>
        <v>92.076347812689178</v>
      </c>
      <c r="H86" s="30">
        <v>100000</v>
      </c>
      <c r="I86" s="30">
        <v>50000</v>
      </c>
      <c r="J86" s="9">
        <f t="shared" si="12"/>
        <v>5350000</v>
      </c>
      <c r="K86" s="23">
        <f t="shared" si="10"/>
        <v>9207.6347812689182</v>
      </c>
      <c r="L86" s="9">
        <f t="shared" si="11"/>
        <v>49260846079.788712</v>
      </c>
      <c r="M86" s="31">
        <f>$L86*B86/'일자별 주가'!B85-펀드!R85</f>
        <v>6761.9364220590796</v>
      </c>
      <c r="N86" s="31">
        <f>$L86*C86/'일자별 주가'!C85-펀드!S85</f>
        <v>26.330865721572081</v>
      </c>
      <c r="O86" s="31">
        <f>$L86*D86/'일자별 주가'!D85-펀드!T85</f>
        <v>803.44663145185041</v>
      </c>
      <c r="P86" s="31">
        <f>$L86*E86/'일자별 주가'!E85-펀드!U85</f>
        <v>70.27592537739838</v>
      </c>
      <c r="Q86" s="31">
        <f>$L86*F86/'일자별 주가'!F85-펀드!V85</f>
        <v>75.160975281250103</v>
      </c>
      <c r="R86" s="16">
        <f t="shared" si="13"/>
        <v>723527.19716030883</v>
      </c>
      <c r="S86" s="16">
        <f t="shared" si="14"/>
        <v>2817.4026322082627</v>
      </c>
      <c r="T86" s="16">
        <f t="shared" si="15"/>
        <v>85968.789565349638</v>
      </c>
      <c r="U86" s="16">
        <f t="shared" si="16"/>
        <v>7519.5240153816349</v>
      </c>
      <c r="V86" s="16">
        <f t="shared" si="17"/>
        <v>8042.2243550939693</v>
      </c>
    </row>
    <row r="87" spans="1:22" x14ac:dyDescent="0.3">
      <c r="A87">
        <v>85</v>
      </c>
      <c r="B87" s="15">
        <f>'일자별 시가총액'!B86/'일자별 시가총액'!$G86</f>
        <v>0.72198017160348671</v>
      </c>
      <c r="C87" s="15">
        <f>'일자별 시가총액'!C86/'일자별 시가총액'!$G86</f>
        <v>3.2282691080150347E-2</v>
      </c>
      <c r="D87" s="15">
        <f>'일자별 시가총액'!D86/'일자별 시가총액'!$G86</f>
        <v>0.14485003724000198</v>
      </c>
      <c r="E87" s="15">
        <f>'일자별 시가총액'!E86/'일자별 시가총액'!$G86</f>
        <v>5.4430735183274015E-2</v>
      </c>
      <c r="F87" s="15">
        <f>'일자별 시가총액'!F86/'일자별 시가총액'!$G86</f>
        <v>4.6456364893086972E-2</v>
      </c>
      <c r="G87" s="24">
        <f>'일자별 시가총액'!H86</f>
        <v>91.410404433573405</v>
      </c>
      <c r="H87" s="30">
        <v>50000</v>
      </c>
      <c r="I87" s="30">
        <v>50000</v>
      </c>
      <c r="J87" s="9">
        <f t="shared" si="12"/>
        <v>5350000</v>
      </c>
      <c r="K87" s="23">
        <f t="shared" si="10"/>
        <v>9141.0404433573403</v>
      </c>
      <c r="L87" s="9">
        <f t="shared" si="11"/>
        <v>48904566371.961769</v>
      </c>
      <c r="M87" s="31">
        <f>$L87*B87/'일자별 주가'!B86-펀드!R86</f>
        <v>0</v>
      </c>
      <c r="N87" s="31">
        <f>$L87*C87/'일자별 주가'!C86-펀드!S86</f>
        <v>0</v>
      </c>
      <c r="O87" s="31">
        <f>$L87*D87/'일자별 주가'!D86-펀드!T86</f>
        <v>0</v>
      </c>
      <c r="P87" s="31">
        <f>$L87*E87/'일자별 주가'!E86-펀드!U86</f>
        <v>0</v>
      </c>
      <c r="Q87" s="31">
        <f>$L87*F87/'일자별 주가'!F86-펀드!V86</f>
        <v>0</v>
      </c>
      <c r="R87" s="16">
        <f t="shared" si="13"/>
        <v>723527.19716030883</v>
      </c>
      <c r="S87" s="16">
        <f t="shared" si="14"/>
        <v>2817.4026322082627</v>
      </c>
      <c r="T87" s="16">
        <f t="shared" si="15"/>
        <v>85968.789565349638</v>
      </c>
      <c r="U87" s="16">
        <f t="shared" si="16"/>
        <v>7519.5240153816349</v>
      </c>
      <c r="V87" s="16">
        <f t="shared" si="17"/>
        <v>8042.2243550939693</v>
      </c>
    </row>
    <row r="88" spans="1:22" x14ac:dyDescent="0.3">
      <c r="A88">
        <v>86</v>
      </c>
      <c r="B88" s="15">
        <f>'일자별 시가총액'!B87/'일자별 시가총액'!$G87</f>
        <v>0.71765354136694304</v>
      </c>
      <c r="C88" s="15">
        <f>'일자별 시가총액'!C87/'일자별 시가총액'!$G87</f>
        <v>3.3277706982148873E-2</v>
      </c>
      <c r="D88" s="15">
        <f>'일자별 시가총액'!D87/'일자별 시가총액'!$G87</f>
        <v>0.14852511153577594</v>
      </c>
      <c r="E88" s="15">
        <f>'일자별 시가총액'!E87/'일자별 시가총액'!$G87</f>
        <v>5.3875290080657383E-2</v>
      </c>
      <c r="F88" s="15">
        <f>'일자별 시가총액'!F87/'일자별 시가총액'!$G87</f>
        <v>4.6668350034474823E-2</v>
      </c>
      <c r="G88" s="24">
        <f>'일자별 시가총액'!H87</f>
        <v>91.961504646921014</v>
      </c>
      <c r="H88" s="30">
        <v>200000</v>
      </c>
      <c r="I88" s="30">
        <v>150000</v>
      </c>
      <c r="J88" s="9">
        <f t="shared" si="12"/>
        <v>5400000</v>
      </c>
      <c r="K88" s="23">
        <f t="shared" si="10"/>
        <v>9196.1504646921021</v>
      </c>
      <c r="L88" s="9">
        <f t="shared" si="11"/>
        <v>49659212509.337349</v>
      </c>
      <c r="M88" s="31">
        <f>$L88*B88/'일자별 주가'!B87-펀드!R87</f>
        <v>6761.9364220589632</v>
      </c>
      <c r="N88" s="31">
        <f>$L88*C88/'일자별 주가'!C87-펀드!S87</f>
        <v>26.330865721572536</v>
      </c>
      <c r="O88" s="31">
        <f>$L88*D88/'일자별 주가'!D87-펀드!T87</f>
        <v>803.44663145187951</v>
      </c>
      <c r="P88" s="31">
        <f>$L88*E88/'일자별 주가'!E87-펀드!U87</f>
        <v>70.27592537739929</v>
      </c>
      <c r="Q88" s="31">
        <f>$L88*F88/'일자별 주가'!F87-펀드!V87</f>
        <v>75.16097528125465</v>
      </c>
      <c r="R88" s="16">
        <f t="shared" si="13"/>
        <v>730289.13358236779</v>
      </c>
      <c r="S88" s="16">
        <f t="shared" si="14"/>
        <v>2843.7334979298353</v>
      </c>
      <c r="T88" s="16">
        <f t="shared" si="15"/>
        <v>86772.236196801518</v>
      </c>
      <c r="U88" s="16">
        <f t="shared" si="16"/>
        <v>7589.7999407590341</v>
      </c>
      <c r="V88" s="16">
        <f t="shared" si="17"/>
        <v>8117.3853303752239</v>
      </c>
    </row>
    <row r="89" spans="1:22" x14ac:dyDescent="0.3">
      <c r="A89">
        <v>87</v>
      </c>
      <c r="B89" s="15">
        <f>'일자별 시가총액'!B88/'일자별 시가총액'!$G88</f>
        <v>0.71717943725952371</v>
      </c>
      <c r="C89" s="15">
        <f>'일자별 시가총액'!C88/'일자별 시가총액'!$G88</f>
        <v>3.3416547997710537E-2</v>
      </c>
      <c r="D89" s="15">
        <f>'일자별 시가총액'!D88/'일자별 시가총액'!$G88</f>
        <v>0.14877334495575936</v>
      </c>
      <c r="E89" s="15">
        <f>'일자별 시가총액'!E88/'일자별 시가총액'!$G88</f>
        <v>5.336066046363027E-2</v>
      </c>
      <c r="F89" s="15">
        <f>'일자별 시가총액'!F88/'일자별 시가총액'!$G88</f>
        <v>4.7270009323376105E-2</v>
      </c>
      <c r="G89" s="24">
        <f>'일자별 시가총액'!H88</f>
        <v>91.268016294009442</v>
      </c>
      <c r="H89" s="30">
        <v>50000</v>
      </c>
      <c r="I89" s="30">
        <v>0</v>
      </c>
      <c r="J89" s="9">
        <f t="shared" si="12"/>
        <v>5450000</v>
      </c>
      <c r="K89" s="23">
        <f t="shared" si="10"/>
        <v>9126.8016294009431</v>
      </c>
      <c r="L89" s="9">
        <f t="shared" si="11"/>
        <v>49741068880.235138</v>
      </c>
      <c r="M89" s="31">
        <f>$L89*B89/'일자별 주가'!B88-펀드!R88</f>
        <v>6761.9364220587304</v>
      </c>
      <c r="N89" s="31">
        <f>$L89*C89/'일자별 주가'!C88-펀드!S88</f>
        <v>26.330865721572081</v>
      </c>
      <c r="O89" s="31">
        <f>$L89*D89/'일자별 주가'!D88-펀드!T88</f>
        <v>803.44663145185041</v>
      </c>
      <c r="P89" s="31">
        <f>$L89*E89/'일자별 주가'!E88-펀드!U88</f>
        <v>70.275925377395652</v>
      </c>
      <c r="Q89" s="31">
        <f>$L89*F89/'일자별 주가'!F88-펀드!V88</f>
        <v>75.160975281251012</v>
      </c>
      <c r="R89" s="16">
        <f t="shared" si="13"/>
        <v>737051.07000442652</v>
      </c>
      <c r="S89" s="16">
        <f t="shared" si="14"/>
        <v>2870.0643636514073</v>
      </c>
      <c r="T89" s="16">
        <f t="shared" si="15"/>
        <v>87575.682828253368</v>
      </c>
      <c r="U89" s="16">
        <f t="shared" si="16"/>
        <v>7660.0758661364298</v>
      </c>
      <c r="V89" s="16">
        <f t="shared" si="17"/>
        <v>8192.5463056564749</v>
      </c>
    </row>
    <row r="90" spans="1:22" x14ac:dyDescent="0.3">
      <c r="A90">
        <v>88</v>
      </c>
      <c r="B90" s="15">
        <f>'일자별 시가총액'!B89/'일자별 시가총액'!$G89</f>
        <v>0.71459914998730556</v>
      </c>
      <c r="C90" s="15">
        <f>'일자별 시가총액'!C89/'일자별 시가총액'!$G89</f>
        <v>3.3988371109030253E-2</v>
      </c>
      <c r="D90" s="15">
        <f>'일자별 시가총액'!D89/'일자별 시가총액'!$G89</f>
        <v>0.15191258537091024</v>
      </c>
      <c r="E90" s="15">
        <f>'일자별 시가총액'!E89/'일자별 시가총액'!$G89</f>
        <v>5.2405777916364346E-2</v>
      </c>
      <c r="F90" s="15">
        <f>'일자별 시가총액'!F89/'일자별 시가총액'!$G89</f>
        <v>4.7094115616389653E-2</v>
      </c>
      <c r="G90" s="24">
        <f>'일자별 시가총액'!H89</f>
        <v>90.651312591787445</v>
      </c>
      <c r="H90" s="30">
        <v>150000</v>
      </c>
      <c r="I90" s="30">
        <v>50000</v>
      </c>
      <c r="J90" s="9">
        <f t="shared" si="12"/>
        <v>5550000</v>
      </c>
      <c r="K90" s="23">
        <f t="shared" si="10"/>
        <v>9065.1312591787446</v>
      </c>
      <c r="L90" s="9">
        <f t="shared" si="11"/>
        <v>50311478488.442032</v>
      </c>
      <c r="M90" s="31">
        <f>$L90*B90/'일자별 주가'!B89-펀드!R89</f>
        <v>13523.872844117926</v>
      </c>
      <c r="N90" s="31">
        <f>$L90*C90/'일자별 주가'!C89-펀드!S89</f>
        <v>52.661731443145527</v>
      </c>
      <c r="O90" s="31">
        <f>$L90*D90/'일자별 주가'!D89-펀드!T89</f>
        <v>1606.8932629037445</v>
      </c>
      <c r="P90" s="31">
        <f>$L90*E90/'일자별 주가'!E89-펀드!U89</f>
        <v>140.55185075479858</v>
      </c>
      <c r="Q90" s="31">
        <f>$L90*F90/'일자별 주가'!F89-펀드!V89</f>
        <v>150.32195056250384</v>
      </c>
      <c r="R90" s="16">
        <f t="shared" si="13"/>
        <v>750574.94284854445</v>
      </c>
      <c r="S90" s="16">
        <f t="shared" si="14"/>
        <v>2922.7260950945529</v>
      </c>
      <c r="T90" s="16">
        <f t="shared" si="15"/>
        <v>89182.576091157112</v>
      </c>
      <c r="U90" s="16">
        <f t="shared" si="16"/>
        <v>7800.6277168912284</v>
      </c>
      <c r="V90" s="16">
        <f t="shared" si="17"/>
        <v>8342.8682562189788</v>
      </c>
    </row>
    <row r="91" spans="1:22" x14ac:dyDescent="0.3">
      <c r="A91">
        <v>89</v>
      </c>
      <c r="B91" s="15">
        <f>'일자별 시가총액'!B90/'일자별 시가총액'!$G90</f>
        <v>0.71447105234162367</v>
      </c>
      <c r="C91" s="15">
        <f>'일자별 시가총액'!C90/'일자별 시가총액'!$G90</f>
        <v>3.4886522580658108E-2</v>
      </c>
      <c r="D91" s="15">
        <f>'일자별 시가총액'!D90/'일자별 시가총액'!$G90</f>
        <v>0.14617989039030446</v>
      </c>
      <c r="E91" s="15">
        <f>'일자별 시가총액'!E90/'일자별 시가총액'!$G90</f>
        <v>5.3836095727945753E-2</v>
      </c>
      <c r="F91" s="15">
        <f>'일자별 시가총액'!F90/'일자별 시가총액'!$G90</f>
        <v>5.0626438959467959E-2</v>
      </c>
      <c r="G91" s="24">
        <f>'일자별 시가총액'!H90</f>
        <v>91.897918667246429</v>
      </c>
      <c r="H91" s="30">
        <v>100000</v>
      </c>
      <c r="I91" s="30">
        <v>50000</v>
      </c>
      <c r="J91" s="9">
        <f t="shared" si="12"/>
        <v>5600000</v>
      </c>
      <c r="K91" s="23">
        <f t="shared" si="10"/>
        <v>9189.7918667246431</v>
      </c>
      <c r="L91" s="9">
        <f t="shared" si="11"/>
        <v>51462834453.658005</v>
      </c>
      <c r="M91" s="31">
        <f>$L91*B91/'일자별 주가'!B90-펀드!R90</f>
        <v>6761.9364220590796</v>
      </c>
      <c r="N91" s="31">
        <f>$L91*C91/'일자별 주가'!C90-펀드!S90</f>
        <v>26.330865721572991</v>
      </c>
      <c r="O91" s="31">
        <f>$L91*D91/'일자별 주가'!D90-펀드!T90</f>
        <v>803.44663145187951</v>
      </c>
      <c r="P91" s="31">
        <f>$L91*E91/'일자별 주가'!E90-펀드!U90</f>
        <v>70.27592537739929</v>
      </c>
      <c r="Q91" s="31">
        <f>$L91*F91/'일자별 주가'!F90-펀드!V90</f>
        <v>75.160975281252831</v>
      </c>
      <c r="R91" s="16">
        <f t="shared" si="13"/>
        <v>757336.87927060353</v>
      </c>
      <c r="S91" s="16">
        <f t="shared" si="14"/>
        <v>2949.0569608161259</v>
      </c>
      <c r="T91" s="16">
        <f t="shared" si="15"/>
        <v>89986.022722608992</v>
      </c>
      <c r="U91" s="16">
        <f t="shared" si="16"/>
        <v>7870.9036422686277</v>
      </c>
      <c r="V91" s="16">
        <f t="shared" si="17"/>
        <v>8418.0292315002316</v>
      </c>
    </row>
    <row r="92" spans="1:22" x14ac:dyDescent="0.3">
      <c r="A92">
        <v>90</v>
      </c>
      <c r="B92" s="15">
        <f>'일자별 시가총액'!B91/'일자별 시가총액'!$G91</f>
        <v>0.7171040308724308</v>
      </c>
      <c r="C92" s="15">
        <f>'일자별 시가총액'!C91/'일자별 시가총액'!$G91</f>
        <v>3.5186278206704974E-2</v>
      </c>
      <c r="D92" s="15">
        <f>'일자별 시가총액'!D91/'일자별 시가총액'!$G91</f>
        <v>0.14307439538729458</v>
      </c>
      <c r="E92" s="15">
        <f>'일자별 시가총액'!E91/'일자별 시가총액'!$G91</f>
        <v>5.3489143344027192E-2</v>
      </c>
      <c r="F92" s="15">
        <f>'일자별 시가총액'!F91/'일자별 시가총액'!$G91</f>
        <v>5.1146152189542445E-2</v>
      </c>
      <c r="G92" s="24">
        <f>'일자별 시가총액'!H91</f>
        <v>90.523253052685732</v>
      </c>
      <c r="H92" s="30">
        <v>200000</v>
      </c>
      <c r="I92" s="30">
        <v>50000</v>
      </c>
      <c r="J92" s="9">
        <f t="shared" si="12"/>
        <v>5750000</v>
      </c>
      <c r="K92" s="23">
        <f t="shared" si="10"/>
        <v>9052.3253052685741</v>
      </c>
      <c r="L92" s="9">
        <f t="shared" si="11"/>
        <v>52050870505.294304</v>
      </c>
      <c r="M92" s="31">
        <f>$L92*B92/'일자별 주가'!B91-펀드!R91</f>
        <v>20285.809266177006</v>
      </c>
      <c r="N92" s="31">
        <f>$L92*C92/'일자별 주가'!C91-펀드!S91</f>
        <v>78.992597164718063</v>
      </c>
      <c r="O92" s="31">
        <f>$L92*D92/'일자별 주가'!D91-펀드!T91</f>
        <v>2410.3398943556094</v>
      </c>
      <c r="P92" s="31">
        <f>$L92*E92/'일자별 주가'!E91-펀드!U91</f>
        <v>210.82777613219605</v>
      </c>
      <c r="Q92" s="31">
        <f>$L92*F92/'일자별 주가'!F91-펀드!V91</f>
        <v>225.48292584375668</v>
      </c>
      <c r="R92" s="16">
        <f t="shared" si="13"/>
        <v>777622.68853678054</v>
      </c>
      <c r="S92" s="16">
        <f t="shared" si="14"/>
        <v>3028.0495579808439</v>
      </c>
      <c r="T92" s="16">
        <f t="shared" si="15"/>
        <v>92396.362616964601</v>
      </c>
      <c r="U92" s="16">
        <f t="shared" si="16"/>
        <v>8081.7314184008237</v>
      </c>
      <c r="V92" s="16">
        <f t="shared" si="17"/>
        <v>8643.5121573439883</v>
      </c>
    </row>
    <row r="93" spans="1:22" x14ac:dyDescent="0.3">
      <c r="A93">
        <v>91</v>
      </c>
      <c r="B93" s="15">
        <f>'일자별 시가총액'!B92/'일자별 시가총액'!$G92</f>
        <v>0.71553464152799862</v>
      </c>
      <c r="C93" s="15">
        <f>'일자별 시가총액'!C92/'일자별 시가총액'!$G92</f>
        <v>3.4816501682799685E-2</v>
      </c>
      <c r="D93" s="15">
        <f>'일자별 시가총액'!D92/'일자별 시가총액'!$G92</f>
        <v>0.14551862255740311</v>
      </c>
      <c r="E93" s="15">
        <f>'일자별 시가총액'!E92/'일자별 시가총액'!$G92</f>
        <v>5.3850216178711136E-2</v>
      </c>
      <c r="F93" s="15">
        <f>'일자별 시가총액'!F92/'일자별 시가총액'!$G92</f>
        <v>5.0280018053087447E-2</v>
      </c>
      <c r="G93" s="24">
        <f>'일자별 시가총액'!H92</f>
        <v>90.438292995730649</v>
      </c>
      <c r="H93" s="30">
        <v>150000</v>
      </c>
      <c r="I93" s="30">
        <v>100000</v>
      </c>
      <c r="J93" s="9">
        <f t="shared" si="12"/>
        <v>5800000</v>
      </c>
      <c r="K93" s="23">
        <f t="shared" si="10"/>
        <v>9043.8292995730644</v>
      </c>
      <c r="L93" s="9">
        <f t="shared" si="11"/>
        <v>52454209937.523773</v>
      </c>
      <c r="M93" s="31">
        <f>$L93*B93/'일자별 주가'!B92-펀드!R92</f>
        <v>6761.9364220587304</v>
      </c>
      <c r="N93" s="31">
        <f>$L93*C93/'일자별 주가'!C92-펀드!S92</f>
        <v>26.330865721571172</v>
      </c>
      <c r="O93" s="31">
        <f>$L93*D93/'일자별 주가'!D92-펀드!T92</f>
        <v>803.4466314518213</v>
      </c>
      <c r="P93" s="31">
        <f>$L93*E93/'일자별 주가'!E92-펀드!U92</f>
        <v>70.275925377395652</v>
      </c>
      <c r="Q93" s="31">
        <f>$L93*F93/'일자별 주가'!F92-펀드!V92</f>
        <v>75.160975281249193</v>
      </c>
      <c r="R93" s="16">
        <f t="shared" si="13"/>
        <v>784384.62495883927</v>
      </c>
      <c r="S93" s="16">
        <f t="shared" si="14"/>
        <v>3054.3804237024151</v>
      </c>
      <c r="T93" s="16">
        <f t="shared" si="15"/>
        <v>93199.809248416423</v>
      </c>
      <c r="U93" s="16">
        <f t="shared" si="16"/>
        <v>8152.0073437782194</v>
      </c>
      <c r="V93" s="16">
        <f t="shared" si="17"/>
        <v>8718.6731326252375</v>
      </c>
    </row>
    <row r="94" spans="1:22" x14ac:dyDescent="0.3">
      <c r="A94">
        <v>92</v>
      </c>
      <c r="B94" s="15">
        <f>'일자별 시가총액'!B93/'일자별 시가총액'!$G93</f>
        <v>0.71873100689755554</v>
      </c>
      <c r="C94" s="15">
        <f>'일자별 시가총액'!C93/'일자별 시가총액'!$G93</f>
        <v>3.3837805925548539E-2</v>
      </c>
      <c r="D94" s="15">
        <f>'일자별 시가총액'!D93/'일자별 시가총액'!$G93</f>
        <v>0.14192319013735938</v>
      </c>
      <c r="E94" s="15">
        <f>'일자별 시가총액'!E93/'일자별 시가총액'!$G93</f>
        <v>5.4185777730657844E-2</v>
      </c>
      <c r="F94" s="15">
        <f>'일자별 시가총액'!F93/'일자별 시가총액'!$G93</f>
        <v>5.1322219308878633E-2</v>
      </c>
      <c r="G94" s="24">
        <f>'일자별 시가총액'!H93</f>
        <v>91.823643123695462</v>
      </c>
      <c r="H94" s="30">
        <v>50000</v>
      </c>
      <c r="I94" s="30">
        <v>0</v>
      </c>
      <c r="J94" s="9">
        <f t="shared" si="12"/>
        <v>5850000</v>
      </c>
      <c r="K94" s="23">
        <f t="shared" si="10"/>
        <v>9182.3643123695456</v>
      </c>
      <c r="L94" s="9">
        <f t="shared" si="11"/>
        <v>53716831227.361839</v>
      </c>
      <c r="M94" s="31">
        <f>$L94*B94/'일자별 주가'!B93-펀드!R93</f>
        <v>6761.9364220587304</v>
      </c>
      <c r="N94" s="31">
        <f>$L94*C94/'일자별 주가'!C93-펀드!S93</f>
        <v>26.330865721572536</v>
      </c>
      <c r="O94" s="31">
        <f>$L94*D94/'일자별 주가'!D93-펀드!T93</f>
        <v>803.44663145186496</v>
      </c>
      <c r="P94" s="31">
        <f>$L94*E94/'일자별 주가'!E93-펀드!U93</f>
        <v>70.27592537739838</v>
      </c>
      <c r="Q94" s="31">
        <f>$L94*F94/'일자별 주가'!F93-펀드!V93</f>
        <v>75.160975281251012</v>
      </c>
      <c r="R94" s="16">
        <f t="shared" si="13"/>
        <v>791146.561380898</v>
      </c>
      <c r="S94" s="16">
        <f t="shared" si="14"/>
        <v>3080.7112894239876</v>
      </c>
      <c r="T94" s="16">
        <f t="shared" si="15"/>
        <v>94003.255879868288</v>
      </c>
      <c r="U94" s="16">
        <f t="shared" si="16"/>
        <v>8222.2832691556177</v>
      </c>
      <c r="V94" s="16">
        <f t="shared" si="17"/>
        <v>8793.8341079064885</v>
      </c>
    </row>
    <row r="95" spans="1:22" x14ac:dyDescent="0.3">
      <c r="A95">
        <v>93</v>
      </c>
      <c r="B95" s="15">
        <f>'일자별 시가총액'!B94/'일자별 시가총액'!$G94</f>
        <v>0.72192588519511502</v>
      </c>
      <c r="C95" s="15">
        <f>'일자별 시가총액'!C94/'일자별 시가총액'!$G94</f>
        <v>3.3140363312453208E-2</v>
      </c>
      <c r="D95" s="15">
        <f>'일자별 시가총액'!D94/'일자별 시가총액'!$G94</f>
        <v>0.1410314885300229</v>
      </c>
      <c r="E95" s="15">
        <f>'일자별 시가총액'!E94/'일자별 시가총액'!$G94</f>
        <v>5.3251069552493951E-2</v>
      </c>
      <c r="F95" s="15">
        <f>'일자별 시가총액'!F94/'일자별 시가총액'!$G94</f>
        <v>5.0651193409914981E-2</v>
      </c>
      <c r="G95" s="24">
        <f>'일자별 시가총액'!H94</f>
        <v>94.227235511202082</v>
      </c>
      <c r="H95" s="30">
        <v>200000</v>
      </c>
      <c r="I95" s="30">
        <v>200000</v>
      </c>
      <c r="J95" s="9">
        <f t="shared" si="12"/>
        <v>5850000</v>
      </c>
      <c r="K95" s="23">
        <f t="shared" si="10"/>
        <v>9422.7235511202089</v>
      </c>
      <c r="L95" s="9">
        <f t="shared" si="11"/>
        <v>55122932774.053223</v>
      </c>
      <c r="M95" s="31">
        <f>$L95*B95/'일자별 주가'!B94-펀드!R94</f>
        <v>0</v>
      </c>
      <c r="N95" s="31">
        <f>$L95*C95/'일자별 주가'!C94-펀드!S94</f>
        <v>0</v>
      </c>
      <c r="O95" s="31">
        <f>$L95*D95/'일자별 주가'!D94-펀드!T94</f>
        <v>0</v>
      </c>
      <c r="P95" s="31">
        <f>$L95*E95/'일자별 주가'!E94-펀드!U94</f>
        <v>0</v>
      </c>
      <c r="Q95" s="31">
        <f>$L95*F95/'일자별 주가'!F94-펀드!V94</f>
        <v>0</v>
      </c>
      <c r="R95" s="16">
        <f t="shared" si="13"/>
        <v>791146.561380898</v>
      </c>
      <c r="S95" s="16">
        <f t="shared" si="14"/>
        <v>3080.7112894239876</v>
      </c>
      <c r="T95" s="16">
        <f t="shared" si="15"/>
        <v>94003.255879868288</v>
      </c>
      <c r="U95" s="16">
        <f t="shared" si="16"/>
        <v>8222.2832691556177</v>
      </c>
      <c r="V95" s="16">
        <f t="shared" si="17"/>
        <v>8793.8341079064885</v>
      </c>
    </row>
    <row r="96" spans="1:22" x14ac:dyDescent="0.3">
      <c r="A96">
        <v>94</v>
      </c>
      <c r="B96" s="15">
        <f>'일자별 시가총액'!B95/'일자별 시가총액'!$G95</f>
        <v>0.71686328544190547</v>
      </c>
      <c r="C96" s="15">
        <f>'일자별 시가총액'!C95/'일자별 시가총액'!$G95</f>
        <v>3.3105409950487719E-2</v>
      </c>
      <c r="D96" s="15">
        <f>'일자별 시가총액'!D95/'일자별 시가총액'!$G95</f>
        <v>0.14326769740324011</v>
      </c>
      <c r="E96" s="15">
        <f>'일자별 시가총액'!E95/'일자별 시가총액'!$G95</f>
        <v>5.4014434647959721E-2</v>
      </c>
      <c r="F96" s="15">
        <f>'일자별 시가총액'!F95/'일자별 시가총액'!$G95</f>
        <v>5.2749172556407029E-2</v>
      </c>
      <c r="G96" s="24">
        <f>'일자별 시가총액'!H95</f>
        <v>94.326722533859581</v>
      </c>
      <c r="H96" s="30">
        <v>100000</v>
      </c>
      <c r="I96" s="30">
        <v>50000</v>
      </c>
      <c r="J96" s="9">
        <f t="shared" si="12"/>
        <v>5900000</v>
      </c>
      <c r="K96" s="23">
        <f t="shared" si="10"/>
        <v>9432.6722533859574</v>
      </c>
      <c r="L96" s="9">
        <f t="shared" si="11"/>
        <v>55652766294.97715</v>
      </c>
      <c r="M96" s="31">
        <f>$L96*B96/'일자별 주가'!B95-펀드!R95</f>
        <v>6761.936422059196</v>
      </c>
      <c r="N96" s="31">
        <f>$L96*C96/'일자별 주가'!C95-펀드!S95</f>
        <v>26.330865721572536</v>
      </c>
      <c r="O96" s="31">
        <f>$L96*D96/'일자별 주가'!D95-펀드!T95</f>
        <v>803.44663145187951</v>
      </c>
      <c r="P96" s="31">
        <f>$L96*E96/'일자별 주가'!E95-펀드!U95</f>
        <v>70.27592537739838</v>
      </c>
      <c r="Q96" s="31">
        <f>$L96*F96/'일자별 주가'!F95-펀드!V95</f>
        <v>75.16097528125465</v>
      </c>
      <c r="R96" s="16">
        <f t="shared" si="13"/>
        <v>797908.49780295719</v>
      </c>
      <c r="S96" s="16">
        <f t="shared" si="14"/>
        <v>3107.0421551455602</v>
      </c>
      <c r="T96" s="16">
        <f t="shared" si="15"/>
        <v>94806.702511320167</v>
      </c>
      <c r="U96" s="16">
        <f t="shared" si="16"/>
        <v>8292.5591945330161</v>
      </c>
      <c r="V96" s="16">
        <f t="shared" si="17"/>
        <v>8868.9950831877431</v>
      </c>
    </row>
    <row r="97" spans="1:22" x14ac:dyDescent="0.3">
      <c r="A97">
        <v>95</v>
      </c>
      <c r="B97" s="15">
        <f>'일자별 시가총액'!B96/'일자별 시가총액'!$G96</f>
        <v>0.71510252213346481</v>
      </c>
      <c r="C97" s="15">
        <f>'일자별 시가총액'!C96/'일자별 시가총액'!$G96</f>
        <v>3.3553029122921255E-2</v>
      </c>
      <c r="D97" s="15">
        <f>'일자별 시가총액'!D96/'일자별 시가총액'!$G96</f>
        <v>0.14186812177427985</v>
      </c>
      <c r="E97" s="15">
        <f>'일자별 시가총액'!E96/'일자별 시가총액'!$G96</f>
        <v>5.616752187536795E-2</v>
      </c>
      <c r="F97" s="15">
        <f>'일자별 시가총액'!F96/'일자별 시가총액'!$G96</f>
        <v>5.3308805093966093E-2</v>
      </c>
      <c r="G97" s="24">
        <f>'일자별 시가총액'!H96</f>
        <v>94.464419807711607</v>
      </c>
      <c r="H97" s="30">
        <v>100000</v>
      </c>
      <c r="I97" s="30">
        <v>50000</v>
      </c>
      <c r="J97" s="9">
        <f t="shared" si="12"/>
        <v>5950000</v>
      </c>
      <c r="K97" s="23">
        <f t="shared" si="10"/>
        <v>9446.4419807711602</v>
      </c>
      <c r="L97" s="9">
        <f t="shared" si="11"/>
        <v>56206329785.588402</v>
      </c>
      <c r="M97" s="31">
        <f>$L97*B97/'일자별 주가'!B96-펀드!R96</f>
        <v>6761.9364220588468</v>
      </c>
      <c r="N97" s="31">
        <f>$L97*C97/'일자별 주가'!C96-펀드!S96</f>
        <v>26.330865721572991</v>
      </c>
      <c r="O97" s="31">
        <f>$L97*D97/'일자별 주가'!D96-펀드!T96</f>
        <v>803.44663145186496</v>
      </c>
      <c r="P97" s="31">
        <f>$L97*E97/'일자별 주가'!E96-펀드!U96</f>
        <v>70.275925377400199</v>
      </c>
      <c r="Q97" s="31">
        <f>$L97*F97/'일자별 주가'!F96-펀드!V96</f>
        <v>75.160975281251012</v>
      </c>
      <c r="R97" s="16">
        <f t="shared" si="13"/>
        <v>804670.43422501604</v>
      </c>
      <c r="S97" s="16">
        <f t="shared" si="14"/>
        <v>3133.3730208671332</v>
      </c>
      <c r="T97" s="16">
        <f t="shared" si="15"/>
        <v>95610.149142772032</v>
      </c>
      <c r="U97" s="16">
        <f t="shared" si="16"/>
        <v>8362.8351199104163</v>
      </c>
      <c r="V97" s="16">
        <f t="shared" si="17"/>
        <v>8944.1560584689942</v>
      </c>
    </row>
    <row r="98" spans="1:22" x14ac:dyDescent="0.3">
      <c r="A98">
        <v>96</v>
      </c>
      <c r="B98" s="15">
        <f>'일자별 시가총액'!B97/'일자별 시가총액'!$G97</f>
        <v>0.7122907133533708</v>
      </c>
      <c r="C98" s="15">
        <f>'일자별 시가총액'!C97/'일자별 시가총액'!$G97</f>
        <v>3.4749797752911329E-2</v>
      </c>
      <c r="D98" s="15">
        <f>'일자별 시가총액'!D97/'일자별 시가총액'!$G97</f>
        <v>0.14114293980417275</v>
      </c>
      <c r="E98" s="15">
        <f>'일자별 시가총액'!E97/'일자별 시가총액'!$G97</f>
        <v>5.7247892356389433E-2</v>
      </c>
      <c r="F98" s="15">
        <f>'일자별 시가총액'!F97/'일자별 시가총액'!$G97</f>
        <v>5.4568656733155724E-2</v>
      </c>
      <c r="G98" s="24">
        <f>'일자별 시가총액'!H97</f>
        <v>92.558949427671706</v>
      </c>
      <c r="H98" s="30">
        <v>150000</v>
      </c>
      <c r="I98" s="30">
        <v>100000</v>
      </c>
      <c r="J98" s="9">
        <f t="shared" si="12"/>
        <v>6000000</v>
      </c>
      <c r="K98" s="23">
        <f t="shared" si="10"/>
        <v>9255.8949427671705</v>
      </c>
      <c r="L98" s="9">
        <f t="shared" si="11"/>
        <v>55535369656.60302</v>
      </c>
      <c r="M98" s="31">
        <f>$L98*B98/'일자별 주가'!B97-펀드!R97</f>
        <v>6761.9364220589632</v>
      </c>
      <c r="N98" s="31">
        <f>$L98*C98/'일자별 주가'!C97-펀드!S97</f>
        <v>26.330865721571627</v>
      </c>
      <c r="O98" s="31">
        <f>$L98*D98/'일자별 주가'!D97-펀드!T97</f>
        <v>803.44663145185041</v>
      </c>
      <c r="P98" s="31">
        <f>$L98*E98/'일자별 주가'!E97-펀드!U97</f>
        <v>70.27592537739838</v>
      </c>
      <c r="Q98" s="31">
        <f>$L98*F98/'일자별 주가'!F97-펀드!V97</f>
        <v>75.160975281251012</v>
      </c>
      <c r="R98" s="16">
        <f t="shared" si="13"/>
        <v>811432.370647075</v>
      </c>
      <c r="S98" s="16">
        <f t="shared" si="14"/>
        <v>3159.7038865887048</v>
      </c>
      <c r="T98" s="16">
        <f t="shared" si="15"/>
        <v>96413.595774223882</v>
      </c>
      <c r="U98" s="16">
        <f t="shared" si="16"/>
        <v>8433.1110452878147</v>
      </c>
      <c r="V98" s="16">
        <f t="shared" si="17"/>
        <v>9019.3170337502452</v>
      </c>
    </row>
    <row r="99" spans="1:22" x14ac:dyDescent="0.3">
      <c r="A99">
        <v>97</v>
      </c>
      <c r="B99" s="15">
        <f>'일자별 시가총액'!B98/'일자별 시가총액'!$G98</f>
        <v>0.70930522991890144</v>
      </c>
      <c r="C99" s="15">
        <f>'일자별 시가총액'!C98/'일자별 시가총액'!$G98</f>
        <v>3.5315610239396132E-2</v>
      </c>
      <c r="D99" s="15">
        <f>'일자별 시가총액'!D98/'일자별 시가총액'!$G98</f>
        <v>0.14043616135576406</v>
      </c>
      <c r="E99" s="15">
        <f>'일자별 시가총액'!E98/'일자별 시가총액'!$G98</f>
        <v>5.877755897794025E-2</v>
      </c>
      <c r="F99" s="15">
        <f>'일자별 시가총액'!F98/'일자별 시가총액'!$G98</f>
        <v>5.6165439507998086E-2</v>
      </c>
      <c r="G99" s="24">
        <f>'일자별 시가총액'!H98</f>
        <v>93.139196014485165</v>
      </c>
      <c r="H99" s="30">
        <v>150000</v>
      </c>
      <c r="I99" s="30">
        <v>150000</v>
      </c>
      <c r="J99" s="9">
        <f t="shared" si="12"/>
        <v>6000000</v>
      </c>
      <c r="K99" s="23">
        <f t="shared" si="10"/>
        <v>9313.9196014485169</v>
      </c>
      <c r="L99" s="9">
        <f t="shared" si="11"/>
        <v>55883517608.691101</v>
      </c>
      <c r="M99" s="31">
        <f>$L99*B99/'일자별 주가'!B98-펀드!R98</f>
        <v>0</v>
      </c>
      <c r="N99" s="31">
        <f>$L99*C99/'일자별 주가'!C98-펀드!S98</f>
        <v>0</v>
      </c>
      <c r="O99" s="31">
        <f>$L99*D99/'일자별 주가'!D98-펀드!T98</f>
        <v>0</v>
      </c>
      <c r="P99" s="31">
        <f>$L99*E99/'일자별 주가'!E98-펀드!U98</f>
        <v>0</v>
      </c>
      <c r="Q99" s="31">
        <f>$L99*F99/'일자별 주가'!F98-펀드!V98</f>
        <v>0</v>
      </c>
      <c r="R99" s="16">
        <f t="shared" si="13"/>
        <v>811432.370647075</v>
      </c>
      <c r="S99" s="16">
        <f t="shared" si="14"/>
        <v>3159.7038865887048</v>
      </c>
      <c r="T99" s="16">
        <f t="shared" si="15"/>
        <v>96413.595774223882</v>
      </c>
      <c r="U99" s="16">
        <f t="shared" si="16"/>
        <v>8433.1110452878147</v>
      </c>
      <c r="V99" s="16">
        <f t="shared" si="17"/>
        <v>9019.3170337502452</v>
      </c>
    </row>
    <row r="100" spans="1:22" x14ac:dyDescent="0.3">
      <c r="A100">
        <v>98</v>
      </c>
      <c r="B100" s="15">
        <f>'일자별 시가총액'!B99/'일자별 시가총액'!$G99</f>
        <v>0.70277942971768725</v>
      </c>
      <c r="C100" s="15">
        <f>'일자별 시가총액'!C99/'일자별 시가총액'!$G99</f>
        <v>3.542041689060111E-2</v>
      </c>
      <c r="D100" s="15">
        <f>'일자별 시가총액'!D99/'일자별 시가총액'!$G99</f>
        <v>0.13886175806883386</v>
      </c>
      <c r="E100" s="15">
        <f>'일자별 시가총액'!E99/'일자별 시가총액'!$G99</f>
        <v>6.1397210143450349E-2</v>
      </c>
      <c r="F100" s="15">
        <f>'일자별 시가총액'!F99/'일자별 시가총액'!$G99</f>
        <v>6.1541185179427478E-2</v>
      </c>
      <c r="G100" s="24">
        <f>'일자별 시가총액'!H99</f>
        <v>94.773795220552486</v>
      </c>
      <c r="H100" s="30">
        <v>150000</v>
      </c>
      <c r="I100" s="30">
        <v>100000</v>
      </c>
      <c r="J100" s="9">
        <f t="shared" si="12"/>
        <v>6050000</v>
      </c>
      <c r="K100" s="23">
        <f t="shared" si="10"/>
        <v>9477.3795220552493</v>
      </c>
      <c r="L100" s="9">
        <f t="shared" si="11"/>
        <v>57338146108.434258</v>
      </c>
      <c r="M100" s="31">
        <f>$L100*B100/'일자별 주가'!B99-펀드!R99</f>
        <v>6761.9364220590796</v>
      </c>
      <c r="N100" s="31">
        <f>$L100*C100/'일자별 주가'!C99-펀드!S99</f>
        <v>26.330865721573446</v>
      </c>
      <c r="O100" s="31">
        <f>$L100*D100/'일자별 주가'!D99-펀드!T99</f>
        <v>803.44663145187951</v>
      </c>
      <c r="P100" s="31">
        <f>$L100*E100/'일자별 주가'!E99-펀드!U99</f>
        <v>70.27592537739838</v>
      </c>
      <c r="Q100" s="31">
        <f>$L100*F100/'일자별 주가'!F99-펀드!V99</f>
        <v>75.160975281252831</v>
      </c>
      <c r="R100" s="16">
        <f t="shared" si="13"/>
        <v>818194.30706913408</v>
      </c>
      <c r="S100" s="16">
        <f t="shared" si="14"/>
        <v>3186.0347523102782</v>
      </c>
      <c r="T100" s="16">
        <f t="shared" si="15"/>
        <v>97217.042405675762</v>
      </c>
      <c r="U100" s="16">
        <f t="shared" si="16"/>
        <v>8503.3869706652131</v>
      </c>
      <c r="V100" s="16">
        <f t="shared" si="17"/>
        <v>9094.478009031498</v>
      </c>
    </row>
    <row r="101" spans="1:22" x14ac:dyDescent="0.3">
      <c r="A101">
        <v>99</v>
      </c>
      <c r="B101" s="15">
        <f>'일자별 시가총액'!B100/'일자별 시가총액'!$G100</f>
        <v>0.71142675480230233</v>
      </c>
      <c r="C101" s="15">
        <f>'일자별 시가총액'!C100/'일자별 시가총액'!$G100</f>
        <v>3.4236987097139113E-2</v>
      </c>
      <c r="D101" s="15">
        <f>'일자별 시가총액'!D100/'일자별 시가총액'!$G100</f>
        <v>0.13789229640562994</v>
      </c>
      <c r="E101" s="15">
        <f>'일자별 시가총액'!E100/'일자별 시가총액'!$G100</f>
        <v>5.8601890408123476E-2</v>
      </c>
      <c r="F101" s="15">
        <f>'일자별 시가총액'!F100/'일자별 시가총액'!$G100</f>
        <v>5.7842071286805193E-2</v>
      </c>
      <c r="G101" s="24">
        <f>'일자별 시가총액'!H100</f>
        <v>94.85744672464773</v>
      </c>
      <c r="H101" s="30">
        <v>150000</v>
      </c>
      <c r="I101" s="30">
        <v>50000</v>
      </c>
      <c r="J101" s="9">
        <f t="shared" si="12"/>
        <v>6150000</v>
      </c>
      <c r="K101" s="23">
        <f t="shared" si="10"/>
        <v>9485.7446724647725</v>
      </c>
      <c r="L101" s="9">
        <f t="shared" si="11"/>
        <v>58337329735.658348</v>
      </c>
      <c r="M101" s="31">
        <f>$L101*B101/'일자별 주가'!B100-펀드!R100</f>
        <v>13523.87284411781</v>
      </c>
      <c r="N101" s="31">
        <f>$L101*C101/'일자별 주가'!C100-펀드!S100</f>
        <v>52.661731443144618</v>
      </c>
      <c r="O101" s="31">
        <f>$L101*D101/'일자별 주가'!D100-펀드!T100</f>
        <v>1606.8932629037299</v>
      </c>
      <c r="P101" s="31">
        <f>$L101*E101/'일자별 주가'!E100-펀드!U100</f>
        <v>140.55185075479494</v>
      </c>
      <c r="Q101" s="31">
        <f>$L101*F101/'일자별 주가'!F100-펀드!V100</f>
        <v>150.32195056250384</v>
      </c>
      <c r="R101" s="16">
        <f t="shared" si="13"/>
        <v>831718.17991325189</v>
      </c>
      <c r="S101" s="16">
        <f t="shared" si="14"/>
        <v>3238.6964837534229</v>
      </c>
      <c r="T101" s="16">
        <f t="shared" si="15"/>
        <v>98823.935668579492</v>
      </c>
      <c r="U101" s="16">
        <f t="shared" si="16"/>
        <v>8643.938821420008</v>
      </c>
      <c r="V101" s="16">
        <f t="shared" si="17"/>
        <v>9244.7999595940018</v>
      </c>
    </row>
    <row r="102" spans="1:22" x14ac:dyDescent="0.3">
      <c r="A102">
        <v>100</v>
      </c>
      <c r="B102" s="15">
        <f>'일자별 시가총액'!B101/'일자별 시가총액'!$G101</f>
        <v>0.71238443646487082</v>
      </c>
      <c r="C102" s="15">
        <f>'일자별 시가총액'!C101/'일자별 시가총액'!$G101</f>
        <v>3.3235811951246731E-2</v>
      </c>
      <c r="D102" s="15">
        <f>'일자별 시가총액'!D101/'일자별 시가총액'!$G101</f>
        <v>0.14090675010774481</v>
      </c>
      <c r="E102" s="15">
        <f>'일자별 시가총액'!E101/'일자별 시가총액'!$G101</f>
        <v>5.7070332057149287E-2</v>
      </c>
      <c r="F102" s="15">
        <f>'일자별 시가총액'!F101/'일자별 시가총액'!$G101</f>
        <v>5.6402669418988333E-2</v>
      </c>
      <c r="G102" s="24">
        <f>'일자별 시가총액'!H101</f>
        <v>95.679124424155546</v>
      </c>
      <c r="H102" s="30">
        <v>150000</v>
      </c>
      <c r="I102" s="30">
        <v>100000</v>
      </c>
      <c r="J102" s="9">
        <f t="shared" si="12"/>
        <v>6200000</v>
      </c>
      <c r="K102" s="23">
        <f t="shared" si="10"/>
        <v>9567.9124424155543</v>
      </c>
      <c r="L102" s="9">
        <f t="shared" si="11"/>
        <v>59321057142.97644</v>
      </c>
      <c r="M102" s="31">
        <f>$L102*B102/'일자별 주가'!B101-펀드!R101</f>
        <v>6761.9364220590796</v>
      </c>
      <c r="N102" s="31">
        <f>$L102*C102/'일자별 주가'!C101-펀드!S101</f>
        <v>26.330865721572991</v>
      </c>
      <c r="O102" s="31">
        <f>$L102*D102/'일자별 주가'!D101-펀드!T101</f>
        <v>803.44663145187951</v>
      </c>
      <c r="P102" s="31">
        <f>$L102*E102/'일자별 주가'!E101-펀드!U101</f>
        <v>70.275925377400199</v>
      </c>
      <c r="Q102" s="31">
        <f>$L102*F102/'일자별 주가'!F101-펀드!V101</f>
        <v>75.16097528125465</v>
      </c>
      <c r="R102" s="16">
        <f t="shared" si="13"/>
        <v>838480.11633531097</v>
      </c>
      <c r="S102" s="16">
        <f t="shared" si="14"/>
        <v>3265.0273494749958</v>
      </c>
      <c r="T102" s="16">
        <f t="shared" si="15"/>
        <v>99627.382300031371</v>
      </c>
      <c r="U102" s="16">
        <f t="shared" si="16"/>
        <v>8714.2147467974082</v>
      </c>
      <c r="V102" s="16">
        <f t="shared" si="17"/>
        <v>9319.9609348752565</v>
      </c>
    </row>
    <row r="103" spans="1:22" x14ac:dyDescent="0.3">
      <c r="A103">
        <v>101</v>
      </c>
      <c r="B103" s="15">
        <f>'일자별 시가총액'!B102/'일자별 시가총액'!$G102</f>
        <v>0.71583610071665316</v>
      </c>
      <c r="C103" s="15">
        <f>'일자별 시가총액'!C102/'일자별 시가총액'!$G102</f>
        <v>3.3796913162805038E-2</v>
      </c>
      <c r="D103" s="15">
        <f>'일자별 시가총액'!D102/'일자별 시가총액'!$G102</f>
        <v>0.13672539834203024</v>
      </c>
      <c r="E103" s="15">
        <f>'일자별 시가총액'!E102/'일자별 시가총액'!$G102</f>
        <v>5.7300995296605262E-2</v>
      </c>
      <c r="F103" s="15">
        <f>'일자별 시가총액'!F102/'일자별 시가총액'!$G102</f>
        <v>5.6340592481906274E-2</v>
      </c>
      <c r="G103" s="24">
        <f>'일자별 시가총액'!H102</f>
        <v>95.784545164785001</v>
      </c>
      <c r="H103" s="30">
        <v>200000</v>
      </c>
      <c r="I103" s="30">
        <v>50000</v>
      </c>
      <c r="J103" s="9">
        <f t="shared" si="12"/>
        <v>6350000</v>
      </c>
      <c r="K103" s="23">
        <f t="shared" si="10"/>
        <v>9578.4545164784995</v>
      </c>
      <c r="L103" s="9">
        <f t="shared" si="11"/>
        <v>60823186179.638474</v>
      </c>
      <c r="M103" s="31">
        <f>$L103*B103/'일자별 주가'!B102-펀드!R102</f>
        <v>20285.809266176773</v>
      </c>
      <c r="N103" s="31">
        <f>$L103*C103/'일자별 주가'!C102-펀드!S102</f>
        <v>78.992597164718063</v>
      </c>
      <c r="O103" s="31">
        <f>$L103*D103/'일자별 주가'!D102-펀드!T102</f>
        <v>2410.3398943556094</v>
      </c>
      <c r="P103" s="31">
        <f>$L103*E103/'일자별 주가'!E102-펀드!U102</f>
        <v>210.82777613219696</v>
      </c>
      <c r="Q103" s="31">
        <f>$L103*F103/'일자별 주가'!F102-펀드!V102</f>
        <v>225.48292584375486</v>
      </c>
      <c r="R103" s="16">
        <f t="shared" si="13"/>
        <v>858765.92560148775</v>
      </c>
      <c r="S103" s="16">
        <f t="shared" si="14"/>
        <v>3344.0199466397139</v>
      </c>
      <c r="T103" s="16">
        <f t="shared" si="15"/>
        <v>102037.72219438698</v>
      </c>
      <c r="U103" s="16">
        <f t="shared" si="16"/>
        <v>8925.0425229296052</v>
      </c>
      <c r="V103" s="16">
        <f t="shared" si="17"/>
        <v>9545.4438607190114</v>
      </c>
    </row>
    <row r="104" spans="1:22" x14ac:dyDescent="0.3">
      <c r="A104">
        <v>102</v>
      </c>
      <c r="B104" s="15">
        <f>'일자별 시가총액'!B103/'일자별 시가총액'!$G103</f>
        <v>0.71371124945162623</v>
      </c>
      <c r="C104" s="15">
        <f>'일자별 시가총액'!C103/'일자별 시가총액'!$G103</f>
        <v>3.3743038769357032E-2</v>
      </c>
      <c r="D104" s="15">
        <f>'일자별 시가총액'!D103/'일자별 시가총액'!$G103</f>
        <v>0.13846653030078049</v>
      </c>
      <c r="E104" s="15">
        <f>'일자별 시가총액'!E103/'일자별 시가총액'!$G103</f>
        <v>5.7369789582864636E-2</v>
      </c>
      <c r="F104" s="15">
        <f>'일자별 시가총액'!F103/'일자별 시가총액'!$G103</f>
        <v>5.6709391895371629E-2</v>
      </c>
      <c r="G104" s="24">
        <f>'일자별 시가총액'!H103</f>
        <v>97.017146661321931</v>
      </c>
      <c r="H104" s="30">
        <v>150000</v>
      </c>
      <c r="I104" s="30">
        <v>100000</v>
      </c>
      <c r="J104" s="9">
        <f t="shared" si="12"/>
        <v>6400000</v>
      </c>
      <c r="K104" s="23">
        <f t="shared" si="10"/>
        <v>9701.7146661321931</v>
      </c>
      <c r="L104" s="9">
        <f t="shared" si="11"/>
        <v>62090973863.246033</v>
      </c>
      <c r="M104" s="31">
        <f>$L104*B104/'일자별 주가'!B103-펀드!R103</f>
        <v>6761.9364220589632</v>
      </c>
      <c r="N104" s="31">
        <f>$L104*C104/'일자별 주가'!C103-펀드!S103</f>
        <v>26.330865721572081</v>
      </c>
      <c r="O104" s="31">
        <f>$L104*D104/'일자별 주가'!D103-펀드!T103</f>
        <v>803.44663145185041</v>
      </c>
      <c r="P104" s="31">
        <f>$L104*E104/'일자별 주가'!E103-펀드!U103</f>
        <v>70.275925377396561</v>
      </c>
      <c r="Q104" s="31">
        <f>$L104*F104/'일자별 주가'!F103-펀드!V103</f>
        <v>75.160975281251012</v>
      </c>
      <c r="R104" s="16">
        <f t="shared" si="13"/>
        <v>865527.86202354671</v>
      </c>
      <c r="S104" s="16">
        <f t="shared" si="14"/>
        <v>3370.350812361286</v>
      </c>
      <c r="T104" s="16">
        <f t="shared" si="15"/>
        <v>102841.16882583883</v>
      </c>
      <c r="U104" s="16">
        <f t="shared" si="16"/>
        <v>8995.3184483070017</v>
      </c>
      <c r="V104" s="16">
        <f t="shared" si="17"/>
        <v>9620.6048360002624</v>
      </c>
    </row>
    <row r="105" spans="1:22" x14ac:dyDescent="0.3">
      <c r="A105">
        <v>103</v>
      </c>
      <c r="B105" s="15">
        <f>'일자별 시가총액'!B104/'일자별 시가총액'!$G104</f>
        <v>0.71452285191393106</v>
      </c>
      <c r="C105" s="15">
        <f>'일자별 시가총액'!C104/'일자별 시가총액'!$G104</f>
        <v>3.3649964761239944E-2</v>
      </c>
      <c r="D105" s="15">
        <f>'일자별 시가총액'!D104/'일자별 시가총액'!$G104</f>
        <v>0.1375890767886338</v>
      </c>
      <c r="E105" s="15">
        <f>'일자별 시가총액'!E104/'일자별 시가총액'!$G104</f>
        <v>5.7067071899123641E-2</v>
      </c>
      <c r="F105" s="15">
        <f>'일자별 시가총액'!F104/'일자별 시가총액'!$G104</f>
        <v>5.7171034637071509E-2</v>
      </c>
      <c r="G105" s="24">
        <f>'일자별 시가총액'!H104</f>
        <v>97.285490915466696</v>
      </c>
      <c r="H105" s="30">
        <v>200000</v>
      </c>
      <c r="I105" s="30">
        <v>150000</v>
      </c>
      <c r="J105" s="9">
        <f t="shared" si="12"/>
        <v>6450000</v>
      </c>
      <c r="K105" s="23">
        <f t="shared" si="10"/>
        <v>9728.5490915466689</v>
      </c>
      <c r="L105" s="9">
        <f t="shared" si="11"/>
        <v>62749141640.476013</v>
      </c>
      <c r="M105" s="31">
        <f>$L105*B105/'일자별 주가'!B104-펀드!R104</f>
        <v>6761.9364220588468</v>
      </c>
      <c r="N105" s="31">
        <f>$L105*C105/'일자별 주가'!C104-펀드!S104</f>
        <v>26.330865721572081</v>
      </c>
      <c r="O105" s="31">
        <f>$L105*D105/'일자별 주가'!D104-펀드!T104</f>
        <v>803.44663145185041</v>
      </c>
      <c r="P105" s="31">
        <f>$L105*E105/'일자별 주가'!E104-펀드!U104</f>
        <v>70.275925377396561</v>
      </c>
      <c r="Q105" s="31">
        <f>$L105*F105/'일자별 주가'!F104-펀드!V104</f>
        <v>75.160975281252831</v>
      </c>
      <c r="R105" s="16">
        <f t="shared" si="13"/>
        <v>872289.79844560556</v>
      </c>
      <c r="S105" s="16">
        <f t="shared" si="14"/>
        <v>3396.6816780828581</v>
      </c>
      <c r="T105" s="16">
        <f t="shared" si="15"/>
        <v>103644.61545729068</v>
      </c>
      <c r="U105" s="16">
        <f t="shared" si="16"/>
        <v>9065.5943736843983</v>
      </c>
      <c r="V105" s="16">
        <f t="shared" si="17"/>
        <v>9695.7658112815152</v>
      </c>
    </row>
    <row r="106" spans="1:22" x14ac:dyDescent="0.3">
      <c r="A106">
        <v>104</v>
      </c>
      <c r="B106" s="15">
        <f>'일자별 시가총액'!B105/'일자별 시가총액'!$G105</f>
        <v>0.72014790486244773</v>
      </c>
      <c r="C106" s="15">
        <f>'일자별 시가총액'!C105/'일자별 시가총액'!$G105</f>
        <v>3.1833260229755467E-2</v>
      </c>
      <c r="D106" s="15">
        <f>'일자별 시가총액'!D105/'일자별 시가총액'!$G105</f>
        <v>0.13926268695787111</v>
      </c>
      <c r="E106" s="15">
        <f>'일자별 시가총액'!E105/'일자별 시가총액'!$G105</f>
        <v>5.5000065868464058E-2</v>
      </c>
      <c r="F106" s="15">
        <f>'일자별 시가총액'!F105/'일자별 시가총액'!$G105</f>
        <v>5.3756082081461667E-2</v>
      </c>
      <c r="G106" s="24">
        <f>'일자별 시가총액'!H105</f>
        <v>102.34717965960165</v>
      </c>
      <c r="H106" s="30">
        <v>100000</v>
      </c>
      <c r="I106" s="30">
        <v>50000</v>
      </c>
      <c r="J106" s="9">
        <f t="shared" si="12"/>
        <v>6500000</v>
      </c>
      <c r="K106" s="23">
        <f t="shared" si="10"/>
        <v>10234.717965960164</v>
      </c>
      <c r="L106" s="9">
        <f t="shared" si="11"/>
        <v>66525666778.741066</v>
      </c>
      <c r="M106" s="31">
        <f>$L106*B106/'일자별 주가'!B105-펀드!R105</f>
        <v>6761.9364220590796</v>
      </c>
      <c r="N106" s="31">
        <f>$L106*C106/'일자별 주가'!C105-펀드!S105</f>
        <v>26.330865721572536</v>
      </c>
      <c r="O106" s="31">
        <f>$L106*D106/'일자별 주가'!D105-펀드!T105</f>
        <v>803.44663145186496</v>
      </c>
      <c r="P106" s="31">
        <f>$L106*E106/'일자별 주가'!E105-펀드!U105</f>
        <v>70.275925377400199</v>
      </c>
      <c r="Q106" s="31">
        <f>$L106*F106/'일자별 주가'!F105-펀드!V105</f>
        <v>75.160975281251012</v>
      </c>
      <c r="R106" s="16">
        <f t="shared" si="13"/>
        <v>879051.73486766464</v>
      </c>
      <c r="S106" s="16">
        <f t="shared" si="14"/>
        <v>3423.0125438044306</v>
      </c>
      <c r="T106" s="16">
        <f t="shared" si="15"/>
        <v>104448.06208874255</v>
      </c>
      <c r="U106" s="16">
        <f t="shared" si="16"/>
        <v>9135.8702990617985</v>
      </c>
      <c r="V106" s="16">
        <f t="shared" si="17"/>
        <v>9770.9267865627662</v>
      </c>
    </row>
    <row r="107" spans="1:22" x14ac:dyDescent="0.3">
      <c r="A107">
        <v>105</v>
      </c>
      <c r="B107" s="15">
        <f>'일자별 시가총액'!B106/'일자별 시가총액'!$G106</f>
        <v>0.71861831101691809</v>
      </c>
      <c r="C107" s="15">
        <f>'일자별 시가총액'!C106/'일자별 시가총액'!$G106</f>
        <v>3.292308260502419E-2</v>
      </c>
      <c r="D107" s="15">
        <f>'일자별 시가총액'!D106/'일자별 시가총액'!$G106</f>
        <v>0.13714853757785267</v>
      </c>
      <c r="E107" s="15">
        <f>'일자별 시가총액'!E106/'일자별 시가총액'!$G106</f>
        <v>5.7108086184631209E-2</v>
      </c>
      <c r="F107" s="15">
        <f>'일자별 시가총액'!F106/'일자별 시가총액'!$G106</f>
        <v>5.4201982615573893E-2</v>
      </c>
      <c r="G107" s="24">
        <f>'일자별 시가총액'!H106</f>
        <v>102.75322044659873</v>
      </c>
      <c r="H107" s="30">
        <v>150000</v>
      </c>
      <c r="I107" s="30">
        <v>50000</v>
      </c>
      <c r="J107" s="9">
        <f t="shared" si="12"/>
        <v>6600000</v>
      </c>
      <c r="K107" s="23">
        <f t="shared" si="10"/>
        <v>10275.322044659873</v>
      </c>
      <c r="L107" s="9">
        <f t="shared" si="11"/>
        <v>67817125494.755165</v>
      </c>
      <c r="M107" s="31">
        <f>$L107*B107/'일자별 주가'!B106-펀드!R106</f>
        <v>13523.872844118043</v>
      </c>
      <c r="N107" s="31">
        <f>$L107*C107/'일자별 주가'!C106-펀드!S106</f>
        <v>52.661731443145527</v>
      </c>
      <c r="O107" s="31">
        <f>$L107*D107/'일자별 주가'!D106-펀드!T106</f>
        <v>1606.8932629037299</v>
      </c>
      <c r="P107" s="31">
        <f>$L107*E107/'일자별 주가'!E106-펀드!U106</f>
        <v>140.55185075479676</v>
      </c>
      <c r="Q107" s="31">
        <f>$L107*F107/'일자별 주가'!F106-펀드!V106</f>
        <v>150.32195056250384</v>
      </c>
      <c r="R107" s="16">
        <f t="shared" si="13"/>
        <v>892575.60771178268</v>
      </c>
      <c r="S107" s="16">
        <f t="shared" si="14"/>
        <v>3475.6742752475761</v>
      </c>
      <c r="T107" s="16">
        <f t="shared" si="15"/>
        <v>106054.95535164628</v>
      </c>
      <c r="U107" s="16">
        <f t="shared" si="16"/>
        <v>9276.4221498165953</v>
      </c>
      <c r="V107" s="16">
        <f t="shared" si="17"/>
        <v>9921.2487371252701</v>
      </c>
    </row>
    <row r="108" spans="1:22" x14ac:dyDescent="0.3">
      <c r="A108">
        <v>106</v>
      </c>
      <c r="B108" s="15">
        <f>'일자별 시가총액'!B107/'일자별 시가총액'!$G107</f>
        <v>0.71668137025238221</v>
      </c>
      <c r="C108" s="15">
        <f>'일자별 시가총액'!C107/'일자별 시가총액'!$G107</f>
        <v>3.3047299483016497E-2</v>
      </c>
      <c r="D108" s="15">
        <f>'일자별 시가총액'!D107/'일자별 시가총액'!$G107</f>
        <v>0.13870352997229671</v>
      </c>
      <c r="E108" s="15">
        <f>'일자별 시가총액'!E107/'일자별 시가총액'!$G107</f>
        <v>5.8244960046154239E-2</v>
      </c>
      <c r="F108" s="15">
        <f>'일자별 시가총액'!F107/'일자별 시가총액'!$G107</f>
        <v>5.3322840246150333E-2</v>
      </c>
      <c r="G108" s="24">
        <f>'일자별 시가총액'!H107</f>
        <v>104.72923868304636</v>
      </c>
      <c r="H108" s="30">
        <v>150000</v>
      </c>
      <c r="I108" s="30">
        <v>150000</v>
      </c>
      <c r="J108" s="9">
        <f t="shared" si="12"/>
        <v>6600000</v>
      </c>
      <c r="K108" s="23">
        <f t="shared" si="10"/>
        <v>10472.923868304637</v>
      </c>
      <c r="L108" s="9">
        <f t="shared" si="11"/>
        <v>69121297530.810608</v>
      </c>
      <c r="M108" s="31">
        <f>$L108*B108/'일자별 주가'!B107-펀드!R107</f>
        <v>0</v>
      </c>
      <c r="N108" s="31">
        <f>$L108*C108/'일자별 주가'!C107-펀드!S107</f>
        <v>0</v>
      </c>
      <c r="O108" s="31">
        <f>$L108*D108/'일자별 주가'!D107-펀드!T107</f>
        <v>0</v>
      </c>
      <c r="P108" s="31">
        <f>$L108*E108/'일자별 주가'!E107-펀드!U107</f>
        <v>0</v>
      </c>
      <c r="Q108" s="31">
        <f>$L108*F108/'일자별 주가'!F107-펀드!V107</f>
        <v>0</v>
      </c>
      <c r="R108" s="16">
        <f t="shared" si="13"/>
        <v>892575.60771178268</v>
      </c>
      <c r="S108" s="16">
        <f t="shared" si="14"/>
        <v>3475.6742752475761</v>
      </c>
      <c r="T108" s="16">
        <f t="shared" si="15"/>
        <v>106054.95535164628</v>
      </c>
      <c r="U108" s="16">
        <f t="shared" si="16"/>
        <v>9276.4221498165953</v>
      </c>
      <c r="V108" s="16">
        <f t="shared" si="17"/>
        <v>9921.2487371252701</v>
      </c>
    </row>
    <row r="109" spans="1:22" x14ac:dyDescent="0.3">
      <c r="A109">
        <v>107</v>
      </c>
      <c r="B109" s="15">
        <f>'일자별 시가총액'!B108/'일자별 시가총액'!$G108</f>
        <v>0.71343010849323907</v>
      </c>
      <c r="C109" s="15">
        <f>'일자별 시가총액'!C108/'일자별 시가총액'!$G108</f>
        <v>3.320691750437308E-2</v>
      </c>
      <c r="D109" s="15">
        <f>'일자별 시가총액'!D108/'일자별 시가총액'!$G108</f>
        <v>0.14050974083390341</v>
      </c>
      <c r="E109" s="15">
        <f>'일자별 시가총액'!E108/'일자별 시가총액'!$G108</f>
        <v>5.8614397967631258E-2</v>
      </c>
      <c r="F109" s="15">
        <f>'일자별 시가총액'!F108/'일자별 시가총액'!$G108</f>
        <v>5.4238835200853167E-2</v>
      </c>
      <c r="G109" s="24">
        <f>'일자별 시가총액'!H108</f>
        <v>104.06914570933192</v>
      </c>
      <c r="H109" s="30">
        <v>150000</v>
      </c>
      <c r="I109" s="30">
        <v>100000</v>
      </c>
      <c r="J109" s="9">
        <f t="shared" si="12"/>
        <v>6650000</v>
      </c>
      <c r="K109" s="23">
        <f t="shared" si="10"/>
        <v>10406.914570933191</v>
      </c>
      <c r="L109" s="9">
        <f t="shared" si="11"/>
        <v>69205981896.705719</v>
      </c>
      <c r="M109" s="31">
        <f>$L109*B109/'일자별 주가'!B108-펀드!R108</f>
        <v>6761.9364220588468</v>
      </c>
      <c r="N109" s="31">
        <f>$L109*C109/'일자별 주가'!C108-펀드!S108</f>
        <v>26.330865721572991</v>
      </c>
      <c r="O109" s="31">
        <f>$L109*D109/'일자별 주가'!D108-펀드!T108</f>
        <v>803.44663145186496</v>
      </c>
      <c r="P109" s="31">
        <f>$L109*E109/'일자별 주가'!E108-펀드!U108</f>
        <v>70.27592537739838</v>
      </c>
      <c r="Q109" s="31">
        <f>$L109*F109/'일자별 주가'!F108-펀드!V108</f>
        <v>75.160975281252831</v>
      </c>
      <c r="R109" s="16">
        <f t="shared" si="13"/>
        <v>899337.54413384153</v>
      </c>
      <c r="S109" s="16">
        <f t="shared" si="14"/>
        <v>3502.0051409691491</v>
      </c>
      <c r="T109" s="16">
        <f t="shared" si="15"/>
        <v>106858.40198309814</v>
      </c>
      <c r="U109" s="16">
        <f t="shared" si="16"/>
        <v>9346.6980751939936</v>
      </c>
      <c r="V109" s="16">
        <f t="shared" si="17"/>
        <v>9996.4097124065229</v>
      </c>
    </row>
    <row r="110" spans="1:22" x14ac:dyDescent="0.3">
      <c r="A110">
        <v>108</v>
      </c>
      <c r="B110" s="15">
        <f>'일자별 시가총액'!B109/'일자별 시가총액'!$G109</f>
        <v>0.71586018225342063</v>
      </c>
      <c r="C110" s="15">
        <f>'일자별 시가총액'!C109/'일자별 시가총액'!$G109</f>
        <v>3.3555440928409626E-2</v>
      </c>
      <c r="D110" s="15">
        <f>'일자별 시가총액'!D109/'일자별 시가총액'!$G109</f>
        <v>0.13762505685458326</v>
      </c>
      <c r="E110" s="15">
        <f>'일자별 시가총액'!E109/'일자별 시가총액'!$G109</f>
        <v>5.7977144990303459E-2</v>
      </c>
      <c r="F110" s="15">
        <f>'일자별 시가총액'!F109/'일자별 시가총액'!$G109</f>
        <v>5.4982174973282984E-2</v>
      </c>
      <c r="G110" s="24">
        <f>'일자별 시가총액'!H109</f>
        <v>104.84937721858576</v>
      </c>
      <c r="H110" s="30">
        <v>150000</v>
      </c>
      <c r="I110" s="30">
        <v>100000</v>
      </c>
      <c r="J110" s="9">
        <f t="shared" si="12"/>
        <v>6700000</v>
      </c>
      <c r="K110" s="23">
        <f t="shared" si="10"/>
        <v>10484.937721858576</v>
      </c>
      <c r="L110" s="9">
        <f t="shared" si="11"/>
        <v>70249082736.452454</v>
      </c>
      <c r="M110" s="31">
        <f>$L110*B110/'일자별 주가'!B109-펀드!R109</f>
        <v>6761.9364220589632</v>
      </c>
      <c r="N110" s="31">
        <f>$L110*C110/'일자별 주가'!C109-펀드!S109</f>
        <v>26.330865721572081</v>
      </c>
      <c r="O110" s="31">
        <f>$L110*D110/'일자별 주가'!D109-펀드!T109</f>
        <v>803.44663145187951</v>
      </c>
      <c r="P110" s="31">
        <f>$L110*E110/'일자별 주가'!E109-펀드!U109</f>
        <v>70.275925377400199</v>
      </c>
      <c r="Q110" s="31">
        <f>$L110*F110/'일자별 주가'!F109-펀드!V109</f>
        <v>75.160975281252831</v>
      </c>
      <c r="R110" s="16">
        <f t="shared" si="13"/>
        <v>906099.48055590049</v>
      </c>
      <c r="S110" s="16">
        <f t="shared" si="14"/>
        <v>3528.3360066907212</v>
      </c>
      <c r="T110" s="16">
        <f t="shared" si="15"/>
        <v>107661.84861455002</v>
      </c>
      <c r="U110" s="16">
        <f t="shared" si="16"/>
        <v>9416.9740005713938</v>
      </c>
      <c r="V110" s="16">
        <f t="shared" si="17"/>
        <v>10071.570687687776</v>
      </c>
    </row>
    <row r="111" spans="1:22" x14ac:dyDescent="0.3">
      <c r="A111">
        <v>109</v>
      </c>
      <c r="B111" s="15">
        <f>'일자별 시가총액'!B110/'일자별 시가총액'!$G110</f>
        <v>0.7125374183273917</v>
      </c>
      <c r="C111" s="15">
        <f>'일자별 시가총액'!C110/'일자별 시가총액'!$G110</f>
        <v>3.4845929024563405E-2</v>
      </c>
      <c r="D111" s="15">
        <f>'일자별 시가총액'!D110/'일자별 시가총액'!$G110</f>
        <v>0.1387617316463744</v>
      </c>
      <c r="E111" s="15">
        <f>'일자별 시가총액'!E110/'일자별 시가총액'!$G110</f>
        <v>5.8814725930298545E-2</v>
      </c>
      <c r="F111" s="15">
        <f>'일자별 시가총액'!F110/'일자별 시가총액'!$G110</f>
        <v>5.5040195071371895E-2</v>
      </c>
      <c r="G111" s="24">
        <f>'일자별 시가총액'!H110</f>
        <v>105.14852080650803</v>
      </c>
      <c r="H111" s="30">
        <v>50000</v>
      </c>
      <c r="I111" s="30">
        <v>0</v>
      </c>
      <c r="J111" s="9">
        <f t="shared" si="12"/>
        <v>6750000</v>
      </c>
      <c r="K111" s="23">
        <f t="shared" si="10"/>
        <v>10514.852080650802</v>
      </c>
      <c r="L111" s="9">
        <f t="shared" si="11"/>
        <v>70975251544.392914</v>
      </c>
      <c r="M111" s="31">
        <f>$L111*B111/'일자별 주가'!B110-펀드!R110</f>
        <v>6761.9364220588468</v>
      </c>
      <c r="N111" s="31">
        <f>$L111*C111/'일자별 주가'!C110-펀드!S110</f>
        <v>26.330865721572081</v>
      </c>
      <c r="O111" s="31">
        <f>$L111*D111/'일자별 주가'!D110-펀드!T110</f>
        <v>803.44663145185041</v>
      </c>
      <c r="P111" s="31">
        <f>$L111*E111/'일자별 주가'!E110-펀드!U110</f>
        <v>70.275925377396561</v>
      </c>
      <c r="Q111" s="31">
        <f>$L111*F111/'일자별 주가'!F110-펀드!V110</f>
        <v>75.160975281251012</v>
      </c>
      <c r="R111" s="16">
        <f t="shared" si="13"/>
        <v>912861.41697795934</v>
      </c>
      <c r="S111" s="16">
        <f t="shared" si="14"/>
        <v>3554.6668724122933</v>
      </c>
      <c r="T111" s="16">
        <f t="shared" si="15"/>
        <v>108465.29524600187</v>
      </c>
      <c r="U111" s="16">
        <f t="shared" si="16"/>
        <v>9487.2499259487904</v>
      </c>
      <c r="V111" s="16">
        <f t="shared" si="17"/>
        <v>10146.731662969027</v>
      </c>
    </row>
    <row r="112" spans="1:22" x14ac:dyDescent="0.3">
      <c r="A112">
        <v>110</v>
      </c>
      <c r="B112" s="15">
        <f>'일자별 시가총액'!B111/'일자별 시가총액'!$G111</f>
        <v>0.70694544092118849</v>
      </c>
      <c r="C112" s="15">
        <f>'일자별 시가총액'!C111/'일자별 시가총액'!$G111</f>
        <v>3.7427230968511326E-2</v>
      </c>
      <c r="D112" s="15">
        <f>'일자별 시가총액'!D111/'일자별 시가총액'!$G111</f>
        <v>0.13690373300526845</v>
      </c>
      <c r="E112" s="15">
        <f>'일자별 시가총액'!E111/'일자별 시가총액'!$G111</f>
        <v>6.2647327567611655E-2</v>
      </c>
      <c r="F112" s="15">
        <f>'일자별 시가총액'!F111/'일자별 시가총액'!$G111</f>
        <v>5.6076267537420135E-2</v>
      </c>
      <c r="G112" s="24">
        <f>'일자별 시가총액'!H111</f>
        <v>103.87595038150465</v>
      </c>
      <c r="H112" s="30">
        <v>150000</v>
      </c>
      <c r="I112" s="30">
        <v>50000</v>
      </c>
      <c r="J112" s="9">
        <f t="shared" si="12"/>
        <v>6850000</v>
      </c>
      <c r="K112" s="23">
        <f t="shared" si="10"/>
        <v>10387.595038150464</v>
      </c>
      <c r="L112" s="9">
        <f t="shared" si="11"/>
        <v>71155026011.330688</v>
      </c>
      <c r="M112" s="31">
        <f>$L112*B112/'일자별 주가'!B111-펀드!R111</f>
        <v>13523.872844118159</v>
      </c>
      <c r="N112" s="31">
        <f>$L112*C112/'일자별 주가'!C111-펀드!S111</f>
        <v>52.661731443145527</v>
      </c>
      <c r="O112" s="31">
        <f>$L112*D112/'일자별 주가'!D111-펀드!T111</f>
        <v>1606.893262903759</v>
      </c>
      <c r="P112" s="31">
        <f>$L112*E112/'일자별 주가'!E111-펀드!U111</f>
        <v>140.55185075479676</v>
      </c>
      <c r="Q112" s="31">
        <f>$L112*F112/'일자별 주가'!F111-펀드!V111</f>
        <v>150.32195056250384</v>
      </c>
      <c r="R112" s="16">
        <f t="shared" si="13"/>
        <v>926385.2898220775</v>
      </c>
      <c r="S112" s="16">
        <f t="shared" si="14"/>
        <v>3607.3286038554388</v>
      </c>
      <c r="T112" s="16">
        <f t="shared" si="15"/>
        <v>110072.18850890563</v>
      </c>
      <c r="U112" s="16">
        <f t="shared" si="16"/>
        <v>9627.8017767035872</v>
      </c>
      <c r="V112" s="16">
        <f t="shared" si="17"/>
        <v>10297.053613531531</v>
      </c>
    </row>
    <row r="113" spans="1:22" x14ac:dyDescent="0.3">
      <c r="A113">
        <v>111</v>
      </c>
      <c r="B113" s="15">
        <f>'일자별 시가총액'!B112/'일자별 시가총액'!$G112</f>
        <v>0.70162621147366211</v>
      </c>
      <c r="C113" s="15">
        <f>'일자별 시가총액'!C112/'일자별 시가총액'!$G112</f>
        <v>4.1560568782965317E-2</v>
      </c>
      <c r="D113" s="15">
        <f>'일자별 시가총액'!D112/'일자별 시가총액'!$G112</f>
        <v>0.13580934736220349</v>
      </c>
      <c r="E113" s="15">
        <f>'일자별 시가총액'!E112/'일자별 시가총액'!$G112</f>
        <v>6.4414194712143005E-2</v>
      </c>
      <c r="F113" s="15">
        <f>'일자별 시가총액'!F112/'일자별 시가총액'!$G112</f>
        <v>5.6589677669026041E-2</v>
      </c>
      <c r="G113" s="24">
        <f>'일자별 시가총액'!H112</f>
        <v>100.80845586737574</v>
      </c>
      <c r="H113" s="30">
        <v>100000</v>
      </c>
      <c r="I113" s="30">
        <v>50000</v>
      </c>
      <c r="J113" s="9">
        <f t="shared" si="12"/>
        <v>6900000</v>
      </c>
      <c r="K113" s="23">
        <f t="shared" si="10"/>
        <v>10080.845586737574</v>
      </c>
      <c r="L113" s="9">
        <f t="shared" si="11"/>
        <v>69557834548.489258</v>
      </c>
      <c r="M113" s="31">
        <f>$L113*B113/'일자별 주가'!B112-펀드!R112</f>
        <v>6761.936422058614</v>
      </c>
      <c r="N113" s="31">
        <f>$L113*C113/'일자별 주가'!C112-펀드!S112</f>
        <v>26.330865721572081</v>
      </c>
      <c r="O113" s="31">
        <f>$L113*D113/'일자별 주가'!D112-펀드!T112</f>
        <v>803.44663145183586</v>
      </c>
      <c r="P113" s="31">
        <f>$L113*E113/'일자별 주가'!E112-펀드!U112</f>
        <v>70.27592537739838</v>
      </c>
      <c r="Q113" s="31">
        <f>$L113*F113/'일자별 주가'!F112-펀드!V112</f>
        <v>75.160975281251012</v>
      </c>
      <c r="R113" s="16">
        <f t="shared" si="13"/>
        <v>933147.22624413611</v>
      </c>
      <c r="S113" s="16">
        <f t="shared" si="14"/>
        <v>3633.6594695770109</v>
      </c>
      <c r="T113" s="16">
        <f t="shared" si="15"/>
        <v>110875.63514035747</v>
      </c>
      <c r="U113" s="16">
        <f t="shared" si="16"/>
        <v>9698.0777020809855</v>
      </c>
      <c r="V113" s="16">
        <f t="shared" si="17"/>
        <v>10372.214588812782</v>
      </c>
    </row>
    <row r="114" spans="1:22" x14ac:dyDescent="0.3">
      <c r="A114">
        <v>112</v>
      </c>
      <c r="B114" s="15">
        <f>'일자별 시가총액'!B113/'일자별 시가총액'!$G113</f>
        <v>0.70208013594638408</v>
      </c>
      <c r="C114" s="15">
        <f>'일자별 시가총액'!C113/'일자별 시가총액'!$G113</f>
        <v>4.3750099611121508E-2</v>
      </c>
      <c r="D114" s="15">
        <f>'일자별 시가총액'!D113/'일자별 시가총액'!$G113</f>
        <v>0.13708373968536833</v>
      </c>
      <c r="E114" s="15">
        <f>'일자별 시가총액'!E113/'일자별 시가총액'!$G113</f>
        <v>6.2584299990201056E-2</v>
      </c>
      <c r="F114" s="15">
        <f>'일자별 시가총액'!F113/'일자별 시가총액'!$G113</f>
        <v>5.4501724766925011E-2</v>
      </c>
      <c r="G114" s="24">
        <f>'일자별 시가총액'!H113</f>
        <v>96.12026040472108</v>
      </c>
      <c r="H114" s="30">
        <v>50000</v>
      </c>
      <c r="I114" s="30">
        <v>0</v>
      </c>
      <c r="J114" s="9">
        <f t="shared" si="12"/>
        <v>6950000</v>
      </c>
      <c r="K114" s="23">
        <f t="shared" si="10"/>
        <v>9612.0260404721084</v>
      </c>
      <c r="L114" s="9">
        <f t="shared" si="11"/>
        <v>66803580981.281151</v>
      </c>
      <c r="M114" s="31">
        <f>$L114*B114/'일자별 주가'!B113-펀드!R113</f>
        <v>6761.9364220593125</v>
      </c>
      <c r="N114" s="31">
        <f>$L114*C114/'일자별 주가'!C113-펀드!S113</f>
        <v>26.330865721573446</v>
      </c>
      <c r="O114" s="31">
        <f>$L114*D114/'일자별 주가'!D113-펀드!T113</f>
        <v>803.44663145190862</v>
      </c>
      <c r="P114" s="31">
        <f>$L114*E114/'일자별 주가'!E113-펀드!U113</f>
        <v>70.275925377400199</v>
      </c>
      <c r="Q114" s="31">
        <f>$L114*F114/'일자별 주가'!F113-펀드!V113</f>
        <v>75.16097528125465</v>
      </c>
      <c r="R114" s="16">
        <f t="shared" si="13"/>
        <v>939909.16266619542</v>
      </c>
      <c r="S114" s="16">
        <f t="shared" si="14"/>
        <v>3659.9903352985843</v>
      </c>
      <c r="T114" s="16">
        <f t="shared" si="15"/>
        <v>111679.08177180937</v>
      </c>
      <c r="U114" s="16">
        <f t="shared" si="16"/>
        <v>9768.3536274583857</v>
      </c>
      <c r="V114" s="16">
        <f t="shared" si="17"/>
        <v>10447.375564094036</v>
      </c>
    </row>
    <row r="115" spans="1:22" x14ac:dyDescent="0.3">
      <c r="A115">
        <v>113</v>
      </c>
      <c r="B115" s="15">
        <f>'일자별 시가총액'!B114/'일자별 시가총액'!$G114</f>
        <v>0.69771980498375241</v>
      </c>
      <c r="C115" s="15">
        <f>'일자별 시가총액'!C114/'일자별 시가총액'!$G114</f>
        <v>4.2570106410125694E-2</v>
      </c>
      <c r="D115" s="15">
        <f>'일자별 시가총액'!D114/'일자별 시가총액'!$G114</f>
        <v>0.13588989069523522</v>
      </c>
      <c r="E115" s="15">
        <f>'일자별 시가총액'!E114/'일자별 시가총액'!$G114</f>
        <v>6.785056015222761E-2</v>
      </c>
      <c r="F115" s="15">
        <f>'일자별 시가총액'!F114/'일자별 시가총액'!$G114</f>
        <v>5.5969637758659013E-2</v>
      </c>
      <c r="G115" s="24">
        <f>'일자별 시가총액'!H114</f>
        <v>100.98520496991642</v>
      </c>
      <c r="H115" s="30">
        <v>50000</v>
      </c>
      <c r="I115" s="30">
        <v>50000</v>
      </c>
      <c r="J115" s="9">
        <f t="shared" si="12"/>
        <v>6950000</v>
      </c>
      <c r="K115" s="23">
        <f t="shared" si="10"/>
        <v>10098.520496991643</v>
      </c>
      <c r="L115" s="9">
        <f t="shared" si="11"/>
        <v>70184717454.091919</v>
      </c>
      <c r="M115" s="31">
        <f>$L115*B115/'일자별 주가'!B114-펀드!R114</f>
        <v>0</v>
      </c>
      <c r="N115" s="31">
        <f>$L115*C115/'일자별 주가'!C114-펀드!S114</f>
        <v>0</v>
      </c>
      <c r="O115" s="31">
        <f>$L115*D115/'일자별 주가'!D114-펀드!T114</f>
        <v>0</v>
      </c>
      <c r="P115" s="31">
        <f>$L115*E115/'일자별 주가'!E114-펀드!U114</f>
        <v>0</v>
      </c>
      <c r="Q115" s="31">
        <f>$L115*F115/'일자별 주가'!F114-펀드!V114</f>
        <v>0</v>
      </c>
      <c r="R115" s="16">
        <f t="shared" si="13"/>
        <v>939909.16266619542</v>
      </c>
      <c r="S115" s="16">
        <f t="shared" si="14"/>
        <v>3659.9903352985843</v>
      </c>
      <c r="T115" s="16">
        <f t="shared" si="15"/>
        <v>111679.08177180937</v>
      </c>
      <c r="U115" s="16">
        <f t="shared" si="16"/>
        <v>9768.3536274583857</v>
      </c>
      <c r="V115" s="16">
        <f t="shared" si="17"/>
        <v>10447.375564094036</v>
      </c>
    </row>
    <row r="116" spans="1:22" x14ac:dyDescent="0.3">
      <c r="A116">
        <v>114</v>
      </c>
      <c r="B116" s="15">
        <f>'일자별 시가총액'!B115/'일자별 시가총액'!$G115</f>
        <v>0.69538334556722037</v>
      </c>
      <c r="C116" s="15">
        <f>'일자별 시가총액'!C115/'일자별 시가총액'!$G115</f>
        <v>4.2243718299575579E-2</v>
      </c>
      <c r="D116" s="15">
        <f>'일자별 시가총액'!D115/'일자별 시가총액'!$G115</f>
        <v>0.13739137137748803</v>
      </c>
      <c r="E116" s="15">
        <f>'일자별 시가총액'!E115/'일자별 시가총액'!$G115</f>
        <v>6.8047597137491922E-2</v>
      </c>
      <c r="F116" s="15">
        <f>'일자별 시가총액'!F115/'일자별 시가총액'!$G115</f>
        <v>5.6933967618224043E-2</v>
      </c>
      <c r="G116" s="24">
        <f>'일자별 시가총액'!H115</f>
        <v>101.51899192913787</v>
      </c>
      <c r="H116" s="30">
        <v>100000</v>
      </c>
      <c r="I116" s="30">
        <v>50000</v>
      </c>
      <c r="J116" s="9">
        <f t="shared" si="12"/>
        <v>7000000</v>
      </c>
      <c r="K116" s="23">
        <f t="shared" si="10"/>
        <v>10151.899192913786</v>
      </c>
      <c r="L116" s="9">
        <f t="shared" si="11"/>
        <v>71063294350.3965</v>
      </c>
      <c r="M116" s="31">
        <f>$L116*B116/'일자별 주가'!B115-펀드!R115</f>
        <v>6761.9364220587304</v>
      </c>
      <c r="N116" s="31">
        <f>$L116*C116/'일자별 주가'!C115-펀드!S115</f>
        <v>26.330865721572081</v>
      </c>
      <c r="O116" s="31">
        <f>$L116*D116/'일자별 주가'!D115-펀드!T115</f>
        <v>803.4466314518213</v>
      </c>
      <c r="P116" s="31">
        <f>$L116*E116/'일자별 주가'!E115-펀드!U115</f>
        <v>70.275925377396561</v>
      </c>
      <c r="Q116" s="31">
        <f>$L116*F116/'일자별 주가'!F115-펀드!V115</f>
        <v>75.160975281251012</v>
      </c>
      <c r="R116" s="16">
        <f t="shared" si="13"/>
        <v>946671.09908825415</v>
      </c>
      <c r="S116" s="16">
        <f t="shared" si="14"/>
        <v>3686.3212010201564</v>
      </c>
      <c r="T116" s="16">
        <f t="shared" si="15"/>
        <v>112482.5284032612</v>
      </c>
      <c r="U116" s="16">
        <f t="shared" si="16"/>
        <v>9838.6295528357823</v>
      </c>
      <c r="V116" s="16">
        <f t="shared" si="17"/>
        <v>10522.536539375287</v>
      </c>
    </row>
    <row r="117" spans="1:22" x14ac:dyDescent="0.3">
      <c r="A117">
        <v>115</v>
      </c>
      <c r="B117" s="15">
        <f>'일자별 시가총액'!B116/'일자별 시가총액'!$G116</f>
        <v>0.69777266041545916</v>
      </c>
      <c r="C117" s="15">
        <f>'일자별 시가총액'!C116/'일자별 시가총액'!$G116</f>
        <v>4.1589002335711826E-2</v>
      </c>
      <c r="D117" s="15">
        <f>'일자별 시가총액'!D116/'일자별 시가총액'!$G116</f>
        <v>0.13664869150247122</v>
      </c>
      <c r="E117" s="15">
        <f>'일자별 시가총액'!E116/'일자별 시가총액'!$G116</f>
        <v>6.8081519863850706E-2</v>
      </c>
      <c r="F117" s="15">
        <f>'일자별 시가총액'!F116/'일자별 시가총액'!$G116</f>
        <v>5.5908125882507133E-2</v>
      </c>
      <c r="G117" s="24">
        <f>'일자별 시가총액'!H116</f>
        <v>101.36518523472047</v>
      </c>
      <c r="H117" s="30">
        <v>150000</v>
      </c>
      <c r="I117" s="30">
        <v>150000</v>
      </c>
      <c r="J117" s="9">
        <f t="shared" si="12"/>
        <v>7000000</v>
      </c>
      <c r="K117" s="23">
        <f t="shared" si="10"/>
        <v>10136.518523472047</v>
      </c>
      <c r="L117" s="9">
        <f t="shared" si="11"/>
        <v>70955629664.304321</v>
      </c>
      <c r="M117" s="31">
        <f>$L117*B117/'일자별 주가'!B116-펀드!R116</f>
        <v>0</v>
      </c>
      <c r="N117" s="31">
        <f>$L117*C117/'일자별 주가'!C116-펀드!S116</f>
        <v>0</v>
      </c>
      <c r="O117" s="31">
        <f>$L117*D117/'일자별 주가'!D116-펀드!T116</f>
        <v>0</v>
      </c>
      <c r="P117" s="31">
        <f>$L117*E117/'일자별 주가'!E116-펀드!U116</f>
        <v>0</v>
      </c>
      <c r="Q117" s="31">
        <f>$L117*F117/'일자별 주가'!F116-펀드!V116</f>
        <v>0</v>
      </c>
      <c r="R117" s="16">
        <f t="shared" si="13"/>
        <v>946671.09908825415</v>
      </c>
      <c r="S117" s="16">
        <f t="shared" si="14"/>
        <v>3686.3212010201564</v>
      </c>
      <c r="T117" s="16">
        <f t="shared" si="15"/>
        <v>112482.5284032612</v>
      </c>
      <c r="U117" s="16">
        <f t="shared" si="16"/>
        <v>9838.6295528357823</v>
      </c>
      <c r="V117" s="16">
        <f t="shared" si="17"/>
        <v>10522.536539375287</v>
      </c>
    </row>
    <row r="118" spans="1:22" x14ac:dyDescent="0.3">
      <c r="A118">
        <v>116</v>
      </c>
      <c r="B118" s="15">
        <f>'일자별 시가총액'!B117/'일자별 시가총액'!$G117</f>
        <v>0.6985318729308061</v>
      </c>
      <c r="C118" s="15">
        <f>'일자별 시가총액'!C117/'일자별 시가총액'!$G117</f>
        <v>4.0704658111524836E-2</v>
      </c>
      <c r="D118" s="15">
        <f>'일자별 시가총액'!D117/'일자별 시가총액'!$G117</f>
        <v>0.1339906139052206</v>
      </c>
      <c r="E118" s="15">
        <f>'일자별 시가총액'!E117/'일자별 시가총액'!$G117</f>
        <v>7.0264507407809373E-2</v>
      </c>
      <c r="F118" s="15">
        <f>'일자별 시가총액'!F117/'일자별 시가총액'!$G117</f>
        <v>5.6508347644639065E-2</v>
      </c>
      <c r="G118" s="24">
        <f>'일자별 시가총액'!H117</f>
        <v>102.41663998125163</v>
      </c>
      <c r="H118" s="30">
        <v>50000</v>
      </c>
      <c r="I118" s="30">
        <v>50000</v>
      </c>
      <c r="J118" s="9">
        <f t="shared" si="12"/>
        <v>7000000</v>
      </c>
      <c r="K118" s="23">
        <f t="shared" si="10"/>
        <v>10241.663998125163</v>
      </c>
      <c r="L118" s="9">
        <f t="shared" si="11"/>
        <v>71691647986.876144</v>
      </c>
      <c r="M118" s="31">
        <f>$L118*B118/'일자별 주가'!B117-펀드!R117</f>
        <v>0</v>
      </c>
      <c r="N118" s="31">
        <f>$L118*C118/'일자별 주가'!C117-펀드!S117</f>
        <v>0</v>
      </c>
      <c r="O118" s="31">
        <f>$L118*D118/'일자별 주가'!D117-펀드!T117</f>
        <v>0</v>
      </c>
      <c r="P118" s="31">
        <f>$L118*E118/'일자별 주가'!E117-펀드!U117</f>
        <v>0</v>
      </c>
      <c r="Q118" s="31">
        <f>$L118*F118/'일자별 주가'!F117-펀드!V117</f>
        <v>0</v>
      </c>
      <c r="R118" s="16">
        <f t="shared" si="13"/>
        <v>946671.09908825415</v>
      </c>
      <c r="S118" s="16">
        <f t="shared" si="14"/>
        <v>3686.3212010201564</v>
      </c>
      <c r="T118" s="16">
        <f t="shared" si="15"/>
        <v>112482.5284032612</v>
      </c>
      <c r="U118" s="16">
        <f t="shared" si="16"/>
        <v>9838.6295528357823</v>
      </c>
      <c r="V118" s="16">
        <f t="shared" si="17"/>
        <v>10522.536539375287</v>
      </c>
    </row>
    <row r="119" spans="1:22" x14ac:dyDescent="0.3">
      <c r="A119">
        <v>117</v>
      </c>
      <c r="B119" s="15">
        <f>'일자별 시가총액'!B118/'일자별 시가총액'!$G118</f>
        <v>0.69679232126535018</v>
      </c>
      <c r="C119" s="15">
        <f>'일자별 시가총액'!C118/'일자별 시가총액'!$G118</f>
        <v>4.0893515133389971E-2</v>
      </c>
      <c r="D119" s="15">
        <f>'일자별 시가총액'!D118/'일자별 시가총액'!$G118</f>
        <v>0.13517415202788297</v>
      </c>
      <c r="E119" s="15">
        <f>'일자별 시가총액'!E118/'일자별 시가총액'!$G118</f>
        <v>7.0467038385291503E-2</v>
      </c>
      <c r="F119" s="15">
        <f>'일자별 시가총액'!F118/'일자별 시가총액'!$G118</f>
        <v>5.6672973188085438E-2</v>
      </c>
      <c r="G119" s="24">
        <f>'일자별 시가총액'!H118</f>
        <v>100.92553640905089</v>
      </c>
      <c r="H119" s="30">
        <v>100000</v>
      </c>
      <c r="I119" s="30">
        <v>50000</v>
      </c>
      <c r="J119" s="9">
        <f t="shared" si="12"/>
        <v>7050000</v>
      </c>
      <c r="K119" s="23">
        <f t="shared" si="10"/>
        <v>10092.553640905089</v>
      </c>
      <c r="L119" s="9">
        <f t="shared" si="11"/>
        <v>71152503168.380875</v>
      </c>
      <c r="M119" s="31">
        <f>$L119*B119/'일자별 주가'!B118-펀드!R118</f>
        <v>6761.936422059196</v>
      </c>
      <c r="N119" s="31">
        <f>$L119*C119/'일자별 주가'!C118-펀드!S118</f>
        <v>26.330865721572991</v>
      </c>
      <c r="O119" s="31">
        <f>$L119*D119/'일자별 주가'!D118-펀드!T118</f>
        <v>803.44663145189406</v>
      </c>
      <c r="P119" s="31">
        <f>$L119*E119/'일자별 주가'!E118-펀드!U118</f>
        <v>70.275925377400199</v>
      </c>
      <c r="Q119" s="31">
        <f>$L119*F119/'일자별 주가'!F118-펀드!V118</f>
        <v>75.160975281252831</v>
      </c>
      <c r="R119" s="16">
        <f t="shared" si="13"/>
        <v>953433.03551031335</v>
      </c>
      <c r="S119" s="16">
        <f t="shared" si="14"/>
        <v>3712.6520667417294</v>
      </c>
      <c r="T119" s="16">
        <f t="shared" si="15"/>
        <v>113285.97503471309</v>
      </c>
      <c r="U119" s="16">
        <f t="shared" si="16"/>
        <v>9908.9054782131825</v>
      </c>
      <c r="V119" s="16">
        <f t="shared" si="17"/>
        <v>10597.69751465654</v>
      </c>
    </row>
    <row r="120" spans="1:22" x14ac:dyDescent="0.3">
      <c r="A120">
        <v>118</v>
      </c>
      <c r="B120" s="15">
        <f>'일자별 시가총액'!B119/'일자별 시가총액'!$G119</f>
        <v>0.69499281233995358</v>
      </c>
      <c r="C120" s="15">
        <f>'일자별 시가총액'!C119/'일자별 시가총액'!$G119</f>
        <v>4.1732364160119266E-2</v>
      </c>
      <c r="D120" s="15">
        <f>'일자별 시가총액'!D119/'일자별 시가총액'!$G119</f>
        <v>0.13511362349480535</v>
      </c>
      <c r="E120" s="15">
        <f>'일자별 시가총액'!E119/'일자별 시가총액'!$G119</f>
        <v>7.0824451612320663E-2</v>
      </c>
      <c r="F120" s="15">
        <f>'일자별 시가총액'!F119/'일자별 시가총액'!$G119</f>
        <v>5.7336748392801111E-2</v>
      </c>
      <c r="G120" s="24">
        <f>'일자별 시가총액'!H119</f>
        <v>100.01931701239548</v>
      </c>
      <c r="H120" s="30">
        <v>50000</v>
      </c>
      <c r="I120" s="30">
        <v>0</v>
      </c>
      <c r="J120" s="9">
        <f t="shared" si="12"/>
        <v>7100000</v>
      </c>
      <c r="K120" s="23">
        <f t="shared" si="10"/>
        <v>10001.931701239548</v>
      </c>
      <c r="L120" s="9">
        <f t="shared" si="11"/>
        <v>71013715078.800781</v>
      </c>
      <c r="M120" s="31">
        <f>$L120*B120/'일자별 주가'!B119-펀드!R119</f>
        <v>6761.936422058614</v>
      </c>
      <c r="N120" s="31">
        <f>$L120*C120/'일자별 주가'!C119-펀드!S119</f>
        <v>26.330865721571627</v>
      </c>
      <c r="O120" s="31">
        <f>$L120*D120/'일자별 주가'!D119-펀드!T119</f>
        <v>803.44663145183586</v>
      </c>
      <c r="P120" s="31">
        <f>$L120*E120/'일자별 주가'!E119-펀드!U119</f>
        <v>70.275925377396561</v>
      </c>
      <c r="Q120" s="31">
        <f>$L120*F120/'일자별 주가'!F119-펀드!V119</f>
        <v>75.160975281249193</v>
      </c>
      <c r="R120" s="16">
        <f t="shared" si="13"/>
        <v>960194.97193237196</v>
      </c>
      <c r="S120" s="16">
        <f t="shared" si="14"/>
        <v>3738.982932463301</v>
      </c>
      <c r="T120" s="16">
        <f t="shared" si="15"/>
        <v>114089.42166616493</v>
      </c>
      <c r="U120" s="16">
        <f t="shared" si="16"/>
        <v>9979.1814035905791</v>
      </c>
      <c r="V120" s="16">
        <f t="shared" si="17"/>
        <v>10672.858489937789</v>
      </c>
    </row>
    <row r="121" spans="1:22" x14ac:dyDescent="0.3">
      <c r="A121">
        <v>119</v>
      </c>
      <c r="B121" s="15">
        <f>'일자별 시가총액'!B120/'일자별 시가총액'!$G120</f>
        <v>0.69731534605261547</v>
      </c>
      <c r="C121" s="15">
        <f>'일자별 시가총액'!C120/'일자별 시가총액'!$G120</f>
        <v>4.154692199871985E-2</v>
      </c>
      <c r="D121" s="15">
        <f>'일자별 시가총액'!D120/'일자별 시가총액'!$G120</f>
        <v>0.13469700937897991</v>
      </c>
      <c r="E121" s="15">
        <f>'일자별 시가총액'!E120/'일자별 시가총액'!$G120</f>
        <v>7.069012384235529E-2</v>
      </c>
      <c r="F121" s="15">
        <f>'일자별 시가총액'!F120/'일자별 시가총액'!$G120</f>
        <v>5.5750598727329466E-2</v>
      </c>
      <c r="G121" s="24">
        <f>'일자별 시가총액'!H120</f>
        <v>102.59531465981202</v>
      </c>
      <c r="H121" s="30">
        <v>50000</v>
      </c>
      <c r="I121" s="30">
        <v>50000</v>
      </c>
      <c r="J121" s="9">
        <f t="shared" si="12"/>
        <v>7100000</v>
      </c>
      <c r="K121" s="23">
        <f t="shared" si="10"/>
        <v>10259.531465981203</v>
      </c>
      <c r="L121" s="9">
        <f t="shared" si="11"/>
        <v>72842673408.466537</v>
      </c>
      <c r="M121" s="31">
        <f>$L121*B121/'일자별 주가'!B120-펀드!R120</f>
        <v>0</v>
      </c>
      <c r="N121" s="31">
        <f>$L121*C121/'일자별 주가'!C120-펀드!S120</f>
        <v>0</v>
      </c>
      <c r="O121" s="31">
        <f>$L121*D121/'일자별 주가'!D120-펀드!T120</f>
        <v>0</v>
      </c>
      <c r="P121" s="31">
        <f>$L121*E121/'일자별 주가'!E120-펀드!U120</f>
        <v>0</v>
      </c>
      <c r="Q121" s="31">
        <f>$L121*F121/'일자별 주가'!F120-펀드!V120</f>
        <v>0</v>
      </c>
      <c r="R121" s="16">
        <f t="shared" si="13"/>
        <v>960194.97193237196</v>
      </c>
      <c r="S121" s="16">
        <f t="shared" si="14"/>
        <v>3738.982932463301</v>
      </c>
      <c r="T121" s="16">
        <f t="shared" si="15"/>
        <v>114089.42166616493</v>
      </c>
      <c r="U121" s="16">
        <f t="shared" si="16"/>
        <v>9979.1814035905791</v>
      </c>
      <c r="V121" s="16">
        <f t="shared" si="17"/>
        <v>10672.858489937789</v>
      </c>
    </row>
    <row r="122" spans="1:22" x14ac:dyDescent="0.3">
      <c r="A122">
        <v>120</v>
      </c>
      <c r="B122" s="15">
        <f>'일자별 시가총액'!B121/'일자별 시가총액'!$G121</f>
        <v>0.69803471715038268</v>
      </c>
      <c r="C122" s="15">
        <f>'일자별 시가총액'!C121/'일자별 시가총액'!$G121</f>
        <v>4.2184098906752926E-2</v>
      </c>
      <c r="D122" s="15">
        <f>'일자별 시가총액'!D121/'일자별 시가총액'!$G121</f>
        <v>0.13471724443770333</v>
      </c>
      <c r="E122" s="15">
        <f>'일자별 시가총액'!E121/'일자별 시가총액'!$G121</f>
        <v>6.9750239110997647E-2</v>
      </c>
      <c r="F122" s="15">
        <f>'일자별 시가총액'!F121/'일자별 시가총액'!$G121</f>
        <v>5.5313700394163376E-2</v>
      </c>
      <c r="G122" s="24">
        <f>'일자별 시가총액'!H121</f>
        <v>100.55216214389333</v>
      </c>
      <c r="H122" s="30">
        <v>50000</v>
      </c>
      <c r="I122" s="30">
        <v>50000</v>
      </c>
      <c r="J122" s="9">
        <f t="shared" si="12"/>
        <v>7100000</v>
      </c>
      <c r="K122" s="23">
        <f t="shared" si="10"/>
        <v>10055.216214389333</v>
      </c>
      <c r="L122" s="9">
        <f t="shared" si="11"/>
        <v>71392035122.164261</v>
      </c>
      <c r="M122" s="31">
        <f>$L122*B122/'일자별 주가'!B121-펀드!R121</f>
        <v>0</v>
      </c>
      <c r="N122" s="31">
        <f>$L122*C122/'일자별 주가'!C121-펀드!S121</f>
        <v>0</v>
      </c>
      <c r="O122" s="31">
        <f>$L122*D122/'일자별 주가'!D121-펀드!T121</f>
        <v>0</v>
      </c>
      <c r="P122" s="31">
        <f>$L122*E122/'일자별 주가'!E121-펀드!U121</f>
        <v>0</v>
      </c>
      <c r="Q122" s="31">
        <f>$L122*F122/'일자별 주가'!F121-펀드!V121</f>
        <v>0</v>
      </c>
      <c r="R122" s="16">
        <f t="shared" si="13"/>
        <v>960194.97193237196</v>
      </c>
      <c r="S122" s="16">
        <f t="shared" si="14"/>
        <v>3738.982932463301</v>
      </c>
      <c r="T122" s="16">
        <f t="shared" si="15"/>
        <v>114089.42166616493</v>
      </c>
      <c r="U122" s="16">
        <f t="shared" si="16"/>
        <v>9979.1814035905791</v>
      </c>
      <c r="V122" s="16">
        <f t="shared" si="17"/>
        <v>10672.858489937789</v>
      </c>
    </row>
    <row r="123" spans="1:22" x14ac:dyDescent="0.3">
      <c r="A123">
        <v>121</v>
      </c>
      <c r="B123" s="15">
        <f>'일자별 시가총액'!B122/'일자별 시가총액'!$G122</f>
        <v>0.70327023169983338</v>
      </c>
      <c r="C123" s="15">
        <f>'일자별 시가총액'!C122/'일자별 시가총액'!$G122</f>
        <v>4.1130242279364695E-2</v>
      </c>
      <c r="D123" s="15">
        <f>'일자별 시가총액'!D122/'일자별 시가총액'!$G122</f>
        <v>0.13263292275161032</v>
      </c>
      <c r="E123" s="15">
        <f>'일자별 시가총액'!E122/'일자별 시가총액'!$G122</f>
        <v>6.8701819898567579E-2</v>
      </c>
      <c r="F123" s="15">
        <f>'일자별 시가총액'!F122/'일자별 시가총액'!$G122</f>
        <v>5.4264783370624063E-2</v>
      </c>
      <c r="G123" s="24">
        <f>'일자별 시가총액'!H122</f>
        <v>102.49579608242871</v>
      </c>
      <c r="H123" s="30">
        <v>50000</v>
      </c>
      <c r="I123" s="30">
        <v>50000</v>
      </c>
      <c r="J123" s="9">
        <f t="shared" si="12"/>
        <v>7100000</v>
      </c>
      <c r="K123" s="23">
        <f t="shared" si="10"/>
        <v>10249.579608242871</v>
      </c>
      <c r="L123" s="9">
        <f t="shared" si="11"/>
        <v>72772015218.524384</v>
      </c>
      <c r="M123" s="31">
        <f>$L123*B123/'일자별 주가'!B122-펀드!R122</f>
        <v>0</v>
      </c>
      <c r="N123" s="31">
        <f>$L123*C123/'일자별 주가'!C122-펀드!S122</f>
        <v>0</v>
      </c>
      <c r="O123" s="31">
        <f>$L123*D123/'일자별 주가'!D122-펀드!T122</f>
        <v>0</v>
      </c>
      <c r="P123" s="31">
        <f>$L123*E123/'일자별 주가'!E122-펀드!U122</f>
        <v>0</v>
      </c>
      <c r="Q123" s="31">
        <f>$L123*F123/'일자별 주가'!F122-펀드!V122</f>
        <v>0</v>
      </c>
      <c r="R123" s="16">
        <f t="shared" si="13"/>
        <v>960194.97193237196</v>
      </c>
      <c r="S123" s="16">
        <f t="shared" si="14"/>
        <v>3738.982932463301</v>
      </c>
      <c r="T123" s="16">
        <f t="shared" si="15"/>
        <v>114089.42166616493</v>
      </c>
      <c r="U123" s="16">
        <f t="shared" si="16"/>
        <v>9979.1814035905791</v>
      </c>
      <c r="V123" s="16">
        <f t="shared" si="17"/>
        <v>10672.858489937789</v>
      </c>
    </row>
    <row r="124" spans="1:22" x14ac:dyDescent="0.3">
      <c r="A124">
        <v>122</v>
      </c>
      <c r="B124" s="15">
        <f>'일자별 시가총액'!B123/'일자별 시가총액'!$G123</f>
        <v>0.70361461404815262</v>
      </c>
      <c r="C124" s="15">
        <f>'일자별 시가총액'!C123/'일자별 시가총액'!$G123</f>
        <v>4.0513585817702508E-2</v>
      </c>
      <c r="D124" s="15">
        <f>'일자별 시가총액'!D123/'일자별 시가총액'!$G123</f>
        <v>0.1333815600869073</v>
      </c>
      <c r="E124" s="15">
        <f>'일자별 시가총액'!E123/'일자별 시가총액'!$G123</f>
        <v>6.8311174163856264E-2</v>
      </c>
      <c r="F124" s="15">
        <f>'일자별 시가총액'!F123/'일자별 시가총액'!$G123</f>
        <v>5.4179065883381318E-2</v>
      </c>
      <c r="G124" s="24">
        <f>'일자별 시가총액'!H123</f>
        <v>100.71577862128964</v>
      </c>
      <c r="H124" s="30">
        <v>200000</v>
      </c>
      <c r="I124" s="30">
        <v>150000</v>
      </c>
      <c r="J124" s="9">
        <f t="shared" si="12"/>
        <v>7150000</v>
      </c>
      <c r="K124" s="23">
        <f t="shared" si="10"/>
        <v>10071.577862128965</v>
      </c>
      <c r="L124" s="9">
        <f t="shared" si="11"/>
        <v>72011781714.222092</v>
      </c>
      <c r="M124" s="31">
        <f>$L124*B124/'일자별 주가'!B123-펀드!R123</f>
        <v>6761.936422059196</v>
      </c>
      <c r="N124" s="31">
        <f>$L124*C124/'일자별 주가'!C123-펀드!S123</f>
        <v>26.330865721573446</v>
      </c>
      <c r="O124" s="31">
        <f>$L124*D124/'일자별 주가'!D123-펀드!T123</f>
        <v>803.44663145187951</v>
      </c>
      <c r="P124" s="31">
        <f>$L124*E124/'일자별 주가'!E123-펀드!U123</f>
        <v>70.27592537739838</v>
      </c>
      <c r="Q124" s="31">
        <f>$L124*F124/'일자별 주가'!F123-펀드!V123</f>
        <v>75.16097528125465</v>
      </c>
      <c r="R124" s="16">
        <f t="shared" si="13"/>
        <v>966956.90835443116</v>
      </c>
      <c r="S124" s="16">
        <f t="shared" si="14"/>
        <v>3765.3137981848745</v>
      </c>
      <c r="T124" s="16">
        <f t="shared" si="15"/>
        <v>114892.86829761681</v>
      </c>
      <c r="U124" s="16">
        <f t="shared" si="16"/>
        <v>10049.457328967977</v>
      </c>
      <c r="V124" s="16">
        <f t="shared" si="17"/>
        <v>10748.019465219044</v>
      </c>
    </row>
    <row r="125" spans="1:22" x14ac:dyDescent="0.3">
      <c r="A125">
        <v>123</v>
      </c>
      <c r="B125" s="15">
        <f>'일자별 시가총액'!B124/'일자별 시가총액'!$G124</f>
        <v>0.70369851523641913</v>
      </c>
      <c r="C125" s="15">
        <f>'일자별 시가총액'!C124/'일자별 시가총액'!$G124</f>
        <v>3.9749882364826447E-2</v>
      </c>
      <c r="D125" s="15">
        <f>'일자별 시가총액'!D124/'일자별 시가총액'!$G124</f>
        <v>0.13476224070692705</v>
      </c>
      <c r="E125" s="15">
        <f>'일자별 시가총액'!E124/'일자별 시가총액'!$G124</f>
        <v>6.7940261451291048E-2</v>
      </c>
      <c r="F125" s="15">
        <f>'일자별 시가총액'!F124/'일자별 시가총액'!$G124</f>
        <v>5.3849100240536317E-2</v>
      </c>
      <c r="G125" s="24">
        <f>'일자별 시가총액'!H124</f>
        <v>101.47250146314799</v>
      </c>
      <c r="H125" s="30">
        <v>200000</v>
      </c>
      <c r="I125" s="30">
        <v>50000</v>
      </c>
      <c r="J125" s="9">
        <f t="shared" si="12"/>
        <v>7300000</v>
      </c>
      <c r="K125" s="23">
        <f t="shared" si="10"/>
        <v>10147.2501463148</v>
      </c>
      <c r="L125" s="9">
        <f t="shared" si="11"/>
        <v>74074926068.098038</v>
      </c>
      <c r="M125" s="31">
        <f>$L125*B125/'일자별 주가'!B124-펀드!R124</f>
        <v>20285.809266177006</v>
      </c>
      <c r="N125" s="31">
        <f>$L125*C125/'일자별 주가'!C124-펀드!S124</f>
        <v>78.992597164717154</v>
      </c>
      <c r="O125" s="31">
        <f>$L125*D125/'일자별 주가'!D124-펀드!T124</f>
        <v>2410.3398943556094</v>
      </c>
      <c r="P125" s="31">
        <f>$L125*E125/'일자별 주가'!E124-펀드!U124</f>
        <v>210.82777613219696</v>
      </c>
      <c r="Q125" s="31">
        <f>$L125*F125/'일자별 주가'!F124-펀드!V124</f>
        <v>225.48292584375668</v>
      </c>
      <c r="R125" s="16">
        <f t="shared" si="13"/>
        <v>987242.71762060816</v>
      </c>
      <c r="S125" s="16">
        <f t="shared" si="14"/>
        <v>3844.3063953495916</v>
      </c>
      <c r="T125" s="16">
        <f t="shared" si="15"/>
        <v>117303.20819197242</v>
      </c>
      <c r="U125" s="16">
        <f t="shared" si="16"/>
        <v>10260.285105100174</v>
      </c>
      <c r="V125" s="16">
        <f t="shared" si="17"/>
        <v>10973.502391062801</v>
      </c>
    </row>
    <row r="126" spans="1:22" x14ac:dyDescent="0.3">
      <c r="A126">
        <v>124</v>
      </c>
      <c r="B126" s="15">
        <f>'일자별 시가총액'!B125/'일자별 시가총액'!$G125</f>
        <v>0.70268640909480062</v>
      </c>
      <c r="C126" s="15">
        <f>'일자별 시가총액'!C125/'일자별 시가총액'!$G125</f>
        <v>3.8661168984854381E-2</v>
      </c>
      <c r="D126" s="15">
        <f>'일자별 시가총액'!D125/'일자별 시가총액'!$G125</f>
        <v>0.13539754565337386</v>
      </c>
      <c r="E126" s="15">
        <f>'일자별 시가총액'!E125/'일자별 시가총액'!$G125</f>
        <v>6.823934062467403E-2</v>
      </c>
      <c r="F126" s="15">
        <f>'일자별 시가총액'!F125/'일자별 시가총액'!$G125</f>
        <v>5.5015535642297074E-2</v>
      </c>
      <c r="G126" s="24">
        <f>'일자별 시가총액'!H125</f>
        <v>101.23373704024954</v>
      </c>
      <c r="H126" s="30">
        <v>150000</v>
      </c>
      <c r="I126" s="30">
        <v>100000</v>
      </c>
      <c r="J126" s="9">
        <f t="shared" si="12"/>
        <v>7350000</v>
      </c>
      <c r="K126" s="23">
        <f t="shared" si="10"/>
        <v>10123.373704024954</v>
      </c>
      <c r="L126" s="9">
        <f t="shared" si="11"/>
        <v>74406796724.58342</v>
      </c>
      <c r="M126" s="31">
        <f>$L126*B126/'일자별 주가'!B125-펀드!R125</f>
        <v>6761.9364220590796</v>
      </c>
      <c r="N126" s="31">
        <f>$L126*C126/'일자별 주가'!C125-펀드!S125</f>
        <v>26.3308657215739</v>
      </c>
      <c r="O126" s="31">
        <f>$L126*D126/'일자별 주가'!D125-펀드!T125</f>
        <v>803.44663145189406</v>
      </c>
      <c r="P126" s="31">
        <f>$L126*E126/'일자별 주가'!E125-펀드!U125</f>
        <v>70.275925377400199</v>
      </c>
      <c r="Q126" s="31">
        <f>$L126*F126/'일자별 주가'!F125-펀드!V125</f>
        <v>75.160975281252831</v>
      </c>
      <c r="R126" s="16">
        <f t="shared" si="13"/>
        <v>994004.65404266724</v>
      </c>
      <c r="S126" s="16">
        <f t="shared" si="14"/>
        <v>3870.6372610711655</v>
      </c>
      <c r="T126" s="16">
        <f t="shared" si="15"/>
        <v>118106.65482342431</v>
      </c>
      <c r="U126" s="16">
        <f t="shared" si="16"/>
        <v>10330.561030477575</v>
      </c>
      <c r="V126" s="16">
        <f t="shared" si="17"/>
        <v>11048.663366344053</v>
      </c>
    </row>
    <row r="127" spans="1:22" x14ac:dyDescent="0.3">
      <c r="A127">
        <v>125</v>
      </c>
      <c r="B127" s="15">
        <f>'일자별 시가총액'!B126/'일자별 시가총액'!$G126</f>
        <v>0.70310801001790879</v>
      </c>
      <c r="C127" s="15">
        <f>'일자별 시가총액'!C126/'일자별 시가총액'!$G126</f>
        <v>4.0204087061891693E-2</v>
      </c>
      <c r="D127" s="15">
        <f>'일자별 시가총액'!D126/'일자별 시가총액'!$G126</f>
        <v>0.13328914169279252</v>
      </c>
      <c r="E127" s="15">
        <f>'일자별 시가총액'!E126/'일자별 시가총액'!$G126</f>
        <v>6.8514665216012932E-2</v>
      </c>
      <c r="F127" s="15">
        <f>'일자별 시가총액'!F126/'일자별 시가총액'!$G126</f>
        <v>5.4884096011394032E-2</v>
      </c>
      <c r="G127" s="24">
        <f>'일자별 시가총액'!H126</f>
        <v>101.75006730980289</v>
      </c>
      <c r="H127" s="30">
        <v>100000</v>
      </c>
      <c r="I127" s="30">
        <v>50000</v>
      </c>
      <c r="J127" s="9">
        <f t="shared" si="12"/>
        <v>7400000</v>
      </c>
      <c r="K127" s="23">
        <f t="shared" si="10"/>
        <v>10175.006730980289</v>
      </c>
      <c r="L127" s="9">
        <f t="shared" si="11"/>
        <v>75295049809.254135</v>
      </c>
      <c r="M127" s="31">
        <f>$L127*B127/'일자별 주가'!B126-펀드!R126</f>
        <v>6761.936422058614</v>
      </c>
      <c r="N127" s="31">
        <f>$L127*C127/'일자별 주가'!C126-펀드!S126</f>
        <v>26.330865721571627</v>
      </c>
      <c r="O127" s="31">
        <f>$L127*D127/'일자별 주가'!D126-펀드!T126</f>
        <v>803.44663145180675</v>
      </c>
      <c r="P127" s="31">
        <f>$L127*E127/'일자별 주가'!E126-펀드!U126</f>
        <v>70.275925377396561</v>
      </c>
      <c r="Q127" s="31">
        <f>$L127*F127/'일자별 주가'!F126-펀드!V126</f>
        <v>75.160975281249193</v>
      </c>
      <c r="R127" s="16">
        <f t="shared" si="13"/>
        <v>1000766.5904647259</v>
      </c>
      <c r="S127" s="16">
        <f t="shared" si="14"/>
        <v>3896.9681267927372</v>
      </c>
      <c r="T127" s="16">
        <f t="shared" si="15"/>
        <v>118910.10145487612</v>
      </c>
      <c r="U127" s="16">
        <f t="shared" si="16"/>
        <v>10400.836955854971</v>
      </c>
      <c r="V127" s="16">
        <f t="shared" si="17"/>
        <v>11123.824341625303</v>
      </c>
    </row>
    <row r="128" spans="1:22" x14ac:dyDescent="0.3">
      <c r="A128">
        <v>126</v>
      </c>
      <c r="B128" s="15">
        <f>'일자별 시가총액'!B127/'일자별 시가총액'!$G127</f>
        <v>0.70324239901310726</v>
      </c>
      <c r="C128" s="15">
        <f>'일자별 시가총액'!C127/'일자별 시가총액'!$G127</f>
        <v>3.8929262376665733E-2</v>
      </c>
      <c r="D128" s="15">
        <f>'일자별 시가총액'!D127/'일자별 시가총액'!$G127</f>
        <v>0.13313249742299807</v>
      </c>
      <c r="E128" s="15">
        <f>'일자별 시가총액'!E127/'일자별 시가총액'!$G127</f>
        <v>6.9132729870754375E-2</v>
      </c>
      <c r="F128" s="15">
        <f>'일자별 시가총액'!F127/'일자별 시가총액'!$G127</f>
        <v>5.5563111316474588E-2</v>
      </c>
      <c r="G128" s="24">
        <f>'일자별 시가총액'!H127</f>
        <v>103.07677487335486</v>
      </c>
      <c r="H128" s="30">
        <v>100000</v>
      </c>
      <c r="I128" s="30">
        <v>50000</v>
      </c>
      <c r="J128" s="9">
        <f t="shared" si="12"/>
        <v>7450000</v>
      </c>
      <c r="K128" s="23">
        <f t="shared" si="10"/>
        <v>10307.677487335486</v>
      </c>
      <c r="L128" s="9">
        <f t="shared" si="11"/>
        <v>76792197280.649368</v>
      </c>
      <c r="M128" s="31">
        <f>$L128*B128/'일자별 주가'!B127-펀드!R127</f>
        <v>6761.9364220590796</v>
      </c>
      <c r="N128" s="31">
        <f>$L128*C128/'일자별 주가'!C127-펀드!S127</f>
        <v>26.330865721572081</v>
      </c>
      <c r="O128" s="31">
        <f>$L128*D128/'일자별 주가'!D127-펀드!T127</f>
        <v>803.44663145187951</v>
      </c>
      <c r="P128" s="31">
        <f>$L128*E128/'일자별 주가'!E127-펀드!U127</f>
        <v>70.27592537739838</v>
      </c>
      <c r="Q128" s="31">
        <f>$L128*F128/'일자별 주가'!F127-펀드!V127</f>
        <v>75.160975281252831</v>
      </c>
      <c r="R128" s="16">
        <f t="shared" si="13"/>
        <v>1007528.5268867849</v>
      </c>
      <c r="S128" s="16">
        <f t="shared" si="14"/>
        <v>3923.2989925143092</v>
      </c>
      <c r="T128" s="16">
        <f t="shared" si="15"/>
        <v>119713.548086328</v>
      </c>
      <c r="U128" s="16">
        <f t="shared" si="16"/>
        <v>10471.11288123237</v>
      </c>
      <c r="V128" s="16">
        <f t="shared" si="17"/>
        <v>11198.985316906555</v>
      </c>
    </row>
    <row r="129" spans="1:22" x14ac:dyDescent="0.3">
      <c r="A129">
        <v>127</v>
      </c>
      <c r="B129" s="15">
        <f>'일자별 시가총액'!B128/'일자별 시가총액'!$G128</f>
        <v>0.70764263556522655</v>
      </c>
      <c r="C129" s="15">
        <f>'일자별 시가총액'!C128/'일자별 시가총액'!$G128</f>
        <v>3.7333973609789024E-2</v>
      </c>
      <c r="D129" s="15">
        <f>'일자별 시가총액'!D128/'일자별 시가총액'!$G128</f>
        <v>0.13147273702872606</v>
      </c>
      <c r="E129" s="15">
        <f>'일자별 시가총액'!E128/'일자별 시가총액'!$G128</f>
        <v>6.8061979223761018E-2</v>
      </c>
      <c r="F129" s="15">
        <f>'일자별 시가총액'!F128/'일자별 시가총액'!$G128</f>
        <v>5.5488674572497385E-2</v>
      </c>
      <c r="G129" s="24">
        <f>'일자별 시가총액'!H128</f>
        <v>105.11138942785267</v>
      </c>
      <c r="H129" s="30">
        <v>50000</v>
      </c>
      <c r="I129" s="30">
        <v>50000</v>
      </c>
      <c r="J129" s="9">
        <f t="shared" si="12"/>
        <v>7450000</v>
      </c>
      <c r="K129" s="23">
        <f t="shared" si="10"/>
        <v>10511.138942785268</v>
      </c>
      <c r="L129" s="9">
        <f t="shared" si="11"/>
        <v>78307985123.750244</v>
      </c>
      <c r="M129" s="31">
        <f>$L129*B129/'일자별 주가'!B128-펀드!R128</f>
        <v>0</v>
      </c>
      <c r="N129" s="31">
        <f>$L129*C129/'일자별 주가'!C128-펀드!S128</f>
        <v>0</v>
      </c>
      <c r="O129" s="31">
        <f>$L129*D129/'일자별 주가'!D128-펀드!T128</f>
        <v>0</v>
      </c>
      <c r="P129" s="31">
        <f>$L129*E129/'일자별 주가'!E128-펀드!U128</f>
        <v>0</v>
      </c>
      <c r="Q129" s="31">
        <f>$L129*F129/'일자별 주가'!F128-펀드!V128</f>
        <v>0</v>
      </c>
      <c r="R129" s="16">
        <f t="shared" si="13"/>
        <v>1007528.5268867849</v>
      </c>
      <c r="S129" s="16">
        <f t="shared" si="14"/>
        <v>3923.2989925143092</v>
      </c>
      <c r="T129" s="16">
        <f t="shared" si="15"/>
        <v>119713.548086328</v>
      </c>
      <c r="U129" s="16">
        <f t="shared" si="16"/>
        <v>10471.11288123237</v>
      </c>
      <c r="V129" s="16">
        <f t="shared" si="17"/>
        <v>11198.985316906555</v>
      </c>
    </row>
    <row r="130" spans="1:22" x14ac:dyDescent="0.3">
      <c r="A130">
        <v>128</v>
      </c>
      <c r="B130" s="15">
        <f>'일자별 시가총액'!B129/'일자별 시가총액'!$G129</f>
        <v>0.70194059136085885</v>
      </c>
      <c r="C130" s="15">
        <f>'일자별 시가총액'!C129/'일자별 시가총액'!$G129</f>
        <v>3.799098397484784E-2</v>
      </c>
      <c r="D130" s="15">
        <f>'일자별 시가총액'!D129/'일자별 시가총액'!$G129</f>
        <v>0.13244662730397633</v>
      </c>
      <c r="E130" s="15">
        <f>'일자별 시가총액'!E129/'일자별 시가총액'!$G129</f>
        <v>7.0492723796835272E-2</v>
      </c>
      <c r="F130" s="15">
        <f>'일자별 시가총액'!F129/'일자별 시가총액'!$G129</f>
        <v>5.7129073563481687E-2</v>
      </c>
      <c r="G130" s="24">
        <f>'일자별 시가총액'!H129</f>
        <v>102.8826112585696</v>
      </c>
      <c r="H130" s="30">
        <v>100000</v>
      </c>
      <c r="I130" s="30">
        <v>100000</v>
      </c>
      <c r="J130" s="9">
        <f t="shared" si="12"/>
        <v>7450000</v>
      </c>
      <c r="K130" s="23">
        <f t="shared" si="10"/>
        <v>10288.26112585696</v>
      </c>
      <c r="L130" s="9">
        <f t="shared" si="11"/>
        <v>76647545387.634354</v>
      </c>
      <c r="M130" s="31">
        <f>$L130*B130/'일자별 주가'!B129-펀드!R129</f>
        <v>0</v>
      </c>
      <c r="N130" s="31">
        <f>$L130*C130/'일자별 주가'!C129-펀드!S129</f>
        <v>0</v>
      </c>
      <c r="O130" s="31">
        <f>$L130*D130/'일자별 주가'!D129-펀드!T129</f>
        <v>0</v>
      </c>
      <c r="P130" s="31">
        <f>$L130*E130/'일자별 주가'!E129-펀드!U129</f>
        <v>0</v>
      </c>
      <c r="Q130" s="31">
        <f>$L130*F130/'일자별 주가'!F129-펀드!V129</f>
        <v>0</v>
      </c>
      <c r="R130" s="16">
        <f t="shared" si="13"/>
        <v>1007528.5268867849</v>
      </c>
      <c r="S130" s="16">
        <f t="shared" si="14"/>
        <v>3923.2989925143092</v>
      </c>
      <c r="T130" s="16">
        <f t="shared" si="15"/>
        <v>119713.548086328</v>
      </c>
      <c r="U130" s="16">
        <f t="shared" si="16"/>
        <v>10471.11288123237</v>
      </c>
      <c r="V130" s="16">
        <f t="shared" si="17"/>
        <v>11198.985316906555</v>
      </c>
    </row>
    <row r="131" spans="1:22" x14ac:dyDescent="0.3">
      <c r="A131">
        <v>129</v>
      </c>
      <c r="B131" s="15">
        <f>'일자별 시가총액'!B130/'일자별 시가총액'!$G130</f>
        <v>0.70297303908704134</v>
      </c>
      <c r="C131" s="15">
        <f>'일자별 시가총액'!C130/'일자별 시가총액'!$G130</f>
        <v>3.7568321563684767E-2</v>
      </c>
      <c r="D131" s="15">
        <f>'일자별 시가총액'!D130/'일자별 시가총액'!$G130</f>
        <v>0.13190893335632181</v>
      </c>
      <c r="E131" s="15">
        <f>'일자별 시가총액'!E130/'일자별 시가총액'!$G130</f>
        <v>7.0715669013821064E-2</v>
      </c>
      <c r="F131" s="15">
        <f>'일자별 시가총액'!F130/'일자별 시가총액'!$G130</f>
        <v>5.6834036979131024E-2</v>
      </c>
      <c r="G131" s="24">
        <f>'일자별 시가총액'!H130</f>
        <v>101.96198444098516</v>
      </c>
      <c r="H131" s="30">
        <v>200000</v>
      </c>
      <c r="I131" s="30">
        <v>50000</v>
      </c>
      <c r="J131" s="9">
        <f t="shared" si="12"/>
        <v>7600000</v>
      </c>
      <c r="K131" s="23">
        <f t="shared" si="10"/>
        <v>10196.198444098516</v>
      </c>
      <c r="L131" s="9">
        <f t="shared" si="11"/>
        <v>77491108175.148727</v>
      </c>
      <c r="M131" s="31">
        <f>$L131*B131/'일자별 주가'!B130-펀드!R130</f>
        <v>20285.809266176773</v>
      </c>
      <c r="N131" s="31">
        <f>$L131*C131/'일자별 주가'!C130-펀드!S130</f>
        <v>78.992597164718063</v>
      </c>
      <c r="O131" s="31">
        <f>$L131*D131/'일자별 주가'!D130-펀드!T130</f>
        <v>2410.3398943556094</v>
      </c>
      <c r="P131" s="31">
        <f>$L131*E131/'일자별 주가'!E130-펀드!U130</f>
        <v>210.82777613219332</v>
      </c>
      <c r="Q131" s="31">
        <f>$L131*F131/'일자별 주가'!F130-펀드!V130</f>
        <v>225.48292584375668</v>
      </c>
      <c r="R131" s="16">
        <f t="shared" si="13"/>
        <v>1027814.3361529617</v>
      </c>
      <c r="S131" s="16">
        <f t="shared" si="14"/>
        <v>4002.2915896790273</v>
      </c>
      <c r="T131" s="16">
        <f t="shared" si="15"/>
        <v>122123.8879806836</v>
      </c>
      <c r="U131" s="16">
        <f t="shared" si="16"/>
        <v>10681.940657364563</v>
      </c>
      <c r="V131" s="16">
        <f t="shared" si="17"/>
        <v>11424.468242750312</v>
      </c>
    </row>
    <row r="132" spans="1:22" x14ac:dyDescent="0.3">
      <c r="A132">
        <v>130</v>
      </c>
      <c r="B132" s="15">
        <f>'일자별 시가총액'!B131/'일자별 시가총액'!$G131</f>
        <v>0.69948855756419159</v>
      </c>
      <c r="C132" s="15">
        <f>'일자별 시가총액'!C131/'일자별 시가총액'!$G131</f>
        <v>3.7778645832084012E-2</v>
      </c>
      <c r="D132" s="15">
        <f>'일자별 시가총액'!D131/'일자별 시가총액'!$G131</f>
        <v>0.13065039756310048</v>
      </c>
      <c r="E132" s="15">
        <f>'일자별 시가총액'!E131/'일자별 시가총액'!$G131</f>
        <v>7.4211455111524577E-2</v>
      </c>
      <c r="F132" s="15">
        <f>'일자별 시가총액'!F131/'일자별 시가총액'!$G131</f>
        <v>5.787094392909934E-2</v>
      </c>
      <c r="G132" s="24">
        <f>'일자별 시가총액'!H131</f>
        <v>102.0832261582631</v>
      </c>
      <c r="H132" s="30">
        <v>100000</v>
      </c>
      <c r="I132" s="30">
        <v>50000</v>
      </c>
      <c r="J132" s="9">
        <f t="shared" si="12"/>
        <v>7650000</v>
      </c>
      <c r="K132" s="23">
        <f t="shared" ref="K132:K195" si="18">10000*G132/G$3</f>
        <v>10208.32261582631</v>
      </c>
      <c r="L132" s="9">
        <f t="shared" ref="L132:L195" si="19">J132*K132</f>
        <v>78093668011.071274</v>
      </c>
      <c r="M132" s="31">
        <f>$L132*B132/'일자별 주가'!B131-펀드!R131</f>
        <v>6761.9364220590796</v>
      </c>
      <c r="N132" s="31">
        <f>$L132*C132/'일자별 주가'!C131-펀드!S131</f>
        <v>26.330865721572536</v>
      </c>
      <c r="O132" s="31">
        <f>$L132*D132/'일자별 주가'!D131-펀드!T131</f>
        <v>803.44663145187951</v>
      </c>
      <c r="P132" s="31">
        <f>$L132*E132/'일자별 주가'!E131-펀드!U131</f>
        <v>70.275925377400199</v>
      </c>
      <c r="Q132" s="31">
        <f>$L132*F132/'일자별 주가'!F131-펀드!V131</f>
        <v>75.160975281251012</v>
      </c>
      <c r="R132" s="16">
        <f t="shared" si="13"/>
        <v>1034576.2725750208</v>
      </c>
      <c r="S132" s="16">
        <f t="shared" si="14"/>
        <v>4028.6224554005998</v>
      </c>
      <c r="T132" s="16">
        <f t="shared" si="15"/>
        <v>122927.33461213548</v>
      </c>
      <c r="U132" s="16">
        <f t="shared" si="16"/>
        <v>10752.216582741963</v>
      </c>
      <c r="V132" s="16">
        <f t="shared" si="17"/>
        <v>11499.629218031563</v>
      </c>
    </row>
    <row r="133" spans="1:22" x14ac:dyDescent="0.3">
      <c r="A133">
        <v>131</v>
      </c>
      <c r="B133" s="15">
        <f>'일자별 시가총액'!B132/'일자별 시가총액'!$G132</f>
        <v>0.70084153595978271</v>
      </c>
      <c r="C133" s="15">
        <f>'일자별 시가총액'!C132/'일자별 시가총액'!$G132</f>
        <v>3.7411753353397616E-2</v>
      </c>
      <c r="D133" s="15">
        <f>'일자별 시가총액'!D132/'일자별 시가총액'!$G132</f>
        <v>0.13083547200406617</v>
      </c>
      <c r="E133" s="15">
        <f>'일자별 시가총액'!E132/'일자별 시가총액'!$G132</f>
        <v>7.3113972239120778E-2</v>
      </c>
      <c r="F133" s="15">
        <f>'일자별 시가총액'!F132/'일자별 시가총액'!$G132</f>
        <v>5.7797266443632707E-2</v>
      </c>
      <c r="G133" s="24">
        <f>'일자별 시가총액'!H132</f>
        <v>101.6931877345113</v>
      </c>
      <c r="H133" s="30">
        <v>200000</v>
      </c>
      <c r="I133" s="30">
        <v>150000</v>
      </c>
      <c r="J133" s="9">
        <f t="shared" ref="J133:J196" si="20">J132+H133-I133</f>
        <v>7700000</v>
      </c>
      <c r="K133" s="23">
        <f t="shared" si="18"/>
        <v>10169.31877345113</v>
      </c>
      <c r="L133" s="9">
        <f t="shared" si="19"/>
        <v>78303754555.5737</v>
      </c>
      <c r="M133" s="31">
        <f>$L133*B133/'일자별 주가'!B132-펀드!R132</f>
        <v>6761.9364220589632</v>
      </c>
      <c r="N133" s="31">
        <f>$L133*C133/'일자별 주가'!C132-펀드!S132</f>
        <v>26.330865721572991</v>
      </c>
      <c r="O133" s="31">
        <f>$L133*D133/'일자별 주가'!D132-펀드!T132</f>
        <v>803.44663145186496</v>
      </c>
      <c r="P133" s="31">
        <f>$L133*E133/'일자별 주가'!E132-펀드!U132</f>
        <v>70.275925377400199</v>
      </c>
      <c r="Q133" s="31">
        <f>$L133*F133/'일자별 주가'!F132-펀드!V132</f>
        <v>75.16097528125465</v>
      </c>
      <c r="R133" s="16">
        <f t="shared" ref="R133:R196" si="21">R132+M133</f>
        <v>1041338.2089970798</v>
      </c>
      <c r="S133" s="16">
        <f t="shared" ref="S133:S196" si="22">S132+N133</f>
        <v>4054.9533211221728</v>
      </c>
      <c r="T133" s="16">
        <f t="shared" ref="T133:T196" si="23">T132+O133</f>
        <v>123730.78124358735</v>
      </c>
      <c r="U133" s="16">
        <f t="shared" ref="U133:U196" si="24">U132+P133</f>
        <v>10822.492508119363</v>
      </c>
      <c r="V133" s="16">
        <f t="shared" ref="V133:V196" si="25">V132+Q133</f>
        <v>11574.790193312818</v>
      </c>
    </row>
    <row r="134" spans="1:22" x14ac:dyDescent="0.3">
      <c r="A134">
        <v>132</v>
      </c>
      <c r="B134" s="15">
        <f>'일자별 시가총액'!B133/'일자별 시가총액'!$G133</f>
        <v>0.70137975327836821</v>
      </c>
      <c r="C134" s="15">
        <f>'일자별 시가총액'!C133/'일자별 시가총액'!$G133</f>
        <v>3.689910843527186E-2</v>
      </c>
      <c r="D134" s="15">
        <f>'일자별 시가총액'!D133/'일자별 시가총액'!$G133</f>
        <v>0.12953168394134776</v>
      </c>
      <c r="E134" s="15">
        <f>'일자별 시가총액'!E133/'일자별 시가총액'!$G133</f>
        <v>7.4668045628620727E-2</v>
      </c>
      <c r="F134" s="15">
        <f>'일자별 시가총액'!F133/'일자별 시가총액'!$G133</f>
        <v>5.752140871639147E-2</v>
      </c>
      <c r="G134" s="24">
        <f>'일자별 시가총액'!H133</f>
        <v>102.96487837014527</v>
      </c>
      <c r="H134" s="30">
        <v>200000</v>
      </c>
      <c r="I134" s="30">
        <v>200000</v>
      </c>
      <c r="J134" s="9">
        <f t="shared" si="20"/>
        <v>7700000</v>
      </c>
      <c r="K134" s="23">
        <f t="shared" si="18"/>
        <v>10296.487837014527</v>
      </c>
      <c r="L134" s="9">
        <f t="shared" si="19"/>
        <v>79282956345.011856</v>
      </c>
      <c r="M134" s="31">
        <f>$L134*B134/'일자별 주가'!B133-펀드!R133</f>
        <v>0</v>
      </c>
      <c r="N134" s="31">
        <f>$L134*C134/'일자별 주가'!C133-펀드!S133</f>
        <v>0</v>
      </c>
      <c r="O134" s="31">
        <f>$L134*D134/'일자별 주가'!D133-펀드!T133</f>
        <v>0</v>
      </c>
      <c r="P134" s="31">
        <f>$L134*E134/'일자별 주가'!E133-펀드!U133</f>
        <v>0</v>
      </c>
      <c r="Q134" s="31">
        <f>$L134*F134/'일자별 주가'!F133-펀드!V133</f>
        <v>0</v>
      </c>
      <c r="R134" s="16">
        <f t="shared" si="21"/>
        <v>1041338.2089970798</v>
      </c>
      <c r="S134" s="16">
        <f t="shared" si="22"/>
        <v>4054.9533211221728</v>
      </c>
      <c r="T134" s="16">
        <f t="shared" si="23"/>
        <v>123730.78124358735</v>
      </c>
      <c r="U134" s="16">
        <f t="shared" si="24"/>
        <v>10822.492508119363</v>
      </c>
      <c r="V134" s="16">
        <f t="shared" si="25"/>
        <v>11574.790193312818</v>
      </c>
    </row>
    <row r="135" spans="1:22" x14ac:dyDescent="0.3">
      <c r="A135">
        <v>133</v>
      </c>
      <c r="B135" s="15">
        <f>'일자별 시가총액'!B134/'일자별 시가총액'!$G134</f>
        <v>0.70432059358254051</v>
      </c>
      <c r="C135" s="15">
        <f>'일자별 시가총액'!C134/'일자별 시가총액'!$G134</f>
        <v>3.7030263826569619E-2</v>
      </c>
      <c r="D135" s="15">
        <f>'일자별 시가총액'!D134/'일자별 시가총액'!$G134</f>
        <v>0.12895215163222881</v>
      </c>
      <c r="E135" s="15">
        <f>'일자별 시가총액'!E134/'일자별 시가총액'!$G134</f>
        <v>7.2654891438892005E-2</v>
      </c>
      <c r="F135" s="15">
        <f>'일자별 시가총액'!F134/'일자별 시가총액'!$G134</f>
        <v>5.7042099519769032E-2</v>
      </c>
      <c r="G135" s="24">
        <f>'일자별 시가총액'!H134</f>
        <v>103.30300798286642</v>
      </c>
      <c r="H135" s="30">
        <v>200000</v>
      </c>
      <c r="I135" s="30">
        <v>100000</v>
      </c>
      <c r="J135" s="9">
        <f t="shared" si="20"/>
        <v>7800000</v>
      </c>
      <c r="K135" s="23">
        <f t="shared" si="18"/>
        <v>10330.300798286642</v>
      </c>
      <c r="L135" s="9">
        <f t="shared" si="19"/>
        <v>80576346226.635803</v>
      </c>
      <c r="M135" s="31">
        <f>$L135*B135/'일자별 주가'!B134-펀드!R134</f>
        <v>13523.87284411781</v>
      </c>
      <c r="N135" s="31">
        <f>$L135*C135/'일자별 주가'!C134-펀드!S134</f>
        <v>52.661731443143708</v>
      </c>
      <c r="O135" s="31">
        <f>$L135*D135/'일자별 주가'!D134-펀드!T134</f>
        <v>1606.8932629037008</v>
      </c>
      <c r="P135" s="31">
        <f>$L135*E135/'일자별 주가'!E134-펀드!U134</f>
        <v>140.55185075479312</v>
      </c>
      <c r="Q135" s="31">
        <f>$L135*F135/'일자별 주가'!F134-펀드!V134</f>
        <v>150.32195056250202</v>
      </c>
      <c r="R135" s="16">
        <f t="shared" si="21"/>
        <v>1054862.0818411976</v>
      </c>
      <c r="S135" s="16">
        <f t="shared" si="22"/>
        <v>4107.6150525653165</v>
      </c>
      <c r="T135" s="16">
        <f t="shared" si="23"/>
        <v>125337.67450649105</v>
      </c>
      <c r="U135" s="16">
        <f t="shared" si="24"/>
        <v>10963.044358874156</v>
      </c>
      <c r="V135" s="16">
        <f t="shared" si="25"/>
        <v>11725.11214387532</v>
      </c>
    </row>
    <row r="136" spans="1:22" x14ac:dyDescent="0.3">
      <c r="A136">
        <v>134</v>
      </c>
      <c r="B136" s="15">
        <f>'일자별 시가총액'!B135/'일자별 시가총액'!$G135</f>
        <v>0.70611192533803735</v>
      </c>
      <c r="C136" s="15">
        <f>'일자별 시가총액'!C135/'일자별 시가총액'!$G135</f>
        <v>3.7209111870829176E-2</v>
      </c>
      <c r="D136" s="15">
        <f>'일자별 시가총액'!D135/'일자별 시가총액'!$G135</f>
        <v>0.12730640769172566</v>
      </c>
      <c r="E136" s="15">
        <f>'일자별 시가총액'!E135/'일자별 시가총액'!$G135</f>
        <v>7.2982814855527642E-2</v>
      </c>
      <c r="F136" s="15">
        <f>'일자별 시가총액'!F135/'일자별 시가총액'!$G135</f>
        <v>5.6389740243880215E-2</v>
      </c>
      <c r="G136" s="24">
        <f>'일자별 시가총액'!H135</f>
        <v>104.76467228890185</v>
      </c>
      <c r="H136" s="30">
        <v>150000</v>
      </c>
      <c r="I136" s="30">
        <v>50000</v>
      </c>
      <c r="J136" s="9">
        <f t="shared" si="20"/>
        <v>7900000</v>
      </c>
      <c r="K136" s="23">
        <f t="shared" si="18"/>
        <v>10476.467228890186</v>
      </c>
      <c r="L136" s="9">
        <f t="shared" si="19"/>
        <v>82764091108.232468</v>
      </c>
      <c r="M136" s="31">
        <f>$L136*B136/'일자별 주가'!B135-펀드!R135</f>
        <v>13523.872844118159</v>
      </c>
      <c r="N136" s="31">
        <f>$L136*C136/'일자별 주가'!C135-펀드!S135</f>
        <v>52.661731443145982</v>
      </c>
      <c r="O136" s="31">
        <f>$L136*D136/'일자별 주가'!D135-펀드!T135</f>
        <v>1606.8932629037736</v>
      </c>
      <c r="P136" s="31">
        <f>$L136*E136/'일자별 주가'!E135-펀드!U135</f>
        <v>140.55185075479858</v>
      </c>
      <c r="Q136" s="31">
        <f>$L136*F136/'일자별 주가'!F135-펀드!V135</f>
        <v>150.32195056250566</v>
      </c>
      <c r="R136" s="16">
        <f t="shared" si="21"/>
        <v>1068385.9546853157</v>
      </c>
      <c r="S136" s="16">
        <f t="shared" si="22"/>
        <v>4160.2767840084625</v>
      </c>
      <c r="T136" s="16">
        <f t="shared" si="23"/>
        <v>126944.56776939482</v>
      </c>
      <c r="U136" s="16">
        <f t="shared" si="24"/>
        <v>11103.596209628955</v>
      </c>
      <c r="V136" s="16">
        <f t="shared" si="25"/>
        <v>11875.434094437825</v>
      </c>
    </row>
    <row r="137" spans="1:22" x14ac:dyDescent="0.3">
      <c r="A137">
        <v>135</v>
      </c>
      <c r="B137" s="15">
        <f>'일자별 시가총액'!B136/'일자별 시가총액'!$G136</f>
        <v>0.70632088171274865</v>
      </c>
      <c r="C137" s="15">
        <f>'일자별 시가총액'!C136/'일자별 시가총액'!$G136</f>
        <v>3.6983851883032728E-2</v>
      </c>
      <c r="D137" s="15">
        <f>'일자별 시가총액'!D136/'일자별 시가총액'!$G136</f>
        <v>0.12900639253431706</v>
      </c>
      <c r="E137" s="15">
        <f>'일자별 시가총액'!E136/'일자별 시가총액'!$G136</f>
        <v>7.1360346325505725E-2</v>
      </c>
      <c r="F137" s="15">
        <f>'일자별 시가총액'!F136/'일자별 시가총액'!$G136</f>
        <v>5.6328527544395844E-2</v>
      </c>
      <c r="G137" s="24">
        <f>'일자별 시가총액'!H136</f>
        <v>103.01045570806768</v>
      </c>
      <c r="H137" s="30">
        <v>100000</v>
      </c>
      <c r="I137" s="30">
        <v>100000</v>
      </c>
      <c r="J137" s="9">
        <f t="shared" si="20"/>
        <v>7900000</v>
      </c>
      <c r="K137" s="23">
        <f t="shared" si="18"/>
        <v>10301.045570806768</v>
      </c>
      <c r="L137" s="9">
        <f t="shared" si="19"/>
        <v>81378260009.373459</v>
      </c>
      <c r="M137" s="31">
        <f>$L137*B137/'일자별 주가'!B136-펀드!R136</f>
        <v>0</v>
      </c>
      <c r="N137" s="31">
        <f>$L137*C137/'일자별 주가'!C136-펀드!S136</f>
        <v>0</v>
      </c>
      <c r="O137" s="31">
        <f>$L137*D137/'일자별 주가'!D136-펀드!T136</f>
        <v>0</v>
      </c>
      <c r="P137" s="31">
        <f>$L137*E137/'일자별 주가'!E136-펀드!U136</f>
        <v>0</v>
      </c>
      <c r="Q137" s="31">
        <f>$L137*F137/'일자별 주가'!F136-펀드!V136</f>
        <v>0</v>
      </c>
      <c r="R137" s="16">
        <f t="shared" si="21"/>
        <v>1068385.9546853157</v>
      </c>
      <c r="S137" s="16">
        <f t="shared" si="22"/>
        <v>4160.2767840084625</v>
      </c>
      <c r="T137" s="16">
        <f t="shared" si="23"/>
        <v>126944.56776939482</v>
      </c>
      <c r="U137" s="16">
        <f t="shared" si="24"/>
        <v>11103.596209628955</v>
      </c>
      <c r="V137" s="16">
        <f t="shared" si="25"/>
        <v>11875.434094437825</v>
      </c>
    </row>
    <row r="138" spans="1:22" x14ac:dyDescent="0.3">
      <c r="A138">
        <v>136</v>
      </c>
      <c r="B138" s="15">
        <f>'일자별 시가총액'!B137/'일자별 시가총액'!$G137</f>
        <v>0.70893423379753473</v>
      </c>
      <c r="C138" s="15">
        <f>'일자별 시가총액'!C137/'일자별 시가총액'!$G137</f>
        <v>3.7262929777658674E-2</v>
      </c>
      <c r="D138" s="15">
        <f>'일자별 시가총액'!D137/'일자별 시가총액'!$G137</f>
        <v>0.12836526762466247</v>
      </c>
      <c r="E138" s="15">
        <f>'일자별 시가총액'!E137/'일자별 시가총액'!$G137</f>
        <v>6.9886330936091506E-2</v>
      </c>
      <c r="F138" s="15">
        <f>'일자별 시가총액'!F137/'일자별 시가총액'!$G137</f>
        <v>5.5551237864052638E-2</v>
      </c>
      <c r="G138" s="24">
        <f>'일자별 시가총액'!H137</f>
        <v>103.7753077290557</v>
      </c>
      <c r="H138" s="30">
        <v>200000</v>
      </c>
      <c r="I138" s="30">
        <v>50000</v>
      </c>
      <c r="J138" s="9">
        <f t="shared" si="20"/>
        <v>8050000</v>
      </c>
      <c r="K138" s="23">
        <f t="shared" si="18"/>
        <v>10377.530772905569</v>
      </c>
      <c r="L138" s="9">
        <f t="shared" si="19"/>
        <v>83539122721.889832</v>
      </c>
      <c r="M138" s="31">
        <f>$L138*B138/'일자별 주가'!B137-펀드!R137</f>
        <v>20285.809266176773</v>
      </c>
      <c r="N138" s="31">
        <f>$L138*C138/'일자별 주가'!C137-펀드!S137</f>
        <v>78.992597164717154</v>
      </c>
      <c r="O138" s="31">
        <f>$L138*D138/'일자별 주가'!D137-펀드!T137</f>
        <v>2410.3398943555949</v>
      </c>
      <c r="P138" s="31">
        <f>$L138*E138/'일자별 주가'!E137-펀드!U137</f>
        <v>210.82777613219514</v>
      </c>
      <c r="Q138" s="31">
        <f>$L138*F138/'일자별 주가'!F137-펀드!V137</f>
        <v>225.48292584375668</v>
      </c>
      <c r="R138" s="16">
        <f t="shared" si="21"/>
        <v>1088671.7639514925</v>
      </c>
      <c r="S138" s="16">
        <f t="shared" si="22"/>
        <v>4239.2693811731797</v>
      </c>
      <c r="T138" s="16">
        <f t="shared" si="23"/>
        <v>129354.90766375042</v>
      </c>
      <c r="U138" s="16">
        <f t="shared" si="24"/>
        <v>11314.42398576115</v>
      </c>
      <c r="V138" s="16">
        <f t="shared" si="25"/>
        <v>12100.917020281582</v>
      </c>
    </row>
    <row r="139" spans="1:22" x14ac:dyDescent="0.3">
      <c r="A139">
        <v>137</v>
      </c>
      <c r="B139" s="15">
        <f>'일자별 시가총액'!B138/'일자별 시가총액'!$G138</f>
        <v>0.71008587282273006</v>
      </c>
      <c r="C139" s="15">
        <f>'일자별 시가총액'!C138/'일자별 시가총액'!$G138</f>
        <v>3.7259521170746296E-2</v>
      </c>
      <c r="D139" s="15">
        <f>'일자별 시가총액'!D138/'일자별 시가총액'!$G138</f>
        <v>0.12795856311766099</v>
      </c>
      <c r="E139" s="15">
        <f>'일자별 시가총액'!E138/'일자별 시가총액'!$G138</f>
        <v>6.9577364781231318E-2</v>
      </c>
      <c r="F139" s="15">
        <f>'일자별 시가총액'!F138/'일자별 시가총액'!$G138</f>
        <v>5.5118678107631339E-2</v>
      </c>
      <c r="G139" s="24">
        <f>'일자별 시가총액'!H138</f>
        <v>103.22609366067195</v>
      </c>
      <c r="H139" s="30">
        <v>150000</v>
      </c>
      <c r="I139" s="30">
        <v>100000</v>
      </c>
      <c r="J139" s="9">
        <f t="shared" si="20"/>
        <v>8100000</v>
      </c>
      <c r="K139" s="23">
        <f t="shared" si="18"/>
        <v>10322.609366067196</v>
      </c>
      <c r="L139" s="9">
        <f t="shared" si="19"/>
        <v>83613135865.144287</v>
      </c>
      <c r="M139" s="31">
        <f>$L139*B139/'일자별 주가'!B138-펀드!R138</f>
        <v>6761.9364220590796</v>
      </c>
      <c r="N139" s="31">
        <f>$L139*C139/'일자별 주가'!C138-펀드!S138</f>
        <v>26.3308657215739</v>
      </c>
      <c r="O139" s="31">
        <f>$L139*D139/'일자별 주가'!D138-펀드!T138</f>
        <v>803.44663145189406</v>
      </c>
      <c r="P139" s="31">
        <f>$L139*E139/'일자별 주가'!E138-펀드!U138</f>
        <v>70.275925377402018</v>
      </c>
      <c r="Q139" s="31">
        <f>$L139*F139/'일자별 주가'!F138-펀드!V138</f>
        <v>75.160975281252831</v>
      </c>
      <c r="R139" s="16">
        <f t="shared" si="21"/>
        <v>1095433.7003735516</v>
      </c>
      <c r="S139" s="16">
        <f t="shared" si="22"/>
        <v>4265.6002468947536</v>
      </c>
      <c r="T139" s="16">
        <f t="shared" si="23"/>
        <v>130158.35429520231</v>
      </c>
      <c r="U139" s="16">
        <f t="shared" si="24"/>
        <v>11384.699911138552</v>
      </c>
      <c r="V139" s="16">
        <f t="shared" si="25"/>
        <v>12176.077995562835</v>
      </c>
    </row>
    <row r="140" spans="1:22" x14ac:dyDescent="0.3">
      <c r="A140">
        <v>138</v>
      </c>
      <c r="B140" s="15">
        <f>'일자별 시가총액'!B139/'일자별 시가총액'!$G139</f>
        <v>0.70898143535207181</v>
      </c>
      <c r="C140" s="15">
        <f>'일자별 시가총액'!C139/'일자별 시가총액'!$G139</f>
        <v>3.7004291063408044E-2</v>
      </c>
      <c r="D140" s="15">
        <f>'일자별 시가총액'!D139/'일자별 시가총액'!$G139</f>
        <v>0.1281125510017837</v>
      </c>
      <c r="E140" s="15">
        <f>'일자별 시가총액'!E139/'일자별 시가총액'!$G139</f>
        <v>7.0752166523839061E-2</v>
      </c>
      <c r="F140" s="15">
        <f>'일자별 시가총액'!F139/'일자별 시가총액'!$G139</f>
        <v>5.5149556058897375E-2</v>
      </c>
      <c r="G140" s="24">
        <f>'일자별 시가총액'!H139</f>
        <v>105.48515532121618</v>
      </c>
      <c r="H140" s="30">
        <v>50000</v>
      </c>
      <c r="I140" s="30">
        <v>0</v>
      </c>
      <c r="J140" s="9">
        <f t="shared" si="20"/>
        <v>8150000</v>
      </c>
      <c r="K140" s="23">
        <f t="shared" si="18"/>
        <v>10548.515532121619</v>
      </c>
      <c r="L140" s="9">
        <f t="shared" si="19"/>
        <v>85970401586.791199</v>
      </c>
      <c r="M140" s="31">
        <f>$L140*B140/'일자별 주가'!B139-펀드!R139</f>
        <v>6761.9364220588468</v>
      </c>
      <c r="N140" s="31">
        <f>$L140*C140/'일자별 주가'!C139-펀드!S139</f>
        <v>26.330865721572081</v>
      </c>
      <c r="O140" s="31">
        <f>$L140*D140/'일자별 주가'!D139-펀드!T139</f>
        <v>803.44663145183586</v>
      </c>
      <c r="P140" s="31">
        <f>$L140*E140/'일자별 주가'!E139-펀드!U139</f>
        <v>70.275925377396561</v>
      </c>
      <c r="Q140" s="31">
        <f>$L140*F140/'일자별 주가'!F139-펀드!V139</f>
        <v>75.160975281251012</v>
      </c>
      <c r="R140" s="16">
        <f t="shared" si="21"/>
        <v>1102195.6367956104</v>
      </c>
      <c r="S140" s="16">
        <f t="shared" si="22"/>
        <v>4291.9311126163257</v>
      </c>
      <c r="T140" s="16">
        <f t="shared" si="23"/>
        <v>130961.80092665415</v>
      </c>
      <c r="U140" s="16">
        <f t="shared" si="24"/>
        <v>11454.975836515949</v>
      </c>
      <c r="V140" s="16">
        <f t="shared" si="25"/>
        <v>12251.238970844086</v>
      </c>
    </row>
    <row r="141" spans="1:22" x14ac:dyDescent="0.3">
      <c r="A141">
        <v>139</v>
      </c>
      <c r="B141" s="15">
        <f>'일자별 시가총액'!B140/'일자별 시가총액'!$G140</f>
        <v>0.70657442849655794</v>
      </c>
      <c r="C141" s="15">
        <f>'일자별 시가총액'!C140/'일자별 시가총액'!$G140</f>
        <v>3.9271624155387236E-2</v>
      </c>
      <c r="D141" s="15">
        <f>'일자별 시가총액'!D140/'일자별 시가총액'!$G140</f>
        <v>0.12769675671875252</v>
      </c>
      <c r="E141" s="15">
        <f>'일자별 시가총액'!E140/'일자별 시가총액'!$G140</f>
        <v>7.0748411752753981E-2</v>
      </c>
      <c r="F141" s="15">
        <f>'일자별 시가총액'!F140/'일자별 시가총액'!$G140</f>
        <v>5.5708778876548272E-2</v>
      </c>
      <c r="G141" s="24">
        <f>'일자별 시가총액'!H140</f>
        <v>104.69609636840316</v>
      </c>
      <c r="H141" s="30">
        <v>150000</v>
      </c>
      <c r="I141" s="30">
        <v>150000</v>
      </c>
      <c r="J141" s="9">
        <f t="shared" si="20"/>
        <v>8150000</v>
      </c>
      <c r="K141" s="23">
        <f t="shared" si="18"/>
        <v>10469.609636840316</v>
      </c>
      <c r="L141" s="9">
        <f t="shared" si="19"/>
        <v>85327318540.248581</v>
      </c>
      <c r="M141" s="31">
        <f>$L141*B141/'일자별 주가'!B140-펀드!R140</f>
        <v>0</v>
      </c>
      <c r="N141" s="31">
        <f>$L141*C141/'일자별 주가'!C140-펀드!S140</f>
        <v>0</v>
      </c>
      <c r="O141" s="31">
        <f>$L141*D141/'일자별 주가'!D140-펀드!T140</f>
        <v>0</v>
      </c>
      <c r="P141" s="31">
        <f>$L141*E141/'일자별 주가'!E140-펀드!U140</f>
        <v>0</v>
      </c>
      <c r="Q141" s="31">
        <f>$L141*F141/'일자별 주가'!F140-펀드!V140</f>
        <v>0</v>
      </c>
      <c r="R141" s="16">
        <f t="shared" si="21"/>
        <v>1102195.6367956104</v>
      </c>
      <c r="S141" s="16">
        <f t="shared" si="22"/>
        <v>4291.9311126163257</v>
      </c>
      <c r="T141" s="16">
        <f t="shared" si="23"/>
        <v>130961.80092665415</v>
      </c>
      <c r="U141" s="16">
        <f t="shared" si="24"/>
        <v>11454.975836515949</v>
      </c>
      <c r="V141" s="16">
        <f t="shared" si="25"/>
        <v>12251.238970844086</v>
      </c>
    </row>
    <row r="142" spans="1:22" x14ac:dyDescent="0.3">
      <c r="A142">
        <v>140</v>
      </c>
      <c r="B142" s="15">
        <f>'일자별 시가총액'!B141/'일자별 시가총액'!$G141</f>
        <v>0.7054635857182171</v>
      </c>
      <c r="C142" s="15">
        <f>'일자별 시가총액'!C141/'일자별 시가총액'!$G141</f>
        <v>3.8892017451017516E-2</v>
      </c>
      <c r="D142" s="15">
        <f>'일자별 시가총액'!D141/'일자별 시가총액'!$G141</f>
        <v>0.12767048236679304</v>
      </c>
      <c r="E142" s="15">
        <f>'일자별 시가총액'!E141/'일자별 시가총액'!$G141</f>
        <v>7.2098206027894726E-2</v>
      </c>
      <c r="F142" s="15">
        <f>'일자별 시가총액'!F141/'일자별 시가총액'!$G141</f>
        <v>5.5875708436077615E-2</v>
      </c>
      <c r="G142" s="24">
        <f>'일자별 시가총액'!H141</f>
        <v>103.71074222376923</v>
      </c>
      <c r="H142" s="30">
        <v>100000</v>
      </c>
      <c r="I142" s="30">
        <v>50000</v>
      </c>
      <c r="J142" s="9">
        <f t="shared" si="20"/>
        <v>8200000</v>
      </c>
      <c r="K142" s="23">
        <f t="shared" si="18"/>
        <v>10371.074222376923</v>
      </c>
      <c r="L142" s="9">
        <f t="shared" si="19"/>
        <v>85042808623.490768</v>
      </c>
      <c r="M142" s="31">
        <f>$L142*B142/'일자별 주가'!B141-펀드!R141</f>
        <v>6761.9364220588468</v>
      </c>
      <c r="N142" s="31">
        <f>$L142*C142/'일자별 주가'!C141-펀드!S141</f>
        <v>26.330865721572081</v>
      </c>
      <c r="O142" s="31">
        <f>$L142*D142/'일자별 주가'!D141-펀드!T141</f>
        <v>803.44663145185041</v>
      </c>
      <c r="P142" s="31">
        <f>$L142*E142/'일자별 주가'!E141-펀드!U141</f>
        <v>70.275925377396561</v>
      </c>
      <c r="Q142" s="31">
        <f>$L142*F142/'일자별 주가'!F141-펀드!V141</f>
        <v>75.160975281251012</v>
      </c>
      <c r="R142" s="16">
        <f t="shared" si="21"/>
        <v>1108957.5732176693</v>
      </c>
      <c r="S142" s="16">
        <f t="shared" si="22"/>
        <v>4318.2619783378977</v>
      </c>
      <c r="T142" s="16">
        <f t="shared" si="23"/>
        <v>131765.247558106</v>
      </c>
      <c r="U142" s="16">
        <f t="shared" si="24"/>
        <v>11525.251761893345</v>
      </c>
      <c r="V142" s="16">
        <f t="shared" si="25"/>
        <v>12326.399946125337</v>
      </c>
    </row>
    <row r="143" spans="1:22" x14ac:dyDescent="0.3">
      <c r="A143">
        <v>141</v>
      </c>
      <c r="B143" s="15">
        <f>'일자별 시가총액'!B142/'일자별 시가총액'!$G142</f>
        <v>0.70768988324431259</v>
      </c>
      <c r="C143" s="15">
        <f>'일자별 시가총액'!C142/'일자별 시가총액'!$G142</f>
        <v>3.7937791713435261E-2</v>
      </c>
      <c r="D143" s="15">
        <f>'일자별 시가총액'!D142/'일자별 시가총액'!$G142</f>
        <v>0.1298539335472334</v>
      </c>
      <c r="E143" s="15">
        <f>'일자별 시가총액'!E142/'일자별 시가총액'!$G142</f>
        <v>7.0021094063768816E-2</v>
      </c>
      <c r="F143" s="15">
        <f>'일자별 시가총액'!F142/'일자별 시가총액'!$G142</f>
        <v>5.4497297431249939E-2</v>
      </c>
      <c r="G143" s="24">
        <f>'일자별 시가총액'!H142</f>
        <v>103.57558098624719</v>
      </c>
      <c r="H143" s="30">
        <v>200000</v>
      </c>
      <c r="I143" s="30">
        <v>100000</v>
      </c>
      <c r="J143" s="9">
        <f t="shared" si="20"/>
        <v>8300000</v>
      </c>
      <c r="K143" s="23">
        <f t="shared" si="18"/>
        <v>10357.558098624719</v>
      </c>
      <c r="L143" s="9">
        <f t="shared" si="19"/>
        <v>85967732218.585159</v>
      </c>
      <c r="M143" s="31">
        <f>$L143*B143/'일자별 주가'!B142-펀드!R142</f>
        <v>13523.872844117694</v>
      </c>
      <c r="N143" s="31">
        <f>$L143*C143/'일자별 주가'!C142-펀드!S142</f>
        <v>52.661731443144163</v>
      </c>
      <c r="O143" s="31">
        <f>$L143*D143/'일자별 주가'!D142-펀드!T142</f>
        <v>1606.8932629037299</v>
      </c>
      <c r="P143" s="31">
        <f>$L143*E143/'일자별 주가'!E142-펀드!U142</f>
        <v>140.55185075479494</v>
      </c>
      <c r="Q143" s="31">
        <f>$L143*F143/'일자별 주가'!F142-펀드!V142</f>
        <v>150.32195056250202</v>
      </c>
      <c r="R143" s="16">
        <f t="shared" si="21"/>
        <v>1122481.446061787</v>
      </c>
      <c r="S143" s="16">
        <f t="shared" si="22"/>
        <v>4370.9237097810419</v>
      </c>
      <c r="T143" s="16">
        <f t="shared" si="23"/>
        <v>133372.14082100973</v>
      </c>
      <c r="U143" s="16">
        <f t="shared" si="24"/>
        <v>11665.80361264814</v>
      </c>
      <c r="V143" s="16">
        <f t="shared" si="25"/>
        <v>12476.721896687839</v>
      </c>
    </row>
    <row r="144" spans="1:22" x14ac:dyDescent="0.3">
      <c r="A144">
        <v>142</v>
      </c>
      <c r="B144" s="15">
        <f>'일자별 시가총액'!B143/'일자별 시가총액'!$G143</f>
        <v>0.71360167192170099</v>
      </c>
      <c r="C144" s="15">
        <f>'일자별 시가총액'!C143/'일자별 시가총액'!$G143</f>
        <v>3.7242084540334661E-2</v>
      </c>
      <c r="D144" s="15">
        <f>'일자별 시가총액'!D143/'일자별 시가총액'!$G143</f>
        <v>0.12626917858812134</v>
      </c>
      <c r="E144" s="15">
        <f>'일자별 시가총액'!E143/'일자별 시가총액'!$G143</f>
        <v>6.8961563669620404E-2</v>
      </c>
      <c r="F144" s="15">
        <f>'일자별 시가총액'!F143/'일자별 시가총액'!$G143</f>
        <v>5.3925501280222644E-2</v>
      </c>
      <c r="G144" s="24">
        <f>'일자별 시가총액'!H143</f>
        <v>105.3707354844119</v>
      </c>
      <c r="H144" s="30">
        <v>50000</v>
      </c>
      <c r="I144" s="30">
        <v>0</v>
      </c>
      <c r="J144" s="9">
        <f t="shared" si="20"/>
        <v>8350000</v>
      </c>
      <c r="K144" s="23">
        <f t="shared" si="18"/>
        <v>10537.073548441189</v>
      </c>
      <c r="L144" s="9">
        <f t="shared" si="19"/>
        <v>87984564129.483932</v>
      </c>
      <c r="M144" s="31">
        <f>$L144*B144/'일자별 주가'!B143-펀드!R143</f>
        <v>6761.9364220593125</v>
      </c>
      <c r="N144" s="31">
        <f>$L144*C144/'일자별 주가'!C143-펀드!S143</f>
        <v>26.3308657215739</v>
      </c>
      <c r="O144" s="31">
        <f>$L144*D144/'일자별 주가'!D143-펀드!T143</f>
        <v>803.44663145189406</v>
      </c>
      <c r="P144" s="31">
        <f>$L144*E144/'일자별 주가'!E143-펀드!U143</f>
        <v>70.275925377402018</v>
      </c>
      <c r="Q144" s="31">
        <f>$L144*F144/'일자별 주가'!F143-펀드!V143</f>
        <v>75.160975281252831</v>
      </c>
      <c r="R144" s="16">
        <f t="shared" si="21"/>
        <v>1129243.3824838463</v>
      </c>
      <c r="S144" s="16">
        <f t="shared" si="22"/>
        <v>4397.2545755026158</v>
      </c>
      <c r="T144" s="16">
        <f t="shared" si="23"/>
        <v>134175.58745246162</v>
      </c>
      <c r="U144" s="16">
        <f t="shared" si="24"/>
        <v>11736.079538025542</v>
      </c>
      <c r="V144" s="16">
        <f t="shared" si="25"/>
        <v>12551.882871969092</v>
      </c>
    </row>
    <row r="145" spans="1:22" x14ac:dyDescent="0.3">
      <c r="A145">
        <v>143</v>
      </c>
      <c r="B145" s="15">
        <f>'일자별 시가총액'!B144/'일자별 시가총액'!$G144</f>
        <v>0.72115753462251841</v>
      </c>
      <c r="C145" s="15">
        <f>'일자별 시가총액'!C144/'일자별 시가총액'!$G144</f>
        <v>3.6041155695311217E-2</v>
      </c>
      <c r="D145" s="15">
        <f>'일자별 시가총액'!D144/'일자별 시가총액'!$G144</f>
        <v>0.12151209379189135</v>
      </c>
      <c r="E145" s="15">
        <f>'일자별 시가총액'!E144/'일자별 시가총액'!$G144</f>
        <v>6.7530807342480834E-2</v>
      </c>
      <c r="F145" s="15">
        <f>'일자별 시가총액'!F144/'일자별 시가총액'!$G144</f>
        <v>5.375840854779821E-2</v>
      </c>
      <c r="G145" s="24">
        <f>'일자별 시가총액'!H144</f>
        <v>109.89262548302079</v>
      </c>
      <c r="H145" s="30">
        <v>200000</v>
      </c>
      <c r="I145" s="30">
        <v>150000</v>
      </c>
      <c r="J145" s="9">
        <f t="shared" si="20"/>
        <v>8400000</v>
      </c>
      <c r="K145" s="23">
        <f t="shared" si="18"/>
        <v>10989.262548302078</v>
      </c>
      <c r="L145" s="9">
        <f t="shared" si="19"/>
        <v>92309805405.737457</v>
      </c>
      <c r="M145" s="31">
        <f>$L145*B145/'일자별 주가'!B144-펀드!R144</f>
        <v>6761.9364220590796</v>
      </c>
      <c r="N145" s="31">
        <f>$L145*C145/'일자별 주가'!C144-펀드!S144</f>
        <v>26.330865721572081</v>
      </c>
      <c r="O145" s="31">
        <f>$L145*D145/'일자별 주가'!D144-펀드!T144</f>
        <v>803.44663145183586</v>
      </c>
      <c r="P145" s="31">
        <f>$L145*E145/'일자별 주가'!E144-펀드!U144</f>
        <v>70.275925377396561</v>
      </c>
      <c r="Q145" s="31">
        <f>$L145*F145/'일자별 주가'!F144-펀드!V144</f>
        <v>75.16097528125465</v>
      </c>
      <c r="R145" s="16">
        <f t="shared" si="21"/>
        <v>1136005.3189059054</v>
      </c>
      <c r="S145" s="16">
        <f t="shared" si="22"/>
        <v>4423.5854412241879</v>
      </c>
      <c r="T145" s="16">
        <f t="shared" si="23"/>
        <v>134979.03408391346</v>
      </c>
      <c r="U145" s="16">
        <f t="shared" si="24"/>
        <v>11806.355463402939</v>
      </c>
      <c r="V145" s="16">
        <f t="shared" si="25"/>
        <v>12627.043847250347</v>
      </c>
    </row>
    <row r="146" spans="1:22" x14ac:dyDescent="0.3">
      <c r="A146">
        <v>144</v>
      </c>
      <c r="B146" s="15">
        <f>'일자별 시가총액'!B145/'일자별 시가총액'!$G145</f>
        <v>0.72393164913298491</v>
      </c>
      <c r="C146" s="15">
        <f>'일자별 시가총액'!C145/'일자별 시가총액'!$G145</f>
        <v>3.4990105076828988E-2</v>
      </c>
      <c r="D146" s="15">
        <f>'일자별 시가총액'!D145/'일자별 시가총액'!$G145</f>
        <v>0.12129833219900128</v>
      </c>
      <c r="E146" s="15">
        <f>'일자별 시가총액'!E145/'일자별 시가총액'!$G145</f>
        <v>6.7203463673224551E-2</v>
      </c>
      <c r="F146" s="15">
        <f>'일자별 시가총액'!F145/'일자별 시가총액'!$G145</f>
        <v>5.2576449917960212E-2</v>
      </c>
      <c r="G146" s="24">
        <f>'일자별 시가총액'!H145</f>
        <v>110.21876150304666</v>
      </c>
      <c r="H146" s="30">
        <v>50000</v>
      </c>
      <c r="I146" s="30">
        <v>50000</v>
      </c>
      <c r="J146" s="9">
        <f t="shared" si="20"/>
        <v>8400000</v>
      </c>
      <c r="K146" s="23">
        <f t="shared" si="18"/>
        <v>11021.876150304666</v>
      </c>
      <c r="L146" s="9">
        <f t="shared" si="19"/>
        <v>92583759662.559189</v>
      </c>
      <c r="M146" s="31">
        <f>$L146*B146/'일자별 주가'!B145-펀드!R145</f>
        <v>0</v>
      </c>
      <c r="N146" s="31">
        <f>$L146*C146/'일자별 주가'!C145-펀드!S145</f>
        <v>0</v>
      </c>
      <c r="O146" s="31">
        <f>$L146*D146/'일자별 주가'!D145-펀드!T145</f>
        <v>0</v>
      </c>
      <c r="P146" s="31">
        <f>$L146*E146/'일자별 주가'!E145-펀드!U145</f>
        <v>0</v>
      </c>
      <c r="Q146" s="31">
        <f>$L146*F146/'일자별 주가'!F145-펀드!V145</f>
        <v>0</v>
      </c>
      <c r="R146" s="16">
        <f t="shared" si="21"/>
        <v>1136005.3189059054</v>
      </c>
      <c r="S146" s="16">
        <f t="shared" si="22"/>
        <v>4423.5854412241879</v>
      </c>
      <c r="T146" s="16">
        <f t="shared" si="23"/>
        <v>134979.03408391346</v>
      </c>
      <c r="U146" s="16">
        <f t="shared" si="24"/>
        <v>11806.355463402939</v>
      </c>
      <c r="V146" s="16">
        <f t="shared" si="25"/>
        <v>12627.043847250347</v>
      </c>
    </row>
    <row r="147" spans="1:22" x14ac:dyDescent="0.3">
      <c r="A147">
        <v>145</v>
      </c>
      <c r="B147" s="15">
        <f>'일자별 시가총액'!B146/'일자별 시가총액'!$G146</f>
        <v>0.72181292349904003</v>
      </c>
      <c r="C147" s="15">
        <f>'일자별 시가총액'!C146/'일자별 시가총액'!$G146</f>
        <v>3.4652265644685647E-2</v>
      </c>
      <c r="D147" s="15">
        <f>'일자별 시가총액'!D146/'일자별 시가총액'!$G146</f>
        <v>0.12399598537503025</v>
      </c>
      <c r="E147" s="15">
        <f>'일자별 시가총액'!E146/'일자별 시가총액'!$G146</f>
        <v>6.7388222540818637E-2</v>
      </c>
      <c r="F147" s="15">
        <f>'일자별 시가총액'!F146/'일자별 시가총액'!$G146</f>
        <v>5.2150602940425402E-2</v>
      </c>
      <c r="G147" s="24">
        <f>'일자별 시가총액'!H146</f>
        <v>110.54228482569117</v>
      </c>
      <c r="H147" s="30">
        <v>150000</v>
      </c>
      <c r="I147" s="30">
        <v>100000</v>
      </c>
      <c r="J147" s="9">
        <f t="shared" si="20"/>
        <v>8450000</v>
      </c>
      <c r="K147" s="23">
        <f t="shared" si="18"/>
        <v>11054.228482569117</v>
      </c>
      <c r="L147" s="9">
        <f t="shared" si="19"/>
        <v>93408230677.70903</v>
      </c>
      <c r="M147" s="31">
        <f>$L147*B147/'일자별 주가'!B146-펀드!R146</f>
        <v>6761.936422058614</v>
      </c>
      <c r="N147" s="31">
        <f>$L147*C147/'일자별 주가'!C146-펀드!S146</f>
        <v>26.330865721572081</v>
      </c>
      <c r="O147" s="31">
        <f>$L147*D147/'일자별 주가'!D146-펀드!T146</f>
        <v>803.44663145183586</v>
      </c>
      <c r="P147" s="31">
        <f>$L147*E147/'일자별 주가'!E146-펀드!U146</f>
        <v>70.27592537739838</v>
      </c>
      <c r="Q147" s="31">
        <f>$L147*F147/'일자별 주가'!F146-펀드!V146</f>
        <v>75.160975281247374</v>
      </c>
      <c r="R147" s="16">
        <f t="shared" si="21"/>
        <v>1142767.255327964</v>
      </c>
      <c r="S147" s="16">
        <f t="shared" si="22"/>
        <v>4449.91630694576</v>
      </c>
      <c r="T147" s="16">
        <f t="shared" si="23"/>
        <v>135782.48071536529</v>
      </c>
      <c r="U147" s="16">
        <f t="shared" si="24"/>
        <v>11876.631388780337</v>
      </c>
      <c r="V147" s="16">
        <f t="shared" si="25"/>
        <v>12702.204822531594</v>
      </c>
    </row>
    <row r="148" spans="1:22" x14ac:dyDescent="0.3">
      <c r="A148">
        <v>146</v>
      </c>
      <c r="B148" s="15">
        <f>'일자별 시가총액'!B147/'일자별 시가총액'!$G147</f>
        <v>0.71587023006852535</v>
      </c>
      <c r="C148" s="15">
        <f>'일자별 시가총액'!C147/'일자별 시가총액'!$G147</f>
        <v>3.4877136844093277E-2</v>
      </c>
      <c r="D148" s="15">
        <f>'일자별 시가총액'!D147/'일자별 시가총액'!$G147</f>
        <v>0.12163877186868537</v>
      </c>
      <c r="E148" s="15">
        <f>'일자별 시가총액'!E147/'일자별 시가총액'!$G147</f>
        <v>7.2986000254607317E-2</v>
      </c>
      <c r="F148" s="15">
        <f>'일자별 시가총액'!F147/'일자별 시가총액'!$G147</f>
        <v>5.4627860964088719E-2</v>
      </c>
      <c r="G148" s="24">
        <f>'일자별 시가총액'!H147</f>
        <v>109.38186905739511</v>
      </c>
      <c r="H148" s="30">
        <v>200000</v>
      </c>
      <c r="I148" s="30">
        <v>150000</v>
      </c>
      <c r="J148" s="9">
        <f t="shared" si="20"/>
        <v>8500000</v>
      </c>
      <c r="K148" s="23">
        <f t="shared" si="18"/>
        <v>10938.186905739511</v>
      </c>
      <c r="L148" s="9">
        <f t="shared" si="19"/>
        <v>92974588698.785843</v>
      </c>
      <c r="M148" s="31">
        <f>$L148*B148/'일자별 주가'!B147-펀드!R147</f>
        <v>6761.9364220590796</v>
      </c>
      <c r="N148" s="31">
        <f>$L148*C148/'일자별 주가'!C147-펀드!S147</f>
        <v>26.330865721572991</v>
      </c>
      <c r="O148" s="31">
        <f>$L148*D148/'일자별 주가'!D147-펀드!T147</f>
        <v>803.44663145189406</v>
      </c>
      <c r="P148" s="31">
        <f>$L148*E148/'일자별 주가'!E147-펀드!U147</f>
        <v>70.27592537739838</v>
      </c>
      <c r="Q148" s="31">
        <f>$L148*F148/'일자별 주가'!F147-펀드!V147</f>
        <v>75.16097528125465</v>
      </c>
      <c r="R148" s="16">
        <f t="shared" si="21"/>
        <v>1149529.191750023</v>
      </c>
      <c r="S148" s="16">
        <f t="shared" si="22"/>
        <v>4476.247172667333</v>
      </c>
      <c r="T148" s="16">
        <f t="shared" si="23"/>
        <v>136585.92734681719</v>
      </c>
      <c r="U148" s="16">
        <f t="shared" si="24"/>
        <v>11946.907314157736</v>
      </c>
      <c r="V148" s="16">
        <f t="shared" si="25"/>
        <v>12777.365797812849</v>
      </c>
    </row>
    <row r="149" spans="1:22" x14ac:dyDescent="0.3">
      <c r="A149">
        <v>147</v>
      </c>
      <c r="B149" s="15">
        <f>'일자별 시가총액'!B148/'일자별 시가총액'!$G148</f>
        <v>0.70507688959050729</v>
      </c>
      <c r="C149" s="15">
        <f>'일자별 시가총액'!C148/'일자별 시가총액'!$G148</f>
        <v>3.5159860026699082E-2</v>
      </c>
      <c r="D149" s="15">
        <f>'일자별 시가총액'!D148/'일자별 시가총액'!$G148</f>
        <v>0.12065002024684833</v>
      </c>
      <c r="E149" s="15">
        <f>'일자별 시가총액'!E148/'일자별 시가총액'!$G148</f>
        <v>8.1921398849678514E-2</v>
      </c>
      <c r="F149" s="15">
        <f>'일자별 시가총액'!F148/'일자별 시가총액'!$G148</f>
        <v>5.7191831286266752E-2</v>
      </c>
      <c r="G149" s="24">
        <f>'일자별 시가총액'!H148</f>
        <v>108.94641263763806</v>
      </c>
      <c r="H149" s="30">
        <v>200000</v>
      </c>
      <c r="I149" s="30">
        <v>200000</v>
      </c>
      <c r="J149" s="9">
        <f t="shared" si="20"/>
        <v>8500000</v>
      </c>
      <c r="K149" s="23">
        <f t="shared" si="18"/>
        <v>10894.641263763806</v>
      </c>
      <c r="L149" s="9">
        <f t="shared" si="19"/>
        <v>92604450741.992355</v>
      </c>
      <c r="M149" s="31">
        <f>$L149*B149/'일자별 주가'!B148-펀드!R148</f>
        <v>0</v>
      </c>
      <c r="N149" s="31">
        <f>$L149*C149/'일자별 주가'!C148-펀드!S148</f>
        <v>0</v>
      </c>
      <c r="O149" s="31">
        <f>$L149*D149/'일자별 주가'!D148-펀드!T148</f>
        <v>0</v>
      </c>
      <c r="P149" s="31">
        <f>$L149*E149/'일자별 주가'!E148-펀드!U148</f>
        <v>0</v>
      </c>
      <c r="Q149" s="31">
        <f>$L149*F149/'일자별 주가'!F148-펀드!V148</f>
        <v>0</v>
      </c>
      <c r="R149" s="16">
        <f t="shared" si="21"/>
        <v>1149529.191750023</v>
      </c>
      <c r="S149" s="16">
        <f t="shared" si="22"/>
        <v>4476.247172667333</v>
      </c>
      <c r="T149" s="16">
        <f t="shared" si="23"/>
        <v>136585.92734681719</v>
      </c>
      <c r="U149" s="16">
        <f t="shared" si="24"/>
        <v>11946.907314157736</v>
      </c>
      <c r="V149" s="16">
        <f t="shared" si="25"/>
        <v>12777.365797812849</v>
      </c>
    </row>
    <row r="150" spans="1:22" x14ac:dyDescent="0.3">
      <c r="A150">
        <v>148</v>
      </c>
      <c r="B150" s="15">
        <f>'일자별 시가총액'!B149/'일자별 시가총액'!$G149</f>
        <v>0.7063574472555153</v>
      </c>
      <c r="C150" s="15">
        <f>'일자별 시가총액'!C149/'일자별 시가총액'!$G149</f>
        <v>3.4868928454907265E-2</v>
      </c>
      <c r="D150" s="15">
        <f>'일자별 시가총액'!D149/'일자별 시가총액'!$G149</f>
        <v>0.1195214948878907</v>
      </c>
      <c r="E150" s="15">
        <f>'일자별 시가총액'!E149/'일자별 시가총액'!$G149</f>
        <v>8.2250855617223159E-2</v>
      </c>
      <c r="F150" s="15">
        <f>'일자별 시가총액'!F149/'일자별 시가총액'!$G149</f>
        <v>5.7001273784463555E-2</v>
      </c>
      <c r="G150" s="24">
        <f>'일자별 시가총액'!H149</f>
        <v>109.70620002363202</v>
      </c>
      <c r="H150" s="30">
        <v>50000</v>
      </c>
      <c r="I150" s="30">
        <v>0</v>
      </c>
      <c r="J150" s="9">
        <f t="shared" si="20"/>
        <v>8550000</v>
      </c>
      <c r="K150" s="23">
        <f t="shared" si="18"/>
        <v>10970.620002363203</v>
      </c>
      <c r="L150" s="9">
        <f t="shared" si="19"/>
        <v>93798801020.205383</v>
      </c>
      <c r="M150" s="31">
        <f>$L150*B150/'일자별 주가'!B149-펀드!R149</f>
        <v>6761.9364220590796</v>
      </c>
      <c r="N150" s="31">
        <f>$L150*C150/'일자별 주가'!C149-펀드!S149</f>
        <v>26.330865721572081</v>
      </c>
      <c r="O150" s="31">
        <f>$L150*D150/'일자별 주가'!D149-펀드!T149</f>
        <v>803.44663145186496</v>
      </c>
      <c r="P150" s="31">
        <f>$L150*E150/'일자별 주가'!E149-펀드!U149</f>
        <v>70.275925377400199</v>
      </c>
      <c r="Q150" s="31">
        <f>$L150*F150/'일자별 주가'!F149-펀드!V149</f>
        <v>75.160975281252831</v>
      </c>
      <c r="R150" s="16">
        <f t="shared" si="21"/>
        <v>1156291.1281720821</v>
      </c>
      <c r="S150" s="16">
        <f t="shared" si="22"/>
        <v>4502.578038388905</v>
      </c>
      <c r="T150" s="16">
        <f t="shared" si="23"/>
        <v>137389.37397826905</v>
      </c>
      <c r="U150" s="16">
        <f t="shared" si="24"/>
        <v>12017.183239535136</v>
      </c>
      <c r="V150" s="16">
        <f t="shared" si="25"/>
        <v>12852.526773094101</v>
      </c>
    </row>
    <row r="151" spans="1:22" x14ac:dyDescent="0.3">
      <c r="A151">
        <v>149</v>
      </c>
      <c r="B151" s="15">
        <f>'일자별 시가총액'!B150/'일자별 시가총액'!$G150</f>
        <v>0.69659898563193268</v>
      </c>
      <c r="C151" s="15">
        <f>'일자별 시가총액'!C150/'일자별 시가총액'!$G150</f>
        <v>3.707886428470461E-2</v>
      </c>
      <c r="D151" s="15">
        <f>'일자별 시가총액'!D150/'일자별 시가총액'!$G150</f>
        <v>0.11738971743132677</v>
      </c>
      <c r="E151" s="15">
        <f>'일자별 시가총액'!E150/'일자별 시가총액'!$G150</f>
        <v>8.5247345400421753E-2</v>
      </c>
      <c r="F151" s="15">
        <f>'일자별 시가총액'!F150/'일자별 시가총액'!$G150</f>
        <v>6.3685087251614189E-2</v>
      </c>
      <c r="G151" s="24">
        <f>'일자별 시가총액'!H150</f>
        <v>110.46647794530389</v>
      </c>
      <c r="H151" s="30">
        <v>200000</v>
      </c>
      <c r="I151" s="30">
        <v>150000</v>
      </c>
      <c r="J151" s="9">
        <f t="shared" si="20"/>
        <v>8600000</v>
      </c>
      <c r="K151" s="23">
        <f t="shared" si="18"/>
        <v>11046.647794530389</v>
      </c>
      <c r="L151" s="9">
        <f t="shared" si="19"/>
        <v>95001171032.961349</v>
      </c>
      <c r="M151" s="31">
        <f>$L151*B151/'일자별 주가'!B150-펀드!R150</f>
        <v>6761.9364220588468</v>
      </c>
      <c r="N151" s="31">
        <f>$L151*C151/'일자별 주가'!C150-펀드!S150</f>
        <v>26.3308657215739</v>
      </c>
      <c r="O151" s="31">
        <f>$L151*D151/'일자별 주가'!D150-펀드!T150</f>
        <v>803.44663145186496</v>
      </c>
      <c r="P151" s="31">
        <f>$L151*E151/'일자별 주가'!E150-펀드!U150</f>
        <v>70.27592537739838</v>
      </c>
      <c r="Q151" s="31">
        <f>$L151*F151/'일자별 주가'!F150-펀드!V150</f>
        <v>75.160975281252831</v>
      </c>
      <c r="R151" s="16">
        <f t="shared" si="21"/>
        <v>1163053.064594141</v>
      </c>
      <c r="S151" s="16">
        <f t="shared" si="22"/>
        <v>4528.9089041104789</v>
      </c>
      <c r="T151" s="16">
        <f t="shared" si="23"/>
        <v>138192.82060972092</v>
      </c>
      <c r="U151" s="16">
        <f t="shared" si="24"/>
        <v>12087.459164912534</v>
      </c>
      <c r="V151" s="16">
        <f t="shared" si="25"/>
        <v>12927.687748375354</v>
      </c>
    </row>
    <row r="152" spans="1:22" x14ac:dyDescent="0.3">
      <c r="A152">
        <v>150</v>
      </c>
      <c r="B152" s="15">
        <f>'일자별 시가총액'!B151/'일자별 시가총액'!$G151</f>
        <v>0.69950249767132699</v>
      </c>
      <c r="C152" s="15">
        <f>'일자별 시가총액'!C151/'일자별 시가총액'!$G151</f>
        <v>3.6109574257826814E-2</v>
      </c>
      <c r="D152" s="15">
        <f>'일자별 시가총액'!D151/'일자별 시가총액'!$G151</f>
        <v>0.11621657743757569</v>
      </c>
      <c r="E152" s="15">
        <f>'일자별 시가총액'!E151/'일자별 시가총액'!$G151</f>
        <v>8.5232588602967188E-2</v>
      </c>
      <c r="F152" s="15">
        <f>'일자별 시가총액'!F151/'일자별 시가총액'!$G151</f>
        <v>6.2938762030303325E-2</v>
      </c>
      <c r="G152" s="24">
        <f>'일자별 시가총액'!H151</f>
        <v>112.13464248806666</v>
      </c>
      <c r="H152" s="30">
        <v>150000</v>
      </c>
      <c r="I152" s="30">
        <v>100000</v>
      </c>
      <c r="J152" s="9">
        <f t="shared" si="20"/>
        <v>8650000</v>
      </c>
      <c r="K152" s="23">
        <f t="shared" si="18"/>
        <v>11213.464248806667</v>
      </c>
      <c r="L152" s="9">
        <f t="shared" si="19"/>
        <v>96996465752.177673</v>
      </c>
      <c r="M152" s="31">
        <f>$L152*B152/'일자별 주가'!B151-펀드!R151</f>
        <v>6761.9364220593125</v>
      </c>
      <c r="N152" s="31">
        <f>$L152*C152/'일자별 주가'!C151-펀드!S151</f>
        <v>26.330865721572081</v>
      </c>
      <c r="O152" s="31">
        <f>$L152*D152/'일자별 주가'!D151-펀드!T151</f>
        <v>803.44663145189406</v>
      </c>
      <c r="P152" s="31">
        <f>$L152*E152/'일자별 주가'!E151-펀드!U151</f>
        <v>70.275925377400199</v>
      </c>
      <c r="Q152" s="31">
        <f>$L152*F152/'일자별 주가'!F151-펀드!V151</f>
        <v>75.160975281252831</v>
      </c>
      <c r="R152" s="16">
        <f t="shared" si="21"/>
        <v>1169815.0010162003</v>
      </c>
      <c r="S152" s="16">
        <f t="shared" si="22"/>
        <v>4555.239769832051</v>
      </c>
      <c r="T152" s="16">
        <f t="shared" si="23"/>
        <v>138996.26724117281</v>
      </c>
      <c r="U152" s="16">
        <f t="shared" si="24"/>
        <v>12157.735090289934</v>
      </c>
      <c r="V152" s="16">
        <f t="shared" si="25"/>
        <v>13002.848723656607</v>
      </c>
    </row>
    <row r="153" spans="1:22" x14ac:dyDescent="0.3">
      <c r="A153">
        <v>151</v>
      </c>
      <c r="B153" s="15">
        <f>'일자별 시가총액'!B152/'일자별 시가총액'!$G152</f>
        <v>0.69102485990256757</v>
      </c>
      <c r="C153" s="15">
        <f>'일자별 시가총액'!C152/'일자별 시가총액'!$G152</f>
        <v>3.5519637452501758E-2</v>
      </c>
      <c r="D153" s="15">
        <f>'일자별 시가총액'!D152/'일자별 시가총액'!$G152</f>
        <v>0.1150924459697104</v>
      </c>
      <c r="E153" s="15">
        <f>'일자별 시가총액'!E152/'일자별 시가총액'!$G152</f>
        <v>9.3175159378500516E-2</v>
      </c>
      <c r="F153" s="15">
        <f>'일자별 시가총액'!F152/'일자별 시가총액'!$G152</f>
        <v>6.5187897296719755E-2</v>
      </c>
      <c r="G153" s="24">
        <f>'일자별 시가총액'!H152</f>
        <v>112.5317964170526</v>
      </c>
      <c r="H153" s="30">
        <v>150000</v>
      </c>
      <c r="I153" s="30">
        <v>100000</v>
      </c>
      <c r="J153" s="9">
        <f t="shared" si="20"/>
        <v>8700000</v>
      </c>
      <c r="K153" s="23">
        <f t="shared" si="18"/>
        <v>11253.179641705261</v>
      </c>
      <c r="L153" s="9">
        <f t="shared" si="19"/>
        <v>97902662882.83577</v>
      </c>
      <c r="M153" s="31">
        <f>$L153*B153/'일자별 주가'!B152-펀드!R152</f>
        <v>6761.936422058614</v>
      </c>
      <c r="N153" s="31">
        <f>$L153*C153/'일자별 주가'!C152-펀드!S152</f>
        <v>26.330865721572991</v>
      </c>
      <c r="O153" s="31">
        <f>$L153*D153/'일자별 주가'!D152-펀드!T152</f>
        <v>803.44663145183586</v>
      </c>
      <c r="P153" s="31">
        <f>$L153*E153/'일자별 주가'!E152-펀드!U152</f>
        <v>70.27592537739838</v>
      </c>
      <c r="Q153" s="31">
        <f>$L153*F153/'일자별 주가'!F152-펀드!V152</f>
        <v>75.160975281252831</v>
      </c>
      <c r="R153" s="16">
        <f t="shared" si="21"/>
        <v>1176576.9374382589</v>
      </c>
      <c r="S153" s="16">
        <f t="shared" si="22"/>
        <v>4581.570635553624</v>
      </c>
      <c r="T153" s="16">
        <f t="shared" si="23"/>
        <v>139799.71387262465</v>
      </c>
      <c r="U153" s="16">
        <f t="shared" si="24"/>
        <v>12228.011015667333</v>
      </c>
      <c r="V153" s="16">
        <f t="shared" si="25"/>
        <v>13078.00969893786</v>
      </c>
    </row>
    <row r="154" spans="1:22" x14ac:dyDescent="0.3">
      <c r="A154">
        <v>152</v>
      </c>
      <c r="B154" s="15">
        <f>'일자별 시가총액'!B153/'일자별 시가총액'!$G153</f>
        <v>0.69483717780425214</v>
      </c>
      <c r="C154" s="15">
        <f>'일자별 시가총액'!C153/'일자별 시가총액'!$G153</f>
        <v>3.5669015866861671E-2</v>
      </c>
      <c r="D154" s="15">
        <f>'일자별 시가총액'!D153/'일자별 시가총액'!$G153</f>
        <v>0.11626943587289461</v>
      </c>
      <c r="E154" s="15">
        <f>'일자별 시가총액'!E153/'일자별 시가총액'!$G153</f>
        <v>8.9954562485815806E-2</v>
      </c>
      <c r="F154" s="15">
        <f>'일자별 시가총액'!F153/'일자별 시가총액'!$G153</f>
        <v>6.3269807970175743E-2</v>
      </c>
      <c r="G154" s="24">
        <f>'일자별 시가총액'!H153</f>
        <v>112.49827662650323</v>
      </c>
      <c r="H154" s="30">
        <v>100000</v>
      </c>
      <c r="I154" s="30">
        <v>50000</v>
      </c>
      <c r="J154" s="9">
        <f t="shared" si="20"/>
        <v>8750000</v>
      </c>
      <c r="K154" s="23">
        <f t="shared" si="18"/>
        <v>11249.827662650323</v>
      </c>
      <c r="L154" s="9">
        <f t="shared" si="19"/>
        <v>98435992048.190323</v>
      </c>
      <c r="M154" s="31">
        <f>$L154*B154/'일자별 주가'!B153-펀드!R153</f>
        <v>6761.9364220588468</v>
      </c>
      <c r="N154" s="31">
        <f>$L154*C154/'일자별 주가'!C153-펀드!S153</f>
        <v>26.330865721571172</v>
      </c>
      <c r="O154" s="31">
        <f>$L154*D154/'일자별 주가'!D153-펀드!T153</f>
        <v>803.44663145186496</v>
      </c>
      <c r="P154" s="31">
        <f>$L154*E154/'일자별 주가'!E153-펀드!U153</f>
        <v>70.275925377394742</v>
      </c>
      <c r="Q154" s="31">
        <f>$L154*F154/'일자별 주가'!F153-펀드!V153</f>
        <v>75.160975281249193</v>
      </c>
      <c r="R154" s="16">
        <f t="shared" si="21"/>
        <v>1183338.8738603177</v>
      </c>
      <c r="S154" s="16">
        <f t="shared" si="22"/>
        <v>4607.9015012751952</v>
      </c>
      <c r="T154" s="16">
        <f t="shared" si="23"/>
        <v>140603.16050407651</v>
      </c>
      <c r="U154" s="16">
        <f t="shared" si="24"/>
        <v>12298.286941044727</v>
      </c>
      <c r="V154" s="16">
        <f t="shared" si="25"/>
        <v>13153.170674219109</v>
      </c>
    </row>
    <row r="155" spans="1:22" x14ac:dyDescent="0.3">
      <c r="A155">
        <v>153</v>
      </c>
      <c r="B155" s="15">
        <f>'일자별 시가총액'!B154/'일자별 시가총액'!$G154</f>
        <v>0.69216594735282466</v>
      </c>
      <c r="C155" s="15">
        <f>'일자별 시가총액'!C154/'일자별 시가총액'!$G154</f>
        <v>3.6798015255465291E-2</v>
      </c>
      <c r="D155" s="15">
        <f>'일자별 시가총액'!D154/'일자별 시가총액'!$G154</f>
        <v>0.11488510923939715</v>
      </c>
      <c r="E155" s="15">
        <f>'일자별 시가총액'!E154/'일자별 시가총액'!$G154</f>
        <v>9.3689719847716596E-2</v>
      </c>
      <c r="F155" s="15">
        <f>'일자별 시가총액'!F154/'일자별 시가총액'!$G154</f>
        <v>6.2461208304596345E-2</v>
      </c>
      <c r="G155" s="24">
        <f>'일자별 시가총액'!H154</f>
        <v>113.71397315020641</v>
      </c>
      <c r="H155" s="30">
        <v>150000</v>
      </c>
      <c r="I155" s="30">
        <v>150000</v>
      </c>
      <c r="J155" s="9">
        <f t="shared" si="20"/>
        <v>8750000</v>
      </c>
      <c r="K155" s="23">
        <f t="shared" si="18"/>
        <v>11371.39731502064</v>
      </c>
      <c r="L155" s="9">
        <f t="shared" si="19"/>
        <v>99499726506.430603</v>
      </c>
      <c r="M155" s="31">
        <f>$L155*B155/'일자별 주가'!B154-펀드!R154</f>
        <v>0</v>
      </c>
      <c r="N155" s="31">
        <f>$L155*C155/'일자별 주가'!C154-펀드!S154</f>
        <v>0</v>
      </c>
      <c r="O155" s="31">
        <f>$L155*D155/'일자별 주가'!D154-펀드!T154</f>
        <v>0</v>
      </c>
      <c r="P155" s="31">
        <f>$L155*E155/'일자별 주가'!E154-펀드!U154</f>
        <v>0</v>
      </c>
      <c r="Q155" s="31">
        <f>$L155*F155/'일자별 주가'!F154-펀드!V154</f>
        <v>0</v>
      </c>
      <c r="R155" s="16">
        <f t="shared" si="21"/>
        <v>1183338.8738603177</v>
      </c>
      <c r="S155" s="16">
        <f t="shared" si="22"/>
        <v>4607.9015012751952</v>
      </c>
      <c r="T155" s="16">
        <f t="shared" si="23"/>
        <v>140603.16050407651</v>
      </c>
      <c r="U155" s="16">
        <f t="shared" si="24"/>
        <v>12298.286941044727</v>
      </c>
      <c r="V155" s="16">
        <f t="shared" si="25"/>
        <v>13153.170674219109</v>
      </c>
    </row>
    <row r="156" spans="1:22" x14ac:dyDescent="0.3">
      <c r="A156">
        <v>154</v>
      </c>
      <c r="B156" s="15">
        <f>'일자별 시가총액'!B155/'일자별 시가총액'!$G155</f>
        <v>0.69530380812761761</v>
      </c>
      <c r="C156" s="15">
        <f>'일자별 시가총액'!C155/'일자별 시가총액'!$G155</f>
        <v>3.8232395477209961E-2</v>
      </c>
      <c r="D156" s="15">
        <f>'일자별 시가총액'!D155/'일자별 시가총액'!$G155</f>
        <v>0.11342102465416602</v>
      </c>
      <c r="E156" s="15">
        <f>'일자별 시가총액'!E155/'일자별 시가총액'!$G155</f>
        <v>9.0756198069914834E-2</v>
      </c>
      <c r="F156" s="15">
        <f>'일자별 시가총액'!F155/'일자별 시가총액'!$G155</f>
        <v>6.228657367109159E-2</v>
      </c>
      <c r="G156" s="24">
        <f>'일자별 시가총액'!H155</f>
        <v>114.75681399640879</v>
      </c>
      <c r="H156" s="30">
        <v>200000</v>
      </c>
      <c r="I156" s="30">
        <v>100000</v>
      </c>
      <c r="J156" s="9">
        <f t="shared" si="20"/>
        <v>8850000</v>
      </c>
      <c r="K156" s="23">
        <f t="shared" si="18"/>
        <v>11475.681399640878</v>
      </c>
      <c r="L156" s="9">
        <f t="shared" si="19"/>
        <v>101559780386.82178</v>
      </c>
      <c r="M156" s="31">
        <f>$L156*B156/'일자별 주가'!B155-펀드!R155</f>
        <v>13523.872844117926</v>
      </c>
      <c r="N156" s="31">
        <f>$L156*C156/'일자별 주가'!C155-펀드!S155</f>
        <v>52.661731443145072</v>
      </c>
      <c r="O156" s="31">
        <f>$L156*D156/'일자별 주가'!D155-펀드!T155</f>
        <v>1606.8932629037299</v>
      </c>
      <c r="P156" s="31">
        <f>$L156*E156/'일자별 주가'!E155-펀드!U155</f>
        <v>140.5518507548004</v>
      </c>
      <c r="Q156" s="31">
        <f>$L156*F156/'일자별 주가'!F155-펀드!V155</f>
        <v>150.32195056250384</v>
      </c>
      <c r="R156" s="16">
        <f t="shared" si="21"/>
        <v>1196862.7467044357</v>
      </c>
      <c r="S156" s="16">
        <f t="shared" si="22"/>
        <v>4660.5632327183403</v>
      </c>
      <c r="T156" s="16">
        <f t="shared" si="23"/>
        <v>142210.05376698024</v>
      </c>
      <c r="U156" s="16">
        <f t="shared" si="24"/>
        <v>12438.838791799528</v>
      </c>
      <c r="V156" s="16">
        <f t="shared" si="25"/>
        <v>13303.492624781613</v>
      </c>
    </row>
    <row r="157" spans="1:22" x14ac:dyDescent="0.3">
      <c r="A157">
        <v>155</v>
      </c>
      <c r="B157" s="15">
        <f>'일자별 시가총액'!B156/'일자별 시가총액'!$G156</f>
        <v>0.6959986574148086</v>
      </c>
      <c r="C157" s="15">
        <f>'일자별 시가총액'!C156/'일자별 시가총액'!$G156</f>
        <v>3.7416692596190647E-2</v>
      </c>
      <c r="D157" s="15">
        <f>'일자별 시가총액'!D156/'일자별 시가총액'!$G156</f>
        <v>0.11369196861869489</v>
      </c>
      <c r="E157" s="15">
        <f>'일자별 시가총액'!E156/'일자별 시가총액'!$G156</f>
        <v>9.0818281219032307E-2</v>
      </c>
      <c r="F157" s="15">
        <f>'일자별 시가총액'!F156/'일자별 시가총액'!$G156</f>
        <v>6.207440015127362E-2</v>
      </c>
      <c r="G157" s="24">
        <f>'일자별 시가총액'!H156</f>
        <v>114.05932001339968</v>
      </c>
      <c r="H157" s="30">
        <v>50000</v>
      </c>
      <c r="I157" s="30">
        <v>0</v>
      </c>
      <c r="J157" s="9">
        <f t="shared" si="20"/>
        <v>8900000</v>
      </c>
      <c r="K157" s="23">
        <f t="shared" si="18"/>
        <v>11405.932001339968</v>
      </c>
      <c r="L157" s="9">
        <f t="shared" si="19"/>
        <v>101512794811.92572</v>
      </c>
      <c r="M157" s="31">
        <f>$L157*B157/'일자별 주가'!B156-펀드!R156</f>
        <v>6761.9364220593125</v>
      </c>
      <c r="N157" s="31">
        <f>$L157*C157/'일자별 주가'!C156-펀드!S156</f>
        <v>26.3308657215739</v>
      </c>
      <c r="O157" s="31">
        <f>$L157*D157/'일자별 주가'!D156-펀드!T156</f>
        <v>803.44663145189406</v>
      </c>
      <c r="P157" s="31">
        <f>$L157*E157/'일자별 주가'!E156-펀드!U156</f>
        <v>70.275925377396561</v>
      </c>
      <c r="Q157" s="31">
        <f>$L157*F157/'일자별 주가'!F156-펀드!V156</f>
        <v>75.160975281252831</v>
      </c>
      <c r="R157" s="16">
        <f t="shared" si="21"/>
        <v>1203624.683126495</v>
      </c>
      <c r="S157" s="16">
        <f t="shared" si="22"/>
        <v>4686.8940984399142</v>
      </c>
      <c r="T157" s="16">
        <f t="shared" si="23"/>
        <v>143013.50039843214</v>
      </c>
      <c r="U157" s="16">
        <f t="shared" si="24"/>
        <v>12509.114717176924</v>
      </c>
      <c r="V157" s="16">
        <f t="shared" si="25"/>
        <v>13378.653600062866</v>
      </c>
    </row>
    <row r="158" spans="1:22" x14ac:dyDescent="0.3">
      <c r="A158">
        <v>156</v>
      </c>
      <c r="B158" s="15">
        <f>'일자별 시가총액'!B157/'일자별 시가총액'!$G157</f>
        <v>0.70032902113885698</v>
      </c>
      <c r="C158" s="15">
        <f>'일자별 시가총액'!C157/'일자별 시가총액'!$G157</f>
        <v>3.7174515733120556E-2</v>
      </c>
      <c r="D158" s="15">
        <f>'일자별 시가총액'!D157/'일자별 시가총액'!$G157</f>
        <v>0.11506267052676154</v>
      </c>
      <c r="E158" s="15">
        <f>'일자별 시가총액'!E157/'일자별 시가총액'!$G157</f>
        <v>8.7843101264853105E-2</v>
      </c>
      <c r="F158" s="15">
        <f>'일자별 시가총액'!F157/'일자별 시가총액'!$G157</f>
        <v>5.9590691336407861E-2</v>
      </c>
      <c r="G158" s="24">
        <f>'일자별 시가총액'!H157</f>
        <v>112.00230195848422</v>
      </c>
      <c r="H158" s="30">
        <v>150000</v>
      </c>
      <c r="I158" s="30">
        <v>150000</v>
      </c>
      <c r="J158" s="9">
        <f t="shared" si="20"/>
        <v>8900000</v>
      </c>
      <c r="K158" s="23">
        <f t="shared" si="18"/>
        <v>11200.230195848422</v>
      </c>
      <c r="L158" s="9">
        <f t="shared" si="19"/>
        <v>99682048743.050964</v>
      </c>
      <c r="M158" s="31">
        <f>$L158*B158/'일자별 주가'!B157-펀드!R157</f>
        <v>0</v>
      </c>
      <c r="N158" s="31">
        <f>$L158*C158/'일자별 주가'!C157-펀드!S157</f>
        <v>0</v>
      </c>
      <c r="O158" s="31">
        <f>$L158*D158/'일자별 주가'!D157-펀드!T157</f>
        <v>0</v>
      </c>
      <c r="P158" s="31">
        <f>$L158*E158/'일자별 주가'!E157-펀드!U157</f>
        <v>0</v>
      </c>
      <c r="Q158" s="31">
        <f>$L158*F158/'일자별 주가'!F157-펀드!V157</f>
        <v>0</v>
      </c>
      <c r="R158" s="16">
        <f t="shared" si="21"/>
        <v>1203624.683126495</v>
      </c>
      <c r="S158" s="16">
        <f t="shared" si="22"/>
        <v>4686.8940984399142</v>
      </c>
      <c r="T158" s="16">
        <f t="shared" si="23"/>
        <v>143013.50039843214</v>
      </c>
      <c r="U158" s="16">
        <f t="shared" si="24"/>
        <v>12509.114717176924</v>
      </c>
      <c r="V158" s="16">
        <f t="shared" si="25"/>
        <v>13378.653600062866</v>
      </c>
    </row>
    <row r="159" spans="1:22" x14ac:dyDescent="0.3">
      <c r="A159">
        <v>157</v>
      </c>
      <c r="B159" s="15">
        <f>'일자별 시가총액'!B158/'일자별 시가총액'!$G158</f>
        <v>0.70573849918974529</v>
      </c>
      <c r="C159" s="15">
        <f>'일자별 시가총액'!C158/'일자별 시가총액'!$G158</f>
        <v>3.7298104099683115E-2</v>
      </c>
      <c r="D159" s="15">
        <f>'일자별 시가총액'!D158/'일자별 시가총액'!$G158</f>
        <v>0.11214190968607425</v>
      </c>
      <c r="E159" s="15">
        <f>'일자별 시가총액'!E158/'일자별 시가총액'!$G158</f>
        <v>8.6659373124927913E-2</v>
      </c>
      <c r="F159" s="15">
        <f>'일자별 시가총액'!F158/'일자별 시가총액'!$G158</f>
        <v>5.8162113899569379E-2</v>
      </c>
      <c r="G159" s="24">
        <f>'일자별 시가총액'!H158</f>
        <v>111.91031451497192</v>
      </c>
      <c r="H159" s="30">
        <v>100000</v>
      </c>
      <c r="I159" s="30">
        <v>50000</v>
      </c>
      <c r="J159" s="9">
        <f t="shared" si="20"/>
        <v>8950000</v>
      </c>
      <c r="K159" s="23">
        <f t="shared" si="18"/>
        <v>11191.031451497192</v>
      </c>
      <c r="L159" s="9">
        <f t="shared" si="19"/>
        <v>100159731490.89987</v>
      </c>
      <c r="M159" s="31">
        <f>$L159*B159/'일자별 주가'!B158-펀드!R158</f>
        <v>6761.9364220588468</v>
      </c>
      <c r="N159" s="31">
        <f>$L159*C159/'일자별 주가'!C158-펀드!S158</f>
        <v>26.330865721572991</v>
      </c>
      <c r="O159" s="31">
        <f>$L159*D159/'일자별 주가'!D158-펀드!T158</f>
        <v>803.44663145186496</v>
      </c>
      <c r="P159" s="31">
        <f>$L159*E159/'일자별 주가'!E158-펀드!U158</f>
        <v>70.275925377400199</v>
      </c>
      <c r="Q159" s="31">
        <f>$L159*F159/'일자별 주가'!F158-펀드!V158</f>
        <v>75.16097528125465</v>
      </c>
      <c r="R159" s="16">
        <f t="shared" si="21"/>
        <v>1210386.6195485538</v>
      </c>
      <c r="S159" s="16">
        <f t="shared" si="22"/>
        <v>4713.2249641614872</v>
      </c>
      <c r="T159" s="16">
        <f t="shared" si="23"/>
        <v>143816.947029884</v>
      </c>
      <c r="U159" s="16">
        <f t="shared" si="24"/>
        <v>12579.390642554325</v>
      </c>
      <c r="V159" s="16">
        <f t="shared" si="25"/>
        <v>13453.81457534412</v>
      </c>
    </row>
    <row r="160" spans="1:22" x14ac:dyDescent="0.3">
      <c r="A160">
        <v>158</v>
      </c>
      <c r="B160" s="15">
        <f>'일자별 시가총액'!B159/'일자별 시가총액'!$G159</f>
        <v>0.70701011780176126</v>
      </c>
      <c r="C160" s="15">
        <f>'일자별 시가총액'!C159/'일자별 시가총액'!$G159</f>
        <v>3.8082696891501226E-2</v>
      </c>
      <c r="D160" s="15">
        <f>'일자별 시가총액'!D159/'일자별 시가총액'!$G159</f>
        <v>0.1090046450474811</v>
      </c>
      <c r="E160" s="15">
        <f>'일자별 시가총액'!E159/'일자별 시가총액'!$G159</f>
        <v>8.6826837724177569E-2</v>
      </c>
      <c r="F160" s="15">
        <f>'일자별 시가총액'!F159/'일자별 시가총액'!$G159</f>
        <v>5.9075702535078795E-2</v>
      </c>
      <c r="G160" s="24">
        <f>'일자별 시가총액'!H159</f>
        <v>110.56133861569306</v>
      </c>
      <c r="H160" s="30">
        <v>50000</v>
      </c>
      <c r="I160" s="30">
        <v>50000</v>
      </c>
      <c r="J160" s="9">
        <f t="shared" si="20"/>
        <v>8950000</v>
      </c>
      <c r="K160" s="23">
        <f t="shared" si="18"/>
        <v>11056.133861569306</v>
      </c>
      <c r="L160" s="9">
        <f t="shared" si="19"/>
        <v>98952398061.045288</v>
      </c>
      <c r="M160" s="31">
        <f>$L160*B160/'일자별 주가'!B159-펀드!R159</f>
        <v>0</v>
      </c>
      <c r="N160" s="31">
        <f>$L160*C160/'일자별 주가'!C159-펀드!S159</f>
        <v>0</v>
      </c>
      <c r="O160" s="31">
        <f>$L160*D160/'일자별 주가'!D159-펀드!T159</f>
        <v>0</v>
      </c>
      <c r="P160" s="31">
        <f>$L160*E160/'일자별 주가'!E159-펀드!U159</f>
        <v>0</v>
      </c>
      <c r="Q160" s="31">
        <f>$L160*F160/'일자별 주가'!F159-펀드!V159</f>
        <v>0</v>
      </c>
      <c r="R160" s="16">
        <f t="shared" si="21"/>
        <v>1210386.6195485538</v>
      </c>
      <c r="S160" s="16">
        <f t="shared" si="22"/>
        <v>4713.2249641614872</v>
      </c>
      <c r="T160" s="16">
        <f t="shared" si="23"/>
        <v>143816.947029884</v>
      </c>
      <c r="U160" s="16">
        <f t="shared" si="24"/>
        <v>12579.390642554325</v>
      </c>
      <c r="V160" s="16">
        <f t="shared" si="25"/>
        <v>13453.81457534412</v>
      </c>
    </row>
    <row r="161" spans="1:22" x14ac:dyDescent="0.3">
      <c r="A161">
        <v>159</v>
      </c>
      <c r="B161" s="15">
        <f>'일자별 시가총액'!B160/'일자별 시가총액'!$G160</f>
        <v>0.70549721124006037</v>
      </c>
      <c r="C161" s="15">
        <f>'일자별 시가총액'!C160/'일자별 시가총액'!$G160</f>
        <v>3.891231945528608E-2</v>
      </c>
      <c r="D161" s="15">
        <f>'일자별 시가총액'!D160/'일자별 시가총액'!$G160</f>
        <v>0.10864154473936474</v>
      </c>
      <c r="E161" s="15">
        <f>'일자별 시가총액'!E160/'일자별 시가총액'!$G160</f>
        <v>8.8276856656039196E-2</v>
      </c>
      <c r="F161" s="15">
        <f>'일자별 시가총액'!F160/'일자별 시가총액'!$G160</f>
        <v>5.8672067909249614E-2</v>
      </c>
      <c r="G161" s="24">
        <f>'일자별 시가총액'!H160</f>
        <v>106.19780540977841</v>
      </c>
      <c r="H161" s="30">
        <v>100000</v>
      </c>
      <c r="I161" s="30">
        <v>50000</v>
      </c>
      <c r="J161" s="9">
        <f t="shared" si="20"/>
        <v>9000000</v>
      </c>
      <c r="K161" s="23">
        <f t="shared" si="18"/>
        <v>10619.780540977843</v>
      </c>
      <c r="L161" s="9">
        <f t="shared" si="19"/>
        <v>95578024868.800583</v>
      </c>
      <c r="M161" s="31">
        <f>$L161*B161/'일자별 주가'!B160-펀드!R160</f>
        <v>6761.9364220590796</v>
      </c>
      <c r="N161" s="31">
        <f>$L161*C161/'일자별 주가'!C160-펀드!S160</f>
        <v>26.330865721572081</v>
      </c>
      <c r="O161" s="31">
        <f>$L161*D161/'일자별 주가'!D160-펀드!T160</f>
        <v>803.44663145186496</v>
      </c>
      <c r="P161" s="31">
        <f>$L161*E161/'일자별 주가'!E160-펀드!U160</f>
        <v>70.275925377396561</v>
      </c>
      <c r="Q161" s="31">
        <f>$L161*F161/'일자별 주가'!F160-펀드!V160</f>
        <v>75.160975281251012</v>
      </c>
      <c r="R161" s="16">
        <f t="shared" si="21"/>
        <v>1217148.5559706129</v>
      </c>
      <c r="S161" s="16">
        <f t="shared" si="22"/>
        <v>4739.5558298830592</v>
      </c>
      <c r="T161" s="16">
        <f t="shared" si="23"/>
        <v>144620.39366133587</v>
      </c>
      <c r="U161" s="16">
        <f t="shared" si="24"/>
        <v>12649.666567931721</v>
      </c>
      <c r="V161" s="16">
        <f t="shared" si="25"/>
        <v>13528.975550625371</v>
      </c>
    </row>
    <row r="162" spans="1:22" x14ac:dyDescent="0.3">
      <c r="A162">
        <v>160</v>
      </c>
      <c r="B162" s="15">
        <f>'일자별 시가총액'!B161/'일자별 시가총액'!$G161</f>
        <v>0.70051140477228768</v>
      </c>
      <c r="C162" s="15">
        <f>'일자별 시가총액'!C161/'일자별 시가총액'!$G161</f>
        <v>3.8532886865418392E-2</v>
      </c>
      <c r="D162" s="15">
        <f>'일자별 시가총액'!D161/'일자별 시가총액'!$G161</f>
        <v>0.11092913496135605</v>
      </c>
      <c r="E162" s="15">
        <f>'일자별 시가총액'!E161/'일자별 시가총액'!$G161</f>
        <v>9.1036608086601953E-2</v>
      </c>
      <c r="F162" s="15">
        <f>'일자별 시가총액'!F161/'일자별 시가총액'!$G161</f>
        <v>5.8989965314335951E-2</v>
      </c>
      <c r="G162" s="24">
        <f>'일자별 시가총액'!H161</f>
        <v>107.91894133856911</v>
      </c>
      <c r="H162" s="30">
        <v>200000</v>
      </c>
      <c r="I162" s="30">
        <v>200000</v>
      </c>
      <c r="J162" s="9">
        <f t="shared" si="20"/>
        <v>9000000</v>
      </c>
      <c r="K162" s="23">
        <f t="shared" si="18"/>
        <v>10791.894133856911</v>
      </c>
      <c r="L162" s="9">
        <f t="shared" si="19"/>
        <v>97127047204.712204</v>
      </c>
      <c r="M162" s="31">
        <f>$L162*B162/'일자별 주가'!B161-펀드!R161</f>
        <v>0</v>
      </c>
      <c r="N162" s="31">
        <f>$L162*C162/'일자별 주가'!C161-펀드!S161</f>
        <v>0</v>
      </c>
      <c r="O162" s="31">
        <f>$L162*D162/'일자별 주가'!D161-펀드!T161</f>
        <v>0</v>
      </c>
      <c r="P162" s="31">
        <f>$L162*E162/'일자별 주가'!E161-펀드!U161</f>
        <v>0</v>
      </c>
      <c r="Q162" s="31">
        <f>$L162*F162/'일자별 주가'!F161-펀드!V161</f>
        <v>0</v>
      </c>
      <c r="R162" s="16">
        <f t="shared" si="21"/>
        <v>1217148.5559706129</v>
      </c>
      <c r="S162" s="16">
        <f t="shared" si="22"/>
        <v>4739.5558298830592</v>
      </c>
      <c r="T162" s="16">
        <f t="shared" si="23"/>
        <v>144620.39366133587</v>
      </c>
      <c r="U162" s="16">
        <f t="shared" si="24"/>
        <v>12649.666567931721</v>
      </c>
      <c r="V162" s="16">
        <f t="shared" si="25"/>
        <v>13528.975550625371</v>
      </c>
    </row>
    <row r="163" spans="1:22" x14ac:dyDescent="0.3">
      <c r="A163">
        <v>161</v>
      </c>
      <c r="B163" s="15">
        <f>'일자별 시가총액'!B162/'일자별 시가총액'!$G162</f>
        <v>0.69784079642051955</v>
      </c>
      <c r="C163" s="15">
        <f>'일자별 시가총액'!C162/'일자별 시가총액'!$G162</f>
        <v>3.9254422196632853E-2</v>
      </c>
      <c r="D163" s="15">
        <f>'일자별 시가총액'!D162/'일자별 시가총액'!$G162</f>
        <v>0.11159028754639386</v>
      </c>
      <c r="E163" s="15">
        <f>'일자별 시가총액'!E162/'일자별 시가총액'!$G162</f>
        <v>9.0754066907995701E-2</v>
      </c>
      <c r="F163" s="15">
        <f>'일자별 시가총액'!F162/'일자별 시가총액'!$G162</f>
        <v>6.0560426928458054E-2</v>
      </c>
      <c r="G163" s="24">
        <f>'일자별 시가총액'!H162</f>
        <v>108.71953466272105</v>
      </c>
      <c r="H163" s="30">
        <v>50000</v>
      </c>
      <c r="I163" s="30">
        <v>50000</v>
      </c>
      <c r="J163" s="9">
        <f t="shared" si="20"/>
        <v>9000000</v>
      </c>
      <c r="K163" s="23">
        <f t="shared" si="18"/>
        <v>10871.953466272105</v>
      </c>
      <c r="L163" s="9">
        <f t="shared" si="19"/>
        <v>97847581196.448944</v>
      </c>
      <c r="M163" s="31">
        <f>$L163*B163/'일자별 주가'!B162-펀드!R162</f>
        <v>0</v>
      </c>
      <c r="N163" s="31">
        <f>$L163*C163/'일자별 주가'!C162-펀드!S162</f>
        <v>0</v>
      </c>
      <c r="O163" s="31">
        <f>$L163*D163/'일자별 주가'!D162-펀드!T162</f>
        <v>0</v>
      </c>
      <c r="P163" s="31">
        <f>$L163*E163/'일자별 주가'!E162-펀드!U162</f>
        <v>0</v>
      </c>
      <c r="Q163" s="31">
        <f>$L163*F163/'일자별 주가'!F162-펀드!V162</f>
        <v>0</v>
      </c>
      <c r="R163" s="16">
        <f t="shared" si="21"/>
        <v>1217148.5559706129</v>
      </c>
      <c r="S163" s="16">
        <f t="shared" si="22"/>
        <v>4739.5558298830592</v>
      </c>
      <c r="T163" s="16">
        <f t="shared" si="23"/>
        <v>144620.39366133587</v>
      </c>
      <c r="U163" s="16">
        <f t="shared" si="24"/>
        <v>12649.666567931721</v>
      </c>
      <c r="V163" s="16">
        <f t="shared" si="25"/>
        <v>13528.975550625371</v>
      </c>
    </row>
    <row r="164" spans="1:22" x14ac:dyDescent="0.3">
      <c r="A164">
        <v>162</v>
      </c>
      <c r="B164" s="15">
        <f>'일자별 시가총액'!B163/'일자별 시가총액'!$G163</f>
        <v>0.69603136999424176</v>
      </c>
      <c r="C164" s="15">
        <f>'일자별 시가총액'!C163/'일자별 시가총액'!$G163</f>
        <v>3.870693837456575E-2</v>
      </c>
      <c r="D164" s="15">
        <f>'일자별 시가총액'!D163/'일자별 시가총액'!$G163</f>
        <v>0.11290843453590974</v>
      </c>
      <c r="E164" s="15">
        <f>'일자별 시가총액'!E163/'일자별 시가총액'!$G163</f>
        <v>9.1448109006413647E-2</v>
      </c>
      <c r="F164" s="15">
        <f>'일자별 시가총액'!F163/'일자별 시가총액'!$G163</f>
        <v>6.090514808886914E-2</v>
      </c>
      <c r="G164" s="24">
        <f>'일자별 시가총액'!H163</f>
        <v>109.58506488214186</v>
      </c>
      <c r="H164" s="30">
        <v>50000</v>
      </c>
      <c r="I164" s="30">
        <v>50000</v>
      </c>
      <c r="J164" s="9">
        <f t="shared" si="20"/>
        <v>9000000</v>
      </c>
      <c r="K164" s="23">
        <f t="shared" si="18"/>
        <v>10958.506488214187</v>
      </c>
      <c r="L164" s="9">
        <f t="shared" si="19"/>
        <v>98626558393.927689</v>
      </c>
      <c r="M164" s="31">
        <f>$L164*B164/'일자별 주가'!B163-펀드!R163</f>
        <v>0</v>
      </c>
      <c r="N164" s="31">
        <f>$L164*C164/'일자별 주가'!C163-펀드!S163</f>
        <v>0</v>
      </c>
      <c r="O164" s="31">
        <f>$L164*D164/'일자별 주가'!D163-펀드!T163</f>
        <v>0</v>
      </c>
      <c r="P164" s="31">
        <f>$L164*E164/'일자별 주가'!E163-펀드!U163</f>
        <v>0</v>
      </c>
      <c r="Q164" s="31">
        <f>$L164*F164/'일자별 주가'!F163-펀드!V163</f>
        <v>0</v>
      </c>
      <c r="R164" s="16">
        <f t="shared" si="21"/>
        <v>1217148.5559706129</v>
      </c>
      <c r="S164" s="16">
        <f t="shared" si="22"/>
        <v>4739.5558298830592</v>
      </c>
      <c r="T164" s="16">
        <f t="shared" si="23"/>
        <v>144620.39366133587</v>
      </c>
      <c r="U164" s="16">
        <f t="shared" si="24"/>
        <v>12649.666567931721</v>
      </c>
      <c r="V164" s="16">
        <f t="shared" si="25"/>
        <v>13528.975550625371</v>
      </c>
    </row>
    <row r="165" spans="1:22" x14ac:dyDescent="0.3">
      <c r="A165">
        <v>163</v>
      </c>
      <c r="B165" s="15">
        <f>'일자별 시가총액'!B164/'일자별 시가총액'!$G164</f>
        <v>0.68923894315953194</v>
      </c>
      <c r="C165" s="15">
        <f>'일자별 시가총액'!C164/'일자별 시가총액'!$G164</f>
        <v>3.8188111036336313E-2</v>
      </c>
      <c r="D165" s="15">
        <f>'일자별 시가총액'!D164/'일자별 시가총액'!$G164</f>
        <v>0.11442024478369675</v>
      </c>
      <c r="E165" s="15">
        <f>'일자별 시가총액'!E164/'일자별 시가총액'!$G164</f>
        <v>9.6143974900760848E-2</v>
      </c>
      <c r="F165" s="15">
        <f>'일자별 시가총액'!F164/'일자별 시가총액'!$G164</f>
        <v>6.2008726119674139E-2</v>
      </c>
      <c r="G165" s="24">
        <f>'일자별 시가총액'!H164</f>
        <v>110.66502204761586</v>
      </c>
      <c r="H165" s="30">
        <v>150000</v>
      </c>
      <c r="I165" s="30">
        <v>100000</v>
      </c>
      <c r="J165" s="9">
        <f t="shared" si="20"/>
        <v>9050000</v>
      </c>
      <c r="K165" s="23">
        <f t="shared" si="18"/>
        <v>11066.502204761586</v>
      </c>
      <c r="L165" s="9">
        <f t="shared" si="19"/>
        <v>100151844953.09235</v>
      </c>
      <c r="M165" s="31">
        <f>$L165*B165/'일자별 주가'!B164-펀드!R164</f>
        <v>6761.936422058614</v>
      </c>
      <c r="N165" s="31">
        <f>$L165*C165/'일자별 주가'!C164-펀드!S164</f>
        <v>26.330865721571172</v>
      </c>
      <c r="O165" s="31">
        <f>$L165*D165/'일자별 주가'!D164-펀드!T164</f>
        <v>803.44663145183586</v>
      </c>
      <c r="P165" s="31">
        <f>$L165*E165/'일자별 주가'!E164-펀드!U164</f>
        <v>70.27592537739838</v>
      </c>
      <c r="Q165" s="31">
        <f>$L165*F165/'일자별 주가'!F164-펀드!V164</f>
        <v>75.160975281249193</v>
      </c>
      <c r="R165" s="16">
        <f t="shared" si="21"/>
        <v>1223910.4923926715</v>
      </c>
      <c r="S165" s="16">
        <f t="shared" si="22"/>
        <v>4765.8866956046304</v>
      </c>
      <c r="T165" s="16">
        <f t="shared" si="23"/>
        <v>145423.8402927877</v>
      </c>
      <c r="U165" s="16">
        <f t="shared" si="24"/>
        <v>12719.94249330912</v>
      </c>
      <c r="V165" s="16">
        <f t="shared" si="25"/>
        <v>13604.136525906621</v>
      </c>
    </row>
    <row r="166" spans="1:22" x14ac:dyDescent="0.3">
      <c r="A166">
        <v>164</v>
      </c>
      <c r="B166" s="15">
        <f>'일자별 시가총액'!B165/'일자별 시가총액'!$G165</f>
        <v>0.68461437720727591</v>
      </c>
      <c r="C166" s="15">
        <f>'일자별 시가총액'!C165/'일자별 시가총액'!$G165</f>
        <v>3.7956379481396317E-2</v>
      </c>
      <c r="D166" s="15">
        <f>'일자별 시가총액'!D165/'일자별 시가총액'!$G165</f>
        <v>0.1157267237659078</v>
      </c>
      <c r="E166" s="15">
        <f>'일자별 시가총액'!E165/'일자별 시가총액'!$G165</f>
        <v>9.7512813010323648E-2</v>
      </c>
      <c r="F166" s="15">
        <f>'일자별 시가총액'!F165/'일자별 시가총액'!$G165</f>
        <v>6.4189706535096328E-2</v>
      </c>
      <c r="G166" s="24">
        <f>'일자별 시가총액'!H165</f>
        <v>109.83224354712908</v>
      </c>
      <c r="H166" s="30">
        <v>50000</v>
      </c>
      <c r="I166" s="30">
        <v>50000</v>
      </c>
      <c r="J166" s="9">
        <f t="shared" si="20"/>
        <v>9050000</v>
      </c>
      <c r="K166" s="23">
        <f t="shared" si="18"/>
        <v>10983.224354712907</v>
      </c>
      <c r="L166" s="9">
        <f t="shared" si="19"/>
        <v>99398180410.15181</v>
      </c>
      <c r="M166" s="31">
        <f>$L166*B166/'일자별 주가'!B165-펀드!R165</f>
        <v>0</v>
      </c>
      <c r="N166" s="31">
        <f>$L166*C166/'일자별 주가'!C165-펀드!S165</f>
        <v>0</v>
      </c>
      <c r="O166" s="31">
        <f>$L166*D166/'일자별 주가'!D165-펀드!T165</f>
        <v>0</v>
      </c>
      <c r="P166" s="31">
        <f>$L166*E166/'일자별 주가'!E165-펀드!U165</f>
        <v>0</v>
      </c>
      <c r="Q166" s="31">
        <f>$L166*F166/'일자별 주가'!F165-펀드!V165</f>
        <v>0</v>
      </c>
      <c r="R166" s="16">
        <f t="shared" si="21"/>
        <v>1223910.4923926715</v>
      </c>
      <c r="S166" s="16">
        <f t="shared" si="22"/>
        <v>4765.8866956046304</v>
      </c>
      <c r="T166" s="16">
        <f t="shared" si="23"/>
        <v>145423.8402927877</v>
      </c>
      <c r="U166" s="16">
        <f t="shared" si="24"/>
        <v>12719.94249330912</v>
      </c>
      <c r="V166" s="16">
        <f t="shared" si="25"/>
        <v>13604.136525906621</v>
      </c>
    </row>
    <row r="167" spans="1:22" x14ac:dyDescent="0.3">
      <c r="A167">
        <v>165</v>
      </c>
      <c r="B167" s="15">
        <f>'일자별 시가총액'!B166/'일자별 시가총액'!$G166</f>
        <v>0.68575458445674475</v>
      </c>
      <c r="C167" s="15">
        <f>'일자별 시가총액'!C166/'일자별 시가총액'!$G166</f>
        <v>3.8061605179004789E-2</v>
      </c>
      <c r="D167" s="15">
        <f>'일자별 시가총액'!D166/'일자별 시가총액'!$G166</f>
        <v>0.11442594376922932</v>
      </c>
      <c r="E167" s="15">
        <f>'일자별 시가총액'!E166/'일자별 시가총액'!$G166</f>
        <v>9.7641899790022302E-2</v>
      </c>
      <c r="F167" s="15">
        <f>'일자별 시가총액'!F166/'일자별 시가총액'!$G166</f>
        <v>6.4115966804998772E-2</v>
      </c>
      <c r="G167" s="24">
        <f>'일자별 시가총액'!H166</f>
        <v>109.25520186754089</v>
      </c>
      <c r="H167" s="30">
        <v>100000</v>
      </c>
      <c r="I167" s="30">
        <v>50000</v>
      </c>
      <c r="J167" s="9">
        <f t="shared" si="20"/>
        <v>9100000</v>
      </c>
      <c r="K167" s="23">
        <f t="shared" si="18"/>
        <v>10925.520186754087</v>
      </c>
      <c r="L167" s="9">
        <f t="shared" si="19"/>
        <v>99422233699.462189</v>
      </c>
      <c r="M167" s="31">
        <f>$L167*B167/'일자별 주가'!B166-펀드!R166</f>
        <v>6761.9364220588468</v>
      </c>
      <c r="N167" s="31">
        <f>$L167*C167/'일자별 주가'!C166-펀드!S166</f>
        <v>26.330865721572081</v>
      </c>
      <c r="O167" s="31">
        <f>$L167*D167/'일자별 주가'!D166-펀드!T166</f>
        <v>803.44663145183586</v>
      </c>
      <c r="P167" s="31">
        <f>$L167*E167/'일자별 주가'!E166-펀드!U166</f>
        <v>70.275925377396561</v>
      </c>
      <c r="Q167" s="31">
        <f>$L167*F167/'일자별 주가'!F166-펀드!V166</f>
        <v>75.160975281251012</v>
      </c>
      <c r="R167" s="16">
        <f t="shared" si="21"/>
        <v>1230672.4288147304</v>
      </c>
      <c r="S167" s="16">
        <f t="shared" si="22"/>
        <v>4792.2175613262025</v>
      </c>
      <c r="T167" s="16">
        <f t="shared" si="23"/>
        <v>146227.28692423954</v>
      </c>
      <c r="U167" s="16">
        <f t="shared" si="24"/>
        <v>12790.218418686516</v>
      </c>
      <c r="V167" s="16">
        <f t="shared" si="25"/>
        <v>13679.297501187872</v>
      </c>
    </row>
    <row r="168" spans="1:22" x14ac:dyDescent="0.3">
      <c r="A168">
        <v>166</v>
      </c>
      <c r="B168" s="15">
        <f>'일자별 시가총액'!B167/'일자별 시가총액'!$G167</f>
        <v>0.68669291503537522</v>
      </c>
      <c r="C168" s="15">
        <f>'일자별 시가총액'!C167/'일자별 시가총액'!$G167</f>
        <v>3.8074122141034297E-2</v>
      </c>
      <c r="D168" s="15">
        <f>'일자별 시가총액'!D167/'일자별 시가총액'!$G167</f>
        <v>0.11347356386016121</v>
      </c>
      <c r="E168" s="15">
        <f>'일자별 시가총액'!E167/'일자별 시가총액'!$G167</f>
        <v>9.7799360822861794E-2</v>
      </c>
      <c r="F168" s="15">
        <f>'일자별 시가총액'!F167/'일자별 시가총액'!$G167</f>
        <v>6.3960038140567471E-2</v>
      </c>
      <c r="G168" s="24">
        <f>'일자별 시가총액'!H167</f>
        <v>106.34872118124979</v>
      </c>
      <c r="H168" s="30">
        <v>150000</v>
      </c>
      <c r="I168" s="30">
        <v>100000</v>
      </c>
      <c r="J168" s="9">
        <f t="shared" si="20"/>
        <v>9150000</v>
      </c>
      <c r="K168" s="23">
        <f t="shared" si="18"/>
        <v>10634.872118124978</v>
      </c>
      <c r="L168" s="9">
        <f t="shared" si="19"/>
        <v>97309079880.843552</v>
      </c>
      <c r="M168" s="31">
        <f>$L168*B168/'일자별 주가'!B167-펀드!R167</f>
        <v>6761.9364220593125</v>
      </c>
      <c r="N168" s="31">
        <f>$L168*C168/'일자별 주가'!C167-펀드!S167</f>
        <v>26.33086572157481</v>
      </c>
      <c r="O168" s="31">
        <f>$L168*D168/'일자별 주가'!D167-펀드!T167</f>
        <v>803.44663145192317</v>
      </c>
      <c r="P168" s="31">
        <f>$L168*E168/'일자별 주가'!E167-펀드!U167</f>
        <v>70.275925377402018</v>
      </c>
      <c r="Q168" s="31">
        <f>$L168*F168/'일자별 주가'!F167-펀드!V167</f>
        <v>75.160975281256469</v>
      </c>
      <c r="R168" s="16">
        <f t="shared" si="21"/>
        <v>1237434.3652367897</v>
      </c>
      <c r="S168" s="16">
        <f t="shared" si="22"/>
        <v>4818.5484270477773</v>
      </c>
      <c r="T168" s="16">
        <f t="shared" si="23"/>
        <v>147030.73355569146</v>
      </c>
      <c r="U168" s="16">
        <f t="shared" si="24"/>
        <v>12860.494344063918</v>
      </c>
      <c r="V168" s="16">
        <f t="shared" si="25"/>
        <v>13754.458476469128</v>
      </c>
    </row>
    <row r="169" spans="1:22" x14ac:dyDescent="0.3">
      <c r="A169">
        <v>167</v>
      </c>
      <c r="B169" s="15">
        <f>'일자별 시가총액'!B168/'일자별 시가총액'!$G168</f>
        <v>0.68681834360105809</v>
      </c>
      <c r="C169" s="15">
        <f>'일자별 시가총액'!C168/'일자별 시가총액'!$G168</f>
        <v>3.8086861764816141E-2</v>
      </c>
      <c r="D169" s="15">
        <f>'일자별 시가총액'!D168/'일자별 시가총액'!$G168</f>
        <v>0.11322605893275516</v>
      </c>
      <c r="E169" s="15">
        <f>'일자별 시가총액'!E168/'일자별 시가총액'!$G168</f>
        <v>9.7851368300910874E-2</v>
      </c>
      <c r="F169" s="15">
        <f>'일자별 시가총액'!F168/'일자별 시가총액'!$G168</f>
        <v>6.4017367400459727E-2</v>
      </c>
      <c r="G169" s="24">
        <f>'일자별 시가총액'!H168</f>
        <v>106.723111719473</v>
      </c>
      <c r="H169" s="30">
        <v>200000</v>
      </c>
      <c r="I169" s="30">
        <v>100000</v>
      </c>
      <c r="J169" s="9">
        <f t="shared" si="20"/>
        <v>9250000</v>
      </c>
      <c r="K169" s="23">
        <f t="shared" si="18"/>
        <v>10672.311171947298</v>
      </c>
      <c r="L169" s="9">
        <f t="shared" si="19"/>
        <v>98718878340.512512</v>
      </c>
      <c r="M169" s="31">
        <f>$L169*B169/'일자별 주가'!B168-펀드!R168</f>
        <v>13523.872844117694</v>
      </c>
      <c r="N169" s="31">
        <f>$L169*C169/'일자별 주가'!C168-펀드!S168</f>
        <v>52.661731443143253</v>
      </c>
      <c r="O169" s="31">
        <f>$L169*D169/'일자별 주가'!D168-펀드!T168</f>
        <v>1606.8932629037008</v>
      </c>
      <c r="P169" s="31">
        <f>$L169*E169/'일자별 주가'!E168-펀드!U168</f>
        <v>140.55185075479494</v>
      </c>
      <c r="Q169" s="31">
        <f>$L169*F169/'일자별 주가'!F168-펀드!V168</f>
        <v>150.32195056250202</v>
      </c>
      <c r="R169" s="16">
        <f t="shared" si="21"/>
        <v>1250958.2380809074</v>
      </c>
      <c r="S169" s="16">
        <f t="shared" si="22"/>
        <v>4871.2101584909205</v>
      </c>
      <c r="T169" s="16">
        <f t="shared" si="23"/>
        <v>148637.62681859516</v>
      </c>
      <c r="U169" s="16">
        <f t="shared" si="24"/>
        <v>13001.046194818713</v>
      </c>
      <c r="V169" s="16">
        <f t="shared" si="25"/>
        <v>13904.78042703163</v>
      </c>
    </row>
    <row r="170" spans="1:22" x14ac:dyDescent="0.3">
      <c r="A170">
        <v>168</v>
      </c>
      <c r="B170" s="15">
        <f>'일자별 시가총액'!B169/'일자별 시가총액'!$G169</f>
        <v>0.68800026766910838</v>
      </c>
      <c r="C170" s="15">
        <f>'일자별 시가총액'!C169/'일자별 시가총액'!$G169</f>
        <v>3.7476719759586281E-2</v>
      </c>
      <c r="D170" s="15">
        <f>'일자별 시가총액'!D169/'일자별 시가총액'!$G169</f>
        <v>0.1134547309686722</v>
      </c>
      <c r="E170" s="15">
        <f>'일자별 시가총액'!E169/'일자별 시가총액'!$G169</f>
        <v>9.7527951596587961E-2</v>
      </c>
      <c r="F170" s="15">
        <f>'일자별 시가총액'!F169/'일자별 시가총액'!$G169</f>
        <v>6.3540330006045198E-2</v>
      </c>
      <c r="G170" s="24">
        <f>'일자별 시가총액'!H169</f>
        <v>106.93290646710139</v>
      </c>
      <c r="H170" s="30">
        <v>200000</v>
      </c>
      <c r="I170" s="30">
        <v>200000</v>
      </c>
      <c r="J170" s="9">
        <f t="shared" si="20"/>
        <v>9250000</v>
      </c>
      <c r="K170" s="23">
        <f t="shared" si="18"/>
        <v>10693.29064671014</v>
      </c>
      <c r="L170" s="9">
        <f t="shared" si="19"/>
        <v>98912938482.068802</v>
      </c>
      <c r="M170" s="31">
        <f>$L170*B170/'일자별 주가'!B169-펀드!R169</f>
        <v>0</v>
      </c>
      <c r="N170" s="31">
        <f>$L170*C170/'일자별 주가'!C169-펀드!S169</f>
        <v>0</v>
      </c>
      <c r="O170" s="31">
        <f>$L170*D170/'일자별 주가'!D169-펀드!T169</f>
        <v>0</v>
      </c>
      <c r="P170" s="31">
        <f>$L170*E170/'일자별 주가'!E169-펀드!U169</f>
        <v>0</v>
      </c>
      <c r="Q170" s="31">
        <f>$L170*F170/'일자별 주가'!F169-펀드!V169</f>
        <v>0</v>
      </c>
      <c r="R170" s="16">
        <f t="shared" si="21"/>
        <v>1250958.2380809074</v>
      </c>
      <c r="S170" s="16">
        <f t="shared" si="22"/>
        <v>4871.2101584909205</v>
      </c>
      <c r="T170" s="16">
        <f t="shared" si="23"/>
        <v>148637.62681859516</v>
      </c>
      <c r="U170" s="16">
        <f t="shared" si="24"/>
        <v>13001.046194818713</v>
      </c>
      <c r="V170" s="16">
        <f t="shared" si="25"/>
        <v>13904.78042703163</v>
      </c>
    </row>
    <row r="171" spans="1:22" x14ac:dyDescent="0.3">
      <c r="A171">
        <v>169</v>
      </c>
      <c r="B171" s="15">
        <f>'일자별 시가총액'!B170/'일자별 시가총액'!$G170</f>
        <v>0.68982078019551596</v>
      </c>
      <c r="C171" s="15">
        <f>'일자별 시가총액'!C170/'일자별 시가총액'!$G170</f>
        <v>3.6667048598789574E-2</v>
      </c>
      <c r="D171" s="15">
        <f>'일자별 시가총액'!D170/'일자별 시가총액'!$G170</f>
        <v>0.11437150935341001</v>
      </c>
      <c r="E171" s="15">
        <f>'일자별 시가총액'!E170/'일자별 시가총액'!$G170</f>
        <v>9.7623388728035096E-2</v>
      </c>
      <c r="F171" s="15">
        <f>'일자별 시가총액'!F170/'일자별 시가총액'!$G170</f>
        <v>6.1517273124249414E-2</v>
      </c>
      <c r="G171" s="24">
        <f>'일자별 시가총액'!H170</f>
        <v>110.57168039966344</v>
      </c>
      <c r="H171" s="30">
        <v>150000</v>
      </c>
      <c r="I171" s="30">
        <v>150000</v>
      </c>
      <c r="J171" s="9">
        <f t="shared" si="20"/>
        <v>9250000</v>
      </c>
      <c r="K171" s="23">
        <f t="shared" si="18"/>
        <v>11057.168039966344</v>
      </c>
      <c r="L171" s="9">
        <f t="shared" si="19"/>
        <v>102278804369.68867</v>
      </c>
      <c r="M171" s="31">
        <f>$L171*B171/'일자별 주가'!B170-펀드!R170</f>
        <v>0</v>
      </c>
      <c r="N171" s="31">
        <f>$L171*C171/'일자별 주가'!C170-펀드!S170</f>
        <v>0</v>
      </c>
      <c r="O171" s="31">
        <f>$L171*D171/'일자별 주가'!D170-펀드!T170</f>
        <v>0</v>
      </c>
      <c r="P171" s="31">
        <f>$L171*E171/'일자별 주가'!E170-펀드!U170</f>
        <v>0</v>
      </c>
      <c r="Q171" s="31">
        <f>$L171*F171/'일자별 주가'!F170-펀드!V170</f>
        <v>0</v>
      </c>
      <c r="R171" s="16">
        <f t="shared" si="21"/>
        <v>1250958.2380809074</v>
      </c>
      <c r="S171" s="16">
        <f t="shared" si="22"/>
        <v>4871.2101584909205</v>
      </c>
      <c r="T171" s="16">
        <f t="shared" si="23"/>
        <v>148637.62681859516</v>
      </c>
      <c r="U171" s="16">
        <f t="shared" si="24"/>
        <v>13001.046194818713</v>
      </c>
      <c r="V171" s="16">
        <f t="shared" si="25"/>
        <v>13904.78042703163</v>
      </c>
    </row>
    <row r="172" spans="1:22" x14ac:dyDescent="0.3">
      <c r="A172">
        <v>170</v>
      </c>
      <c r="B172" s="15">
        <f>'일자별 시가총액'!B171/'일자별 시가총액'!$G171</f>
        <v>0.69044824484427947</v>
      </c>
      <c r="C172" s="15">
        <f>'일자별 시가총액'!C171/'일자별 시가총액'!$G171</f>
        <v>3.6941713370568417E-2</v>
      </c>
      <c r="D172" s="15">
        <f>'일자별 시가총액'!D171/'일자별 시가총액'!$G171</f>
        <v>0.11612267239115766</v>
      </c>
      <c r="E172" s="15">
        <f>'일자별 시가총액'!E171/'일자별 시가총액'!$G171</f>
        <v>9.5891616991839138E-2</v>
      </c>
      <c r="F172" s="15">
        <f>'일자별 시가총액'!F171/'일자별 시가총액'!$G171</f>
        <v>6.059575240215534E-2</v>
      </c>
      <c r="G172" s="24">
        <f>'일자별 시가총액'!H171</f>
        <v>108.90422790524184</v>
      </c>
      <c r="H172" s="30">
        <v>150000</v>
      </c>
      <c r="I172" s="30">
        <v>100000</v>
      </c>
      <c r="J172" s="9">
        <f t="shared" si="20"/>
        <v>9300000</v>
      </c>
      <c r="K172" s="23">
        <f t="shared" si="18"/>
        <v>10890.422790524184</v>
      </c>
      <c r="L172" s="9">
        <f t="shared" si="19"/>
        <v>101280931951.87491</v>
      </c>
      <c r="M172" s="31">
        <f>$L172*B172/'일자별 주가'!B171-펀드!R171</f>
        <v>6761.9364220590796</v>
      </c>
      <c r="N172" s="31">
        <f>$L172*C172/'일자별 주가'!C171-펀드!S171</f>
        <v>26.330865721572991</v>
      </c>
      <c r="O172" s="31">
        <f>$L172*D172/'일자별 주가'!D171-펀드!T171</f>
        <v>803.44663145186496</v>
      </c>
      <c r="P172" s="31">
        <f>$L172*E172/'일자별 주가'!E171-펀드!U171</f>
        <v>70.275925377400199</v>
      </c>
      <c r="Q172" s="31">
        <f>$L172*F172/'일자별 주가'!F171-펀드!V171</f>
        <v>75.160975281252831</v>
      </c>
      <c r="R172" s="16">
        <f t="shared" si="21"/>
        <v>1257720.1745029665</v>
      </c>
      <c r="S172" s="16">
        <f t="shared" si="22"/>
        <v>4897.5410242124935</v>
      </c>
      <c r="T172" s="16">
        <f t="shared" si="23"/>
        <v>149441.07345004703</v>
      </c>
      <c r="U172" s="16">
        <f t="shared" si="24"/>
        <v>13071.322120196113</v>
      </c>
      <c r="V172" s="16">
        <f t="shared" si="25"/>
        <v>13979.941402312883</v>
      </c>
    </row>
    <row r="173" spans="1:22" x14ac:dyDescent="0.3">
      <c r="A173">
        <v>171</v>
      </c>
      <c r="B173" s="15">
        <f>'일자별 시가총액'!B172/'일자별 시가총액'!$G172</f>
        <v>0.69697824364318584</v>
      </c>
      <c r="C173" s="15">
        <f>'일자별 시가총액'!C172/'일자별 시가총액'!$G172</f>
        <v>3.6839502800009444E-2</v>
      </c>
      <c r="D173" s="15">
        <f>'일자별 시가총액'!D172/'일자별 시가총액'!$G172</f>
        <v>0.11491395915579211</v>
      </c>
      <c r="E173" s="15">
        <f>'일자별 시가총액'!E172/'일자별 시가총액'!$G172</f>
        <v>9.2307876480051371E-2</v>
      </c>
      <c r="F173" s="15">
        <f>'일자별 시가총액'!F172/'일자별 시가총액'!$G172</f>
        <v>5.896041792096126E-2</v>
      </c>
      <c r="G173" s="24">
        <f>'일자별 시가총액'!H172</f>
        <v>109.63022485445595</v>
      </c>
      <c r="H173" s="30">
        <v>200000</v>
      </c>
      <c r="I173" s="30">
        <v>100000</v>
      </c>
      <c r="J173" s="9">
        <f t="shared" si="20"/>
        <v>9400000</v>
      </c>
      <c r="K173" s="23">
        <f t="shared" si="18"/>
        <v>10963.022485445594</v>
      </c>
      <c r="L173" s="9">
        <f t="shared" si="19"/>
        <v>103052411363.18858</v>
      </c>
      <c r="M173" s="31">
        <f>$L173*B173/'일자별 주가'!B172-펀드!R172</f>
        <v>13523.872844117694</v>
      </c>
      <c r="N173" s="31">
        <f>$L173*C173/'일자별 주가'!C172-펀드!S172</f>
        <v>52.661731443145072</v>
      </c>
      <c r="O173" s="31">
        <f>$L173*D173/'일자별 주가'!D172-펀드!T172</f>
        <v>1606.8932629037299</v>
      </c>
      <c r="P173" s="31">
        <f>$L173*E173/'일자별 주가'!E172-펀드!U172</f>
        <v>140.55185075479494</v>
      </c>
      <c r="Q173" s="31">
        <f>$L173*F173/'일자별 주가'!F172-펀드!V172</f>
        <v>150.32195056250202</v>
      </c>
      <c r="R173" s="16">
        <f t="shared" si="21"/>
        <v>1271244.0473470842</v>
      </c>
      <c r="S173" s="16">
        <f t="shared" si="22"/>
        <v>4950.2027556556386</v>
      </c>
      <c r="T173" s="16">
        <f t="shared" si="23"/>
        <v>151047.96671295076</v>
      </c>
      <c r="U173" s="16">
        <f t="shared" si="24"/>
        <v>13211.873970950908</v>
      </c>
      <c r="V173" s="16">
        <f t="shared" si="25"/>
        <v>14130.263352875385</v>
      </c>
    </row>
    <row r="174" spans="1:22" x14ac:dyDescent="0.3">
      <c r="A174">
        <v>172</v>
      </c>
      <c r="B174" s="15">
        <f>'일자별 시가총액'!B173/'일자별 시가총액'!$G173</f>
        <v>0.70449448784240942</v>
      </c>
      <c r="C174" s="15">
        <f>'일자별 시가총액'!C173/'일자별 시가총액'!$G173</f>
        <v>3.5748802017515714E-2</v>
      </c>
      <c r="D174" s="15">
        <f>'일자별 시가총액'!D173/'일자별 시가총액'!$G173</f>
        <v>0.11322594440941437</v>
      </c>
      <c r="E174" s="15">
        <f>'일자별 시가총액'!E173/'일자별 시가총액'!$G173</f>
        <v>8.8434397898933481E-2</v>
      </c>
      <c r="F174" s="15">
        <f>'일자별 시가총액'!F173/'일자별 시가총액'!$G173</f>
        <v>5.809636783172703E-2</v>
      </c>
      <c r="G174" s="24">
        <f>'일자별 시가총액'!H173</f>
        <v>112.68382501912507</v>
      </c>
      <c r="H174" s="30">
        <v>100000</v>
      </c>
      <c r="I174" s="30">
        <v>50000</v>
      </c>
      <c r="J174" s="9">
        <f t="shared" si="20"/>
        <v>9450000</v>
      </c>
      <c r="K174" s="23">
        <f t="shared" si="18"/>
        <v>11268.382501912505</v>
      </c>
      <c r="L174" s="9">
        <f t="shared" si="19"/>
        <v>106486214643.07318</v>
      </c>
      <c r="M174" s="31">
        <f>$L174*B174/'일자별 주가'!B173-펀드!R173</f>
        <v>6761.9364220593125</v>
      </c>
      <c r="N174" s="31">
        <f>$L174*C174/'일자별 주가'!C173-펀드!S173</f>
        <v>26.330865721572991</v>
      </c>
      <c r="O174" s="31">
        <f>$L174*D174/'일자별 주가'!D173-펀드!T173</f>
        <v>803.44663145189406</v>
      </c>
      <c r="P174" s="31">
        <f>$L174*E174/'일자별 주가'!E173-펀드!U173</f>
        <v>70.275925377400199</v>
      </c>
      <c r="Q174" s="31">
        <f>$L174*F174/'일자별 주가'!F173-펀드!V173</f>
        <v>75.16097528125465</v>
      </c>
      <c r="R174" s="16">
        <f t="shared" si="21"/>
        <v>1278005.9837691435</v>
      </c>
      <c r="S174" s="16">
        <f t="shared" si="22"/>
        <v>4976.5336213772116</v>
      </c>
      <c r="T174" s="16">
        <f t="shared" si="23"/>
        <v>151851.41334440265</v>
      </c>
      <c r="U174" s="16">
        <f t="shared" si="24"/>
        <v>13282.149896328308</v>
      </c>
      <c r="V174" s="16">
        <f t="shared" si="25"/>
        <v>14205.42432815664</v>
      </c>
    </row>
    <row r="175" spans="1:22" x14ac:dyDescent="0.3">
      <c r="A175">
        <v>173</v>
      </c>
      <c r="B175" s="15">
        <f>'일자별 시가총액'!B174/'일자별 시가총액'!$G174</f>
        <v>0.70749895367950455</v>
      </c>
      <c r="C175" s="15">
        <f>'일자별 시가총액'!C174/'일자별 시가총액'!$G174</f>
        <v>3.5386370320130485E-2</v>
      </c>
      <c r="D175" s="15">
        <f>'일자별 시가총액'!D174/'일자별 시가총액'!$G174</f>
        <v>0.11127007990274612</v>
      </c>
      <c r="E175" s="15">
        <f>'일자별 시가총액'!E174/'일자별 시가총액'!$G174</f>
        <v>8.800870294451843E-2</v>
      </c>
      <c r="F175" s="15">
        <f>'일자별 시가총액'!F174/'일자별 시가총액'!$G174</f>
        <v>5.7835893153100379E-2</v>
      </c>
      <c r="G175" s="24">
        <f>'일자별 시가총액'!H174</f>
        <v>111.63185047680813</v>
      </c>
      <c r="H175" s="30">
        <v>50000</v>
      </c>
      <c r="I175" s="30">
        <v>50000</v>
      </c>
      <c r="J175" s="9">
        <f t="shared" si="20"/>
        <v>9450000</v>
      </c>
      <c r="K175" s="23">
        <f t="shared" si="18"/>
        <v>11163.185047680812</v>
      </c>
      <c r="L175" s="9">
        <f t="shared" si="19"/>
        <v>105492098700.58368</v>
      </c>
      <c r="M175" s="31">
        <f>$L175*B175/'일자별 주가'!B174-펀드!R174</f>
        <v>0</v>
      </c>
      <c r="N175" s="31">
        <f>$L175*C175/'일자별 주가'!C174-펀드!S174</f>
        <v>0</v>
      </c>
      <c r="O175" s="31">
        <f>$L175*D175/'일자별 주가'!D174-펀드!T174</f>
        <v>0</v>
      </c>
      <c r="P175" s="31">
        <f>$L175*E175/'일자별 주가'!E174-펀드!U174</f>
        <v>0</v>
      </c>
      <c r="Q175" s="31">
        <f>$L175*F175/'일자별 주가'!F174-펀드!V174</f>
        <v>0</v>
      </c>
      <c r="R175" s="16">
        <f t="shared" si="21"/>
        <v>1278005.9837691435</v>
      </c>
      <c r="S175" s="16">
        <f t="shared" si="22"/>
        <v>4976.5336213772116</v>
      </c>
      <c r="T175" s="16">
        <f t="shared" si="23"/>
        <v>151851.41334440265</v>
      </c>
      <c r="U175" s="16">
        <f t="shared" si="24"/>
        <v>13282.149896328308</v>
      </c>
      <c r="V175" s="16">
        <f t="shared" si="25"/>
        <v>14205.42432815664</v>
      </c>
    </row>
    <row r="176" spans="1:22" x14ac:dyDescent="0.3">
      <c r="A176">
        <v>174</v>
      </c>
      <c r="B176" s="15">
        <f>'일자별 시가총액'!B175/'일자별 시가총액'!$G175</f>
        <v>0.70956481154383033</v>
      </c>
      <c r="C176" s="15">
        <f>'일자별 시가총액'!C175/'일자별 시가총액'!$G175</f>
        <v>3.5240763349080308E-2</v>
      </c>
      <c r="D176" s="15">
        <f>'일자별 시가총액'!D175/'일자별 시가총액'!$G175</f>
        <v>0.10909003575525791</v>
      </c>
      <c r="E176" s="15">
        <f>'일자별 시가총액'!E175/'일자별 시가총액'!$G175</f>
        <v>8.8816853425161491E-2</v>
      </c>
      <c r="F176" s="15">
        <f>'일자별 시가총액'!F175/'일자별 시가총액'!$G175</f>
        <v>5.7287535926669977E-2</v>
      </c>
      <c r="G176" s="24">
        <f>'일자별 시가총액'!H175</f>
        <v>112.83159189219833</v>
      </c>
      <c r="H176" s="30">
        <v>200000</v>
      </c>
      <c r="I176" s="30">
        <v>100000</v>
      </c>
      <c r="J176" s="9">
        <f t="shared" si="20"/>
        <v>9550000</v>
      </c>
      <c r="K176" s="23">
        <f t="shared" si="18"/>
        <v>11283.159189219834</v>
      </c>
      <c r="L176" s="9">
        <f t="shared" si="19"/>
        <v>107754170257.04941</v>
      </c>
      <c r="M176" s="31">
        <f>$L176*B176/'일자별 주가'!B175-펀드!R175</f>
        <v>13523.872844117694</v>
      </c>
      <c r="N176" s="31">
        <f>$L176*C176/'일자별 주가'!C175-펀드!S175</f>
        <v>52.661731443145982</v>
      </c>
      <c r="O176" s="31">
        <f>$L176*D176/'일자별 주가'!D175-펀드!T175</f>
        <v>1606.8932629037299</v>
      </c>
      <c r="P176" s="31">
        <f>$L176*E176/'일자별 주가'!E175-펀드!U175</f>
        <v>140.55185075479676</v>
      </c>
      <c r="Q176" s="31">
        <f>$L176*F176/'일자별 주가'!F175-펀드!V175</f>
        <v>150.32195056250384</v>
      </c>
      <c r="R176" s="16">
        <f t="shared" si="21"/>
        <v>1291529.8566132612</v>
      </c>
      <c r="S176" s="16">
        <f t="shared" si="22"/>
        <v>5029.1953528203576</v>
      </c>
      <c r="T176" s="16">
        <f t="shared" si="23"/>
        <v>153458.30660730638</v>
      </c>
      <c r="U176" s="16">
        <f t="shared" si="24"/>
        <v>13422.701747083105</v>
      </c>
      <c r="V176" s="16">
        <f t="shared" si="25"/>
        <v>14355.746278719143</v>
      </c>
    </row>
    <row r="177" spans="1:22" x14ac:dyDescent="0.3">
      <c r="A177">
        <v>175</v>
      </c>
      <c r="B177" s="15">
        <f>'일자별 시가총액'!B176/'일자별 시가총액'!$G176</f>
        <v>0.70790048425162566</v>
      </c>
      <c r="C177" s="15">
        <f>'일자별 시가총액'!C176/'일자별 시가총액'!$G176</f>
        <v>3.5138755572986236E-2</v>
      </c>
      <c r="D177" s="15">
        <f>'일자별 시가총액'!D176/'일자별 시가총액'!$G176</f>
        <v>0.11176921781289396</v>
      </c>
      <c r="E177" s="15">
        <f>'일자별 시가총액'!E176/'일자별 시가총액'!$G176</f>
        <v>8.791132073095087E-2</v>
      </c>
      <c r="F177" s="15">
        <f>'일자별 시가총액'!F176/'일자별 시가총액'!$G176</f>
        <v>5.728022163154331E-2</v>
      </c>
      <c r="G177" s="24">
        <f>'일자별 시가총액'!H176</f>
        <v>112.71478344113379</v>
      </c>
      <c r="H177" s="30">
        <v>150000</v>
      </c>
      <c r="I177" s="30">
        <v>100000</v>
      </c>
      <c r="J177" s="9">
        <f t="shared" si="20"/>
        <v>9600000</v>
      </c>
      <c r="K177" s="23">
        <f t="shared" si="18"/>
        <v>11271.47834411338</v>
      </c>
      <c r="L177" s="9">
        <f t="shared" si="19"/>
        <v>108206192103.48845</v>
      </c>
      <c r="M177" s="31">
        <f>$L177*B177/'일자별 주가'!B176-펀드!R176</f>
        <v>6761.9364220593125</v>
      </c>
      <c r="N177" s="31">
        <f>$L177*C177/'일자별 주가'!C176-펀드!S176</f>
        <v>26.330865721572081</v>
      </c>
      <c r="O177" s="31">
        <f>$L177*D177/'일자별 주가'!D176-펀드!T176</f>
        <v>803.44663145189406</v>
      </c>
      <c r="P177" s="31">
        <f>$L177*E177/'일자별 주가'!E176-펀드!U176</f>
        <v>70.275925377400199</v>
      </c>
      <c r="Q177" s="31">
        <f>$L177*F177/'일자별 주가'!F176-펀드!V176</f>
        <v>75.160975281252831</v>
      </c>
      <c r="R177" s="16">
        <f t="shared" si="21"/>
        <v>1298291.7930353205</v>
      </c>
      <c r="S177" s="16">
        <f t="shared" si="22"/>
        <v>5055.5262185419297</v>
      </c>
      <c r="T177" s="16">
        <f t="shared" si="23"/>
        <v>154261.75323875828</v>
      </c>
      <c r="U177" s="16">
        <f t="shared" si="24"/>
        <v>13492.977672460505</v>
      </c>
      <c r="V177" s="16">
        <f t="shared" si="25"/>
        <v>14430.907254000396</v>
      </c>
    </row>
    <row r="178" spans="1:22" x14ac:dyDescent="0.3">
      <c r="A178">
        <v>176</v>
      </c>
      <c r="B178" s="15">
        <f>'일자별 시가총액'!B177/'일자별 시가총액'!$G177</f>
        <v>0.70985455697610378</v>
      </c>
      <c r="C178" s="15">
        <f>'일자별 시가총액'!C177/'일자별 시가총액'!$G177</f>
        <v>3.4509459274422463E-2</v>
      </c>
      <c r="D178" s="15">
        <f>'일자별 시가총액'!D177/'일자별 시가총액'!$G177</f>
        <v>0.11171419856091951</v>
      </c>
      <c r="E178" s="15">
        <f>'일자별 시가총액'!E177/'일자별 시가총액'!$G177</f>
        <v>8.6965684504194965E-2</v>
      </c>
      <c r="F178" s="15">
        <f>'일자별 시가총액'!F177/'일자별 시가총액'!$G177</f>
        <v>5.6956100684359245E-2</v>
      </c>
      <c r="G178" s="24">
        <f>'일자별 시가총액'!H177</f>
        <v>115.07173008290204</v>
      </c>
      <c r="H178" s="30">
        <v>50000</v>
      </c>
      <c r="I178" s="30">
        <v>50000</v>
      </c>
      <c r="J178" s="9">
        <f t="shared" si="20"/>
        <v>9600000</v>
      </c>
      <c r="K178" s="23">
        <f t="shared" si="18"/>
        <v>11507.173008290203</v>
      </c>
      <c r="L178" s="9">
        <f t="shared" si="19"/>
        <v>110468860879.58595</v>
      </c>
      <c r="M178" s="31">
        <f>$L178*B178/'일자별 주가'!B177-펀드!R177</f>
        <v>0</v>
      </c>
      <c r="N178" s="31">
        <f>$L178*C178/'일자별 주가'!C177-펀드!S177</f>
        <v>0</v>
      </c>
      <c r="O178" s="31">
        <f>$L178*D178/'일자별 주가'!D177-펀드!T177</f>
        <v>0</v>
      </c>
      <c r="P178" s="31">
        <f>$L178*E178/'일자별 주가'!E177-펀드!U177</f>
        <v>0</v>
      </c>
      <c r="Q178" s="31">
        <f>$L178*F178/'일자별 주가'!F177-펀드!V177</f>
        <v>0</v>
      </c>
      <c r="R178" s="16">
        <f t="shared" si="21"/>
        <v>1298291.7930353205</v>
      </c>
      <c r="S178" s="16">
        <f t="shared" si="22"/>
        <v>5055.5262185419297</v>
      </c>
      <c r="T178" s="16">
        <f t="shared" si="23"/>
        <v>154261.75323875828</v>
      </c>
      <c r="U178" s="16">
        <f t="shared" si="24"/>
        <v>13492.977672460505</v>
      </c>
      <c r="V178" s="16">
        <f t="shared" si="25"/>
        <v>14430.907254000396</v>
      </c>
    </row>
    <row r="179" spans="1:22" x14ac:dyDescent="0.3">
      <c r="A179">
        <v>177</v>
      </c>
      <c r="B179" s="15">
        <f>'일자별 시가총액'!B178/'일자별 시가총액'!$G178</f>
        <v>0.70699230406709734</v>
      </c>
      <c r="C179" s="15">
        <f>'일자별 시가총액'!C178/'일자별 시가총액'!$G178</f>
        <v>3.4478276426826944E-2</v>
      </c>
      <c r="D179" s="15">
        <f>'일자별 시가총액'!D178/'일자별 시가총액'!$G178</f>
        <v>0.11278587268615188</v>
      </c>
      <c r="E179" s="15">
        <f>'일자별 시가총액'!E178/'일자별 시가총액'!$G178</f>
        <v>8.7449425748781506E-2</v>
      </c>
      <c r="F179" s="15">
        <f>'일자별 시가총액'!F178/'일자별 시가총액'!$G178</f>
        <v>5.8294121071142353E-2</v>
      </c>
      <c r="G179" s="24">
        <f>'일자별 시가총액'!H178</f>
        <v>116.68532157217093</v>
      </c>
      <c r="H179" s="30">
        <v>50000</v>
      </c>
      <c r="I179" s="30">
        <v>0</v>
      </c>
      <c r="J179" s="9">
        <f t="shared" si="20"/>
        <v>9650000</v>
      </c>
      <c r="K179" s="23">
        <f t="shared" si="18"/>
        <v>11668.532157217094</v>
      </c>
      <c r="L179" s="9">
        <f t="shared" si="19"/>
        <v>112601335317.14496</v>
      </c>
      <c r="M179" s="31">
        <f>$L179*B179/'일자별 주가'!B178-펀드!R178</f>
        <v>6761.936422058614</v>
      </c>
      <c r="N179" s="31">
        <f>$L179*C179/'일자별 주가'!C178-펀드!S178</f>
        <v>26.330865721572081</v>
      </c>
      <c r="O179" s="31">
        <f>$L179*D179/'일자별 주가'!D178-펀드!T178</f>
        <v>803.44663145183586</v>
      </c>
      <c r="P179" s="31">
        <f>$L179*E179/'일자별 주가'!E178-펀드!U178</f>
        <v>70.275925377396561</v>
      </c>
      <c r="Q179" s="31">
        <f>$L179*F179/'일자별 주가'!F178-펀드!V178</f>
        <v>75.160975281251012</v>
      </c>
      <c r="R179" s="16">
        <f t="shared" si="21"/>
        <v>1305053.7294573791</v>
      </c>
      <c r="S179" s="16">
        <f t="shared" si="22"/>
        <v>5081.8570842635017</v>
      </c>
      <c r="T179" s="16">
        <f t="shared" si="23"/>
        <v>155065.19987021011</v>
      </c>
      <c r="U179" s="16">
        <f t="shared" si="24"/>
        <v>13563.253597837902</v>
      </c>
      <c r="V179" s="16">
        <f t="shared" si="25"/>
        <v>14506.068229281647</v>
      </c>
    </row>
    <row r="180" spans="1:22" x14ac:dyDescent="0.3">
      <c r="A180">
        <v>178</v>
      </c>
      <c r="B180" s="15">
        <f>'일자별 시가총액'!B179/'일자별 시가총액'!$G179</f>
        <v>0.7109031307011564</v>
      </c>
      <c r="C180" s="15">
        <f>'일자별 시가총액'!C179/'일자별 시가총액'!$G179</f>
        <v>3.4803552672817296E-2</v>
      </c>
      <c r="D180" s="15">
        <f>'일자별 시가총액'!D179/'일자별 시가총액'!$G179</f>
        <v>0.11285586964833239</v>
      </c>
      <c r="E180" s="15">
        <f>'일자별 시가총액'!E179/'일자별 시가총액'!$G179</f>
        <v>8.3209482068093532E-2</v>
      </c>
      <c r="F180" s="15">
        <f>'일자별 시가총액'!F179/'일자별 시가총액'!$G179</f>
        <v>5.8227964909600326E-2</v>
      </c>
      <c r="G180" s="24">
        <f>'일자별 시가총액'!H179</f>
        <v>116.04341124191522</v>
      </c>
      <c r="H180" s="30">
        <v>200000</v>
      </c>
      <c r="I180" s="30">
        <v>50000</v>
      </c>
      <c r="J180" s="9">
        <f t="shared" si="20"/>
        <v>9800000</v>
      </c>
      <c r="K180" s="23">
        <f t="shared" si="18"/>
        <v>11604.341124191522</v>
      </c>
      <c r="L180" s="9">
        <f t="shared" si="19"/>
        <v>113722543017.07692</v>
      </c>
      <c r="M180" s="31">
        <f>$L180*B180/'일자별 주가'!B179-펀드!R179</f>
        <v>20285.809266177006</v>
      </c>
      <c r="N180" s="31">
        <f>$L180*C180/'일자별 주가'!C179-펀드!S179</f>
        <v>78.992597164718063</v>
      </c>
      <c r="O180" s="31">
        <f>$L180*D180/'일자별 주가'!D179-펀드!T179</f>
        <v>2410.3398943555949</v>
      </c>
      <c r="P180" s="31">
        <f>$L180*E180/'일자별 주가'!E179-펀드!U179</f>
        <v>210.82777613219696</v>
      </c>
      <c r="Q180" s="31">
        <f>$L180*F180/'일자별 주가'!F179-펀드!V179</f>
        <v>225.48292584375486</v>
      </c>
      <c r="R180" s="16">
        <f t="shared" si="21"/>
        <v>1325339.5387235561</v>
      </c>
      <c r="S180" s="16">
        <f t="shared" si="22"/>
        <v>5160.8496814282198</v>
      </c>
      <c r="T180" s="16">
        <f t="shared" si="23"/>
        <v>157475.53976456571</v>
      </c>
      <c r="U180" s="16">
        <f t="shared" si="24"/>
        <v>13774.081373970099</v>
      </c>
      <c r="V180" s="16">
        <f t="shared" si="25"/>
        <v>14731.551155125402</v>
      </c>
    </row>
    <row r="181" spans="1:22" x14ac:dyDescent="0.3">
      <c r="A181">
        <v>179</v>
      </c>
      <c r="B181" s="15">
        <f>'일자별 시가총액'!B180/'일자별 시가총액'!$G180</f>
        <v>0.70972374686304196</v>
      </c>
      <c r="C181" s="15">
        <f>'일자별 시가총액'!C180/'일자별 시가총액'!$G180</f>
        <v>3.4749559328224995E-2</v>
      </c>
      <c r="D181" s="15">
        <f>'일자별 시가총액'!D180/'일자별 시가총액'!$G180</f>
        <v>0.11650113049702537</v>
      </c>
      <c r="E181" s="15">
        <f>'일자별 시가총액'!E180/'일자별 시가총액'!$G180</f>
        <v>7.9959040779577065E-2</v>
      </c>
      <c r="F181" s="15">
        <f>'일자별 시가총액'!F180/'일자별 시가총액'!$G180</f>
        <v>5.9066522532130565E-2</v>
      </c>
      <c r="G181" s="24">
        <f>'일자별 시가총액'!H180</f>
        <v>113.37797809100172</v>
      </c>
      <c r="H181" s="30">
        <v>50000</v>
      </c>
      <c r="I181" s="30">
        <v>0</v>
      </c>
      <c r="J181" s="9">
        <f t="shared" si="20"/>
        <v>9850000</v>
      </c>
      <c r="K181" s="23">
        <f t="shared" si="18"/>
        <v>11337.797809100171</v>
      </c>
      <c r="L181" s="9">
        <f t="shared" si="19"/>
        <v>111677308419.63669</v>
      </c>
      <c r="M181" s="31">
        <f>$L181*B181/'일자별 주가'!B180-펀드!R180</f>
        <v>6761.9364220588468</v>
      </c>
      <c r="N181" s="31">
        <f>$L181*C181/'일자별 주가'!C180-펀드!S180</f>
        <v>26.330865721572991</v>
      </c>
      <c r="O181" s="31">
        <f>$L181*D181/'일자별 주가'!D180-펀드!T180</f>
        <v>803.44663145186496</v>
      </c>
      <c r="P181" s="31">
        <f>$L181*E181/'일자별 주가'!E180-펀드!U180</f>
        <v>70.27592537739838</v>
      </c>
      <c r="Q181" s="31">
        <f>$L181*F181/'일자별 주가'!F180-펀드!V180</f>
        <v>75.160975281252831</v>
      </c>
      <c r="R181" s="16">
        <f t="shared" si="21"/>
        <v>1332101.4751456149</v>
      </c>
      <c r="S181" s="16">
        <f t="shared" si="22"/>
        <v>5187.1805471497928</v>
      </c>
      <c r="T181" s="16">
        <f t="shared" si="23"/>
        <v>158278.98639601757</v>
      </c>
      <c r="U181" s="16">
        <f t="shared" si="24"/>
        <v>13844.357299347497</v>
      </c>
      <c r="V181" s="16">
        <f t="shared" si="25"/>
        <v>14806.712130406655</v>
      </c>
    </row>
    <row r="182" spans="1:22" x14ac:dyDescent="0.3">
      <c r="A182">
        <v>180</v>
      </c>
      <c r="B182" s="15">
        <f>'일자별 시가총액'!B181/'일자별 시가총액'!$G181</f>
        <v>0.70495259822967737</v>
      </c>
      <c r="C182" s="15">
        <f>'일자별 시가총액'!C181/'일자별 시가총액'!$G181</f>
        <v>3.4678147307145427E-2</v>
      </c>
      <c r="D182" s="15">
        <f>'일자별 시가총액'!D181/'일자별 시가총액'!$G181</f>
        <v>0.11822698960751732</v>
      </c>
      <c r="E182" s="15">
        <f>'일자별 시가총액'!E181/'일자별 시가총액'!$G181</f>
        <v>8.2283913940191286E-2</v>
      </c>
      <c r="F182" s="15">
        <f>'일자별 시가총액'!F181/'일자별 시가총액'!$G181</f>
        <v>5.9858350915468608E-2</v>
      </c>
      <c r="G182" s="24">
        <f>'일자별 시가총액'!H181</f>
        <v>113.76164321830157</v>
      </c>
      <c r="H182" s="30">
        <v>150000</v>
      </c>
      <c r="I182" s="30">
        <v>150000</v>
      </c>
      <c r="J182" s="9">
        <f t="shared" si="20"/>
        <v>9850000</v>
      </c>
      <c r="K182" s="23">
        <f t="shared" si="18"/>
        <v>11376.164321830156</v>
      </c>
      <c r="L182" s="9">
        <f t="shared" si="19"/>
        <v>112055218570.02704</v>
      </c>
      <c r="M182" s="31">
        <f>$L182*B182/'일자별 주가'!B181-펀드!R181</f>
        <v>0</v>
      </c>
      <c r="N182" s="31">
        <f>$L182*C182/'일자별 주가'!C181-펀드!S181</f>
        <v>0</v>
      </c>
      <c r="O182" s="31">
        <f>$L182*D182/'일자별 주가'!D181-펀드!T181</f>
        <v>0</v>
      </c>
      <c r="P182" s="31">
        <f>$L182*E182/'일자별 주가'!E181-펀드!U181</f>
        <v>0</v>
      </c>
      <c r="Q182" s="31">
        <f>$L182*F182/'일자별 주가'!F181-펀드!V181</f>
        <v>0</v>
      </c>
      <c r="R182" s="16">
        <f t="shared" si="21"/>
        <v>1332101.4751456149</v>
      </c>
      <c r="S182" s="16">
        <f t="shared" si="22"/>
        <v>5187.1805471497928</v>
      </c>
      <c r="T182" s="16">
        <f t="shared" si="23"/>
        <v>158278.98639601757</v>
      </c>
      <c r="U182" s="16">
        <f t="shared" si="24"/>
        <v>13844.357299347497</v>
      </c>
      <c r="V182" s="16">
        <f t="shared" si="25"/>
        <v>14806.712130406655</v>
      </c>
    </row>
    <row r="183" spans="1:22" x14ac:dyDescent="0.3">
      <c r="A183">
        <v>181</v>
      </c>
      <c r="B183" s="15">
        <f>'일자별 시가총액'!B182/'일자별 시가총액'!$G182</f>
        <v>0.70845783429312825</v>
      </c>
      <c r="C183" s="15">
        <f>'일자별 시가총액'!C182/'일자별 시가총액'!$G182</f>
        <v>3.4080431852394344E-2</v>
      </c>
      <c r="D183" s="15">
        <f>'일자별 시가총액'!D182/'일자별 시가총액'!$G182</f>
        <v>0.12015309456159697</v>
      </c>
      <c r="E183" s="15">
        <f>'일자별 시가총액'!E182/'일자별 시가총액'!$G182</f>
        <v>7.798217272166641E-2</v>
      </c>
      <c r="F183" s="15">
        <f>'일자별 시가총액'!F182/'일자별 시가총액'!$G182</f>
        <v>5.9326466571214043E-2</v>
      </c>
      <c r="G183" s="24">
        <f>'일자별 시가총액'!H182</f>
        <v>113.0078931473179</v>
      </c>
      <c r="H183" s="30">
        <v>50000</v>
      </c>
      <c r="I183" s="30">
        <v>0</v>
      </c>
      <c r="J183" s="9">
        <f t="shared" si="20"/>
        <v>9900000</v>
      </c>
      <c r="K183" s="23">
        <f t="shared" si="18"/>
        <v>11300.78931473179</v>
      </c>
      <c r="L183" s="9">
        <f t="shared" si="19"/>
        <v>111877814215.84473</v>
      </c>
      <c r="M183" s="31">
        <f>$L183*B183/'일자별 주가'!B182-펀드!R182</f>
        <v>6761.9364220590796</v>
      </c>
      <c r="N183" s="31">
        <f>$L183*C183/'일자별 주가'!C182-펀드!S182</f>
        <v>26.330865721572081</v>
      </c>
      <c r="O183" s="31">
        <f>$L183*D183/'일자별 주가'!D182-펀드!T182</f>
        <v>803.44663145189406</v>
      </c>
      <c r="P183" s="31">
        <f>$L183*E183/'일자별 주가'!E182-펀드!U182</f>
        <v>70.27592537739838</v>
      </c>
      <c r="Q183" s="31">
        <f>$L183*F183/'일자별 주가'!F182-펀드!V182</f>
        <v>75.16097528125465</v>
      </c>
      <c r="R183" s="16">
        <f t="shared" si="21"/>
        <v>1338863.411567674</v>
      </c>
      <c r="S183" s="16">
        <f t="shared" si="22"/>
        <v>5213.5114128713649</v>
      </c>
      <c r="T183" s="16">
        <f t="shared" si="23"/>
        <v>159082.43302746947</v>
      </c>
      <c r="U183" s="16">
        <f t="shared" si="24"/>
        <v>13914.633224724896</v>
      </c>
      <c r="V183" s="16">
        <f t="shared" si="25"/>
        <v>14881.87310568791</v>
      </c>
    </row>
    <row r="184" spans="1:22" x14ac:dyDescent="0.3">
      <c r="A184">
        <v>182</v>
      </c>
      <c r="B184" s="15">
        <f>'일자별 시가총액'!B183/'일자별 시가총액'!$G183</f>
        <v>0.70736484709861791</v>
      </c>
      <c r="C184" s="15">
        <f>'일자별 시가총액'!C183/'일자별 시가총액'!$G183</f>
        <v>3.4191592888141692E-2</v>
      </c>
      <c r="D184" s="15">
        <f>'일자별 시가총액'!D183/'일자별 시가총액'!$G183</f>
        <v>0.11740780956045764</v>
      </c>
      <c r="E184" s="15">
        <f>'일자별 시가총액'!E183/'일자별 시가총액'!$G183</f>
        <v>8.0715480589126115E-2</v>
      </c>
      <c r="F184" s="15">
        <f>'일자별 시가총액'!F183/'일자별 시가총액'!$G183</f>
        <v>6.032026986365658E-2</v>
      </c>
      <c r="G184" s="24">
        <f>'일자별 시가총액'!H183</f>
        <v>111.27064099326525</v>
      </c>
      <c r="H184" s="30">
        <v>200000</v>
      </c>
      <c r="I184" s="30">
        <v>150000</v>
      </c>
      <c r="J184" s="9">
        <f t="shared" si="20"/>
        <v>9950000</v>
      </c>
      <c r="K184" s="23">
        <f t="shared" si="18"/>
        <v>11127.064099326524</v>
      </c>
      <c r="L184" s="9">
        <f t="shared" si="19"/>
        <v>110714287788.29892</v>
      </c>
      <c r="M184" s="31">
        <f>$L184*B184/'일자별 주가'!B183-펀드!R183</f>
        <v>6761.936422058614</v>
      </c>
      <c r="N184" s="31">
        <f>$L184*C184/'일자별 주가'!C183-펀드!S183</f>
        <v>26.330865721572081</v>
      </c>
      <c r="O184" s="31">
        <f>$L184*D184/'일자별 주가'!D183-펀드!T183</f>
        <v>803.44663145180675</v>
      </c>
      <c r="P184" s="31">
        <f>$L184*E184/'일자별 주가'!E183-펀드!U183</f>
        <v>70.275925377394742</v>
      </c>
      <c r="Q184" s="31">
        <f>$L184*F184/'일자별 주가'!F183-펀드!V183</f>
        <v>75.160975281249193</v>
      </c>
      <c r="R184" s="16">
        <f t="shared" si="21"/>
        <v>1345625.3479897326</v>
      </c>
      <c r="S184" s="16">
        <f t="shared" si="22"/>
        <v>5239.842278592937</v>
      </c>
      <c r="T184" s="16">
        <f t="shared" si="23"/>
        <v>159885.87965892127</v>
      </c>
      <c r="U184" s="16">
        <f t="shared" si="24"/>
        <v>13984.90915010229</v>
      </c>
      <c r="V184" s="16">
        <f t="shared" si="25"/>
        <v>14957.034080969159</v>
      </c>
    </row>
    <row r="185" spans="1:22" x14ac:dyDescent="0.3">
      <c r="A185">
        <v>183</v>
      </c>
      <c r="B185" s="15">
        <f>'일자별 시가총액'!B184/'일자별 시가총액'!$G184</f>
        <v>0.70905049044591062</v>
      </c>
      <c r="C185" s="15">
        <f>'일자별 시가총액'!C184/'일자별 시가총액'!$G184</f>
        <v>3.2828418035235132E-2</v>
      </c>
      <c r="D185" s="15">
        <f>'일자별 시가총액'!D184/'일자별 시가총액'!$G184</f>
        <v>0.12019095179251572</v>
      </c>
      <c r="E185" s="15">
        <f>'일자별 시가총액'!E184/'일자별 시가총액'!$G184</f>
        <v>7.9223784578545842E-2</v>
      </c>
      <c r="F185" s="15">
        <f>'일자별 시가총액'!F184/'일자별 시가총액'!$G184</f>
        <v>5.8706355147792683E-2</v>
      </c>
      <c r="G185" s="24">
        <f>'일자별 시가총액'!H184</f>
        <v>111.76904315613969</v>
      </c>
      <c r="H185" s="30">
        <v>200000</v>
      </c>
      <c r="I185" s="30">
        <v>200000</v>
      </c>
      <c r="J185" s="9">
        <f t="shared" si="20"/>
        <v>9950000</v>
      </c>
      <c r="K185" s="23">
        <f t="shared" si="18"/>
        <v>11176.904315613969</v>
      </c>
      <c r="L185" s="9">
        <f t="shared" si="19"/>
        <v>111210197940.35899</v>
      </c>
      <c r="M185" s="31">
        <f>$L185*B185/'일자별 주가'!B184-펀드!R184</f>
        <v>0</v>
      </c>
      <c r="N185" s="31">
        <f>$L185*C185/'일자별 주가'!C184-펀드!S184</f>
        <v>0</v>
      </c>
      <c r="O185" s="31">
        <f>$L185*D185/'일자별 주가'!D184-펀드!T184</f>
        <v>0</v>
      </c>
      <c r="P185" s="31">
        <f>$L185*E185/'일자별 주가'!E184-펀드!U184</f>
        <v>0</v>
      </c>
      <c r="Q185" s="31">
        <f>$L185*F185/'일자별 주가'!F184-펀드!V184</f>
        <v>0</v>
      </c>
      <c r="R185" s="16">
        <f t="shared" si="21"/>
        <v>1345625.3479897326</v>
      </c>
      <c r="S185" s="16">
        <f t="shared" si="22"/>
        <v>5239.842278592937</v>
      </c>
      <c r="T185" s="16">
        <f t="shared" si="23"/>
        <v>159885.87965892127</v>
      </c>
      <c r="U185" s="16">
        <f t="shared" si="24"/>
        <v>13984.90915010229</v>
      </c>
      <c r="V185" s="16">
        <f t="shared" si="25"/>
        <v>14957.034080969159</v>
      </c>
    </row>
    <row r="186" spans="1:22" x14ac:dyDescent="0.3">
      <c r="A186">
        <v>184</v>
      </c>
      <c r="B186" s="15">
        <f>'일자별 시가총액'!B185/'일자별 시가총액'!$G185</f>
        <v>0.71082695496973791</v>
      </c>
      <c r="C186" s="15">
        <f>'일자별 시가총액'!C185/'일자별 시가총액'!$G185</f>
        <v>3.1851707873638363E-2</v>
      </c>
      <c r="D186" s="15">
        <f>'일자별 시가총액'!D185/'일자별 시가총액'!$G185</f>
        <v>0.12318265930494546</v>
      </c>
      <c r="E186" s="15">
        <f>'일자별 시가총액'!E185/'일자별 시가총액'!$G185</f>
        <v>7.8093115623921724E-2</v>
      </c>
      <c r="F186" s="15">
        <f>'일자별 시가총액'!F185/'일자별 시가총액'!$G185</f>
        <v>5.6045562227756571E-2</v>
      </c>
      <c r="G186" s="24">
        <f>'일자별 시가총액'!H185</f>
        <v>109.96767144589982</v>
      </c>
      <c r="H186" s="30">
        <v>150000</v>
      </c>
      <c r="I186" s="30">
        <v>50000</v>
      </c>
      <c r="J186" s="9">
        <f t="shared" si="20"/>
        <v>10050000</v>
      </c>
      <c r="K186" s="23">
        <f t="shared" si="18"/>
        <v>10996.767144589983</v>
      </c>
      <c r="L186" s="9">
        <f t="shared" si="19"/>
        <v>110517509803.12933</v>
      </c>
      <c r="M186" s="31">
        <f>$L186*B186/'일자별 주가'!B185-펀드!R185</f>
        <v>13523.872844118159</v>
      </c>
      <c r="N186" s="31">
        <f>$L186*C186/'일자별 주가'!C185-펀드!S185</f>
        <v>52.661731443145982</v>
      </c>
      <c r="O186" s="31">
        <f>$L186*D186/'일자별 주가'!D185-펀드!T185</f>
        <v>1606.893262903759</v>
      </c>
      <c r="P186" s="31">
        <f>$L186*E186/'일자별 주가'!E185-펀드!U185</f>
        <v>140.55185075479858</v>
      </c>
      <c r="Q186" s="31">
        <f>$L186*F186/'일자별 주가'!F185-펀드!V185</f>
        <v>150.32195056250566</v>
      </c>
      <c r="R186" s="16">
        <f t="shared" si="21"/>
        <v>1359149.2208338508</v>
      </c>
      <c r="S186" s="16">
        <f t="shared" si="22"/>
        <v>5292.5040100360829</v>
      </c>
      <c r="T186" s="16">
        <f t="shared" si="23"/>
        <v>161492.77292182503</v>
      </c>
      <c r="U186" s="16">
        <f t="shared" si="24"/>
        <v>14125.461000857089</v>
      </c>
      <c r="V186" s="16">
        <f t="shared" si="25"/>
        <v>15107.356031531664</v>
      </c>
    </row>
    <row r="187" spans="1:22" x14ac:dyDescent="0.3">
      <c r="A187">
        <v>185</v>
      </c>
      <c r="B187" s="15">
        <f>'일자별 시가총액'!B186/'일자별 시가총액'!$G186</f>
        <v>0.7109213623137377</v>
      </c>
      <c r="C187" s="15">
        <f>'일자별 시가총액'!C186/'일자별 시가총액'!$G186</f>
        <v>3.1895395859249318E-2</v>
      </c>
      <c r="D187" s="15">
        <f>'일자별 시가총액'!D186/'일자별 시가총액'!$G186</f>
        <v>0.1209437645296441</v>
      </c>
      <c r="E187" s="15">
        <f>'일자별 시가총액'!E186/'일자별 시가총액'!$G186</f>
        <v>8.0010324442639544E-2</v>
      </c>
      <c r="F187" s="15">
        <f>'일자별 시가총액'!F186/'일자별 시가총액'!$G186</f>
        <v>5.6229152854729347E-2</v>
      </c>
      <c r="G187" s="24">
        <f>'일자별 시가총액'!H186</f>
        <v>110.14329842698783</v>
      </c>
      <c r="H187" s="30">
        <v>200000</v>
      </c>
      <c r="I187" s="30">
        <v>100000</v>
      </c>
      <c r="J187" s="9">
        <f t="shared" si="20"/>
        <v>10150000</v>
      </c>
      <c r="K187" s="23">
        <f t="shared" si="18"/>
        <v>11014.329842698784</v>
      </c>
      <c r="L187" s="9">
        <f t="shared" si="19"/>
        <v>111795447903.39265</v>
      </c>
      <c r="M187" s="31">
        <f>$L187*B187/'일자별 주가'!B186-펀드!R186</f>
        <v>13523.872844117926</v>
      </c>
      <c r="N187" s="31">
        <f>$L187*C187/'일자별 주가'!C186-펀드!S186</f>
        <v>52.661731443145072</v>
      </c>
      <c r="O187" s="31">
        <f>$L187*D187/'일자별 주가'!D186-펀드!T186</f>
        <v>1606.893262903759</v>
      </c>
      <c r="P187" s="31">
        <f>$L187*E187/'일자별 주가'!E186-펀드!U186</f>
        <v>140.55185075479858</v>
      </c>
      <c r="Q187" s="31">
        <f>$L187*F187/'일자별 주가'!F186-펀드!V186</f>
        <v>150.32195056250384</v>
      </c>
      <c r="R187" s="16">
        <f t="shared" si="21"/>
        <v>1372673.0936779687</v>
      </c>
      <c r="S187" s="16">
        <f t="shared" si="22"/>
        <v>5345.165741479228</v>
      </c>
      <c r="T187" s="16">
        <f t="shared" si="23"/>
        <v>163099.66618472879</v>
      </c>
      <c r="U187" s="16">
        <f t="shared" si="24"/>
        <v>14266.012851611888</v>
      </c>
      <c r="V187" s="16">
        <f t="shared" si="25"/>
        <v>15257.677982094168</v>
      </c>
    </row>
    <row r="188" spans="1:22" x14ac:dyDescent="0.3">
      <c r="A188">
        <v>186</v>
      </c>
      <c r="B188" s="15">
        <f>'일자별 시가총액'!B187/'일자별 시가총액'!$G187</f>
        <v>0.71128094135962483</v>
      </c>
      <c r="C188" s="15">
        <f>'일자별 시가총액'!C187/'일자별 시가총액'!$G187</f>
        <v>3.2217364133577238E-2</v>
      </c>
      <c r="D188" s="15">
        <f>'일자별 시가총액'!D187/'일자별 시가총액'!$G187</f>
        <v>0.11980035006766843</v>
      </c>
      <c r="E188" s="15">
        <f>'일자별 시가총액'!E187/'일자별 시가총액'!$G187</f>
        <v>7.9511145540727871E-2</v>
      </c>
      <c r="F188" s="15">
        <f>'일자별 시가총액'!F187/'일자별 시가총액'!$G187</f>
        <v>5.7190198898401615E-2</v>
      </c>
      <c r="G188" s="24">
        <f>'일자별 시가총액'!H187</f>
        <v>110.65801904141126</v>
      </c>
      <c r="H188" s="30">
        <v>200000</v>
      </c>
      <c r="I188" s="30">
        <v>50000</v>
      </c>
      <c r="J188" s="9">
        <f t="shared" si="20"/>
        <v>10300000</v>
      </c>
      <c r="K188" s="23">
        <f t="shared" si="18"/>
        <v>11065.801904141128</v>
      </c>
      <c r="L188" s="9">
        <f t="shared" si="19"/>
        <v>113977759612.65363</v>
      </c>
      <c r="M188" s="31">
        <f>$L188*B188/'일자별 주가'!B187-펀드!R187</f>
        <v>20285.809266177472</v>
      </c>
      <c r="N188" s="31">
        <f>$L188*C188/'일자별 주가'!C187-펀드!S187</f>
        <v>78.992597164718973</v>
      </c>
      <c r="O188" s="31">
        <f>$L188*D188/'일자별 주가'!D187-펀드!T187</f>
        <v>2410.339894355624</v>
      </c>
      <c r="P188" s="31">
        <f>$L188*E188/'일자별 주가'!E187-펀드!U187</f>
        <v>210.82777613219878</v>
      </c>
      <c r="Q188" s="31">
        <f>$L188*F188/'일자별 주가'!F187-펀드!V187</f>
        <v>225.48292584375849</v>
      </c>
      <c r="R188" s="16">
        <f t="shared" si="21"/>
        <v>1392958.9029441462</v>
      </c>
      <c r="S188" s="16">
        <f t="shared" si="22"/>
        <v>5424.158338643947</v>
      </c>
      <c r="T188" s="16">
        <f t="shared" si="23"/>
        <v>165510.00607908441</v>
      </c>
      <c r="U188" s="16">
        <f t="shared" si="24"/>
        <v>14476.840627744086</v>
      </c>
      <c r="V188" s="16">
        <f t="shared" si="25"/>
        <v>15483.160907937927</v>
      </c>
    </row>
    <row r="189" spans="1:22" x14ac:dyDescent="0.3">
      <c r="A189">
        <v>187</v>
      </c>
      <c r="B189" s="15">
        <f>'일자별 시가총액'!B188/'일자별 시가총액'!$G188</f>
        <v>0.70586846098239842</v>
      </c>
      <c r="C189" s="15">
        <f>'일자별 시가총액'!C188/'일자별 시가총액'!$G188</f>
        <v>3.220560488896855E-2</v>
      </c>
      <c r="D189" s="15">
        <f>'일자별 시가총액'!D188/'일자별 시가총액'!$G188</f>
        <v>0.12105034461254245</v>
      </c>
      <c r="E189" s="15">
        <f>'일자별 시가총액'!E188/'일자별 시가총액'!$G188</f>
        <v>8.2435453444799217E-2</v>
      </c>
      <c r="F189" s="15">
        <f>'일자별 시가총액'!F188/'일자별 시가총액'!$G188</f>
        <v>5.844013607129131E-2</v>
      </c>
      <c r="G189" s="24">
        <f>'일자별 시가총액'!H188</f>
        <v>111.50652607884257</v>
      </c>
      <c r="H189" s="30">
        <v>200000</v>
      </c>
      <c r="I189" s="30">
        <v>100000</v>
      </c>
      <c r="J189" s="9">
        <f t="shared" si="20"/>
        <v>10400000</v>
      </c>
      <c r="K189" s="23">
        <f t="shared" si="18"/>
        <v>11150.652607884258</v>
      </c>
      <c r="L189" s="9">
        <f t="shared" si="19"/>
        <v>115966787121.99628</v>
      </c>
      <c r="M189" s="31">
        <f>$L189*B189/'일자별 주가'!B188-펀드!R188</f>
        <v>13523.872844117461</v>
      </c>
      <c r="N189" s="31">
        <f>$L189*C189/'일자별 주가'!C188-펀드!S188</f>
        <v>52.661731443142344</v>
      </c>
      <c r="O189" s="31">
        <f>$L189*D189/'일자별 주가'!D188-펀드!T188</f>
        <v>1606.8932629036717</v>
      </c>
      <c r="P189" s="31">
        <f>$L189*E189/'일자별 주가'!E188-펀드!U188</f>
        <v>140.55185075478948</v>
      </c>
      <c r="Q189" s="31">
        <f>$L189*F189/'일자별 주가'!F188-펀드!V188</f>
        <v>150.32195056250021</v>
      </c>
      <c r="R189" s="16">
        <f t="shared" si="21"/>
        <v>1406482.7757882637</v>
      </c>
      <c r="S189" s="16">
        <f t="shared" si="22"/>
        <v>5476.8200700870893</v>
      </c>
      <c r="T189" s="16">
        <f t="shared" si="23"/>
        <v>167116.89934198809</v>
      </c>
      <c r="U189" s="16">
        <f t="shared" si="24"/>
        <v>14617.392478498876</v>
      </c>
      <c r="V189" s="16">
        <f t="shared" si="25"/>
        <v>15633.482858500427</v>
      </c>
    </row>
    <row r="190" spans="1:22" x14ac:dyDescent="0.3">
      <c r="A190">
        <v>188</v>
      </c>
      <c r="B190" s="15">
        <f>'일자별 시가총액'!B189/'일자별 시가총액'!$G189</f>
        <v>0.70788875622677849</v>
      </c>
      <c r="C190" s="15">
        <f>'일자별 시가총액'!C189/'일자별 시가총액'!$G189</f>
        <v>3.179060048953352E-2</v>
      </c>
      <c r="D190" s="15">
        <f>'일자별 시가총액'!D189/'일자별 시가총액'!$G189</f>
        <v>0.119216451405877</v>
      </c>
      <c r="E190" s="15">
        <f>'일자별 시가총액'!E189/'일자별 시가총액'!$G189</f>
        <v>8.2593870331432645E-2</v>
      </c>
      <c r="F190" s="15">
        <f>'일자별 시가총액'!F189/'일자별 시가총액'!$G189</f>
        <v>5.8510321546378342E-2</v>
      </c>
      <c r="G190" s="24">
        <f>'일자별 시가총액'!H189</f>
        <v>112.14351534288312</v>
      </c>
      <c r="H190" s="30">
        <v>200000</v>
      </c>
      <c r="I190" s="30">
        <v>150000</v>
      </c>
      <c r="J190" s="9">
        <f t="shared" si="20"/>
        <v>10450000</v>
      </c>
      <c r="K190" s="23">
        <f t="shared" si="18"/>
        <v>11214.351534288311</v>
      </c>
      <c r="L190" s="9">
        <f t="shared" si="19"/>
        <v>117189973533.31285</v>
      </c>
      <c r="M190" s="31">
        <f>$L190*B190/'일자별 주가'!B189-펀드!R189</f>
        <v>6761.9364220588468</v>
      </c>
      <c r="N190" s="31">
        <f>$L190*C190/'일자별 주가'!C189-펀드!S189</f>
        <v>26.330865721572991</v>
      </c>
      <c r="O190" s="31">
        <f>$L190*D190/'일자별 주가'!D189-펀드!T189</f>
        <v>803.44663145186496</v>
      </c>
      <c r="P190" s="31">
        <f>$L190*E190/'일자별 주가'!E189-펀드!U189</f>
        <v>70.27592537739838</v>
      </c>
      <c r="Q190" s="31">
        <f>$L190*F190/'일자별 주가'!F189-펀드!V189</f>
        <v>75.160975281251012</v>
      </c>
      <c r="R190" s="16">
        <f t="shared" si="21"/>
        <v>1413244.7122103225</v>
      </c>
      <c r="S190" s="16">
        <f t="shared" si="22"/>
        <v>5503.1509358086623</v>
      </c>
      <c r="T190" s="16">
        <f t="shared" si="23"/>
        <v>167920.34597343995</v>
      </c>
      <c r="U190" s="16">
        <f t="shared" si="24"/>
        <v>14687.668403876274</v>
      </c>
      <c r="V190" s="16">
        <f t="shared" si="25"/>
        <v>15708.643833781678</v>
      </c>
    </row>
    <row r="191" spans="1:22" x14ac:dyDescent="0.3">
      <c r="A191">
        <v>189</v>
      </c>
      <c r="B191" s="15">
        <f>'일자별 시가총액'!B190/'일자별 시가총액'!$G190</f>
        <v>0.70693673935992696</v>
      </c>
      <c r="C191" s="15">
        <f>'일자별 시가총액'!C190/'일자별 시가총액'!$G190</f>
        <v>3.2831428577443728E-2</v>
      </c>
      <c r="D191" s="15">
        <f>'일자별 시가총액'!D190/'일자별 시가총액'!$G190</f>
        <v>0.11816601353798514</v>
      </c>
      <c r="E191" s="15">
        <f>'일자별 시가총액'!E190/'일자별 시가총액'!$G190</f>
        <v>8.3931295629444375E-2</v>
      </c>
      <c r="F191" s="15">
        <f>'일자별 시가총액'!F190/'일자별 시가총액'!$G190</f>
        <v>5.8134522895199769E-2</v>
      </c>
      <c r="G191" s="24">
        <f>'일자별 시가총액'!H190</f>
        <v>112.86844400326368</v>
      </c>
      <c r="H191" s="30">
        <v>200000</v>
      </c>
      <c r="I191" s="30">
        <v>50000</v>
      </c>
      <c r="J191" s="9">
        <f t="shared" si="20"/>
        <v>10600000</v>
      </c>
      <c r="K191" s="23">
        <f t="shared" si="18"/>
        <v>11286.844400326367</v>
      </c>
      <c r="L191" s="9">
        <f t="shared" si="19"/>
        <v>119640550643.45949</v>
      </c>
      <c r="M191" s="31">
        <f>$L191*B191/'일자별 주가'!B190-펀드!R190</f>
        <v>20285.809266177006</v>
      </c>
      <c r="N191" s="31">
        <f>$L191*C191/'일자별 주가'!C190-펀드!S190</f>
        <v>78.992597164718063</v>
      </c>
      <c r="O191" s="31">
        <f>$L191*D191/'일자별 주가'!D190-펀드!T190</f>
        <v>2410.3398943555949</v>
      </c>
      <c r="P191" s="31">
        <f>$L191*E191/'일자별 주가'!E190-펀드!U190</f>
        <v>210.82777613219878</v>
      </c>
      <c r="Q191" s="31">
        <f>$L191*F191/'일자별 주가'!F190-펀드!V190</f>
        <v>225.48292584375849</v>
      </c>
      <c r="R191" s="16">
        <f t="shared" si="21"/>
        <v>1433530.5214764995</v>
      </c>
      <c r="S191" s="16">
        <f t="shared" si="22"/>
        <v>5582.1435329733804</v>
      </c>
      <c r="T191" s="16">
        <f t="shared" si="23"/>
        <v>170330.68586779555</v>
      </c>
      <c r="U191" s="16">
        <f t="shared" si="24"/>
        <v>14898.496180008473</v>
      </c>
      <c r="V191" s="16">
        <f t="shared" si="25"/>
        <v>15934.126759625437</v>
      </c>
    </row>
    <row r="192" spans="1:22" x14ac:dyDescent="0.3">
      <c r="A192">
        <v>190</v>
      </c>
      <c r="B192" s="15">
        <f>'일자별 시가총액'!B191/'일자별 시가총액'!$G191</f>
        <v>0.7085693554550041</v>
      </c>
      <c r="C192" s="15">
        <f>'일자별 시가총액'!C191/'일자별 시가총액'!$G191</f>
        <v>3.2822545344035968E-2</v>
      </c>
      <c r="D192" s="15">
        <f>'일자별 시가총액'!D191/'일자별 시가총액'!$G191</f>
        <v>0.11722157310004437</v>
      </c>
      <c r="E192" s="15">
        <f>'일자별 시가총액'!E191/'일자별 시가총액'!$G191</f>
        <v>8.3598781247590903E-2</v>
      </c>
      <c r="F192" s="15">
        <f>'일자별 시가총액'!F191/'일자별 시가총액'!$G191</f>
        <v>5.7787744853324698E-2</v>
      </c>
      <c r="G192" s="24">
        <f>'일자별 시가총액'!H191</f>
        <v>114.32613859549075</v>
      </c>
      <c r="H192" s="30">
        <v>100000</v>
      </c>
      <c r="I192" s="30">
        <v>50000</v>
      </c>
      <c r="J192" s="9">
        <f t="shared" si="20"/>
        <v>10650000</v>
      </c>
      <c r="K192" s="23">
        <f t="shared" si="18"/>
        <v>11432.613859549074</v>
      </c>
      <c r="L192" s="9">
        <f t="shared" si="19"/>
        <v>121757337604.19763</v>
      </c>
      <c r="M192" s="31">
        <f>$L192*B192/'일자별 주가'!B191-펀드!R191</f>
        <v>6761.9364220588468</v>
      </c>
      <c r="N192" s="31">
        <f>$L192*C192/'일자별 주가'!C191-펀드!S191</f>
        <v>26.330865721572081</v>
      </c>
      <c r="O192" s="31">
        <f>$L192*D192/'일자별 주가'!D191-펀드!T191</f>
        <v>803.44663145186496</v>
      </c>
      <c r="P192" s="31">
        <f>$L192*E192/'일자별 주가'!E191-펀드!U191</f>
        <v>70.275925377396561</v>
      </c>
      <c r="Q192" s="31">
        <f>$L192*F192/'일자별 주가'!F191-펀드!V191</f>
        <v>75.160975281251012</v>
      </c>
      <c r="R192" s="16">
        <f t="shared" si="21"/>
        <v>1440292.4578985584</v>
      </c>
      <c r="S192" s="16">
        <f t="shared" si="22"/>
        <v>5608.4743986949525</v>
      </c>
      <c r="T192" s="16">
        <f t="shared" si="23"/>
        <v>171134.13249924741</v>
      </c>
      <c r="U192" s="16">
        <f t="shared" si="24"/>
        <v>14968.77210538587</v>
      </c>
      <c r="V192" s="16">
        <f t="shared" si="25"/>
        <v>16009.287734906688</v>
      </c>
    </row>
    <row r="193" spans="1:22" x14ac:dyDescent="0.3">
      <c r="A193">
        <v>191</v>
      </c>
      <c r="B193" s="15">
        <f>'일자별 시가총액'!B192/'일자별 시가총액'!$G192</f>
        <v>0.70701185453897264</v>
      </c>
      <c r="C193" s="15">
        <f>'일자별 시가총액'!C192/'일자별 시가총액'!$G192</f>
        <v>3.2586650334980476E-2</v>
      </c>
      <c r="D193" s="15">
        <f>'일자별 시가총액'!D192/'일자별 시가총액'!$G192</f>
        <v>0.11665217651135357</v>
      </c>
      <c r="E193" s="15">
        <f>'일자별 시가총액'!E192/'일자별 시가총액'!$G192</f>
        <v>8.5171431964285643E-2</v>
      </c>
      <c r="F193" s="15">
        <f>'일자별 시가총액'!F192/'일자별 시가총액'!$G192</f>
        <v>5.8577886650407647E-2</v>
      </c>
      <c r="G193" s="24">
        <f>'일자별 시가총액'!H192</f>
        <v>114.19542736243254</v>
      </c>
      <c r="H193" s="30">
        <v>50000</v>
      </c>
      <c r="I193" s="30">
        <v>0</v>
      </c>
      <c r="J193" s="9">
        <f t="shared" si="20"/>
        <v>10700000</v>
      </c>
      <c r="K193" s="23">
        <f t="shared" si="18"/>
        <v>11419.542736243255</v>
      </c>
      <c r="L193" s="9">
        <f t="shared" si="19"/>
        <v>122189107277.80283</v>
      </c>
      <c r="M193" s="31">
        <f>$L193*B193/'일자별 주가'!B192-펀드!R192</f>
        <v>6761.9364220590796</v>
      </c>
      <c r="N193" s="31">
        <f>$L193*C193/'일자별 주가'!C192-펀드!S192</f>
        <v>26.3308657215739</v>
      </c>
      <c r="O193" s="31">
        <f>$L193*D193/'일자별 주가'!D192-펀드!T192</f>
        <v>803.44663145189406</v>
      </c>
      <c r="P193" s="31">
        <f>$L193*E193/'일자별 주가'!E192-펀드!U192</f>
        <v>70.275925377400199</v>
      </c>
      <c r="Q193" s="31">
        <f>$L193*F193/'일자별 주가'!F192-펀드!V192</f>
        <v>75.16097528125465</v>
      </c>
      <c r="R193" s="16">
        <f t="shared" si="21"/>
        <v>1447054.3943206174</v>
      </c>
      <c r="S193" s="16">
        <f t="shared" si="22"/>
        <v>5634.8052644165264</v>
      </c>
      <c r="T193" s="16">
        <f t="shared" si="23"/>
        <v>171937.57913069931</v>
      </c>
      <c r="U193" s="16">
        <f t="shared" si="24"/>
        <v>15039.04803076327</v>
      </c>
      <c r="V193" s="16">
        <f t="shared" si="25"/>
        <v>16084.448710187942</v>
      </c>
    </row>
    <row r="194" spans="1:22" x14ac:dyDescent="0.3">
      <c r="A194">
        <v>192</v>
      </c>
      <c r="B194" s="15">
        <f>'일자별 시가총액'!B193/'일자별 시가총액'!$G193</f>
        <v>0.70891374867122614</v>
      </c>
      <c r="C194" s="15">
        <f>'일자별 시가총액'!C193/'일자별 시가총액'!$G193</f>
        <v>3.2476300508159459E-2</v>
      </c>
      <c r="D194" s="15">
        <f>'일자별 시가총액'!D193/'일자별 시가총액'!$G193</f>
        <v>0.11923630971363057</v>
      </c>
      <c r="E194" s="15">
        <f>'일자별 시가총액'!E193/'일자별 시가총액'!$G193</f>
        <v>8.1971186903941562E-2</v>
      </c>
      <c r="F194" s="15">
        <f>'일자별 시가총액'!F193/'일자별 시가총액'!$G193</f>
        <v>5.7402454203042248E-2</v>
      </c>
      <c r="G194" s="24">
        <f>'일자별 시가총액'!H193</f>
        <v>115.22444321552439</v>
      </c>
      <c r="H194" s="30">
        <v>200000</v>
      </c>
      <c r="I194" s="30">
        <v>150000</v>
      </c>
      <c r="J194" s="9">
        <f t="shared" si="20"/>
        <v>10750000</v>
      </c>
      <c r="K194" s="23">
        <f t="shared" si="18"/>
        <v>11522.444321552439</v>
      </c>
      <c r="L194" s="9">
        <f t="shared" si="19"/>
        <v>123866276456.68872</v>
      </c>
      <c r="M194" s="31">
        <f>$L194*B194/'일자별 주가'!B193-펀드!R193</f>
        <v>6761.9364220588468</v>
      </c>
      <c r="N194" s="31">
        <f>$L194*C194/'일자별 주가'!C193-펀드!S193</f>
        <v>26.330865721570262</v>
      </c>
      <c r="O194" s="31">
        <f>$L194*D194/'일자별 주가'!D193-펀드!T193</f>
        <v>803.44663145183586</v>
      </c>
      <c r="P194" s="31">
        <f>$L194*E194/'일자별 주가'!E193-펀드!U193</f>
        <v>70.275925377396561</v>
      </c>
      <c r="Q194" s="31">
        <f>$L194*F194/'일자별 주가'!F193-펀드!V193</f>
        <v>75.160975281249193</v>
      </c>
      <c r="R194" s="16">
        <f t="shared" si="21"/>
        <v>1453816.3307426763</v>
      </c>
      <c r="S194" s="16">
        <f t="shared" si="22"/>
        <v>5661.1361301380966</v>
      </c>
      <c r="T194" s="16">
        <f t="shared" si="23"/>
        <v>172741.02576215114</v>
      </c>
      <c r="U194" s="16">
        <f t="shared" si="24"/>
        <v>15109.323956140666</v>
      </c>
      <c r="V194" s="16">
        <f t="shared" si="25"/>
        <v>16159.609685469191</v>
      </c>
    </row>
    <row r="195" spans="1:22" x14ac:dyDescent="0.3">
      <c r="A195">
        <v>193</v>
      </c>
      <c r="B195" s="15">
        <f>'일자별 시가총액'!B194/'일자별 시가총액'!$G194</f>
        <v>0.70973138026410576</v>
      </c>
      <c r="C195" s="15">
        <f>'일자별 시가총액'!C194/'일자별 시가총액'!$G194</f>
        <v>3.2426203233708713E-2</v>
      </c>
      <c r="D195" s="15">
        <f>'일자별 시가총액'!D194/'일자별 시가총액'!$G194</f>
        <v>0.1221325012230049</v>
      </c>
      <c r="E195" s="15">
        <f>'일자별 시가총액'!E194/'일자별 시가총액'!$G194</f>
        <v>7.8000623156785548E-2</v>
      </c>
      <c r="F195" s="15">
        <f>'일자별 시가총액'!F194/'일자별 시가총액'!$G194</f>
        <v>5.7709292122395048E-2</v>
      </c>
      <c r="G195" s="24">
        <f>'일자별 시가총액'!H194</f>
        <v>116.04444711184971</v>
      </c>
      <c r="H195" s="30">
        <v>200000</v>
      </c>
      <c r="I195" s="30">
        <v>150000</v>
      </c>
      <c r="J195" s="9">
        <f t="shared" si="20"/>
        <v>10800000</v>
      </c>
      <c r="K195" s="23">
        <f t="shared" si="18"/>
        <v>11604.444711184969</v>
      </c>
      <c r="L195" s="9">
        <f t="shared" si="19"/>
        <v>125328002880.79767</v>
      </c>
      <c r="M195" s="31">
        <f>$L195*B195/'일자별 주가'!B194-펀드!R194</f>
        <v>6761.936422058614</v>
      </c>
      <c r="N195" s="31">
        <f>$L195*C195/'일자별 주가'!C194-펀드!S194</f>
        <v>26.330865721572081</v>
      </c>
      <c r="O195" s="31">
        <f>$L195*D195/'일자별 주가'!D194-펀드!T194</f>
        <v>803.44663145183586</v>
      </c>
      <c r="P195" s="31">
        <f>$L195*E195/'일자별 주가'!E194-펀드!U194</f>
        <v>70.275925377394742</v>
      </c>
      <c r="Q195" s="31">
        <f>$L195*F195/'일자별 주가'!F194-펀드!V194</f>
        <v>75.160975281247374</v>
      </c>
      <c r="R195" s="16">
        <f t="shared" si="21"/>
        <v>1460578.2671647349</v>
      </c>
      <c r="S195" s="16">
        <f t="shared" si="22"/>
        <v>5687.4669958596687</v>
      </c>
      <c r="T195" s="16">
        <f t="shared" si="23"/>
        <v>173544.47239360298</v>
      </c>
      <c r="U195" s="16">
        <f t="shared" si="24"/>
        <v>15179.599881518061</v>
      </c>
      <c r="V195" s="16">
        <f t="shared" si="25"/>
        <v>16234.770660750439</v>
      </c>
    </row>
    <row r="196" spans="1:22" x14ac:dyDescent="0.3">
      <c r="A196">
        <v>194</v>
      </c>
      <c r="B196" s="15">
        <f>'일자별 시가총액'!B195/'일자별 시가총액'!$G195</f>
        <v>0.7139553243014034</v>
      </c>
      <c r="C196" s="15">
        <f>'일자별 시가총액'!C195/'일자별 시가총액'!$G195</f>
        <v>3.1897357301269601E-2</v>
      </c>
      <c r="D196" s="15">
        <f>'일자별 시가총액'!D195/'일자별 시가총액'!$G195</f>
        <v>0.12049133124741065</v>
      </c>
      <c r="E196" s="15">
        <f>'일자별 시가총액'!E195/'일자별 시가총액'!$G195</f>
        <v>7.6515404363879796E-2</v>
      </c>
      <c r="F196" s="15">
        <f>'일자별 시가총액'!F195/'일자별 시가총액'!$G195</f>
        <v>5.7140582786036564E-2</v>
      </c>
      <c r="G196" s="24">
        <f>'일자별 시가총액'!H195</f>
        <v>115.35789820079675</v>
      </c>
      <c r="H196" s="30">
        <v>200000</v>
      </c>
      <c r="I196" s="30">
        <v>100000</v>
      </c>
      <c r="J196" s="9">
        <f t="shared" si="20"/>
        <v>10900000</v>
      </c>
      <c r="K196" s="23">
        <f t="shared" ref="K196:K259" si="26">10000*G196/G$3</f>
        <v>11535.789820079675</v>
      </c>
      <c r="L196" s="9">
        <f t="shared" ref="L196:L259" si="27">J196*K196</f>
        <v>125740109038.86845</v>
      </c>
      <c r="M196" s="31">
        <f>$L196*B196/'일자별 주가'!B195-펀드!R195</f>
        <v>13523.872844118159</v>
      </c>
      <c r="N196" s="31">
        <f>$L196*C196/'일자별 주가'!C195-펀드!S195</f>
        <v>52.661731443145982</v>
      </c>
      <c r="O196" s="31">
        <f>$L196*D196/'일자별 주가'!D195-펀드!T195</f>
        <v>1606.8932629037881</v>
      </c>
      <c r="P196" s="31">
        <f>$L196*E196/'일자별 주가'!E195-펀드!U195</f>
        <v>140.5518507548004</v>
      </c>
      <c r="Q196" s="31">
        <f>$L196*F196/'일자별 주가'!F195-펀드!V195</f>
        <v>150.32195056250748</v>
      </c>
      <c r="R196" s="16">
        <f t="shared" si="21"/>
        <v>1474102.140008853</v>
      </c>
      <c r="S196" s="16">
        <f t="shared" si="22"/>
        <v>5740.1287273028147</v>
      </c>
      <c r="T196" s="16">
        <f t="shared" si="23"/>
        <v>175151.36565650676</v>
      </c>
      <c r="U196" s="16">
        <f t="shared" si="24"/>
        <v>15320.151732272861</v>
      </c>
      <c r="V196" s="16">
        <f t="shared" si="25"/>
        <v>16385.092611312946</v>
      </c>
    </row>
    <row r="197" spans="1:22" x14ac:dyDescent="0.3">
      <c r="A197">
        <v>195</v>
      </c>
      <c r="B197" s="15">
        <f>'일자별 시가총액'!B196/'일자별 시가총액'!$G196</f>
        <v>0.71050362637803399</v>
      </c>
      <c r="C197" s="15">
        <f>'일자별 시가총액'!C196/'일자별 시가총액'!$G196</f>
        <v>3.2082572549892517E-2</v>
      </c>
      <c r="D197" s="15">
        <f>'일자별 시가총액'!D196/'일자별 시가총액'!$G196</f>
        <v>0.1225516477027664</v>
      </c>
      <c r="E197" s="15">
        <f>'일자별 시가총액'!E196/'일자별 시가총액'!$G196</f>
        <v>7.8395289960862202E-2</v>
      </c>
      <c r="F197" s="15">
        <f>'일자별 시가총액'!F196/'일자별 시가총액'!$G196</f>
        <v>5.6466863408444833E-2</v>
      </c>
      <c r="G197" s="24">
        <f>'일자별 시가총액'!H196</f>
        <v>114.20523984987241</v>
      </c>
      <c r="H197" s="30">
        <v>150000</v>
      </c>
      <c r="I197" s="30">
        <v>150000</v>
      </c>
      <c r="J197" s="9">
        <f t="shared" ref="J197:J260" si="28">J196+H197-I197</f>
        <v>10900000</v>
      </c>
      <c r="K197" s="23">
        <f t="shared" si="26"/>
        <v>11420.523984987241</v>
      </c>
      <c r="L197" s="9">
        <f t="shared" si="27"/>
        <v>124483711436.36093</v>
      </c>
      <c r="M197" s="31">
        <f>$L197*B197/'일자별 주가'!B196-펀드!R196</f>
        <v>0</v>
      </c>
      <c r="N197" s="31">
        <f>$L197*C197/'일자별 주가'!C196-펀드!S196</f>
        <v>0</v>
      </c>
      <c r="O197" s="31">
        <f>$L197*D197/'일자별 주가'!D196-펀드!T196</f>
        <v>0</v>
      </c>
      <c r="P197" s="31">
        <f>$L197*E197/'일자별 주가'!E196-펀드!U196</f>
        <v>0</v>
      </c>
      <c r="Q197" s="31">
        <f>$L197*F197/'일자별 주가'!F196-펀드!V196</f>
        <v>0</v>
      </c>
      <c r="R197" s="16">
        <f t="shared" ref="R197:R260" si="29">R196+M197</f>
        <v>1474102.140008853</v>
      </c>
      <c r="S197" s="16">
        <f t="shared" ref="S197:S260" si="30">S196+N197</f>
        <v>5740.1287273028147</v>
      </c>
      <c r="T197" s="16">
        <f t="shared" ref="T197:T260" si="31">T196+O197</f>
        <v>175151.36565650676</v>
      </c>
      <c r="U197" s="16">
        <f t="shared" ref="U197:U260" si="32">U196+P197</f>
        <v>15320.151732272861</v>
      </c>
      <c r="V197" s="16">
        <f t="shared" ref="V197:V260" si="33">V196+Q197</f>
        <v>16385.092611312946</v>
      </c>
    </row>
    <row r="198" spans="1:22" x14ac:dyDescent="0.3">
      <c r="A198">
        <v>196</v>
      </c>
      <c r="B198" s="15">
        <f>'일자별 시가총액'!B197/'일자별 시가총액'!$G197</f>
        <v>0.71173112964080187</v>
      </c>
      <c r="C198" s="15">
        <f>'일자별 시가총액'!C197/'일자별 시가총액'!$G197</f>
        <v>3.1625488322045474E-2</v>
      </c>
      <c r="D198" s="15">
        <f>'일자별 시가총액'!D197/'일자별 시가총액'!$G197</f>
        <v>0.12123666410672682</v>
      </c>
      <c r="E198" s="15">
        <f>'일자별 시가총액'!E197/'일자별 시가총액'!$G197</f>
        <v>7.9563606271408974E-2</v>
      </c>
      <c r="F198" s="15">
        <f>'일자별 시가총액'!F197/'일자별 시가총액'!$G197</f>
        <v>5.5843111659016821E-2</v>
      </c>
      <c r="G198" s="24">
        <f>'일자별 시가총액'!H197</f>
        <v>113.05820424506641</v>
      </c>
      <c r="H198" s="30">
        <v>150000</v>
      </c>
      <c r="I198" s="30">
        <v>100000</v>
      </c>
      <c r="J198" s="9">
        <f t="shared" si="28"/>
        <v>10950000</v>
      </c>
      <c r="K198" s="23">
        <f t="shared" si="26"/>
        <v>11305.820424506641</v>
      </c>
      <c r="L198" s="9">
        <f t="shared" si="27"/>
        <v>123798733648.34772</v>
      </c>
      <c r="M198" s="31">
        <f>$L198*B198/'일자별 주가'!B197-펀드!R197</f>
        <v>6761.9364220590796</v>
      </c>
      <c r="N198" s="31">
        <f>$L198*C198/'일자별 주가'!C197-펀드!S197</f>
        <v>26.330865721572991</v>
      </c>
      <c r="O198" s="31">
        <f>$L198*D198/'일자별 주가'!D197-펀드!T197</f>
        <v>803.44663145186496</v>
      </c>
      <c r="P198" s="31">
        <f>$L198*E198/'일자별 주가'!E197-펀드!U197</f>
        <v>70.275925377400199</v>
      </c>
      <c r="Q198" s="31">
        <f>$L198*F198/'일자별 주가'!F197-펀드!V197</f>
        <v>75.16097528125465</v>
      </c>
      <c r="R198" s="16">
        <f t="shared" si="29"/>
        <v>1480864.0764309121</v>
      </c>
      <c r="S198" s="16">
        <f t="shared" si="30"/>
        <v>5766.4595930243877</v>
      </c>
      <c r="T198" s="16">
        <f t="shared" si="31"/>
        <v>175954.81228795863</v>
      </c>
      <c r="U198" s="16">
        <f t="shared" si="32"/>
        <v>15390.427657650262</v>
      </c>
      <c r="V198" s="16">
        <f t="shared" si="33"/>
        <v>16460.253586594201</v>
      </c>
    </row>
    <row r="199" spans="1:22" x14ac:dyDescent="0.3">
      <c r="A199">
        <v>197</v>
      </c>
      <c r="B199" s="15">
        <f>'일자별 시가총액'!B198/'일자별 시가총액'!$G198</f>
        <v>0.71493382257589588</v>
      </c>
      <c r="C199" s="15">
        <f>'일자별 시가총액'!C198/'일자별 시가총액'!$G198</f>
        <v>3.145717843296969E-2</v>
      </c>
      <c r="D199" s="15">
        <f>'일자별 시가총액'!D198/'일자별 시가총액'!$G198</f>
        <v>0.1227494745516107</v>
      </c>
      <c r="E199" s="15">
        <f>'일자별 시가총액'!E198/'일자별 시가총액'!$G198</f>
        <v>7.6159695462751725E-2</v>
      </c>
      <c r="F199" s="15">
        <f>'일자별 시가총액'!F198/'일자별 시가총액'!$G198</f>
        <v>5.4699828976771989E-2</v>
      </c>
      <c r="G199" s="24">
        <f>'일자별 시가총액'!H198</f>
        <v>113.49754970655835</v>
      </c>
      <c r="H199" s="30">
        <v>50000</v>
      </c>
      <c r="I199" s="30">
        <v>50000</v>
      </c>
      <c r="J199" s="9">
        <f t="shared" si="28"/>
        <v>10950000</v>
      </c>
      <c r="K199" s="23">
        <f t="shared" si="26"/>
        <v>11349.754970655835</v>
      </c>
      <c r="L199" s="9">
        <f t="shared" si="27"/>
        <v>124279816928.6814</v>
      </c>
      <c r="M199" s="31">
        <f>$L199*B199/'일자별 주가'!B198-펀드!R198</f>
        <v>0</v>
      </c>
      <c r="N199" s="31">
        <f>$L199*C199/'일자별 주가'!C198-펀드!S198</f>
        <v>0</v>
      </c>
      <c r="O199" s="31">
        <f>$L199*D199/'일자별 주가'!D198-펀드!T198</f>
        <v>0</v>
      </c>
      <c r="P199" s="31">
        <f>$L199*E199/'일자별 주가'!E198-펀드!U198</f>
        <v>0</v>
      </c>
      <c r="Q199" s="31">
        <f>$L199*F199/'일자별 주가'!F198-펀드!V198</f>
        <v>0</v>
      </c>
      <c r="R199" s="16">
        <f t="shared" si="29"/>
        <v>1480864.0764309121</v>
      </c>
      <c r="S199" s="16">
        <f t="shared" si="30"/>
        <v>5766.4595930243877</v>
      </c>
      <c r="T199" s="16">
        <f t="shared" si="31"/>
        <v>175954.81228795863</v>
      </c>
      <c r="U199" s="16">
        <f t="shared" si="32"/>
        <v>15390.427657650262</v>
      </c>
      <c r="V199" s="16">
        <f t="shared" si="33"/>
        <v>16460.253586594201</v>
      </c>
    </row>
    <row r="200" spans="1:22" x14ac:dyDescent="0.3">
      <c r="A200">
        <v>198</v>
      </c>
      <c r="B200" s="15">
        <f>'일자별 시가총액'!B199/'일자별 시가총액'!$G199</f>
        <v>0.71723561911699929</v>
      </c>
      <c r="C200" s="15">
        <f>'일자별 시가총액'!C199/'일자별 시가총액'!$G199</f>
        <v>3.0910790137920405E-2</v>
      </c>
      <c r="D200" s="15">
        <f>'일자별 시가총액'!D199/'일자별 시가총액'!$G199</f>
        <v>0.11922576083163092</v>
      </c>
      <c r="E200" s="15">
        <f>'일자별 시가총액'!E199/'일자별 시가총액'!$G199</f>
        <v>7.6010159996572332E-2</v>
      </c>
      <c r="F200" s="15">
        <f>'일자별 시가총액'!F199/'일자별 시가총액'!$G199</f>
        <v>5.6617669916877091E-2</v>
      </c>
      <c r="G200" s="24">
        <f>'일자별 시가총액'!H199</f>
        <v>114.8303060047037</v>
      </c>
      <c r="H200" s="30">
        <v>50000</v>
      </c>
      <c r="I200" s="30">
        <v>50000</v>
      </c>
      <c r="J200" s="9">
        <f t="shared" si="28"/>
        <v>10950000</v>
      </c>
      <c r="K200" s="23">
        <f t="shared" si="26"/>
        <v>11483.030600470369</v>
      </c>
      <c r="L200" s="9">
        <f t="shared" si="27"/>
        <v>125739185075.15054</v>
      </c>
      <c r="M200" s="31">
        <f>$L200*B200/'일자별 주가'!B199-펀드!R199</f>
        <v>0</v>
      </c>
      <c r="N200" s="31">
        <f>$L200*C200/'일자별 주가'!C199-펀드!S199</f>
        <v>0</v>
      </c>
      <c r="O200" s="31">
        <f>$L200*D200/'일자별 주가'!D199-펀드!T199</f>
        <v>0</v>
      </c>
      <c r="P200" s="31">
        <f>$L200*E200/'일자별 주가'!E199-펀드!U199</f>
        <v>0</v>
      </c>
      <c r="Q200" s="31">
        <f>$L200*F200/'일자별 주가'!F199-펀드!V199</f>
        <v>0</v>
      </c>
      <c r="R200" s="16">
        <f t="shared" si="29"/>
        <v>1480864.0764309121</v>
      </c>
      <c r="S200" s="16">
        <f t="shared" si="30"/>
        <v>5766.4595930243877</v>
      </c>
      <c r="T200" s="16">
        <f t="shared" si="31"/>
        <v>175954.81228795863</v>
      </c>
      <c r="U200" s="16">
        <f t="shared" si="32"/>
        <v>15390.427657650262</v>
      </c>
      <c r="V200" s="16">
        <f t="shared" si="33"/>
        <v>16460.253586594201</v>
      </c>
    </row>
    <row r="201" spans="1:22" x14ac:dyDescent="0.3">
      <c r="A201">
        <v>199</v>
      </c>
      <c r="B201" s="15">
        <f>'일자별 시가총액'!B200/'일자별 시가총액'!$G200</f>
        <v>0.71875312300978</v>
      </c>
      <c r="C201" s="15">
        <f>'일자별 시가총액'!C200/'일자별 시가총액'!$G200</f>
        <v>3.1248718231499311E-2</v>
      </c>
      <c r="D201" s="15">
        <f>'일자별 시가총액'!D200/'일자별 시가총액'!$G200</f>
        <v>0.1175147610699693</v>
      </c>
      <c r="E201" s="15">
        <f>'일자별 시가총액'!E200/'일자별 시가총액'!$G200</f>
        <v>7.5680345500606108E-2</v>
      </c>
      <c r="F201" s="15">
        <f>'일자별 시가총액'!F200/'일자별 시가총액'!$G200</f>
        <v>5.6803052188145221E-2</v>
      </c>
      <c r="G201" s="24">
        <f>'일자별 시가총액'!H200</f>
        <v>114.58786471186914</v>
      </c>
      <c r="H201" s="30">
        <v>50000</v>
      </c>
      <c r="I201" s="30">
        <v>50000</v>
      </c>
      <c r="J201" s="9">
        <f t="shared" si="28"/>
        <v>10950000</v>
      </c>
      <c r="K201" s="23">
        <f t="shared" si="26"/>
        <v>11458.786471186913</v>
      </c>
      <c r="L201" s="9">
        <f t="shared" si="27"/>
        <v>125473711859.4967</v>
      </c>
      <c r="M201" s="31">
        <f>$L201*B201/'일자별 주가'!B200-펀드!R200</f>
        <v>0</v>
      </c>
      <c r="N201" s="31">
        <f>$L201*C201/'일자별 주가'!C200-펀드!S200</f>
        <v>0</v>
      </c>
      <c r="O201" s="31">
        <f>$L201*D201/'일자별 주가'!D200-펀드!T200</f>
        <v>0</v>
      </c>
      <c r="P201" s="31">
        <f>$L201*E201/'일자별 주가'!E200-펀드!U200</f>
        <v>0</v>
      </c>
      <c r="Q201" s="31">
        <f>$L201*F201/'일자별 주가'!F200-펀드!V200</f>
        <v>0</v>
      </c>
      <c r="R201" s="16">
        <f t="shared" si="29"/>
        <v>1480864.0764309121</v>
      </c>
      <c r="S201" s="16">
        <f t="shared" si="30"/>
        <v>5766.4595930243877</v>
      </c>
      <c r="T201" s="16">
        <f t="shared" si="31"/>
        <v>175954.81228795863</v>
      </c>
      <c r="U201" s="16">
        <f t="shared" si="32"/>
        <v>15390.427657650262</v>
      </c>
      <c r="V201" s="16">
        <f t="shared" si="33"/>
        <v>16460.253586594201</v>
      </c>
    </row>
    <row r="202" spans="1:22" x14ac:dyDescent="0.3">
      <c r="A202">
        <v>200</v>
      </c>
      <c r="B202" s="15">
        <f>'일자별 시가총액'!B201/'일자별 시가총액'!$G201</f>
        <v>0.71594544166031249</v>
      </c>
      <c r="C202" s="15">
        <f>'일자별 시가총액'!C201/'일자별 시가총액'!$G201</f>
        <v>3.016564374591987E-2</v>
      </c>
      <c r="D202" s="15">
        <f>'일자별 시가총액'!D201/'일자별 시가총액'!$G201</f>
        <v>0.11790613652895358</v>
      </c>
      <c r="E202" s="15">
        <f>'일자별 시가총액'!E201/'일자별 시가총액'!$G201</f>
        <v>7.9111898087585106E-2</v>
      </c>
      <c r="F202" s="15">
        <f>'일자별 시가총액'!F201/'일자별 시가총액'!$G201</f>
        <v>5.6870879977228929E-2</v>
      </c>
      <c r="G202" s="24">
        <f>'일자별 시가총액'!H201</f>
        <v>113.52607484260244</v>
      </c>
      <c r="H202" s="30">
        <v>100000</v>
      </c>
      <c r="I202" s="30">
        <v>100000</v>
      </c>
      <c r="J202" s="9">
        <f t="shared" si="28"/>
        <v>10950000</v>
      </c>
      <c r="K202" s="23">
        <f t="shared" si="26"/>
        <v>11352.607484260243</v>
      </c>
      <c r="L202" s="9">
        <f t="shared" si="27"/>
        <v>124311051952.64966</v>
      </c>
      <c r="M202" s="31">
        <f>$L202*B202/'일자별 주가'!B201-펀드!R201</f>
        <v>0</v>
      </c>
      <c r="N202" s="31">
        <f>$L202*C202/'일자별 주가'!C201-펀드!S201</f>
        <v>0</v>
      </c>
      <c r="O202" s="31">
        <f>$L202*D202/'일자별 주가'!D201-펀드!T201</f>
        <v>0</v>
      </c>
      <c r="P202" s="31">
        <f>$L202*E202/'일자별 주가'!E201-펀드!U201</f>
        <v>0</v>
      </c>
      <c r="Q202" s="31">
        <f>$L202*F202/'일자별 주가'!F201-펀드!V201</f>
        <v>0</v>
      </c>
      <c r="R202" s="16">
        <f t="shared" si="29"/>
        <v>1480864.0764309121</v>
      </c>
      <c r="S202" s="16">
        <f t="shared" si="30"/>
        <v>5766.4595930243877</v>
      </c>
      <c r="T202" s="16">
        <f t="shared" si="31"/>
        <v>175954.81228795863</v>
      </c>
      <c r="U202" s="16">
        <f t="shared" si="32"/>
        <v>15390.427657650262</v>
      </c>
      <c r="V202" s="16">
        <f t="shared" si="33"/>
        <v>16460.253586594201</v>
      </c>
    </row>
    <row r="203" spans="1:22" x14ac:dyDescent="0.3">
      <c r="A203">
        <v>201</v>
      </c>
      <c r="B203" s="15">
        <f>'일자별 시가총액'!B202/'일자별 시가총액'!$G202</f>
        <v>0.71589692856454767</v>
      </c>
      <c r="C203" s="15">
        <f>'일자별 시가총액'!C202/'일자별 시가총액'!$G202</f>
        <v>2.9106683968869757E-2</v>
      </c>
      <c r="D203" s="15">
        <f>'일자별 시가총액'!D202/'일자별 시가총액'!$G202</f>
        <v>0.11855009870670358</v>
      </c>
      <c r="E203" s="15">
        <f>'일자별 시가총액'!E202/'일자별 시가총액'!$G202</f>
        <v>8.033464048772769E-2</v>
      </c>
      <c r="F203" s="15">
        <f>'일자별 시가총액'!F202/'일자별 시가총액'!$G202</f>
        <v>5.6111648272151253E-2</v>
      </c>
      <c r="G203" s="24">
        <f>'일자별 시가총액'!H202</f>
        <v>113.72267609086317</v>
      </c>
      <c r="H203" s="30">
        <v>100000</v>
      </c>
      <c r="I203" s="30">
        <v>100000</v>
      </c>
      <c r="J203" s="9">
        <f t="shared" si="28"/>
        <v>10950000</v>
      </c>
      <c r="K203" s="23">
        <f t="shared" si="26"/>
        <v>11372.267609086319</v>
      </c>
      <c r="L203" s="9">
        <f t="shared" si="27"/>
        <v>124526330319.49519</v>
      </c>
      <c r="M203" s="31">
        <f>$L203*B203/'일자별 주가'!B202-펀드!R202</f>
        <v>0</v>
      </c>
      <c r="N203" s="31">
        <f>$L203*C203/'일자별 주가'!C202-펀드!S202</f>
        <v>0</v>
      </c>
      <c r="O203" s="31">
        <f>$L203*D203/'일자별 주가'!D202-펀드!T202</f>
        <v>0</v>
      </c>
      <c r="P203" s="31">
        <f>$L203*E203/'일자별 주가'!E202-펀드!U202</f>
        <v>0</v>
      </c>
      <c r="Q203" s="31">
        <f>$L203*F203/'일자별 주가'!F202-펀드!V202</f>
        <v>0</v>
      </c>
      <c r="R203" s="16">
        <f t="shared" si="29"/>
        <v>1480864.0764309121</v>
      </c>
      <c r="S203" s="16">
        <f t="shared" si="30"/>
        <v>5766.4595930243877</v>
      </c>
      <c r="T203" s="16">
        <f t="shared" si="31"/>
        <v>175954.81228795863</v>
      </c>
      <c r="U203" s="16">
        <f t="shared" si="32"/>
        <v>15390.427657650262</v>
      </c>
      <c r="V203" s="16">
        <f t="shared" si="33"/>
        <v>16460.253586594201</v>
      </c>
    </row>
    <row r="204" spans="1:22" x14ac:dyDescent="0.3">
      <c r="A204">
        <v>202</v>
      </c>
      <c r="B204" s="15">
        <f>'일자별 시가총액'!B203/'일자별 시가총액'!$G203</f>
        <v>0.71849442762863736</v>
      </c>
      <c r="C204" s="15">
        <f>'일자별 시가총액'!C203/'일자별 시가총액'!$G203</f>
        <v>2.8840877551449196E-2</v>
      </c>
      <c r="D204" s="15">
        <f>'일자별 시가총액'!D203/'일자별 시가총액'!$G203</f>
        <v>0.11759686473626557</v>
      </c>
      <c r="E204" s="15">
        <f>'일자별 시가총액'!E203/'일자별 시가총액'!$G203</f>
        <v>7.9864628085065684E-2</v>
      </c>
      <c r="F204" s="15">
        <f>'일자별 시가총액'!F203/'일자별 시가총액'!$G203</f>
        <v>5.5203201998582141E-2</v>
      </c>
      <c r="G204" s="24">
        <f>'일자별 시가총액'!H203</f>
        <v>113.68799650690082</v>
      </c>
      <c r="H204" s="30">
        <v>150000</v>
      </c>
      <c r="I204" s="30">
        <v>50000</v>
      </c>
      <c r="J204" s="9">
        <f t="shared" si="28"/>
        <v>11050000</v>
      </c>
      <c r="K204" s="23">
        <f t="shared" si="26"/>
        <v>11368.79965069008</v>
      </c>
      <c r="L204" s="9">
        <f t="shared" si="27"/>
        <v>125625236140.12538</v>
      </c>
      <c r="M204" s="31">
        <f>$L204*B204/'일자별 주가'!B203-펀드!R203</f>
        <v>13523.872844117461</v>
      </c>
      <c r="N204" s="31">
        <f>$L204*C204/'일자별 주가'!C203-펀드!S203</f>
        <v>52.661731443145072</v>
      </c>
      <c r="O204" s="31">
        <f>$L204*D204/'일자별 주가'!D203-펀드!T203</f>
        <v>1606.8932629037008</v>
      </c>
      <c r="P204" s="31">
        <f>$L204*E204/'일자별 주가'!E203-펀드!U203</f>
        <v>140.55185075479494</v>
      </c>
      <c r="Q204" s="31">
        <f>$L204*F204/'일자별 주가'!F203-펀드!V203</f>
        <v>150.32195056250202</v>
      </c>
      <c r="R204" s="16">
        <f t="shared" si="29"/>
        <v>1494387.9492750296</v>
      </c>
      <c r="S204" s="16">
        <f t="shared" si="30"/>
        <v>5819.1213244675328</v>
      </c>
      <c r="T204" s="16">
        <f t="shared" si="31"/>
        <v>177561.70555086233</v>
      </c>
      <c r="U204" s="16">
        <f t="shared" si="32"/>
        <v>15530.979508405057</v>
      </c>
      <c r="V204" s="16">
        <f t="shared" si="33"/>
        <v>16610.575537156703</v>
      </c>
    </row>
    <row r="205" spans="1:22" x14ac:dyDescent="0.3">
      <c r="A205">
        <v>203</v>
      </c>
      <c r="B205" s="15">
        <f>'일자별 시가총액'!B204/'일자별 시가총액'!$G204</f>
        <v>0.71697424684909716</v>
      </c>
      <c r="C205" s="15">
        <f>'일자별 시가총액'!C204/'일자별 시가총액'!$G204</f>
        <v>2.9299298225595703E-2</v>
      </c>
      <c r="D205" s="15">
        <f>'일자별 시가총액'!D204/'일자별 시가총액'!$G204</f>
        <v>0.11767070920108968</v>
      </c>
      <c r="E205" s="15">
        <f>'일자별 시가총액'!E204/'일자별 시가총액'!$G204</f>
        <v>7.8750793897181801E-2</v>
      </c>
      <c r="F205" s="15">
        <f>'일자별 시가총액'!F204/'일자별 시가총액'!$G204</f>
        <v>5.7304951827035704E-2</v>
      </c>
      <c r="G205" s="24">
        <f>'일자별 시가총액'!H204</f>
        <v>112.79730054913199</v>
      </c>
      <c r="H205" s="30">
        <v>50000</v>
      </c>
      <c r="I205" s="30">
        <v>50000</v>
      </c>
      <c r="J205" s="9">
        <f t="shared" si="28"/>
        <v>11050000</v>
      </c>
      <c r="K205" s="23">
        <f t="shared" si="26"/>
        <v>11279.730054913198</v>
      </c>
      <c r="L205" s="9">
        <f t="shared" si="27"/>
        <v>124641017106.79083</v>
      </c>
      <c r="M205" s="31">
        <f>$L205*B205/'일자별 주가'!B204-펀드!R204</f>
        <v>0</v>
      </c>
      <c r="N205" s="31">
        <f>$L205*C205/'일자별 주가'!C204-펀드!S204</f>
        <v>0</v>
      </c>
      <c r="O205" s="31">
        <f>$L205*D205/'일자별 주가'!D204-펀드!T204</f>
        <v>0</v>
      </c>
      <c r="P205" s="31">
        <f>$L205*E205/'일자별 주가'!E204-펀드!U204</f>
        <v>0</v>
      </c>
      <c r="Q205" s="31">
        <f>$L205*F205/'일자별 주가'!F204-펀드!V204</f>
        <v>0</v>
      </c>
      <c r="R205" s="16">
        <f t="shared" si="29"/>
        <v>1494387.9492750296</v>
      </c>
      <c r="S205" s="16">
        <f t="shared" si="30"/>
        <v>5819.1213244675328</v>
      </c>
      <c r="T205" s="16">
        <f t="shared" si="31"/>
        <v>177561.70555086233</v>
      </c>
      <c r="U205" s="16">
        <f t="shared" si="32"/>
        <v>15530.979508405057</v>
      </c>
      <c r="V205" s="16">
        <f t="shared" si="33"/>
        <v>16610.575537156703</v>
      </c>
    </row>
    <row r="206" spans="1:22" x14ac:dyDescent="0.3">
      <c r="A206">
        <v>204</v>
      </c>
      <c r="B206" s="15">
        <f>'일자별 시가총액'!B205/'일자별 시가총액'!$G205</f>
        <v>0.71296218612130091</v>
      </c>
      <c r="C206" s="15">
        <f>'일자별 시가총액'!C205/'일자별 시가총액'!$G205</f>
        <v>2.9623428395061786E-2</v>
      </c>
      <c r="D206" s="15">
        <f>'일자별 시가총액'!D205/'일자별 시가총액'!$G205</f>
        <v>0.11902959792454884</v>
      </c>
      <c r="E206" s="15">
        <f>'일자별 시가총액'!E205/'일자별 시가총액'!$G205</f>
        <v>8.0627835828694844E-2</v>
      </c>
      <c r="F206" s="15">
        <f>'일자별 시가총액'!F205/'일자별 시가총액'!$G205</f>
        <v>5.775695173039358E-2</v>
      </c>
      <c r="G206" s="24">
        <f>'일자별 시가총액'!H205</f>
        <v>111.91456059455078</v>
      </c>
      <c r="H206" s="30">
        <v>50000</v>
      </c>
      <c r="I206" s="30">
        <v>0</v>
      </c>
      <c r="J206" s="9">
        <f t="shared" si="28"/>
        <v>11100000</v>
      </c>
      <c r="K206" s="23">
        <f t="shared" si="26"/>
        <v>11191.456059455079</v>
      </c>
      <c r="L206" s="9">
        <f t="shared" si="27"/>
        <v>124225162259.95137</v>
      </c>
      <c r="M206" s="31">
        <f>$L206*B206/'일자별 주가'!B205-펀드!R205</f>
        <v>6761.9364220593125</v>
      </c>
      <c r="N206" s="31">
        <f>$L206*C206/'일자별 주가'!C205-펀드!S205</f>
        <v>26.3308657215739</v>
      </c>
      <c r="O206" s="31">
        <f>$L206*D206/'일자별 주가'!D205-펀드!T205</f>
        <v>803.44663145192317</v>
      </c>
      <c r="P206" s="31">
        <f>$L206*E206/'일자별 주가'!E205-펀드!U205</f>
        <v>70.275925377402018</v>
      </c>
      <c r="Q206" s="31">
        <f>$L206*F206/'일자별 주가'!F205-펀드!V205</f>
        <v>75.16097528125465</v>
      </c>
      <c r="R206" s="16">
        <f t="shared" si="29"/>
        <v>1501149.8856970889</v>
      </c>
      <c r="S206" s="16">
        <f t="shared" si="30"/>
        <v>5845.4521901891067</v>
      </c>
      <c r="T206" s="16">
        <f t="shared" si="31"/>
        <v>178365.15218231425</v>
      </c>
      <c r="U206" s="16">
        <f t="shared" si="32"/>
        <v>15601.255433782459</v>
      </c>
      <c r="V206" s="16">
        <f t="shared" si="33"/>
        <v>16685.736512437958</v>
      </c>
    </row>
    <row r="207" spans="1:22" x14ac:dyDescent="0.3">
      <c r="A207">
        <v>205</v>
      </c>
      <c r="B207" s="15">
        <f>'일자별 시가총액'!B206/'일자별 시가총액'!$G206</f>
        <v>0.70808869084124682</v>
      </c>
      <c r="C207" s="15">
        <f>'일자별 시가총액'!C206/'일자별 시가총액'!$G206</f>
        <v>3.2690821216683617E-2</v>
      </c>
      <c r="D207" s="15">
        <f>'일자별 시가총액'!D206/'일자별 시가총액'!$G206</f>
        <v>0.11830947671962005</v>
      </c>
      <c r="E207" s="15">
        <f>'일자별 시가총액'!E206/'일자별 시가총액'!$G206</f>
        <v>8.2457090049258747E-2</v>
      </c>
      <c r="F207" s="15">
        <f>'일자별 시가총액'!F206/'일자별 시가총액'!$G206</f>
        <v>5.8453921173190745E-2</v>
      </c>
      <c r="G207" s="24">
        <f>'일자별 시가총액'!H206</f>
        <v>110.96590334040697</v>
      </c>
      <c r="H207" s="30">
        <v>150000</v>
      </c>
      <c r="I207" s="30">
        <v>100000</v>
      </c>
      <c r="J207" s="9">
        <f t="shared" si="28"/>
        <v>11150000</v>
      </c>
      <c r="K207" s="23">
        <f t="shared" si="26"/>
        <v>11096.590334040697</v>
      </c>
      <c r="L207" s="9">
        <f t="shared" si="27"/>
        <v>123726982224.55377</v>
      </c>
      <c r="M207" s="31">
        <f>$L207*B207/'일자별 주가'!B206-펀드!R206</f>
        <v>6761.9364220590796</v>
      </c>
      <c r="N207" s="31">
        <f>$L207*C207/'일자별 주가'!C206-펀드!S206</f>
        <v>26.330865721571172</v>
      </c>
      <c r="O207" s="31">
        <f>$L207*D207/'일자별 주가'!D206-펀드!T206</f>
        <v>803.44663145180675</v>
      </c>
      <c r="P207" s="31">
        <f>$L207*E207/'일자별 주가'!E206-펀드!U206</f>
        <v>70.27592537739838</v>
      </c>
      <c r="Q207" s="31">
        <f>$L207*F207/'일자별 주가'!F206-펀드!V206</f>
        <v>75.160975281251012</v>
      </c>
      <c r="R207" s="16">
        <f t="shared" si="29"/>
        <v>1507911.822119148</v>
      </c>
      <c r="S207" s="16">
        <f t="shared" si="30"/>
        <v>5871.7830559106778</v>
      </c>
      <c r="T207" s="16">
        <f t="shared" si="31"/>
        <v>179168.59881376606</v>
      </c>
      <c r="U207" s="16">
        <f t="shared" si="32"/>
        <v>15671.531359159857</v>
      </c>
      <c r="V207" s="16">
        <f t="shared" si="33"/>
        <v>16760.897487719209</v>
      </c>
    </row>
    <row r="208" spans="1:22" x14ac:dyDescent="0.3">
      <c r="A208">
        <v>206</v>
      </c>
      <c r="B208" s="15">
        <f>'일자별 시가총액'!B207/'일자별 시가총액'!$G207</f>
        <v>0.70766575605541548</v>
      </c>
      <c r="C208" s="15">
        <f>'일자별 시가총액'!C207/'일자별 시가총액'!$G207</f>
        <v>3.2815369549997572E-2</v>
      </c>
      <c r="D208" s="15">
        <f>'일자별 시가총액'!D207/'일자별 시가총액'!$G207</f>
        <v>0.1186982947789446</v>
      </c>
      <c r="E208" s="15">
        <f>'일자별 시가총액'!E207/'일자별 시가총액'!$G207</f>
        <v>7.9394140149352047E-2</v>
      </c>
      <c r="F208" s="15">
        <f>'일자별 시가총액'!F207/'일자별 시가총액'!$G207</f>
        <v>6.1426439466290318E-2</v>
      </c>
      <c r="G208" s="24">
        <f>'일자별 시가총액'!H207</f>
        <v>108.16564125467359</v>
      </c>
      <c r="H208" s="30">
        <v>150000</v>
      </c>
      <c r="I208" s="30">
        <v>100000</v>
      </c>
      <c r="J208" s="9">
        <f t="shared" si="28"/>
        <v>11200000</v>
      </c>
      <c r="K208" s="23">
        <f t="shared" si="26"/>
        <v>10816.564125467359</v>
      </c>
      <c r="L208" s="9">
        <f t="shared" si="27"/>
        <v>121145518205.23442</v>
      </c>
      <c r="M208" s="31">
        <f>$L208*B208/'일자별 주가'!B207-펀드!R207</f>
        <v>6761.9364220588468</v>
      </c>
      <c r="N208" s="31">
        <f>$L208*C208/'일자별 주가'!C207-펀드!S207</f>
        <v>26.330865721572991</v>
      </c>
      <c r="O208" s="31">
        <f>$L208*D208/'일자별 주가'!D207-펀드!T207</f>
        <v>803.44663145189406</v>
      </c>
      <c r="P208" s="31">
        <f>$L208*E208/'일자별 주가'!E207-펀드!U207</f>
        <v>70.275925377394742</v>
      </c>
      <c r="Q208" s="31">
        <f>$L208*F208/'일자별 주가'!F207-펀드!V207</f>
        <v>75.16097528125465</v>
      </c>
      <c r="R208" s="16">
        <f t="shared" si="29"/>
        <v>1514673.7585412068</v>
      </c>
      <c r="S208" s="16">
        <f t="shared" si="30"/>
        <v>5898.1139216322508</v>
      </c>
      <c r="T208" s="16">
        <f t="shared" si="31"/>
        <v>179972.04544521795</v>
      </c>
      <c r="U208" s="16">
        <f t="shared" si="32"/>
        <v>15741.807284537252</v>
      </c>
      <c r="V208" s="16">
        <f t="shared" si="33"/>
        <v>16836.058463000463</v>
      </c>
    </row>
    <row r="209" spans="1:22" x14ac:dyDescent="0.3">
      <c r="A209">
        <v>207</v>
      </c>
      <c r="B209" s="15">
        <f>'일자별 시가총액'!B208/'일자별 시가총액'!$G208</f>
        <v>0.70943307782707565</v>
      </c>
      <c r="C209" s="15">
        <f>'일자별 시가총액'!C208/'일자별 시가총액'!$G208</f>
        <v>3.3199863933417652E-2</v>
      </c>
      <c r="D209" s="15">
        <f>'일자별 시가총액'!D208/'일자별 시가총액'!$G208</f>
        <v>0.11689570658521635</v>
      </c>
      <c r="E209" s="15">
        <f>'일자별 시가총액'!E208/'일자별 시가총액'!$G208</f>
        <v>8.002452004497837E-2</v>
      </c>
      <c r="F209" s="15">
        <f>'일자별 시가총액'!F208/'일자별 시가총액'!$G208</f>
        <v>6.0446831609311961E-2</v>
      </c>
      <c r="G209" s="24">
        <f>'일자별 시가총액'!H208</f>
        <v>109.42121611104021</v>
      </c>
      <c r="H209" s="30">
        <v>50000</v>
      </c>
      <c r="I209" s="30">
        <v>0</v>
      </c>
      <c r="J209" s="9">
        <f t="shared" si="28"/>
        <v>11250000</v>
      </c>
      <c r="K209" s="23">
        <f t="shared" si="26"/>
        <v>10942.121611104021</v>
      </c>
      <c r="L209" s="9">
        <f t="shared" si="27"/>
        <v>123098868124.92024</v>
      </c>
      <c r="M209" s="31">
        <f>$L209*B209/'일자별 주가'!B208-펀드!R208</f>
        <v>6761.9364220590796</v>
      </c>
      <c r="N209" s="31">
        <f>$L209*C209/'일자별 주가'!C208-펀드!S208</f>
        <v>26.330865721572991</v>
      </c>
      <c r="O209" s="31">
        <f>$L209*D209/'일자별 주가'!D208-펀드!T208</f>
        <v>803.44663145186496</v>
      </c>
      <c r="P209" s="31">
        <f>$L209*E209/'일자별 주가'!E208-펀드!U208</f>
        <v>70.275925377402018</v>
      </c>
      <c r="Q209" s="31">
        <f>$L209*F209/'일자별 주가'!F208-펀드!V208</f>
        <v>75.160975281247374</v>
      </c>
      <c r="R209" s="16">
        <f t="shared" si="29"/>
        <v>1521435.6949632659</v>
      </c>
      <c r="S209" s="16">
        <f t="shared" si="30"/>
        <v>5924.4447873538238</v>
      </c>
      <c r="T209" s="16">
        <f t="shared" si="31"/>
        <v>180775.49207666982</v>
      </c>
      <c r="U209" s="16">
        <f t="shared" si="32"/>
        <v>15812.083209914654</v>
      </c>
      <c r="V209" s="16">
        <f t="shared" si="33"/>
        <v>16911.219438281711</v>
      </c>
    </row>
    <row r="210" spans="1:22" x14ac:dyDescent="0.3">
      <c r="A210">
        <v>208</v>
      </c>
      <c r="B210" s="15">
        <f>'일자별 시가총액'!B209/'일자별 시가총액'!$G209</f>
        <v>0.70769100092278059</v>
      </c>
      <c r="C210" s="15">
        <f>'일자별 시가총액'!C209/'일자별 시가총액'!$G209</f>
        <v>3.2376110676204856E-2</v>
      </c>
      <c r="D210" s="15">
        <f>'일자별 시가총액'!D209/'일자별 시가총액'!$G209</f>
        <v>0.1164063583779513</v>
      </c>
      <c r="E210" s="15">
        <f>'일자별 시가총액'!E209/'일자별 시가총액'!$G209</f>
        <v>8.2055118374840516E-2</v>
      </c>
      <c r="F210" s="15">
        <f>'일자별 시가총액'!F209/'일자별 시가총액'!$G209</f>
        <v>6.1471411648222708E-2</v>
      </c>
      <c r="G210" s="24">
        <f>'일자별 시가총액'!H209</f>
        <v>112.36595098669369</v>
      </c>
      <c r="H210" s="30">
        <v>50000</v>
      </c>
      <c r="I210" s="30">
        <v>0</v>
      </c>
      <c r="J210" s="9">
        <f t="shared" si="28"/>
        <v>11300000</v>
      </c>
      <c r="K210" s="23">
        <f t="shared" si="26"/>
        <v>11236.595098669368</v>
      </c>
      <c r="L210" s="9">
        <f t="shared" si="27"/>
        <v>126973524614.96385</v>
      </c>
      <c r="M210" s="31">
        <f>$L210*B210/'일자별 주가'!B209-펀드!R209</f>
        <v>6761.9364220588468</v>
      </c>
      <c r="N210" s="31">
        <f>$L210*C210/'일자별 주가'!C209-펀드!S209</f>
        <v>26.330865721571172</v>
      </c>
      <c r="O210" s="31">
        <f>$L210*D210/'일자별 주가'!D209-펀드!T209</f>
        <v>803.44663145183586</v>
      </c>
      <c r="P210" s="31">
        <f>$L210*E210/'일자별 주가'!E209-펀드!U209</f>
        <v>70.275925377396561</v>
      </c>
      <c r="Q210" s="31">
        <f>$L210*F210/'일자별 주가'!F209-펀드!V209</f>
        <v>75.16097528125465</v>
      </c>
      <c r="R210" s="16">
        <f t="shared" si="29"/>
        <v>1528197.6313853248</v>
      </c>
      <c r="S210" s="16">
        <f t="shared" si="30"/>
        <v>5950.775653075395</v>
      </c>
      <c r="T210" s="16">
        <f t="shared" si="31"/>
        <v>181578.93870812166</v>
      </c>
      <c r="U210" s="16">
        <f t="shared" si="32"/>
        <v>15882.35913529205</v>
      </c>
      <c r="V210" s="16">
        <f t="shared" si="33"/>
        <v>16986.380413562965</v>
      </c>
    </row>
    <row r="211" spans="1:22" x14ac:dyDescent="0.3">
      <c r="A211">
        <v>209</v>
      </c>
      <c r="B211" s="15">
        <f>'일자별 시가총액'!B210/'일자별 시가총액'!$G210</f>
        <v>0.70422982341413842</v>
      </c>
      <c r="C211" s="15">
        <f>'일자별 시가총액'!C210/'일자별 시가총액'!$G210</f>
        <v>3.3958119607445818E-2</v>
      </c>
      <c r="D211" s="15">
        <f>'일자별 시가총액'!D210/'일자별 시가총액'!$G210</f>
        <v>0.11900571677410378</v>
      </c>
      <c r="E211" s="15">
        <f>'일자별 시가총액'!E210/'일자별 시가총액'!$G210</f>
        <v>8.1321876899939222E-2</v>
      </c>
      <c r="F211" s="15">
        <f>'일자별 시가총액'!F210/'일자별 시가총액'!$G210</f>
        <v>6.1484463304372801E-2</v>
      </c>
      <c r="G211" s="24">
        <f>'일자별 시가총액'!H210</f>
        <v>112.34209842823519</v>
      </c>
      <c r="H211" s="30">
        <v>100000</v>
      </c>
      <c r="I211" s="30">
        <v>50000</v>
      </c>
      <c r="J211" s="9">
        <f t="shared" si="28"/>
        <v>11350000</v>
      </c>
      <c r="K211" s="23">
        <f t="shared" si="26"/>
        <v>11234.209842823519</v>
      </c>
      <c r="L211" s="9">
        <f t="shared" si="27"/>
        <v>127508281716.04694</v>
      </c>
      <c r="M211" s="31">
        <f>$L211*B211/'일자별 주가'!B210-펀드!R210</f>
        <v>6761.9364220590796</v>
      </c>
      <c r="N211" s="31">
        <f>$L211*C211/'일자별 주가'!C210-펀드!S210</f>
        <v>26.3308657215739</v>
      </c>
      <c r="O211" s="31">
        <f>$L211*D211/'일자별 주가'!D210-펀드!T210</f>
        <v>803.44663145186496</v>
      </c>
      <c r="P211" s="31">
        <f>$L211*E211/'일자별 주가'!E210-펀드!U210</f>
        <v>70.275925377396561</v>
      </c>
      <c r="Q211" s="31">
        <f>$L211*F211/'일자별 주가'!F210-펀드!V210</f>
        <v>75.160975281251012</v>
      </c>
      <c r="R211" s="16">
        <f t="shared" si="29"/>
        <v>1534959.5678073838</v>
      </c>
      <c r="S211" s="16">
        <f t="shared" si="30"/>
        <v>5977.1065187969689</v>
      </c>
      <c r="T211" s="16">
        <f t="shared" si="31"/>
        <v>182382.38533957352</v>
      </c>
      <c r="U211" s="16">
        <f t="shared" si="32"/>
        <v>15952.635060669447</v>
      </c>
      <c r="V211" s="16">
        <f t="shared" si="33"/>
        <v>17061.541388844216</v>
      </c>
    </row>
    <row r="212" spans="1:22" x14ac:dyDescent="0.3">
      <c r="A212">
        <v>210</v>
      </c>
      <c r="B212" s="15">
        <f>'일자별 시가총액'!B211/'일자별 시가총액'!$G211</f>
        <v>0.70155674907243915</v>
      </c>
      <c r="C212" s="15">
        <f>'일자별 시가총액'!C211/'일자별 시가총액'!$G211</f>
        <v>3.4968587110891784E-2</v>
      </c>
      <c r="D212" s="15">
        <f>'일자별 시가총액'!D211/'일자별 시가총액'!$G211</f>
        <v>0.11902401537377494</v>
      </c>
      <c r="E212" s="15">
        <f>'일자별 시가총액'!E211/'일자별 시가총액'!$G211</f>
        <v>8.1859606647767258E-2</v>
      </c>
      <c r="F212" s="15">
        <f>'일자별 시가총액'!F211/'일자별 시가총액'!$G211</f>
        <v>6.2591041795126881E-2</v>
      </c>
      <c r="G212" s="24">
        <f>'일자별 시가총액'!H211</f>
        <v>116.23999535012773</v>
      </c>
      <c r="H212" s="30">
        <v>50000</v>
      </c>
      <c r="I212" s="30">
        <v>50000</v>
      </c>
      <c r="J212" s="9">
        <f t="shared" si="28"/>
        <v>11350000</v>
      </c>
      <c r="K212" s="23">
        <f t="shared" si="26"/>
        <v>11623.999535012774</v>
      </c>
      <c r="L212" s="9">
        <f t="shared" si="27"/>
        <v>131932394722.39499</v>
      </c>
      <c r="M212" s="31">
        <f>$L212*B212/'일자별 주가'!B211-펀드!R211</f>
        <v>0</v>
      </c>
      <c r="N212" s="31">
        <f>$L212*C212/'일자별 주가'!C211-펀드!S211</f>
        <v>0</v>
      </c>
      <c r="O212" s="31">
        <f>$L212*D212/'일자별 주가'!D211-펀드!T211</f>
        <v>0</v>
      </c>
      <c r="P212" s="31">
        <f>$L212*E212/'일자별 주가'!E211-펀드!U211</f>
        <v>0</v>
      </c>
      <c r="Q212" s="31">
        <f>$L212*F212/'일자별 주가'!F211-펀드!V211</f>
        <v>0</v>
      </c>
      <c r="R212" s="16">
        <f t="shared" si="29"/>
        <v>1534959.5678073838</v>
      </c>
      <c r="S212" s="16">
        <f t="shared" si="30"/>
        <v>5977.1065187969689</v>
      </c>
      <c r="T212" s="16">
        <f t="shared" si="31"/>
        <v>182382.38533957352</v>
      </c>
      <c r="U212" s="16">
        <f t="shared" si="32"/>
        <v>15952.635060669447</v>
      </c>
      <c r="V212" s="16">
        <f t="shared" si="33"/>
        <v>17061.541388844216</v>
      </c>
    </row>
    <row r="213" spans="1:22" x14ac:dyDescent="0.3">
      <c r="A213">
        <v>211</v>
      </c>
      <c r="B213" s="15">
        <f>'일자별 시가총액'!B212/'일자별 시가총액'!$G212</f>
        <v>0.69581368241201458</v>
      </c>
      <c r="C213" s="15">
        <f>'일자별 시가총액'!C212/'일자별 시가총액'!$G212</f>
        <v>3.4619485446597126E-2</v>
      </c>
      <c r="D213" s="15">
        <f>'일자별 시가총액'!D212/'일자별 시가총액'!$G212</f>
        <v>0.118717635813537</v>
      </c>
      <c r="E213" s="15">
        <f>'일자별 시가총액'!E212/'일자별 시가총액'!$G212</f>
        <v>8.6633623379622132E-2</v>
      </c>
      <c r="F213" s="15">
        <f>'일자별 시가총액'!F212/'일자별 시가총액'!$G212</f>
        <v>6.4215572948229119E-2</v>
      </c>
      <c r="G213" s="24">
        <f>'일자별 시가총액'!H212</f>
        <v>116.81068919398021</v>
      </c>
      <c r="H213" s="30">
        <v>100000</v>
      </c>
      <c r="I213" s="30">
        <v>50000</v>
      </c>
      <c r="J213" s="9">
        <f t="shared" si="28"/>
        <v>11400000</v>
      </c>
      <c r="K213" s="23">
        <f t="shared" si="26"/>
        <v>11681.068919398022</v>
      </c>
      <c r="L213" s="9">
        <f t="shared" si="27"/>
        <v>133164185681.13745</v>
      </c>
      <c r="M213" s="31">
        <f>$L213*B213/'일자별 주가'!B212-펀드!R212</f>
        <v>6761.9364220590796</v>
      </c>
      <c r="N213" s="31">
        <f>$L213*C213/'일자별 주가'!C212-펀드!S212</f>
        <v>26.330865721572991</v>
      </c>
      <c r="O213" s="31">
        <f>$L213*D213/'일자별 주가'!D212-펀드!T212</f>
        <v>803.44663145192317</v>
      </c>
      <c r="P213" s="31">
        <f>$L213*E213/'일자별 주가'!E212-펀드!U212</f>
        <v>70.275925377402018</v>
      </c>
      <c r="Q213" s="31">
        <f>$L213*F213/'일자별 주가'!F212-펀드!V212</f>
        <v>75.16097528125465</v>
      </c>
      <c r="R213" s="16">
        <f t="shared" si="29"/>
        <v>1541721.5042294429</v>
      </c>
      <c r="S213" s="16">
        <f t="shared" si="30"/>
        <v>6003.4373845185419</v>
      </c>
      <c r="T213" s="16">
        <f t="shared" si="31"/>
        <v>183185.83197102544</v>
      </c>
      <c r="U213" s="16">
        <f t="shared" si="32"/>
        <v>16022.910986046849</v>
      </c>
      <c r="V213" s="16">
        <f t="shared" si="33"/>
        <v>17136.702364125471</v>
      </c>
    </row>
    <row r="214" spans="1:22" x14ac:dyDescent="0.3">
      <c r="A214">
        <v>212</v>
      </c>
      <c r="B214" s="15">
        <f>'일자별 시가총액'!B213/'일자별 시가총액'!$G213</f>
        <v>0.69275108580563272</v>
      </c>
      <c r="C214" s="15">
        <f>'일자별 시가총액'!C213/'일자별 시가총액'!$G213</f>
        <v>3.370131935518763E-2</v>
      </c>
      <c r="D214" s="15">
        <f>'일자별 시가총액'!D213/'일자별 시가총액'!$G213</f>
        <v>0.11758857471432527</v>
      </c>
      <c r="E214" s="15">
        <f>'일자별 시가총액'!E213/'일자별 시가총액'!$G213</f>
        <v>8.7783374927908789E-2</v>
      </c>
      <c r="F214" s="15">
        <f>'일자별 시가총액'!F213/'일자별 시가총액'!$G213</f>
        <v>6.8175645196945647E-2</v>
      </c>
      <c r="G214" s="24">
        <f>'일자별 시가총액'!H213</f>
        <v>117.52231961774559</v>
      </c>
      <c r="H214" s="30">
        <v>200000</v>
      </c>
      <c r="I214" s="30">
        <v>50000</v>
      </c>
      <c r="J214" s="9">
        <f t="shared" si="28"/>
        <v>11550000</v>
      </c>
      <c r="K214" s="23">
        <f t="shared" si="26"/>
        <v>11752.23196177456</v>
      </c>
      <c r="L214" s="9">
        <f t="shared" si="27"/>
        <v>135738279158.49617</v>
      </c>
      <c r="M214" s="31">
        <f>$L214*B214/'일자별 주가'!B213-펀드!R213</f>
        <v>20285.809266176773</v>
      </c>
      <c r="N214" s="31">
        <f>$L214*C214/'일자별 주가'!C213-펀드!S213</f>
        <v>78.992597164717154</v>
      </c>
      <c r="O214" s="31">
        <f>$L214*D214/'일자별 주가'!D213-펀드!T213</f>
        <v>2410.3398943555658</v>
      </c>
      <c r="P214" s="31">
        <f>$L214*E214/'일자별 주가'!E213-펀드!U213</f>
        <v>210.82777613219332</v>
      </c>
      <c r="Q214" s="31">
        <f>$L214*F214/'일자별 주가'!F213-펀드!V213</f>
        <v>225.48292584375304</v>
      </c>
      <c r="R214" s="16">
        <f t="shared" si="29"/>
        <v>1562007.3134956197</v>
      </c>
      <c r="S214" s="16">
        <f t="shared" si="30"/>
        <v>6082.429981683259</v>
      </c>
      <c r="T214" s="16">
        <f t="shared" si="31"/>
        <v>185596.17186538101</v>
      </c>
      <c r="U214" s="16">
        <f t="shared" si="32"/>
        <v>16233.738762179042</v>
      </c>
      <c r="V214" s="16">
        <f t="shared" si="33"/>
        <v>17362.185289969224</v>
      </c>
    </row>
    <row r="215" spans="1:22" x14ac:dyDescent="0.3">
      <c r="A215">
        <v>213</v>
      </c>
      <c r="B215" s="15">
        <f>'일자별 시가총액'!B214/'일자별 시가총액'!$G214</f>
        <v>0.69521353102811057</v>
      </c>
      <c r="C215" s="15">
        <f>'일자별 시가총액'!C214/'일자별 시가총액'!$G214</f>
        <v>3.3421112082295694E-2</v>
      </c>
      <c r="D215" s="15">
        <f>'일자별 시가총액'!D214/'일자별 시가총액'!$G214</f>
        <v>0.11869263835497525</v>
      </c>
      <c r="E215" s="15">
        <f>'일자별 시가총액'!E214/'일자별 시가총액'!$G214</f>
        <v>8.4254736955609519E-2</v>
      </c>
      <c r="F215" s="15">
        <f>'일자별 시가총액'!F214/'일자별 시가총액'!$G214</f>
        <v>6.8417981579008955E-2</v>
      </c>
      <c r="G215" s="24">
        <f>'일자별 시가총액'!H214</f>
        <v>117.10605574835675</v>
      </c>
      <c r="H215" s="30">
        <v>200000</v>
      </c>
      <c r="I215" s="30">
        <v>100000</v>
      </c>
      <c r="J215" s="9">
        <f t="shared" si="28"/>
        <v>11650000</v>
      </c>
      <c r="K215" s="23">
        <f t="shared" si="26"/>
        <v>11710.605574835676</v>
      </c>
      <c r="L215" s="9">
        <f t="shared" si="27"/>
        <v>136428554946.83562</v>
      </c>
      <c r="M215" s="31">
        <f>$L215*B215/'일자별 주가'!B214-펀드!R214</f>
        <v>13523.872844117694</v>
      </c>
      <c r="N215" s="31">
        <f>$L215*C215/'일자별 주가'!C214-펀드!S214</f>
        <v>52.661731443143253</v>
      </c>
      <c r="O215" s="31">
        <f>$L215*D215/'일자별 주가'!D214-펀드!T214</f>
        <v>1606.8932629037008</v>
      </c>
      <c r="P215" s="31">
        <f>$L215*E215/'일자별 주가'!E214-펀드!U214</f>
        <v>140.55185075479676</v>
      </c>
      <c r="Q215" s="31">
        <f>$L215*F215/'일자별 주가'!F214-펀드!V214</f>
        <v>150.32195056250566</v>
      </c>
      <c r="R215" s="16">
        <f t="shared" si="29"/>
        <v>1575531.1863397374</v>
      </c>
      <c r="S215" s="16">
        <f t="shared" si="30"/>
        <v>6135.0917131264023</v>
      </c>
      <c r="T215" s="16">
        <f t="shared" si="31"/>
        <v>187203.06512828471</v>
      </c>
      <c r="U215" s="16">
        <f t="shared" si="32"/>
        <v>16374.290612933839</v>
      </c>
      <c r="V215" s="16">
        <f t="shared" si="33"/>
        <v>17512.50724053173</v>
      </c>
    </row>
    <row r="216" spans="1:22" x14ac:dyDescent="0.3">
      <c r="A216">
        <v>214</v>
      </c>
      <c r="B216" s="15">
        <f>'일자별 시가총액'!B215/'일자별 시가총액'!$G215</f>
        <v>0.70098162707043299</v>
      </c>
      <c r="C216" s="15">
        <f>'일자별 시가총액'!C215/'일자별 시가총액'!$G215</f>
        <v>3.348978349216368E-2</v>
      </c>
      <c r="D216" s="15">
        <f>'일자별 시가총액'!D215/'일자별 시가총액'!$G215</f>
        <v>0.11820922347292899</v>
      </c>
      <c r="E216" s="15">
        <f>'일자별 시가총액'!E215/'일자별 시가총액'!$G215</f>
        <v>8.2240879292338795E-2</v>
      </c>
      <c r="F216" s="15">
        <f>'일자별 시가총액'!F215/'일자별 시가총액'!$G215</f>
        <v>6.5078486672135588E-2</v>
      </c>
      <c r="G216" s="24">
        <f>'일자별 시가총액'!H215</f>
        <v>118.26464108753754</v>
      </c>
      <c r="H216" s="30">
        <v>200000</v>
      </c>
      <c r="I216" s="30">
        <v>50000</v>
      </c>
      <c r="J216" s="9">
        <f t="shared" si="28"/>
        <v>11800000</v>
      </c>
      <c r="K216" s="23">
        <f t="shared" si="26"/>
        <v>11826.464108753753</v>
      </c>
      <c r="L216" s="9">
        <f t="shared" si="27"/>
        <v>139552276483.29428</v>
      </c>
      <c r="M216" s="31">
        <f>$L216*B216/'일자별 주가'!B215-펀드!R215</f>
        <v>20285.809266177006</v>
      </c>
      <c r="N216" s="31">
        <f>$L216*C216/'일자별 주가'!C215-펀드!S215</f>
        <v>78.992597164718973</v>
      </c>
      <c r="O216" s="31">
        <f>$L216*D216/'일자별 주가'!D215-펀드!T215</f>
        <v>2410.3398943555949</v>
      </c>
      <c r="P216" s="31">
        <f>$L216*E216/'일자별 주가'!E215-펀드!U215</f>
        <v>210.82777613219332</v>
      </c>
      <c r="Q216" s="31">
        <f>$L216*F216/'일자별 주가'!F215-펀드!V215</f>
        <v>225.48292584375304</v>
      </c>
      <c r="R216" s="16">
        <f t="shared" si="29"/>
        <v>1595816.9956059144</v>
      </c>
      <c r="S216" s="16">
        <f t="shared" si="30"/>
        <v>6214.0843102911213</v>
      </c>
      <c r="T216" s="16">
        <f t="shared" si="31"/>
        <v>189613.40502264031</v>
      </c>
      <c r="U216" s="16">
        <f t="shared" si="32"/>
        <v>16585.118389066032</v>
      </c>
      <c r="V216" s="16">
        <f t="shared" si="33"/>
        <v>17737.990166375483</v>
      </c>
    </row>
    <row r="217" spans="1:22" x14ac:dyDescent="0.3">
      <c r="A217">
        <v>215</v>
      </c>
      <c r="B217" s="15">
        <f>'일자별 시가총액'!B216/'일자별 시가총액'!$G216</f>
        <v>0.69888364375217338</v>
      </c>
      <c r="C217" s="15">
        <f>'일자별 시가총액'!C216/'일자별 시가총액'!$G216</f>
        <v>3.3201000870741383E-2</v>
      </c>
      <c r="D217" s="15">
        <f>'일자별 시가총액'!D216/'일자별 시가총액'!$G216</f>
        <v>0.11993250401824045</v>
      </c>
      <c r="E217" s="15">
        <f>'일자별 시가총액'!E216/'일자별 시가총액'!$G216</f>
        <v>8.2397991570724527E-2</v>
      </c>
      <c r="F217" s="15">
        <f>'일자별 시가총액'!F216/'일자별 시가총액'!$G216</f>
        <v>6.55848597881203E-2</v>
      </c>
      <c r="G217" s="24">
        <f>'일자별 시가총액'!H216</f>
        <v>118.03914011525008</v>
      </c>
      <c r="H217" s="30">
        <v>100000</v>
      </c>
      <c r="I217" s="30">
        <v>50000</v>
      </c>
      <c r="J217" s="9">
        <f t="shared" si="28"/>
        <v>11850000</v>
      </c>
      <c r="K217" s="23">
        <f t="shared" si="26"/>
        <v>11803.914011525008</v>
      </c>
      <c r="L217" s="9">
        <f t="shared" si="27"/>
        <v>139876381036.57135</v>
      </c>
      <c r="M217" s="31">
        <f>$L217*B217/'일자별 주가'!B216-펀드!R216</f>
        <v>6761.9364220593125</v>
      </c>
      <c r="N217" s="31">
        <f>$L217*C217/'일자별 주가'!C216-펀드!S216</f>
        <v>26.330865721572991</v>
      </c>
      <c r="O217" s="31">
        <f>$L217*D217/'일자별 주가'!D216-펀드!T216</f>
        <v>803.44663145192317</v>
      </c>
      <c r="P217" s="31">
        <f>$L217*E217/'일자별 주가'!E216-펀드!U216</f>
        <v>70.275925377405656</v>
      </c>
      <c r="Q217" s="31">
        <f>$L217*F217/'일자별 주가'!F216-펀드!V216</f>
        <v>75.16097528125465</v>
      </c>
      <c r="R217" s="16">
        <f t="shared" si="29"/>
        <v>1602578.9320279737</v>
      </c>
      <c r="S217" s="16">
        <f t="shared" si="30"/>
        <v>6240.4151760126942</v>
      </c>
      <c r="T217" s="16">
        <f t="shared" si="31"/>
        <v>190416.85165409223</v>
      </c>
      <c r="U217" s="16">
        <f t="shared" si="32"/>
        <v>16655.394314443438</v>
      </c>
      <c r="V217" s="16">
        <f t="shared" si="33"/>
        <v>17813.151141656737</v>
      </c>
    </row>
    <row r="218" spans="1:22" x14ac:dyDescent="0.3">
      <c r="A218">
        <v>216</v>
      </c>
      <c r="B218" s="15">
        <f>'일자별 시가총액'!B217/'일자별 시가총액'!$G217</f>
        <v>0.70482969664827511</v>
      </c>
      <c r="C218" s="15">
        <f>'일자별 시가총액'!C217/'일자별 시가총액'!$G217</f>
        <v>3.2489576191621308E-2</v>
      </c>
      <c r="D218" s="15">
        <f>'일자별 시가총액'!D217/'일자별 시가총액'!$G217</f>
        <v>0.11886267776246329</v>
      </c>
      <c r="E218" s="15">
        <f>'일자별 시가총액'!E217/'일자별 시가총액'!$G217</f>
        <v>8.171310671599169E-2</v>
      </c>
      <c r="F218" s="15">
        <f>'일자별 시가총액'!F217/'일자별 시가총액'!$G217</f>
        <v>6.2104942681648581E-2</v>
      </c>
      <c r="G218" s="24">
        <f>'일자별 시가총액'!H217</f>
        <v>121.2645789206538</v>
      </c>
      <c r="H218" s="30">
        <v>150000</v>
      </c>
      <c r="I218" s="30">
        <v>100000</v>
      </c>
      <c r="J218" s="9">
        <f t="shared" si="28"/>
        <v>11900000</v>
      </c>
      <c r="K218" s="23">
        <f t="shared" si="26"/>
        <v>12126.45789206538</v>
      </c>
      <c r="L218" s="9">
        <f t="shared" si="27"/>
        <v>144304848915.57803</v>
      </c>
      <c r="M218" s="31">
        <f>$L218*B218/'일자별 주가'!B217-펀드!R217</f>
        <v>6761.936422058614</v>
      </c>
      <c r="N218" s="31">
        <f>$L218*C218/'일자별 주가'!C217-펀드!S217</f>
        <v>26.330865721572991</v>
      </c>
      <c r="O218" s="31">
        <f>$L218*D218/'일자별 주가'!D217-펀드!T217</f>
        <v>803.44663145180675</v>
      </c>
      <c r="P218" s="31">
        <f>$L218*E218/'일자별 주가'!E217-펀드!U217</f>
        <v>70.275925377391104</v>
      </c>
      <c r="Q218" s="31">
        <f>$L218*F218/'일자별 주가'!F217-펀드!V217</f>
        <v>75.160975281251012</v>
      </c>
      <c r="R218" s="16">
        <f t="shared" si="29"/>
        <v>1609340.8684500323</v>
      </c>
      <c r="S218" s="16">
        <f t="shared" si="30"/>
        <v>6266.7460417342672</v>
      </c>
      <c r="T218" s="16">
        <f t="shared" si="31"/>
        <v>191220.29828554404</v>
      </c>
      <c r="U218" s="16">
        <f t="shared" si="32"/>
        <v>16725.670239820829</v>
      </c>
      <c r="V218" s="16">
        <f t="shared" si="33"/>
        <v>17888.312116937988</v>
      </c>
    </row>
    <row r="219" spans="1:22" x14ac:dyDescent="0.3">
      <c r="A219">
        <v>217</v>
      </c>
      <c r="B219" s="15">
        <f>'일자별 시가총액'!B218/'일자별 시가총액'!$G218</f>
        <v>0.71065806657444253</v>
      </c>
      <c r="C219" s="15">
        <f>'일자별 시가총액'!C218/'일자별 시가총액'!$G218</f>
        <v>3.1267836078760922E-2</v>
      </c>
      <c r="D219" s="15">
        <f>'일자별 시가총액'!D218/'일자별 시가총액'!$G218</f>
        <v>0.12481281793453114</v>
      </c>
      <c r="E219" s="15">
        <f>'일자별 시가총액'!E218/'일자별 시가총액'!$G218</f>
        <v>7.5417359038371795E-2</v>
      </c>
      <c r="F219" s="15">
        <f>'일자별 시가총액'!F218/'일자별 시가총액'!$G218</f>
        <v>5.7843920373893562E-2</v>
      </c>
      <c r="G219" s="24">
        <f>'일자별 시가총액'!H218</f>
        <v>126.16936495029489</v>
      </c>
      <c r="H219" s="30">
        <v>200000</v>
      </c>
      <c r="I219" s="30">
        <v>200000</v>
      </c>
      <c r="J219" s="9">
        <f t="shared" si="28"/>
        <v>11900000</v>
      </c>
      <c r="K219" s="23">
        <f t="shared" si="26"/>
        <v>12616.936495029489</v>
      </c>
      <c r="L219" s="9">
        <f t="shared" si="27"/>
        <v>150141544290.85092</v>
      </c>
      <c r="M219" s="31">
        <f>$L219*B219/'일자별 주가'!B218-펀드!R218</f>
        <v>0</v>
      </c>
      <c r="N219" s="31">
        <f>$L219*C219/'일자별 주가'!C218-펀드!S218</f>
        <v>0</v>
      </c>
      <c r="O219" s="31">
        <f>$L219*D219/'일자별 주가'!D218-펀드!T218</f>
        <v>0</v>
      </c>
      <c r="P219" s="31">
        <f>$L219*E219/'일자별 주가'!E218-펀드!U218</f>
        <v>0</v>
      </c>
      <c r="Q219" s="31">
        <f>$L219*F219/'일자별 주가'!F218-펀드!V218</f>
        <v>0</v>
      </c>
      <c r="R219" s="16">
        <f t="shared" si="29"/>
        <v>1609340.8684500323</v>
      </c>
      <c r="S219" s="16">
        <f t="shared" si="30"/>
        <v>6266.7460417342672</v>
      </c>
      <c r="T219" s="16">
        <f t="shared" si="31"/>
        <v>191220.29828554404</v>
      </c>
      <c r="U219" s="16">
        <f t="shared" si="32"/>
        <v>16725.670239820829</v>
      </c>
      <c r="V219" s="16">
        <f t="shared" si="33"/>
        <v>17888.312116937988</v>
      </c>
    </row>
    <row r="220" spans="1:22" x14ac:dyDescent="0.3">
      <c r="A220">
        <v>218</v>
      </c>
      <c r="B220" s="15">
        <f>'일자별 시가총액'!B219/'일자별 시가총액'!$G219</f>
        <v>0.70683373075583145</v>
      </c>
      <c r="C220" s="15">
        <f>'일자별 시가총액'!C219/'일자별 시가총액'!$G219</f>
        <v>3.2046004638501449E-2</v>
      </c>
      <c r="D220" s="15">
        <f>'일자별 시가총액'!D219/'일자별 시가총액'!$G219</f>
        <v>0.12540269077127217</v>
      </c>
      <c r="E220" s="15">
        <f>'일자별 시가총액'!E219/'일자별 시가총액'!$G219</f>
        <v>7.6702850227527722E-2</v>
      </c>
      <c r="F220" s="15">
        <f>'일자별 시가총액'!F219/'일자별 시가총액'!$G219</f>
        <v>5.9014723606867228E-2</v>
      </c>
      <c r="G220" s="24">
        <f>'일자별 시가총액'!H219</f>
        <v>125.70402446816406</v>
      </c>
      <c r="H220" s="30">
        <v>150000</v>
      </c>
      <c r="I220" s="30">
        <v>100000</v>
      </c>
      <c r="J220" s="9">
        <f t="shared" si="28"/>
        <v>11950000</v>
      </c>
      <c r="K220" s="23">
        <f t="shared" si="26"/>
        <v>12570.402446816406</v>
      </c>
      <c r="L220" s="9">
        <f t="shared" si="27"/>
        <v>150216309239.45605</v>
      </c>
      <c r="M220" s="31">
        <f>$L220*B220/'일자별 주가'!B219-펀드!R219</f>
        <v>6761.9364220588468</v>
      </c>
      <c r="N220" s="31">
        <f>$L220*C220/'일자별 주가'!C219-펀드!S219</f>
        <v>26.330865721571172</v>
      </c>
      <c r="O220" s="31">
        <f>$L220*D220/'일자별 주가'!D219-펀드!T219</f>
        <v>803.44663145192317</v>
      </c>
      <c r="P220" s="31">
        <f>$L220*E220/'일자별 주가'!E219-펀드!U219</f>
        <v>70.275925377402018</v>
      </c>
      <c r="Q220" s="31">
        <f>$L220*F220/'일자별 주가'!F219-펀드!V219</f>
        <v>75.160975281251012</v>
      </c>
      <c r="R220" s="16">
        <f t="shared" si="29"/>
        <v>1616102.8048720912</v>
      </c>
      <c r="S220" s="16">
        <f t="shared" si="30"/>
        <v>6293.0769074558384</v>
      </c>
      <c r="T220" s="16">
        <f t="shared" si="31"/>
        <v>192023.74491699596</v>
      </c>
      <c r="U220" s="16">
        <f t="shared" si="32"/>
        <v>16795.946165198231</v>
      </c>
      <c r="V220" s="16">
        <f t="shared" si="33"/>
        <v>17963.473092219239</v>
      </c>
    </row>
    <row r="221" spans="1:22" x14ac:dyDescent="0.3">
      <c r="A221">
        <v>219</v>
      </c>
      <c r="B221" s="15">
        <f>'일자별 시가총액'!B220/'일자별 시가총액'!$G220</f>
        <v>0.70049143008573211</v>
      </c>
      <c r="C221" s="15">
        <f>'일자별 시가총액'!C220/'일자별 시가총액'!$G220</f>
        <v>3.3780439321742364E-2</v>
      </c>
      <c r="D221" s="15">
        <f>'일자별 시가총액'!D220/'일자별 시가총액'!$G220</f>
        <v>0.12587510546688785</v>
      </c>
      <c r="E221" s="15">
        <f>'일자별 시가총액'!E220/'일자별 시가총액'!$G220</f>
        <v>7.9654358741794079E-2</v>
      </c>
      <c r="F221" s="15">
        <f>'일자별 시가총액'!F220/'일자별 시가총액'!$G220</f>
        <v>6.0198666383843649E-2</v>
      </c>
      <c r="G221" s="24">
        <f>'일자별 시가총액'!H220</f>
        <v>125.10459409783022</v>
      </c>
      <c r="H221" s="30">
        <v>50000</v>
      </c>
      <c r="I221" s="30">
        <v>0</v>
      </c>
      <c r="J221" s="9">
        <f t="shared" si="28"/>
        <v>12000000</v>
      </c>
      <c r="K221" s="23">
        <f t="shared" si="26"/>
        <v>12510.459409783021</v>
      </c>
      <c r="L221" s="9">
        <f t="shared" si="27"/>
        <v>150125512917.39627</v>
      </c>
      <c r="M221" s="31">
        <f>$L221*B221/'일자별 주가'!B220-펀드!R220</f>
        <v>6761.9364220595453</v>
      </c>
      <c r="N221" s="31">
        <f>$L221*C221/'일자별 주가'!C220-펀드!S220</f>
        <v>26.33086572157481</v>
      </c>
      <c r="O221" s="31">
        <f>$L221*D221/'일자별 주가'!D220-펀드!T220</f>
        <v>803.44663145189406</v>
      </c>
      <c r="P221" s="31">
        <f>$L221*E221/'일자별 주가'!E220-펀드!U220</f>
        <v>70.275925377402018</v>
      </c>
      <c r="Q221" s="31">
        <f>$L221*F221/'일자별 주가'!F220-펀드!V220</f>
        <v>75.160975281258288</v>
      </c>
      <c r="R221" s="16">
        <f t="shared" si="29"/>
        <v>1622864.7412941507</v>
      </c>
      <c r="S221" s="16">
        <f t="shared" si="30"/>
        <v>6319.4077731774132</v>
      </c>
      <c r="T221" s="16">
        <f t="shared" si="31"/>
        <v>192827.19154844785</v>
      </c>
      <c r="U221" s="16">
        <f t="shared" si="32"/>
        <v>16866.222090575633</v>
      </c>
      <c r="V221" s="16">
        <f t="shared" si="33"/>
        <v>18038.634067500498</v>
      </c>
    </row>
    <row r="222" spans="1:22" x14ac:dyDescent="0.3">
      <c r="A222">
        <v>220</v>
      </c>
      <c r="B222" s="15">
        <f>'일자별 시가총액'!B221/'일자별 시가총액'!$G221</f>
        <v>0.69740931472570344</v>
      </c>
      <c r="C222" s="15">
        <f>'일자별 시가총액'!C221/'일자별 시가총액'!$G221</f>
        <v>3.356975191310433E-2</v>
      </c>
      <c r="D222" s="15">
        <f>'일자별 시가총액'!D221/'일자별 시가총액'!$G221</f>
        <v>0.12596580446395522</v>
      </c>
      <c r="E222" s="15">
        <f>'일자별 시가총액'!E221/'일자별 시가총액'!$G221</f>
        <v>8.0895801124876085E-2</v>
      </c>
      <c r="F222" s="15">
        <f>'일자별 시가총액'!F221/'일자별 시가총액'!$G221</f>
        <v>6.2159327772360967E-2</v>
      </c>
      <c r="G222" s="24">
        <f>'일자별 시가총액'!H221</f>
        <v>125.26964686062844</v>
      </c>
      <c r="H222" s="30">
        <v>50000</v>
      </c>
      <c r="I222" s="30">
        <v>0</v>
      </c>
      <c r="J222" s="9">
        <f t="shared" si="28"/>
        <v>12050000</v>
      </c>
      <c r="K222" s="23">
        <f t="shared" si="26"/>
        <v>12526.964686062844</v>
      </c>
      <c r="L222" s="9">
        <f t="shared" si="27"/>
        <v>150949924467.05725</v>
      </c>
      <c r="M222" s="31">
        <f>$L222*B222/'일자별 주가'!B221-펀드!R221</f>
        <v>6761.9364220581483</v>
      </c>
      <c r="N222" s="31">
        <f>$L222*C222/'일자별 주가'!C221-펀드!S221</f>
        <v>26.330865721570262</v>
      </c>
      <c r="O222" s="31">
        <f>$L222*D222/'일자별 주가'!D221-펀드!T221</f>
        <v>803.44663145177765</v>
      </c>
      <c r="P222" s="31">
        <f>$L222*E222/'일자별 주가'!E221-펀드!U221</f>
        <v>70.275925377391104</v>
      </c>
      <c r="Q222" s="31">
        <f>$L222*F222/'일자별 주가'!F221-펀드!V221</f>
        <v>75.160975281243736</v>
      </c>
      <c r="R222" s="16">
        <f t="shared" si="29"/>
        <v>1629626.6777162089</v>
      </c>
      <c r="S222" s="16">
        <f t="shared" si="30"/>
        <v>6345.7386388989835</v>
      </c>
      <c r="T222" s="16">
        <f t="shared" si="31"/>
        <v>193630.63817989963</v>
      </c>
      <c r="U222" s="16">
        <f t="shared" si="32"/>
        <v>16936.498015953024</v>
      </c>
      <c r="V222" s="16">
        <f t="shared" si="33"/>
        <v>18113.795042781741</v>
      </c>
    </row>
    <row r="223" spans="1:22" x14ac:dyDescent="0.3">
      <c r="A223">
        <v>221</v>
      </c>
      <c r="B223" s="15">
        <f>'일자별 시가총액'!B222/'일자별 시가총액'!$G222</f>
        <v>0.69926759837357577</v>
      </c>
      <c r="C223" s="15">
        <f>'일자별 시가총액'!C222/'일자별 시가총액'!$G222</f>
        <v>3.3232825666042222E-2</v>
      </c>
      <c r="D223" s="15">
        <f>'일자별 시가총액'!D222/'일자별 시가총액'!$G222</f>
        <v>0.12430838747682685</v>
      </c>
      <c r="E223" s="15">
        <f>'일자별 시가총액'!E222/'일자별 시가총액'!$G222</f>
        <v>8.1322960512575274E-2</v>
      </c>
      <c r="F223" s="15">
        <f>'일자별 시가총액'!F222/'일자별 시가총액'!$G222</f>
        <v>6.1868227970979892E-2</v>
      </c>
      <c r="G223" s="24">
        <f>'일자별 시가총액'!H222</f>
        <v>125.13014689220212</v>
      </c>
      <c r="H223" s="30">
        <v>50000</v>
      </c>
      <c r="I223" s="30">
        <v>0</v>
      </c>
      <c r="J223" s="9">
        <f t="shared" si="28"/>
        <v>12100000</v>
      </c>
      <c r="K223" s="23">
        <f t="shared" si="26"/>
        <v>12513.01468922021</v>
      </c>
      <c r="L223" s="9">
        <f t="shared" si="27"/>
        <v>151407477739.56454</v>
      </c>
      <c r="M223" s="31">
        <f>$L223*B223/'일자별 주가'!B222-펀드!R222</f>
        <v>6761.9364220590796</v>
      </c>
      <c r="N223" s="31">
        <f>$L223*C223/'일자별 주가'!C222-펀드!S222</f>
        <v>26.330865721572081</v>
      </c>
      <c r="O223" s="31">
        <f>$L223*D223/'일자별 주가'!D222-펀드!T222</f>
        <v>803.44663145189406</v>
      </c>
      <c r="P223" s="31">
        <f>$L223*E223/'일자별 주가'!E222-펀드!U222</f>
        <v>70.275925377402018</v>
      </c>
      <c r="Q223" s="31">
        <f>$L223*F223/'일자별 주가'!F222-펀드!V222</f>
        <v>75.16097528125465</v>
      </c>
      <c r="R223" s="16">
        <f t="shared" si="29"/>
        <v>1636388.6141382679</v>
      </c>
      <c r="S223" s="16">
        <f t="shared" si="30"/>
        <v>6372.0695046205556</v>
      </c>
      <c r="T223" s="16">
        <f t="shared" si="31"/>
        <v>194434.08481135152</v>
      </c>
      <c r="U223" s="16">
        <f t="shared" si="32"/>
        <v>17006.773941330426</v>
      </c>
      <c r="V223" s="16">
        <f t="shared" si="33"/>
        <v>18188.956018062996</v>
      </c>
    </row>
    <row r="224" spans="1:22" x14ac:dyDescent="0.3">
      <c r="A224">
        <v>222</v>
      </c>
      <c r="B224" s="15">
        <f>'일자별 시가총액'!B223/'일자별 시가총액'!$G223</f>
        <v>0.70241864588696767</v>
      </c>
      <c r="C224" s="15">
        <f>'일자별 시가총액'!C223/'일자별 시가총액'!$G223</f>
        <v>3.2198038033506383E-2</v>
      </c>
      <c r="D224" s="15">
        <f>'일자별 시가총액'!D223/'일자별 시가총액'!$G223</f>
        <v>0.12364547003753829</v>
      </c>
      <c r="E224" s="15">
        <f>'일자별 시가총액'!E223/'일자별 시가총액'!$G223</f>
        <v>8.0896428152449268E-2</v>
      </c>
      <c r="F224" s="15">
        <f>'일자별 시가총액'!F223/'일자별 시가총액'!$G223</f>
        <v>6.0841417889538368E-2</v>
      </c>
      <c r="G224" s="24">
        <f>'일자별 시가총액'!H223</f>
        <v>129.95973588162067</v>
      </c>
      <c r="H224" s="30">
        <v>200000</v>
      </c>
      <c r="I224" s="30">
        <v>150000</v>
      </c>
      <c r="J224" s="9">
        <f t="shared" si="28"/>
        <v>12150000</v>
      </c>
      <c r="K224" s="23">
        <f t="shared" si="26"/>
        <v>12995.973588162067</v>
      </c>
      <c r="L224" s="9">
        <f t="shared" si="27"/>
        <v>157901079096.16913</v>
      </c>
      <c r="M224" s="31">
        <f>$L224*B224/'일자별 주가'!B223-펀드!R223</f>
        <v>6761.9364220595453</v>
      </c>
      <c r="N224" s="31">
        <f>$L224*C224/'일자별 주가'!C223-펀드!S223</f>
        <v>26.33086572157481</v>
      </c>
      <c r="O224" s="31">
        <f>$L224*D224/'일자별 주가'!D223-펀드!T223</f>
        <v>803.44663145189406</v>
      </c>
      <c r="P224" s="31">
        <f>$L224*E224/'일자별 주가'!E223-펀드!U223</f>
        <v>70.275925377402018</v>
      </c>
      <c r="Q224" s="31">
        <f>$L224*F224/'일자별 주가'!F223-펀드!V223</f>
        <v>75.160975281258288</v>
      </c>
      <c r="R224" s="16">
        <f t="shared" si="29"/>
        <v>1643150.5505603275</v>
      </c>
      <c r="S224" s="16">
        <f t="shared" si="30"/>
        <v>6398.4003703421304</v>
      </c>
      <c r="T224" s="16">
        <f t="shared" si="31"/>
        <v>195237.53144280342</v>
      </c>
      <c r="U224" s="16">
        <f t="shared" si="32"/>
        <v>17077.049866707828</v>
      </c>
      <c r="V224" s="16">
        <f t="shared" si="33"/>
        <v>18264.116993344254</v>
      </c>
    </row>
    <row r="225" spans="1:22" x14ac:dyDescent="0.3">
      <c r="A225">
        <v>223</v>
      </c>
      <c r="B225" s="15">
        <f>'일자별 시가총액'!B224/'일자별 시가총액'!$G224</f>
        <v>0.69835909659119833</v>
      </c>
      <c r="C225" s="15">
        <f>'일자별 시가총액'!C224/'일자별 시가총액'!$G224</f>
        <v>3.1838010388244638E-2</v>
      </c>
      <c r="D225" s="15">
        <f>'일자별 시가총액'!D224/'일자별 시가총액'!$G224</f>
        <v>0.12085176344782012</v>
      </c>
      <c r="E225" s="15">
        <f>'일자별 시가총액'!E224/'일자별 시가총액'!$G224</f>
        <v>8.565888067345484E-2</v>
      </c>
      <c r="F225" s="15">
        <f>'일자별 시가총액'!F224/'일자별 시가총액'!$G224</f>
        <v>6.3292248899282061E-2</v>
      </c>
      <c r="G225" s="24">
        <f>'일자별 시가총액'!H224</f>
        <v>131.10249383387531</v>
      </c>
      <c r="H225" s="30">
        <v>100000</v>
      </c>
      <c r="I225" s="30">
        <v>100000</v>
      </c>
      <c r="J225" s="9">
        <f t="shared" si="28"/>
        <v>12150000</v>
      </c>
      <c r="K225" s="23">
        <f t="shared" si="26"/>
        <v>13110.249383387531</v>
      </c>
      <c r="L225" s="9">
        <f t="shared" si="27"/>
        <v>159289530008.15851</v>
      </c>
      <c r="M225" s="31">
        <f>$L225*B225/'일자별 주가'!B224-펀드!R224</f>
        <v>0</v>
      </c>
      <c r="N225" s="31">
        <f>$L225*C225/'일자별 주가'!C224-펀드!S224</f>
        <v>0</v>
      </c>
      <c r="O225" s="31">
        <f>$L225*D225/'일자별 주가'!D224-펀드!T224</f>
        <v>0</v>
      </c>
      <c r="P225" s="31">
        <f>$L225*E225/'일자별 주가'!E224-펀드!U224</f>
        <v>0</v>
      </c>
      <c r="Q225" s="31">
        <f>$L225*F225/'일자별 주가'!F224-펀드!V224</f>
        <v>0</v>
      </c>
      <c r="R225" s="16">
        <f t="shared" si="29"/>
        <v>1643150.5505603275</v>
      </c>
      <c r="S225" s="16">
        <f t="shared" si="30"/>
        <v>6398.4003703421304</v>
      </c>
      <c r="T225" s="16">
        <f t="shared" si="31"/>
        <v>195237.53144280342</v>
      </c>
      <c r="U225" s="16">
        <f t="shared" si="32"/>
        <v>17077.049866707828</v>
      </c>
      <c r="V225" s="16">
        <f t="shared" si="33"/>
        <v>18264.116993344254</v>
      </c>
    </row>
    <row r="226" spans="1:22" x14ac:dyDescent="0.3">
      <c r="A226">
        <v>224</v>
      </c>
      <c r="B226" s="15">
        <f>'일자별 시가총액'!B225/'일자별 시가총액'!$G225</f>
        <v>0.69804665311846226</v>
      </c>
      <c r="C226" s="15">
        <f>'일자별 시가총액'!C225/'일자별 시가총액'!$G225</f>
        <v>3.2389707709246998E-2</v>
      </c>
      <c r="D226" s="15">
        <f>'일자별 시가총액'!D225/'일자별 시가총액'!$G225</f>
        <v>0.12104934284957412</v>
      </c>
      <c r="E226" s="15">
        <f>'일자별 시가총액'!E225/'일자별 시가총액'!$G225</f>
        <v>8.5836485478801211E-2</v>
      </c>
      <c r="F226" s="15">
        <f>'일자별 시가총액'!F225/'일자별 시가총액'!$G225</f>
        <v>6.2677810843915466E-2</v>
      </c>
      <c r="G226" s="24">
        <f>'일자별 시가총액'!H225</f>
        <v>129.0300479766646</v>
      </c>
      <c r="H226" s="30">
        <v>150000</v>
      </c>
      <c r="I226" s="30">
        <v>100000</v>
      </c>
      <c r="J226" s="9">
        <f t="shared" si="28"/>
        <v>12200000</v>
      </c>
      <c r="K226" s="23">
        <f t="shared" si="26"/>
        <v>12903.004797666459</v>
      </c>
      <c r="L226" s="9">
        <f t="shared" si="27"/>
        <v>157416658531.53079</v>
      </c>
      <c r="M226" s="31">
        <f>$L226*B226/'일자별 주가'!B225-펀드!R225</f>
        <v>6761.9364220583811</v>
      </c>
      <c r="N226" s="31">
        <f>$L226*C226/'일자별 주가'!C225-펀드!S225</f>
        <v>26.330865721570262</v>
      </c>
      <c r="O226" s="31">
        <f>$L226*D226/'일자별 주가'!D225-펀드!T225</f>
        <v>803.44663145180675</v>
      </c>
      <c r="P226" s="31">
        <f>$L226*E226/'일자별 주가'!E225-펀드!U225</f>
        <v>70.275925377387466</v>
      </c>
      <c r="Q226" s="31">
        <f>$L226*F226/'일자별 주가'!F225-펀드!V225</f>
        <v>75.160975281247374</v>
      </c>
      <c r="R226" s="16">
        <f t="shared" si="29"/>
        <v>1649912.4869823859</v>
      </c>
      <c r="S226" s="16">
        <f t="shared" si="30"/>
        <v>6424.7312360637006</v>
      </c>
      <c r="T226" s="16">
        <f t="shared" si="31"/>
        <v>196040.97807425522</v>
      </c>
      <c r="U226" s="16">
        <f t="shared" si="32"/>
        <v>17147.325792085216</v>
      </c>
      <c r="V226" s="16">
        <f t="shared" si="33"/>
        <v>18339.277968625502</v>
      </c>
    </row>
    <row r="227" spans="1:22" x14ac:dyDescent="0.3">
      <c r="A227">
        <v>225</v>
      </c>
      <c r="B227" s="15">
        <f>'일자별 시가총액'!B226/'일자별 시가총액'!$G226</f>
        <v>0.69758264937969983</v>
      </c>
      <c r="C227" s="15">
        <f>'일자별 시가총액'!C226/'일자별 시가총액'!$G226</f>
        <v>3.1543864778667892E-2</v>
      </c>
      <c r="D227" s="15">
        <f>'일자별 시가총액'!D226/'일자별 시가총액'!$G226</f>
        <v>0.1211599520966572</v>
      </c>
      <c r="E227" s="15">
        <f>'일자별 시가총액'!E226/'일자별 시가총액'!$G226</f>
        <v>8.6998628474146703E-2</v>
      </c>
      <c r="F227" s="15">
        <f>'일자별 시가총액'!F226/'일자별 시가총액'!$G226</f>
        <v>6.2714905270828417E-2</v>
      </c>
      <c r="G227" s="24">
        <f>'일자별 시가총액'!H226</f>
        <v>131.83002103302891</v>
      </c>
      <c r="H227" s="30">
        <v>50000</v>
      </c>
      <c r="I227" s="30">
        <v>0</v>
      </c>
      <c r="J227" s="9">
        <f t="shared" si="28"/>
        <v>12250000</v>
      </c>
      <c r="K227" s="23">
        <f t="shared" si="26"/>
        <v>13183.002103302892</v>
      </c>
      <c r="L227" s="9">
        <f t="shared" si="27"/>
        <v>161491775765.46042</v>
      </c>
      <c r="M227" s="31">
        <f>$L227*B227/'일자별 주가'!B226-펀드!R226</f>
        <v>6761.9364220593125</v>
      </c>
      <c r="N227" s="31">
        <f>$L227*C227/'일자별 주가'!C226-펀드!S226</f>
        <v>26.3308657215739</v>
      </c>
      <c r="O227" s="31">
        <f>$L227*D227/'일자별 주가'!D226-펀드!T226</f>
        <v>803.44663145192317</v>
      </c>
      <c r="P227" s="31">
        <f>$L227*E227/'일자별 주가'!E226-펀드!U226</f>
        <v>70.275925377405656</v>
      </c>
      <c r="Q227" s="31">
        <f>$L227*F227/'일자별 주가'!F226-펀드!V226</f>
        <v>75.160975281251012</v>
      </c>
      <c r="R227" s="16">
        <f t="shared" si="29"/>
        <v>1656674.4234044452</v>
      </c>
      <c r="S227" s="16">
        <f t="shared" si="30"/>
        <v>6451.0621017852745</v>
      </c>
      <c r="T227" s="16">
        <f t="shared" si="31"/>
        <v>196844.42470570715</v>
      </c>
      <c r="U227" s="16">
        <f t="shared" si="32"/>
        <v>17217.601717462621</v>
      </c>
      <c r="V227" s="16">
        <f t="shared" si="33"/>
        <v>18414.438943906753</v>
      </c>
    </row>
    <row r="228" spans="1:22" x14ac:dyDescent="0.3">
      <c r="A228">
        <v>226</v>
      </c>
      <c r="B228" s="15">
        <f>'일자별 시가총액'!B227/'일자별 시가총액'!$G227</f>
        <v>0.69907880709903403</v>
      </c>
      <c r="C228" s="15">
        <f>'일자별 시가총액'!C227/'일자별 시가총액'!$G227</f>
        <v>3.1518816863847304E-2</v>
      </c>
      <c r="D228" s="15">
        <f>'일자별 시가총액'!D227/'일자별 시가총액'!$G227</f>
        <v>0.12033297602079787</v>
      </c>
      <c r="E228" s="15">
        <f>'일자별 시가총액'!E227/'일자별 시가총액'!$G227</f>
        <v>8.6290357972559614E-2</v>
      </c>
      <c r="F228" s="15">
        <f>'일자별 시가총액'!F227/'일자별 시가총액'!$G227</f>
        <v>6.2779042043761168E-2</v>
      </c>
      <c r="G228" s="24">
        <f>'일자별 시가총액'!H227</f>
        <v>131.93478597874042</v>
      </c>
      <c r="H228" s="30">
        <v>100000</v>
      </c>
      <c r="I228" s="30">
        <v>50000</v>
      </c>
      <c r="J228" s="9">
        <f t="shared" si="28"/>
        <v>12300000</v>
      </c>
      <c r="K228" s="23">
        <f t="shared" si="26"/>
        <v>13193.478597874044</v>
      </c>
      <c r="L228" s="9">
        <f t="shared" si="27"/>
        <v>162279786753.85074</v>
      </c>
      <c r="M228" s="31">
        <f>$L228*B228/'일자별 주가'!B227-펀드!R227</f>
        <v>6761.9364220593125</v>
      </c>
      <c r="N228" s="31">
        <f>$L228*C228/'일자별 주가'!C227-펀드!S227</f>
        <v>26.3308657215739</v>
      </c>
      <c r="O228" s="31">
        <f>$L228*D228/'일자별 주가'!D227-펀드!T227</f>
        <v>803.44663145189406</v>
      </c>
      <c r="P228" s="31">
        <f>$L228*E228/'일자별 주가'!E227-펀드!U227</f>
        <v>70.275925377402018</v>
      </c>
      <c r="Q228" s="31">
        <f>$L228*F228/'일자별 주가'!F227-펀드!V227</f>
        <v>75.16097528125465</v>
      </c>
      <c r="R228" s="16">
        <f t="shared" si="29"/>
        <v>1663436.3598265045</v>
      </c>
      <c r="S228" s="16">
        <f t="shared" si="30"/>
        <v>6477.3929675068484</v>
      </c>
      <c r="T228" s="16">
        <f t="shared" si="31"/>
        <v>197647.87133715904</v>
      </c>
      <c r="U228" s="16">
        <f t="shared" si="32"/>
        <v>17287.877642840023</v>
      </c>
      <c r="V228" s="16">
        <f t="shared" si="33"/>
        <v>18489.599919188007</v>
      </c>
    </row>
    <row r="229" spans="1:22" x14ac:dyDescent="0.3">
      <c r="A229">
        <v>227</v>
      </c>
      <c r="B229" s="15">
        <f>'일자별 시가총액'!B228/'일자별 시가총액'!$G228</f>
        <v>0.69807511666630406</v>
      </c>
      <c r="C229" s="15">
        <f>'일자별 시가총액'!C228/'일자별 시가총액'!$G228</f>
        <v>3.1657757999076767E-2</v>
      </c>
      <c r="D229" s="15">
        <f>'일자별 시가총액'!D228/'일자별 시가총액'!$G228</f>
        <v>0.12124585224510195</v>
      </c>
      <c r="E229" s="15">
        <f>'일자별 시가총액'!E228/'일자별 시가총액'!$G228</f>
        <v>8.7016537986316908E-2</v>
      </c>
      <c r="F229" s="15">
        <f>'일자별 시가총액'!F228/'일자별 시가총액'!$G228</f>
        <v>6.2004735103200259E-2</v>
      </c>
      <c r="G229" s="24">
        <f>'일자별 시가총액'!H228</f>
        <v>129.21851777361979</v>
      </c>
      <c r="H229" s="30">
        <v>100000</v>
      </c>
      <c r="I229" s="30">
        <v>50000</v>
      </c>
      <c r="J229" s="9">
        <f t="shared" si="28"/>
        <v>12350000</v>
      </c>
      <c r="K229" s="23">
        <f t="shared" si="26"/>
        <v>12921.851777361979</v>
      </c>
      <c r="L229" s="9">
        <f t="shared" si="27"/>
        <v>159584869450.42044</v>
      </c>
      <c r="M229" s="31">
        <f>$L229*B229/'일자별 주가'!B228-펀드!R228</f>
        <v>6761.936422058614</v>
      </c>
      <c r="N229" s="31">
        <f>$L229*C229/'일자별 주가'!C228-펀드!S228</f>
        <v>26.330865721571172</v>
      </c>
      <c r="O229" s="31">
        <f>$L229*D229/'일자별 주가'!D228-펀드!T228</f>
        <v>803.44663145183586</v>
      </c>
      <c r="P229" s="31">
        <f>$L229*E229/'일자별 주가'!E228-펀드!U228</f>
        <v>70.275925377394742</v>
      </c>
      <c r="Q229" s="31">
        <f>$L229*F229/'일자별 주가'!F228-펀드!V228</f>
        <v>75.160975281251012</v>
      </c>
      <c r="R229" s="16">
        <f t="shared" si="29"/>
        <v>1670198.2962485631</v>
      </c>
      <c r="S229" s="16">
        <f t="shared" si="30"/>
        <v>6503.7238332284196</v>
      </c>
      <c r="T229" s="16">
        <f t="shared" si="31"/>
        <v>198451.31796861088</v>
      </c>
      <c r="U229" s="16">
        <f t="shared" si="32"/>
        <v>17358.153568217418</v>
      </c>
      <c r="V229" s="16">
        <f t="shared" si="33"/>
        <v>18564.760894469258</v>
      </c>
    </row>
    <row r="230" spans="1:22" x14ac:dyDescent="0.3">
      <c r="A230">
        <v>228</v>
      </c>
      <c r="B230" s="15">
        <f>'일자별 시가총액'!B229/'일자별 시가총액'!$G229</f>
        <v>0.69695005587461789</v>
      </c>
      <c r="C230" s="15">
        <f>'일자별 시가총액'!C229/'일자별 시가총액'!$G229</f>
        <v>3.1370857811232125E-2</v>
      </c>
      <c r="D230" s="15">
        <f>'일자별 시가총액'!D229/'일자별 시가총액'!$G229</f>
        <v>0.12275069969100699</v>
      </c>
      <c r="E230" s="15">
        <f>'일자별 시가총액'!E229/'일자별 시가총액'!$G229</f>
        <v>8.6428300834103175E-2</v>
      </c>
      <c r="F230" s="15">
        <f>'일자별 시가총액'!F229/'일자별 시가총액'!$G229</f>
        <v>6.2500085789039844E-2</v>
      </c>
      <c r="G230" s="24">
        <f>'일자별 시가총액'!H229</f>
        <v>131.56159054762307</v>
      </c>
      <c r="H230" s="30">
        <v>50000</v>
      </c>
      <c r="I230" s="30">
        <v>50000</v>
      </c>
      <c r="J230" s="9">
        <f t="shared" si="28"/>
        <v>12350000</v>
      </c>
      <c r="K230" s="23">
        <f t="shared" si="26"/>
        <v>13156.159054762307</v>
      </c>
      <c r="L230" s="9">
        <f t="shared" si="27"/>
        <v>162478564326.31448</v>
      </c>
      <c r="M230" s="31">
        <f>$L230*B230/'일자별 주가'!B229-펀드!R229</f>
        <v>0</v>
      </c>
      <c r="N230" s="31">
        <f>$L230*C230/'일자별 주가'!C229-펀드!S229</f>
        <v>0</v>
      </c>
      <c r="O230" s="31">
        <f>$L230*D230/'일자별 주가'!D229-펀드!T229</f>
        <v>0</v>
      </c>
      <c r="P230" s="31">
        <f>$L230*E230/'일자별 주가'!E229-펀드!U229</f>
        <v>0</v>
      </c>
      <c r="Q230" s="31">
        <f>$L230*F230/'일자별 주가'!F229-펀드!V229</f>
        <v>0</v>
      </c>
      <c r="R230" s="16">
        <f t="shared" si="29"/>
        <v>1670198.2962485631</v>
      </c>
      <c r="S230" s="16">
        <f t="shared" si="30"/>
        <v>6503.7238332284196</v>
      </c>
      <c r="T230" s="16">
        <f t="shared" si="31"/>
        <v>198451.31796861088</v>
      </c>
      <c r="U230" s="16">
        <f t="shared" si="32"/>
        <v>17358.153568217418</v>
      </c>
      <c r="V230" s="16">
        <f t="shared" si="33"/>
        <v>18564.760894469258</v>
      </c>
    </row>
    <row r="231" spans="1:22" x14ac:dyDescent="0.3">
      <c r="A231">
        <v>229</v>
      </c>
      <c r="B231" s="15">
        <f>'일자별 시가총액'!B230/'일자별 시가총액'!$G230</f>
        <v>0.69245476723949184</v>
      </c>
      <c r="C231" s="15">
        <f>'일자별 시가총액'!C230/'일자별 시가총액'!$G230</f>
        <v>3.0291088379522938E-2</v>
      </c>
      <c r="D231" s="15">
        <f>'일자별 시가총액'!D230/'일자별 시가총액'!$G230</f>
        <v>0.12903842515303698</v>
      </c>
      <c r="E231" s="15">
        <f>'일자별 시가총액'!E230/'일자별 시가총액'!$G230</f>
        <v>8.7083944165934665E-2</v>
      </c>
      <c r="F231" s="15">
        <f>'일자별 시가총액'!F230/'일자별 시가총액'!$G230</f>
        <v>6.1131775062013533E-2</v>
      </c>
      <c r="G231" s="24">
        <f>'일자별 시가총액'!H230</f>
        <v>135.73582089891499</v>
      </c>
      <c r="H231" s="30">
        <v>150000</v>
      </c>
      <c r="I231" s="30">
        <v>100000</v>
      </c>
      <c r="J231" s="9">
        <f t="shared" si="28"/>
        <v>12400000</v>
      </c>
      <c r="K231" s="23">
        <f t="shared" si="26"/>
        <v>13573.582089891499</v>
      </c>
      <c r="L231" s="9">
        <f t="shared" si="27"/>
        <v>168312417914.6546</v>
      </c>
      <c r="M231" s="31">
        <f>$L231*B231/'일자별 주가'!B230-펀드!R230</f>
        <v>6761.9364220588468</v>
      </c>
      <c r="N231" s="31">
        <f>$L231*C231/'일자별 주가'!C230-펀드!S230</f>
        <v>26.330865721572991</v>
      </c>
      <c r="O231" s="31">
        <f>$L231*D231/'일자별 주가'!D230-펀드!T230</f>
        <v>803.44663145186496</v>
      </c>
      <c r="P231" s="31">
        <f>$L231*E231/'일자별 주가'!E230-펀드!U230</f>
        <v>70.275925377402018</v>
      </c>
      <c r="Q231" s="31">
        <f>$L231*F231/'일자별 주가'!F230-펀드!V230</f>
        <v>75.160975281251012</v>
      </c>
      <c r="R231" s="16">
        <f t="shared" si="29"/>
        <v>1676960.2326706219</v>
      </c>
      <c r="S231" s="16">
        <f t="shared" si="30"/>
        <v>6530.0546989499926</v>
      </c>
      <c r="T231" s="16">
        <f t="shared" si="31"/>
        <v>199254.76460006274</v>
      </c>
      <c r="U231" s="16">
        <f t="shared" si="32"/>
        <v>17428.42949359482</v>
      </c>
      <c r="V231" s="16">
        <f t="shared" si="33"/>
        <v>18639.921869750509</v>
      </c>
    </row>
    <row r="232" spans="1:22" x14ac:dyDescent="0.3">
      <c r="A232">
        <v>230</v>
      </c>
      <c r="B232" s="15">
        <f>'일자별 시가총액'!B231/'일자별 시가총액'!$G231</f>
        <v>0.69027460733164347</v>
      </c>
      <c r="C232" s="15">
        <f>'일자별 시가총액'!C231/'일자별 시가총액'!$G231</f>
        <v>3.0680786304669409E-2</v>
      </c>
      <c r="D232" s="15">
        <f>'일자별 시가총액'!D231/'일자별 시가총액'!$G231</f>
        <v>0.13120486479874477</v>
      </c>
      <c r="E232" s="15">
        <f>'일자별 시가총액'!E231/'일자별 시가총액'!$G231</f>
        <v>8.7075298607912854E-2</v>
      </c>
      <c r="F232" s="15">
        <f>'일자별 시가총액'!F231/'일자별 시가총액'!$G231</f>
        <v>6.0764442957029513E-2</v>
      </c>
      <c r="G232" s="24">
        <f>'일자별 시가총액'!H231</f>
        <v>136.55636861376513</v>
      </c>
      <c r="H232" s="30">
        <v>100000</v>
      </c>
      <c r="I232" s="30">
        <v>100000</v>
      </c>
      <c r="J232" s="9">
        <f t="shared" si="28"/>
        <v>12400000</v>
      </c>
      <c r="K232" s="23">
        <f t="shared" si="26"/>
        <v>13655.636861376513</v>
      </c>
      <c r="L232" s="9">
        <f t="shared" si="27"/>
        <v>169329897081.06876</v>
      </c>
      <c r="M232" s="31">
        <f>$L232*B232/'일자별 주가'!B231-펀드!R231</f>
        <v>0</v>
      </c>
      <c r="N232" s="31">
        <f>$L232*C232/'일자별 주가'!C231-펀드!S231</f>
        <v>0</v>
      </c>
      <c r="O232" s="31">
        <f>$L232*D232/'일자별 주가'!D231-펀드!T231</f>
        <v>0</v>
      </c>
      <c r="P232" s="31">
        <f>$L232*E232/'일자별 주가'!E231-펀드!U231</f>
        <v>0</v>
      </c>
      <c r="Q232" s="31">
        <f>$L232*F232/'일자별 주가'!F231-펀드!V231</f>
        <v>0</v>
      </c>
      <c r="R232" s="16">
        <f t="shared" si="29"/>
        <v>1676960.2326706219</v>
      </c>
      <c r="S232" s="16">
        <f t="shared" si="30"/>
        <v>6530.0546989499926</v>
      </c>
      <c r="T232" s="16">
        <f t="shared" si="31"/>
        <v>199254.76460006274</v>
      </c>
      <c r="U232" s="16">
        <f t="shared" si="32"/>
        <v>17428.42949359482</v>
      </c>
      <c r="V232" s="16">
        <f t="shared" si="33"/>
        <v>18639.921869750509</v>
      </c>
    </row>
    <row r="233" spans="1:22" x14ac:dyDescent="0.3">
      <c r="A233">
        <v>231</v>
      </c>
      <c r="B233" s="15">
        <f>'일자별 시가총액'!B232/'일자별 시가총액'!$G232</f>
        <v>0.69245352921207692</v>
      </c>
      <c r="C233" s="15">
        <f>'일자별 시가총액'!C232/'일자별 시가총액'!$G232</f>
        <v>3.0748225598676928E-2</v>
      </c>
      <c r="D233" s="15">
        <f>'일자별 시가총액'!D232/'일자별 시가총액'!$G232</f>
        <v>0.13233306847015036</v>
      </c>
      <c r="E233" s="15">
        <f>'일자별 시가총액'!E232/'일자별 시가총액'!$G232</f>
        <v>8.5151135605756476E-2</v>
      </c>
      <c r="F233" s="15">
        <f>'일자별 시가총액'!F232/'일자별 시가총액'!$G232</f>
        <v>5.9314041113339287E-2</v>
      </c>
      <c r="G233" s="24">
        <f>'일자별 시가총액'!H232</f>
        <v>139.64213735103695</v>
      </c>
      <c r="H233" s="30">
        <v>50000</v>
      </c>
      <c r="I233" s="30">
        <v>0</v>
      </c>
      <c r="J233" s="9">
        <f t="shared" si="28"/>
        <v>12450000</v>
      </c>
      <c r="K233" s="23">
        <f t="shared" si="26"/>
        <v>13964.213735103696</v>
      </c>
      <c r="L233" s="9">
        <f t="shared" si="27"/>
        <v>173854461002.04102</v>
      </c>
      <c r="M233" s="31">
        <f>$L233*B233/'일자별 주가'!B232-펀드!R232</f>
        <v>6761.9364220590796</v>
      </c>
      <c r="N233" s="31">
        <f>$L233*C233/'일자별 주가'!C232-펀드!S232</f>
        <v>26.330865721572991</v>
      </c>
      <c r="O233" s="31">
        <f>$L233*D233/'일자별 주가'!D232-펀드!T232</f>
        <v>803.44663145186496</v>
      </c>
      <c r="P233" s="31">
        <f>$L233*E233/'일자별 주가'!E232-펀드!U232</f>
        <v>70.275925377394742</v>
      </c>
      <c r="Q233" s="31">
        <f>$L233*F233/'일자별 주가'!F232-펀드!V232</f>
        <v>75.160975281258288</v>
      </c>
      <c r="R233" s="16">
        <f t="shared" si="29"/>
        <v>1683722.169092681</v>
      </c>
      <c r="S233" s="16">
        <f t="shared" si="30"/>
        <v>6556.3855646715656</v>
      </c>
      <c r="T233" s="16">
        <f t="shared" si="31"/>
        <v>200058.21123151461</v>
      </c>
      <c r="U233" s="16">
        <f t="shared" si="32"/>
        <v>17498.705418972215</v>
      </c>
      <c r="V233" s="16">
        <f t="shared" si="33"/>
        <v>18715.082845031768</v>
      </c>
    </row>
    <row r="234" spans="1:22" x14ac:dyDescent="0.3">
      <c r="A234">
        <v>232</v>
      </c>
      <c r="B234" s="15">
        <f>'일자별 시가총액'!B233/'일자별 시가총액'!$G233</f>
        <v>0.6952339980287876</v>
      </c>
      <c r="C234" s="15">
        <f>'일자별 시가총액'!C233/'일자별 시가총액'!$G233</f>
        <v>3.2297395224083307E-2</v>
      </c>
      <c r="D234" s="15">
        <f>'일자별 시가총액'!D233/'일자별 시가총액'!$G233</f>
        <v>0.13371232235211034</v>
      </c>
      <c r="E234" s="15">
        <f>'일자별 시가총액'!E233/'일자별 시가총액'!$G233</f>
        <v>8.0877761403117907E-2</v>
      </c>
      <c r="F234" s="15">
        <f>'일자별 시가총액'!F233/'일자별 시가총액'!$G233</f>
        <v>5.7878522991900883E-2</v>
      </c>
      <c r="G234" s="24">
        <f>'일자별 시가총액'!H233</f>
        <v>141.8069791079713</v>
      </c>
      <c r="H234" s="30">
        <v>100000</v>
      </c>
      <c r="I234" s="30">
        <v>50000</v>
      </c>
      <c r="J234" s="9">
        <f t="shared" si="28"/>
        <v>12500000</v>
      </c>
      <c r="K234" s="23">
        <f t="shared" si="26"/>
        <v>14180.697910797131</v>
      </c>
      <c r="L234" s="9">
        <f t="shared" si="27"/>
        <v>177258723884.96414</v>
      </c>
      <c r="M234" s="31">
        <f>$L234*B234/'일자별 주가'!B233-펀드!R233</f>
        <v>6761.9364220593125</v>
      </c>
      <c r="N234" s="31">
        <f>$L234*C234/'일자별 주가'!C233-펀드!S233</f>
        <v>26.330865721572081</v>
      </c>
      <c r="O234" s="31">
        <f>$L234*D234/'일자별 주가'!D233-펀드!T233</f>
        <v>803.44663145186496</v>
      </c>
      <c r="P234" s="31">
        <f>$L234*E234/'일자별 주가'!E233-펀드!U233</f>
        <v>70.275925377402018</v>
      </c>
      <c r="Q234" s="31">
        <f>$L234*F234/'일자별 주가'!F233-펀드!V233</f>
        <v>75.160975281251012</v>
      </c>
      <c r="R234" s="16">
        <f t="shared" si="29"/>
        <v>1690484.1055147403</v>
      </c>
      <c r="S234" s="16">
        <f t="shared" si="30"/>
        <v>6582.7164303931377</v>
      </c>
      <c r="T234" s="16">
        <f t="shared" si="31"/>
        <v>200861.65786296647</v>
      </c>
      <c r="U234" s="16">
        <f t="shared" si="32"/>
        <v>17568.981344349617</v>
      </c>
      <c r="V234" s="16">
        <f t="shared" si="33"/>
        <v>18790.243820313019</v>
      </c>
    </row>
    <row r="235" spans="1:22" x14ac:dyDescent="0.3">
      <c r="A235">
        <v>233</v>
      </c>
      <c r="B235" s="15">
        <f>'일자별 시가총액'!B234/'일자별 시가총액'!$G234</f>
        <v>0.69526565844400423</v>
      </c>
      <c r="C235" s="15">
        <f>'일자별 시가총액'!C234/'일자별 시가총액'!$G234</f>
        <v>3.0898899080951555E-2</v>
      </c>
      <c r="D235" s="15">
        <f>'일자별 시가총액'!D234/'일자별 시가총액'!$G234</f>
        <v>0.13249985850539012</v>
      </c>
      <c r="E235" s="15">
        <f>'일자별 시가총액'!E234/'일자별 시가총액'!$G234</f>
        <v>8.1731217258364575E-2</v>
      </c>
      <c r="F235" s="15">
        <f>'일자별 시가총액'!F234/'일자별 시가총액'!$G234</f>
        <v>5.960436671128954E-2</v>
      </c>
      <c r="G235" s="24">
        <f>'일자별 시가총액'!H234</f>
        <v>139.46635665758976</v>
      </c>
      <c r="H235" s="30">
        <v>150000</v>
      </c>
      <c r="I235" s="30">
        <v>100000</v>
      </c>
      <c r="J235" s="9">
        <f t="shared" si="28"/>
        <v>12550000</v>
      </c>
      <c r="K235" s="23">
        <f t="shared" si="26"/>
        <v>13946.635665758977</v>
      </c>
      <c r="L235" s="9">
        <f t="shared" si="27"/>
        <v>175030277605.27515</v>
      </c>
      <c r="M235" s="31">
        <f>$L235*B235/'일자별 주가'!B234-펀드!R234</f>
        <v>6761.9364220583811</v>
      </c>
      <c r="N235" s="31">
        <f>$L235*C235/'일자별 주가'!C234-펀드!S234</f>
        <v>26.330865721571172</v>
      </c>
      <c r="O235" s="31">
        <f>$L235*D235/'일자별 주가'!D234-펀드!T234</f>
        <v>803.44663145186496</v>
      </c>
      <c r="P235" s="31">
        <f>$L235*E235/'일자별 주가'!E234-펀드!U234</f>
        <v>70.275925377394742</v>
      </c>
      <c r="Q235" s="31">
        <f>$L235*F235/'일자별 주가'!F234-펀드!V234</f>
        <v>75.160975281247374</v>
      </c>
      <c r="R235" s="16">
        <f t="shared" si="29"/>
        <v>1697246.0419367987</v>
      </c>
      <c r="S235" s="16">
        <f t="shared" si="30"/>
        <v>6609.0472961147088</v>
      </c>
      <c r="T235" s="16">
        <f t="shared" si="31"/>
        <v>201665.10449441834</v>
      </c>
      <c r="U235" s="16">
        <f t="shared" si="32"/>
        <v>17639.257269727012</v>
      </c>
      <c r="V235" s="16">
        <f t="shared" si="33"/>
        <v>18865.404795594266</v>
      </c>
    </row>
    <row r="236" spans="1:22" x14ac:dyDescent="0.3">
      <c r="A236">
        <v>234</v>
      </c>
      <c r="B236" s="15">
        <f>'일자별 시가총액'!B235/'일자별 시가총액'!$G235</f>
        <v>0.69480494218058686</v>
      </c>
      <c r="C236" s="15">
        <f>'일자별 시가총액'!C235/'일자별 시가총액'!$G235</f>
        <v>2.9742107483490394E-2</v>
      </c>
      <c r="D236" s="15">
        <f>'일자별 시가총액'!D235/'일자별 시가총액'!$G235</f>
        <v>0.13461438104127327</v>
      </c>
      <c r="E236" s="15">
        <f>'일자별 시가총액'!E235/'일자별 시가총액'!$G235</f>
        <v>8.1688369556074378E-2</v>
      </c>
      <c r="F236" s="15">
        <f>'일자별 시가총액'!F235/'일자별 시가총액'!$G235</f>
        <v>5.9150199738575035E-2</v>
      </c>
      <c r="G236" s="24">
        <f>'일자별 시가총액'!H235</f>
        <v>143.84097499993834</v>
      </c>
      <c r="H236" s="30">
        <v>100000</v>
      </c>
      <c r="I236" s="30">
        <v>50000</v>
      </c>
      <c r="J236" s="9">
        <f t="shared" si="28"/>
        <v>12600000</v>
      </c>
      <c r="K236" s="23">
        <f t="shared" si="26"/>
        <v>14384.097499993835</v>
      </c>
      <c r="L236" s="9">
        <f t="shared" si="27"/>
        <v>181239628499.92233</v>
      </c>
      <c r="M236" s="31">
        <f>$L236*B236/'일자별 주가'!B235-펀드!R235</f>
        <v>6761.9364220588468</v>
      </c>
      <c r="N236" s="31">
        <f>$L236*C236/'일자별 주가'!C235-펀드!S235</f>
        <v>26.3308657215739</v>
      </c>
      <c r="O236" s="31">
        <f>$L236*D236/'일자별 주가'!D235-펀드!T235</f>
        <v>803.44663145183586</v>
      </c>
      <c r="P236" s="31">
        <f>$L236*E236/'일자별 주가'!E235-펀드!U235</f>
        <v>70.27592537739838</v>
      </c>
      <c r="Q236" s="31">
        <f>$L236*F236/'일자별 주가'!F235-펀드!V235</f>
        <v>75.160975281251012</v>
      </c>
      <c r="R236" s="16">
        <f t="shared" si="29"/>
        <v>1704007.9783588576</v>
      </c>
      <c r="S236" s="16">
        <f t="shared" si="30"/>
        <v>6635.3781618362827</v>
      </c>
      <c r="T236" s="16">
        <f t="shared" si="31"/>
        <v>202468.55112587017</v>
      </c>
      <c r="U236" s="16">
        <f t="shared" si="32"/>
        <v>17709.53319510441</v>
      </c>
      <c r="V236" s="16">
        <f t="shared" si="33"/>
        <v>18940.565770875517</v>
      </c>
    </row>
    <row r="237" spans="1:22" x14ac:dyDescent="0.3">
      <c r="A237">
        <v>235</v>
      </c>
      <c r="B237" s="15">
        <f>'일자별 시가총액'!B236/'일자별 시가총액'!$G236</f>
        <v>0.69687538109639735</v>
      </c>
      <c r="C237" s="15">
        <f>'일자별 시가총액'!C236/'일자별 시가총액'!$G236</f>
        <v>3.0129567502633459E-2</v>
      </c>
      <c r="D237" s="15">
        <f>'일자별 시가총액'!D236/'일자별 시가총액'!$G236</f>
        <v>0.13232425893577859</v>
      </c>
      <c r="E237" s="15">
        <f>'일자별 시가총액'!E236/'일자별 시가총액'!$G236</f>
        <v>8.1168055210612988E-2</v>
      </c>
      <c r="F237" s="15">
        <f>'일자별 시가총액'!F236/'일자별 시가총액'!$G236</f>
        <v>5.950273725457756E-2</v>
      </c>
      <c r="G237" s="24">
        <f>'일자별 시가총액'!H236</f>
        <v>141.47297452022056</v>
      </c>
      <c r="H237" s="30">
        <v>200000</v>
      </c>
      <c r="I237" s="30">
        <v>150000</v>
      </c>
      <c r="J237" s="9">
        <f t="shared" si="28"/>
        <v>12650000</v>
      </c>
      <c r="K237" s="23">
        <f t="shared" si="26"/>
        <v>14147.297452022056</v>
      </c>
      <c r="L237" s="9">
        <f t="shared" si="27"/>
        <v>178963312768.07901</v>
      </c>
      <c r="M237" s="31">
        <f>$L237*B237/'일자별 주가'!B236-펀드!R236</f>
        <v>6761.9364220588468</v>
      </c>
      <c r="N237" s="31">
        <f>$L237*C237/'일자별 주가'!C236-펀드!S236</f>
        <v>26.330865721572081</v>
      </c>
      <c r="O237" s="31">
        <f>$L237*D237/'일자별 주가'!D236-펀드!T236</f>
        <v>803.44663145189406</v>
      </c>
      <c r="P237" s="31">
        <f>$L237*E237/'일자별 주가'!E236-펀드!U236</f>
        <v>70.27592537739838</v>
      </c>
      <c r="Q237" s="31">
        <f>$L237*F237/'일자별 주가'!F236-펀드!V236</f>
        <v>75.16097528125465</v>
      </c>
      <c r="R237" s="16">
        <f t="shared" si="29"/>
        <v>1710769.9147809164</v>
      </c>
      <c r="S237" s="16">
        <f t="shared" si="30"/>
        <v>6661.7090275578548</v>
      </c>
      <c r="T237" s="16">
        <f t="shared" si="31"/>
        <v>203271.99775732207</v>
      </c>
      <c r="U237" s="16">
        <f t="shared" si="32"/>
        <v>17779.809120481808</v>
      </c>
      <c r="V237" s="16">
        <f t="shared" si="33"/>
        <v>19015.726746156772</v>
      </c>
    </row>
    <row r="238" spans="1:22" x14ac:dyDescent="0.3">
      <c r="A238">
        <v>236</v>
      </c>
      <c r="B238" s="15">
        <f>'일자별 시가총액'!B237/'일자별 시가총액'!$G237</f>
        <v>0.70000202540920053</v>
      </c>
      <c r="C238" s="15">
        <f>'일자별 시가총액'!C237/'일자별 시가총액'!$G237</f>
        <v>3.0095276102183346E-2</v>
      </c>
      <c r="D238" s="15">
        <f>'일자별 시가총액'!D237/'일자별 시가총액'!$G237</f>
        <v>0.13087936285909896</v>
      </c>
      <c r="E238" s="15">
        <f>'일자별 시가총액'!E237/'일자별 시가총액'!$G237</f>
        <v>8.0084798540718635E-2</v>
      </c>
      <c r="F238" s="15">
        <f>'일자별 시가총액'!F237/'일자별 시가총액'!$G237</f>
        <v>5.8938537088798489E-2</v>
      </c>
      <c r="G238" s="24">
        <f>'일자별 시가총액'!H237</f>
        <v>141.80705636929835</v>
      </c>
      <c r="H238" s="30">
        <v>100000</v>
      </c>
      <c r="I238" s="30">
        <v>100000</v>
      </c>
      <c r="J238" s="9">
        <f t="shared" si="28"/>
        <v>12650000</v>
      </c>
      <c r="K238" s="23">
        <f t="shared" si="26"/>
        <v>14180.705636929835</v>
      </c>
      <c r="L238" s="9">
        <f t="shared" si="27"/>
        <v>179385926307.16241</v>
      </c>
      <c r="M238" s="31">
        <f>$L238*B238/'일자별 주가'!B237-펀드!R237</f>
        <v>0</v>
      </c>
      <c r="N238" s="31">
        <f>$L238*C238/'일자별 주가'!C237-펀드!S237</f>
        <v>0</v>
      </c>
      <c r="O238" s="31">
        <f>$L238*D238/'일자별 주가'!D237-펀드!T237</f>
        <v>0</v>
      </c>
      <c r="P238" s="31">
        <f>$L238*E238/'일자별 주가'!E237-펀드!U237</f>
        <v>0</v>
      </c>
      <c r="Q238" s="31">
        <f>$L238*F238/'일자별 주가'!F237-펀드!V237</f>
        <v>0</v>
      </c>
      <c r="R238" s="16">
        <f t="shared" si="29"/>
        <v>1710769.9147809164</v>
      </c>
      <c r="S238" s="16">
        <f t="shared" si="30"/>
        <v>6661.7090275578548</v>
      </c>
      <c r="T238" s="16">
        <f t="shared" si="31"/>
        <v>203271.99775732207</v>
      </c>
      <c r="U238" s="16">
        <f t="shared" si="32"/>
        <v>17779.809120481808</v>
      </c>
      <c r="V238" s="16">
        <f t="shared" si="33"/>
        <v>19015.726746156772</v>
      </c>
    </row>
    <row r="239" spans="1:22" x14ac:dyDescent="0.3">
      <c r="A239">
        <v>237</v>
      </c>
      <c r="B239" s="15">
        <f>'일자별 시가총액'!B238/'일자별 시가총액'!$G238</f>
        <v>0.70171713999754037</v>
      </c>
      <c r="C239" s="15">
        <f>'일자별 시가총액'!C238/'일자별 시가총액'!$G238</f>
        <v>2.9712773724223072E-2</v>
      </c>
      <c r="D239" s="15">
        <f>'일자별 시가총액'!D238/'일자별 시가총액'!$G238</f>
        <v>0.13218358786177259</v>
      </c>
      <c r="E239" s="15">
        <f>'일자별 시가총액'!E238/'일자별 시가총액'!$G238</f>
        <v>7.8363603778465879E-2</v>
      </c>
      <c r="F239" s="15">
        <f>'일자별 시가총액'!F238/'일자별 시가총액'!$G238</f>
        <v>5.8022894637998146E-2</v>
      </c>
      <c r="G239" s="24">
        <f>'일자별 시가총액'!H238</f>
        <v>142.23135776609374</v>
      </c>
      <c r="H239" s="30">
        <v>100000</v>
      </c>
      <c r="I239" s="30">
        <v>50000</v>
      </c>
      <c r="J239" s="9">
        <f t="shared" si="28"/>
        <v>12700000</v>
      </c>
      <c r="K239" s="23">
        <f t="shared" si="26"/>
        <v>14223.135776609373</v>
      </c>
      <c r="L239" s="9">
        <f t="shared" si="27"/>
        <v>180633824362.93906</v>
      </c>
      <c r="M239" s="31">
        <f>$L239*B239/'일자별 주가'!B238-펀드!R238</f>
        <v>6761.9364220595453</v>
      </c>
      <c r="N239" s="31">
        <f>$L239*C239/'일자별 주가'!C238-펀드!S238</f>
        <v>26.330865721572081</v>
      </c>
      <c r="O239" s="31">
        <f>$L239*D239/'일자별 주가'!D238-펀드!T238</f>
        <v>803.44663145189406</v>
      </c>
      <c r="P239" s="31">
        <f>$L239*E239/'일자별 주가'!E238-펀드!U238</f>
        <v>70.27592537739838</v>
      </c>
      <c r="Q239" s="31">
        <f>$L239*F239/'일자별 주가'!F238-펀드!V238</f>
        <v>75.160975281251012</v>
      </c>
      <c r="R239" s="16">
        <f t="shared" si="29"/>
        <v>1717531.851202976</v>
      </c>
      <c r="S239" s="16">
        <f t="shared" si="30"/>
        <v>6688.0398932794269</v>
      </c>
      <c r="T239" s="16">
        <f t="shared" si="31"/>
        <v>204075.44438877396</v>
      </c>
      <c r="U239" s="16">
        <f t="shared" si="32"/>
        <v>17850.085045859207</v>
      </c>
      <c r="V239" s="16">
        <f t="shared" si="33"/>
        <v>19090.887721438023</v>
      </c>
    </row>
    <row r="240" spans="1:22" x14ac:dyDescent="0.3">
      <c r="A240">
        <v>238</v>
      </c>
      <c r="B240" s="15">
        <f>'일자별 시가총액'!B239/'일자별 시가총액'!$G239</f>
        <v>0.70085271929740267</v>
      </c>
      <c r="C240" s="15">
        <f>'일자별 시가총액'!C239/'일자별 시가총액'!$G239</f>
        <v>2.9237591276641575E-2</v>
      </c>
      <c r="D240" s="15">
        <f>'일자별 시가총액'!D239/'일자별 시가총액'!$G239</f>
        <v>0.13258494680523442</v>
      </c>
      <c r="E240" s="15">
        <f>'일자별 시가총액'!E239/'일자별 시가총액'!$G239</f>
        <v>7.9056649932050985E-2</v>
      </c>
      <c r="F240" s="15">
        <f>'일자별 시가총액'!F239/'일자별 시가총액'!$G239</f>
        <v>5.8268092688670316E-2</v>
      </c>
      <c r="G240" s="24">
        <f>'일자별 시가총액'!H239</f>
        <v>142.40678368151993</v>
      </c>
      <c r="H240" s="30">
        <v>100000</v>
      </c>
      <c r="I240" s="30">
        <v>100000</v>
      </c>
      <c r="J240" s="9">
        <f t="shared" si="28"/>
        <v>12700000</v>
      </c>
      <c r="K240" s="23">
        <f t="shared" si="26"/>
        <v>14240.678368151994</v>
      </c>
      <c r="L240" s="9">
        <f t="shared" si="27"/>
        <v>180856615275.53033</v>
      </c>
      <c r="M240" s="31">
        <f>$L240*B240/'일자별 주가'!B239-펀드!R239</f>
        <v>0</v>
      </c>
      <c r="N240" s="31">
        <f>$L240*C240/'일자별 주가'!C239-펀드!S239</f>
        <v>0</v>
      </c>
      <c r="O240" s="31">
        <f>$L240*D240/'일자별 주가'!D239-펀드!T239</f>
        <v>0</v>
      </c>
      <c r="P240" s="31">
        <f>$L240*E240/'일자별 주가'!E239-펀드!U239</f>
        <v>0</v>
      </c>
      <c r="Q240" s="31">
        <f>$L240*F240/'일자별 주가'!F239-펀드!V239</f>
        <v>0</v>
      </c>
      <c r="R240" s="16">
        <f t="shared" si="29"/>
        <v>1717531.851202976</v>
      </c>
      <c r="S240" s="16">
        <f t="shared" si="30"/>
        <v>6688.0398932794269</v>
      </c>
      <c r="T240" s="16">
        <f t="shared" si="31"/>
        <v>204075.44438877396</v>
      </c>
      <c r="U240" s="16">
        <f t="shared" si="32"/>
        <v>17850.085045859207</v>
      </c>
      <c r="V240" s="16">
        <f t="shared" si="33"/>
        <v>19090.887721438023</v>
      </c>
    </row>
    <row r="241" spans="1:22" x14ac:dyDescent="0.3">
      <c r="A241">
        <v>239</v>
      </c>
      <c r="B241" s="15">
        <f>'일자별 시가총액'!B240/'일자별 시가총액'!$G240</f>
        <v>0.69854815459211972</v>
      </c>
      <c r="C241" s="15">
        <f>'일자별 시가총액'!C240/'일자별 시가총액'!$G240</f>
        <v>2.9396436342673696E-2</v>
      </c>
      <c r="D241" s="15">
        <f>'일자별 시가총액'!D240/'일자별 시가총액'!$G240</f>
        <v>0.13214897704946965</v>
      </c>
      <c r="E241" s="15">
        <f>'일자별 시가총액'!E240/'일자별 시가총액'!$G240</f>
        <v>8.0567405723914937E-2</v>
      </c>
      <c r="F241" s="15">
        <f>'일자별 시가총액'!F240/'일자별 시가총액'!$G240</f>
        <v>5.9339026291821993E-2</v>
      </c>
      <c r="G241" s="24">
        <f>'일자별 시가총액'!H240</f>
        <v>142.87659473936594</v>
      </c>
      <c r="H241" s="30">
        <v>50000</v>
      </c>
      <c r="I241" s="30">
        <v>0</v>
      </c>
      <c r="J241" s="9">
        <f t="shared" si="28"/>
        <v>12750000</v>
      </c>
      <c r="K241" s="23">
        <f t="shared" si="26"/>
        <v>14287.659473936596</v>
      </c>
      <c r="L241" s="9">
        <f t="shared" si="27"/>
        <v>182167658292.69159</v>
      </c>
      <c r="M241" s="31">
        <f>$L241*B241/'일자별 주가'!B240-펀드!R240</f>
        <v>6761.9364220588468</v>
      </c>
      <c r="N241" s="31">
        <f>$L241*C241/'일자별 주가'!C240-펀드!S240</f>
        <v>26.330865721572991</v>
      </c>
      <c r="O241" s="31">
        <f>$L241*D241/'일자별 주가'!D240-펀드!T240</f>
        <v>803.44663145183586</v>
      </c>
      <c r="P241" s="31">
        <f>$L241*E241/'일자별 주가'!E240-펀드!U240</f>
        <v>70.275925377402018</v>
      </c>
      <c r="Q241" s="31">
        <f>$L241*F241/'일자별 주가'!F240-펀드!V240</f>
        <v>75.160975281251012</v>
      </c>
      <c r="R241" s="16">
        <f t="shared" si="29"/>
        <v>1724293.7876250348</v>
      </c>
      <c r="S241" s="16">
        <f t="shared" si="30"/>
        <v>6714.3707590009999</v>
      </c>
      <c r="T241" s="16">
        <f t="shared" si="31"/>
        <v>204878.8910202258</v>
      </c>
      <c r="U241" s="16">
        <f t="shared" si="32"/>
        <v>17920.360971236609</v>
      </c>
      <c r="V241" s="16">
        <f t="shared" si="33"/>
        <v>19166.048696719274</v>
      </c>
    </row>
    <row r="242" spans="1:22" x14ac:dyDescent="0.3">
      <c r="A242">
        <v>240</v>
      </c>
      <c r="B242" s="15">
        <f>'일자별 시가총액'!B241/'일자별 시가총액'!$G241</f>
        <v>0.69464548673274018</v>
      </c>
      <c r="C242" s="15">
        <f>'일자별 시가총액'!C241/'일자별 시가총액'!$G241</f>
        <v>2.9322189361625353E-2</v>
      </c>
      <c r="D242" s="15">
        <f>'일자별 시가총액'!D241/'일자별 시가총액'!$G241</f>
        <v>0.13455910821144187</v>
      </c>
      <c r="E242" s="15">
        <f>'일자별 시가총액'!E241/'일자별 시가총액'!$G241</f>
        <v>8.174718868056062E-2</v>
      </c>
      <c r="F242" s="15">
        <f>'일자별 시가총액'!F241/'일자별 시가총액'!$G241</f>
        <v>5.9726027013631944E-2</v>
      </c>
      <c r="G242" s="24">
        <f>'일자별 시가총액'!H241</f>
        <v>142.70586916736693</v>
      </c>
      <c r="H242" s="30">
        <v>150000</v>
      </c>
      <c r="I242" s="30">
        <v>50000</v>
      </c>
      <c r="J242" s="9">
        <f t="shared" si="28"/>
        <v>12850000</v>
      </c>
      <c r="K242" s="23">
        <f t="shared" si="26"/>
        <v>14270.586916736693</v>
      </c>
      <c r="L242" s="9">
        <f t="shared" si="27"/>
        <v>183377041880.0665</v>
      </c>
      <c r="M242" s="31">
        <f>$L242*B242/'일자별 주가'!B241-펀드!R241</f>
        <v>13523.872844117694</v>
      </c>
      <c r="N242" s="31">
        <f>$L242*C242/'일자별 주가'!C241-펀드!S241</f>
        <v>52.661731443145072</v>
      </c>
      <c r="O242" s="31">
        <f>$L242*D242/'일자별 주가'!D241-펀드!T241</f>
        <v>1606.8932629037008</v>
      </c>
      <c r="P242" s="31">
        <f>$L242*E242/'일자별 주가'!E241-펀드!U241</f>
        <v>140.55185075479312</v>
      </c>
      <c r="Q242" s="31">
        <f>$L242*F242/'일자별 주가'!F241-펀드!V241</f>
        <v>150.32195056250566</v>
      </c>
      <c r="R242" s="16">
        <f t="shared" si="29"/>
        <v>1737817.6604691525</v>
      </c>
      <c r="S242" s="16">
        <f t="shared" si="30"/>
        <v>6767.032490444145</v>
      </c>
      <c r="T242" s="16">
        <f t="shared" si="31"/>
        <v>206485.7842831295</v>
      </c>
      <c r="U242" s="16">
        <f t="shared" si="32"/>
        <v>18060.912821991402</v>
      </c>
      <c r="V242" s="16">
        <f t="shared" si="33"/>
        <v>19316.370647281779</v>
      </c>
    </row>
    <row r="243" spans="1:22" x14ac:dyDescent="0.3">
      <c r="A243">
        <v>241</v>
      </c>
      <c r="B243" s="15">
        <f>'일자별 시가총액'!B242/'일자별 시가총액'!$G242</f>
        <v>0.69563714381333819</v>
      </c>
      <c r="C243" s="15">
        <f>'일자별 시가총액'!C242/'일자별 시가총액'!$G242</f>
        <v>2.941139998494573E-2</v>
      </c>
      <c r="D243" s="15">
        <f>'일자별 시가총액'!D242/'일자별 시가총액'!$G242</f>
        <v>0.13417271401892972</v>
      </c>
      <c r="E243" s="15">
        <f>'일자별 시가총액'!E242/'일자별 시가총액'!$G242</f>
        <v>8.0615731293969192E-2</v>
      </c>
      <c r="F243" s="15">
        <f>'일자별 시가총액'!F242/'일자별 시가총액'!$G242</f>
        <v>6.0163010888817176E-2</v>
      </c>
      <c r="G243" s="24">
        <f>'일자별 시가총액'!H242</f>
        <v>141.91920693146841</v>
      </c>
      <c r="H243" s="30">
        <v>100000</v>
      </c>
      <c r="I243" s="30">
        <v>50000</v>
      </c>
      <c r="J243" s="9">
        <f t="shared" si="28"/>
        <v>12900000</v>
      </c>
      <c r="K243" s="23">
        <f t="shared" si="26"/>
        <v>14191.92069314684</v>
      </c>
      <c r="L243" s="9">
        <f t="shared" si="27"/>
        <v>183075776941.59424</v>
      </c>
      <c r="M243" s="31">
        <f>$L243*B243/'일자별 주가'!B242-펀드!R242</f>
        <v>6761.936422058614</v>
      </c>
      <c r="N243" s="31">
        <f>$L243*C243/'일자별 주가'!C242-펀드!S242</f>
        <v>26.330865721570262</v>
      </c>
      <c r="O243" s="31">
        <f>$L243*D243/'일자별 주가'!D242-펀드!T242</f>
        <v>803.44663145186496</v>
      </c>
      <c r="P243" s="31">
        <f>$L243*E243/'일자별 주가'!E242-펀드!U242</f>
        <v>70.27592537739838</v>
      </c>
      <c r="Q243" s="31">
        <f>$L243*F243/'일자별 주가'!F242-펀드!V242</f>
        <v>75.160975281247374</v>
      </c>
      <c r="R243" s="16">
        <f t="shared" si="29"/>
        <v>1744579.5968912111</v>
      </c>
      <c r="S243" s="16">
        <f t="shared" si="30"/>
        <v>6793.3633561657152</v>
      </c>
      <c r="T243" s="16">
        <f t="shared" si="31"/>
        <v>207289.23091458136</v>
      </c>
      <c r="U243" s="16">
        <f t="shared" si="32"/>
        <v>18131.1887473688</v>
      </c>
      <c r="V243" s="16">
        <f t="shared" si="33"/>
        <v>19391.531622563027</v>
      </c>
    </row>
    <row r="244" spans="1:22" x14ac:dyDescent="0.3">
      <c r="A244">
        <v>242</v>
      </c>
      <c r="B244" s="15">
        <f>'일자별 시가총액'!B243/'일자별 시가총액'!$G243</f>
        <v>0.69715229117307598</v>
      </c>
      <c r="C244" s="15">
        <f>'일자별 시가총액'!C243/'일자별 시가총액'!$G243</f>
        <v>3.0247252813854184E-2</v>
      </c>
      <c r="D244" s="15">
        <f>'일자별 시가총액'!D243/'일자별 시가총액'!$G243</f>
        <v>0.13162813844000718</v>
      </c>
      <c r="E244" s="15">
        <f>'일자별 시가총액'!E243/'일자별 시가총액'!$G243</f>
        <v>8.0890570345318449E-2</v>
      </c>
      <c r="F244" s="15">
        <f>'일자별 시가총액'!F243/'일자별 시가총액'!$G243</f>
        <v>6.0081747227744245E-2</v>
      </c>
      <c r="G244" s="24">
        <f>'일자별 시가총액'!H243</f>
        <v>141.61076856814259</v>
      </c>
      <c r="H244" s="30">
        <v>150000</v>
      </c>
      <c r="I244" s="30">
        <v>100000</v>
      </c>
      <c r="J244" s="9">
        <f t="shared" si="28"/>
        <v>12950000</v>
      </c>
      <c r="K244" s="23">
        <f t="shared" si="26"/>
        <v>14161.076856814259</v>
      </c>
      <c r="L244" s="9">
        <f t="shared" si="27"/>
        <v>183385945295.74466</v>
      </c>
      <c r="M244" s="31">
        <f>$L244*B244/'일자별 주가'!B243-펀드!R243</f>
        <v>6761.9364220595453</v>
      </c>
      <c r="N244" s="31">
        <f>$L244*C244/'일자별 주가'!C243-펀드!S243</f>
        <v>26.330865721575719</v>
      </c>
      <c r="O244" s="31">
        <f>$L244*D244/'일자별 주가'!D243-펀드!T243</f>
        <v>803.44663145189406</v>
      </c>
      <c r="P244" s="31">
        <f>$L244*E244/'일자별 주가'!E243-펀드!U243</f>
        <v>70.275925377402018</v>
      </c>
      <c r="Q244" s="31">
        <f>$L244*F244/'일자별 주가'!F243-펀드!V243</f>
        <v>75.16097528125465</v>
      </c>
      <c r="R244" s="16">
        <f t="shared" si="29"/>
        <v>1751341.5333132707</v>
      </c>
      <c r="S244" s="16">
        <f t="shared" si="30"/>
        <v>6819.694221887291</v>
      </c>
      <c r="T244" s="16">
        <f t="shared" si="31"/>
        <v>208092.67754603326</v>
      </c>
      <c r="U244" s="16">
        <f t="shared" si="32"/>
        <v>18201.464672746202</v>
      </c>
      <c r="V244" s="16">
        <f t="shared" si="33"/>
        <v>19466.692597844281</v>
      </c>
    </row>
    <row r="245" spans="1:22" x14ac:dyDescent="0.3">
      <c r="A245">
        <v>243</v>
      </c>
      <c r="B245" s="15">
        <f>'일자별 시가총액'!B244/'일자별 시가총액'!$G244</f>
        <v>0.7005167554974524</v>
      </c>
      <c r="C245" s="15">
        <f>'일자별 시가총액'!C244/'일자별 시가총액'!$G244</f>
        <v>2.9941740296645411E-2</v>
      </c>
      <c r="D245" s="15">
        <f>'일자별 시가총액'!D244/'일자별 시가총액'!$G244</f>
        <v>0.12951459263098905</v>
      </c>
      <c r="E245" s="15">
        <f>'일자별 시가총액'!E244/'일자별 시가총액'!$G244</f>
        <v>8.0255358962021198E-2</v>
      </c>
      <c r="F245" s="15">
        <f>'일자별 시가총액'!F244/'일자별 시가총액'!$G244</f>
        <v>5.9771552612891986E-2</v>
      </c>
      <c r="G245" s="24">
        <f>'일자별 시가총액'!H244</f>
        <v>139.5792461716901</v>
      </c>
      <c r="H245" s="30">
        <v>150000</v>
      </c>
      <c r="I245" s="30">
        <v>150000</v>
      </c>
      <c r="J245" s="9">
        <f t="shared" si="28"/>
        <v>12950000</v>
      </c>
      <c r="K245" s="23">
        <f t="shared" si="26"/>
        <v>13957.92461716901</v>
      </c>
      <c r="L245" s="9">
        <f t="shared" si="27"/>
        <v>180755123792.33868</v>
      </c>
      <c r="M245" s="31">
        <f>$L245*B245/'일자별 주가'!B244-펀드!R244</f>
        <v>0</v>
      </c>
      <c r="N245" s="31">
        <f>$L245*C245/'일자별 주가'!C244-펀드!S244</f>
        <v>0</v>
      </c>
      <c r="O245" s="31">
        <f>$L245*D245/'일자별 주가'!D244-펀드!T244</f>
        <v>0</v>
      </c>
      <c r="P245" s="31">
        <f>$L245*E245/'일자별 주가'!E244-펀드!U244</f>
        <v>0</v>
      </c>
      <c r="Q245" s="31">
        <f>$L245*F245/'일자별 주가'!F244-펀드!V244</f>
        <v>0</v>
      </c>
      <c r="R245" s="16">
        <f t="shared" si="29"/>
        <v>1751341.5333132707</v>
      </c>
      <c r="S245" s="16">
        <f t="shared" si="30"/>
        <v>6819.694221887291</v>
      </c>
      <c r="T245" s="16">
        <f t="shared" si="31"/>
        <v>208092.67754603326</v>
      </c>
      <c r="U245" s="16">
        <f t="shared" si="32"/>
        <v>18201.464672746202</v>
      </c>
      <c r="V245" s="16">
        <f t="shared" si="33"/>
        <v>19466.692597844281</v>
      </c>
    </row>
    <row r="246" spans="1:22" x14ac:dyDescent="0.3">
      <c r="A246">
        <v>244</v>
      </c>
      <c r="B246" s="15">
        <f>'일자별 시가총액'!B245/'일자별 시가총액'!$G245</f>
        <v>0.7019318811790104</v>
      </c>
      <c r="C246" s="15">
        <f>'일자별 시가총액'!C245/'일자별 시가총액'!$G245</f>
        <v>2.9096778124041416E-2</v>
      </c>
      <c r="D246" s="15">
        <f>'일자별 시가총액'!D245/'일자별 시가총액'!$G245</f>
        <v>0.13091652534672421</v>
      </c>
      <c r="E246" s="15">
        <f>'일자별 시가총액'!E245/'일자별 시가총액'!$G245</f>
        <v>7.9564815768862207E-2</v>
      </c>
      <c r="F246" s="15">
        <f>'일자별 시가총액'!F245/'일자별 시가총액'!$G245</f>
        <v>5.848999958136173E-2</v>
      </c>
      <c r="G246" s="24">
        <f>'일자별 시가총액'!H245</f>
        <v>142.38051155357599</v>
      </c>
      <c r="H246" s="30">
        <v>50000</v>
      </c>
      <c r="I246" s="30">
        <v>0</v>
      </c>
      <c r="J246" s="9">
        <f t="shared" si="28"/>
        <v>13000000</v>
      </c>
      <c r="K246" s="23">
        <f t="shared" si="26"/>
        <v>14238.051155357598</v>
      </c>
      <c r="L246" s="9">
        <f t="shared" si="27"/>
        <v>185094665019.64877</v>
      </c>
      <c r="M246" s="31">
        <f>$L246*B246/'일자별 주가'!B245-펀드!R245</f>
        <v>6761.936422058614</v>
      </c>
      <c r="N246" s="31">
        <f>$L246*C246/'일자별 주가'!C245-펀드!S245</f>
        <v>26.330865721572081</v>
      </c>
      <c r="O246" s="31">
        <f>$L246*D246/'일자별 주가'!D245-펀드!T245</f>
        <v>803.44663145189406</v>
      </c>
      <c r="P246" s="31">
        <f>$L246*E246/'일자별 주가'!E245-펀드!U245</f>
        <v>70.275925377394742</v>
      </c>
      <c r="Q246" s="31">
        <f>$L246*F246/'일자별 주가'!F245-펀드!V245</f>
        <v>75.16097528125465</v>
      </c>
      <c r="R246" s="16">
        <f t="shared" si="29"/>
        <v>1758103.4697353293</v>
      </c>
      <c r="S246" s="16">
        <f t="shared" si="30"/>
        <v>6846.025087608863</v>
      </c>
      <c r="T246" s="16">
        <f t="shared" si="31"/>
        <v>208896.12417748515</v>
      </c>
      <c r="U246" s="16">
        <f t="shared" si="32"/>
        <v>18271.740598123597</v>
      </c>
      <c r="V246" s="16">
        <f t="shared" si="33"/>
        <v>19541.853573125536</v>
      </c>
    </row>
    <row r="247" spans="1:22" x14ac:dyDescent="0.3">
      <c r="A247">
        <v>245</v>
      </c>
      <c r="B247" s="15">
        <f>'일자별 시가총액'!B246/'일자별 시가총액'!$G246</f>
        <v>0.70962375570935332</v>
      </c>
      <c r="C247" s="15">
        <f>'일자별 시가총액'!C246/'일자별 시가총액'!$G246</f>
        <v>2.7870844660839805E-2</v>
      </c>
      <c r="D247" s="15">
        <f>'일자별 시가총액'!D246/'일자별 시가총액'!$G246</f>
        <v>0.12788408698488704</v>
      </c>
      <c r="E247" s="15">
        <f>'일자별 시가총액'!E246/'일자별 시가총액'!$G246</f>
        <v>7.7542061419316355E-2</v>
      </c>
      <c r="F247" s="15">
        <f>'일자별 시가총액'!F246/'일자별 시가총액'!$G246</f>
        <v>5.7079251225603471E-2</v>
      </c>
      <c r="G247" s="24">
        <f>'일자별 시가총액'!H246</f>
        <v>148.26974136746841</v>
      </c>
      <c r="H247" s="30">
        <v>100000</v>
      </c>
      <c r="I247" s="30">
        <v>100000</v>
      </c>
      <c r="J247" s="9">
        <f t="shared" si="28"/>
        <v>13000000</v>
      </c>
      <c r="K247" s="23">
        <f t="shared" si="26"/>
        <v>14826.974136746843</v>
      </c>
      <c r="L247" s="9">
        <f t="shared" si="27"/>
        <v>192750663777.70895</v>
      </c>
      <c r="M247" s="31">
        <f>$L247*B247/'일자별 주가'!B246-펀드!R246</f>
        <v>0</v>
      </c>
      <c r="N247" s="31">
        <f>$L247*C247/'일자별 주가'!C246-펀드!S246</f>
        <v>0</v>
      </c>
      <c r="O247" s="31">
        <f>$L247*D247/'일자별 주가'!D246-펀드!T246</f>
        <v>0</v>
      </c>
      <c r="P247" s="31">
        <f>$L247*E247/'일자별 주가'!E246-펀드!U246</f>
        <v>0</v>
      </c>
      <c r="Q247" s="31">
        <f>$L247*F247/'일자별 주가'!F246-펀드!V246</f>
        <v>0</v>
      </c>
      <c r="R247" s="16">
        <f t="shared" si="29"/>
        <v>1758103.4697353293</v>
      </c>
      <c r="S247" s="16">
        <f t="shared" si="30"/>
        <v>6846.025087608863</v>
      </c>
      <c r="T247" s="16">
        <f t="shared" si="31"/>
        <v>208896.12417748515</v>
      </c>
      <c r="U247" s="16">
        <f t="shared" si="32"/>
        <v>18271.740598123597</v>
      </c>
      <c r="V247" s="16">
        <f t="shared" si="33"/>
        <v>19541.853573125536</v>
      </c>
    </row>
    <row r="248" spans="1:22" x14ac:dyDescent="0.3">
      <c r="A248">
        <v>246</v>
      </c>
      <c r="B248" s="15">
        <f>'일자별 시가총액'!B247/'일자별 시가총액'!$G247</f>
        <v>0.71458896623457524</v>
      </c>
      <c r="C248" s="15">
        <f>'일자별 시가총액'!C247/'일자별 시가총액'!$G247</f>
        <v>2.7570200458223986E-2</v>
      </c>
      <c r="D248" s="15">
        <f>'일자별 시가총액'!D247/'일자별 시가총액'!$G247</f>
        <v>0.12460902822846162</v>
      </c>
      <c r="E248" s="15">
        <f>'일자별 시가총액'!E247/'일자별 시가총액'!$G247</f>
        <v>7.6814192344926147E-2</v>
      </c>
      <c r="F248" s="15">
        <f>'일자별 시가총액'!F247/'일자별 시가총액'!$G247</f>
        <v>5.6417612733813037E-2</v>
      </c>
      <c r="G248" s="24">
        <f>'일자별 시가총액'!H247</f>
        <v>148.94279692568011</v>
      </c>
      <c r="H248" s="30">
        <v>100000</v>
      </c>
      <c r="I248" s="30">
        <v>50000</v>
      </c>
      <c r="J248" s="9">
        <f t="shared" si="28"/>
        <v>13050000</v>
      </c>
      <c r="K248" s="23">
        <f t="shared" si="26"/>
        <v>14894.27969256801</v>
      </c>
      <c r="L248" s="9">
        <f t="shared" si="27"/>
        <v>194370349988.01254</v>
      </c>
      <c r="M248" s="31">
        <f>$L248*B248/'일자별 주가'!B247-펀드!R247</f>
        <v>6761.9364220590796</v>
      </c>
      <c r="N248" s="31">
        <f>$L248*C248/'일자별 주가'!C247-펀드!S247</f>
        <v>26.330865721572081</v>
      </c>
      <c r="O248" s="31">
        <f>$L248*D248/'일자별 주가'!D247-펀드!T247</f>
        <v>803.44663145183586</v>
      </c>
      <c r="P248" s="31">
        <f>$L248*E248/'일자별 주가'!E247-펀드!U247</f>
        <v>70.275925377394742</v>
      </c>
      <c r="Q248" s="31">
        <f>$L248*F248/'일자별 주가'!F247-펀드!V247</f>
        <v>75.160975281247374</v>
      </c>
      <c r="R248" s="16">
        <f t="shared" si="29"/>
        <v>1764865.4061573884</v>
      </c>
      <c r="S248" s="16">
        <f t="shared" si="30"/>
        <v>6872.3559533304351</v>
      </c>
      <c r="T248" s="16">
        <f t="shared" si="31"/>
        <v>209699.57080893699</v>
      </c>
      <c r="U248" s="16">
        <f t="shared" si="32"/>
        <v>18342.016523500992</v>
      </c>
      <c r="V248" s="16">
        <f t="shared" si="33"/>
        <v>19617.014548406783</v>
      </c>
    </row>
    <row r="249" spans="1:22" x14ac:dyDescent="0.3">
      <c r="A249">
        <v>247</v>
      </c>
      <c r="B249" s="15">
        <f>'일자별 시가총액'!B248/'일자별 시가총액'!$G248</f>
        <v>0.70939270124888143</v>
      </c>
      <c r="C249" s="15">
        <f>'일자별 시가총액'!C248/'일자별 시가총액'!$G248</f>
        <v>2.866013501472919E-2</v>
      </c>
      <c r="D249" s="15">
        <f>'일자별 시가총액'!D248/'일자별 시가총액'!$G248</f>
        <v>0.12487310025256876</v>
      </c>
      <c r="E249" s="15">
        <f>'일자별 시가총액'!E248/'일자별 시가총액'!$G248</f>
        <v>7.6551021319727422E-2</v>
      </c>
      <c r="F249" s="15">
        <f>'일자별 시가총액'!F248/'일자별 시가총액'!$G248</f>
        <v>6.0523042164093238E-2</v>
      </c>
      <c r="G249" s="24">
        <f>'일자별 시가총액'!H248</f>
        <v>149.27123465327631</v>
      </c>
      <c r="H249" s="30">
        <v>150000</v>
      </c>
      <c r="I249" s="30">
        <v>50000</v>
      </c>
      <c r="J249" s="9">
        <f t="shared" si="28"/>
        <v>13150000</v>
      </c>
      <c r="K249" s="23">
        <f t="shared" si="26"/>
        <v>14927.12346532763</v>
      </c>
      <c r="L249" s="9">
        <f t="shared" si="27"/>
        <v>196291673569.05832</v>
      </c>
      <c r="M249" s="31">
        <f>$L249*B249/'일자별 주가'!B248-펀드!R248</f>
        <v>13523.872844117694</v>
      </c>
      <c r="N249" s="31">
        <f>$L249*C249/'일자별 주가'!C248-펀드!S248</f>
        <v>52.661731443145072</v>
      </c>
      <c r="O249" s="31">
        <f>$L249*D249/'일자별 주가'!D248-펀드!T248</f>
        <v>1606.8932629037008</v>
      </c>
      <c r="P249" s="31">
        <f>$L249*E249/'일자별 주가'!E248-펀드!U248</f>
        <v>140.5518507548004</v>
      </c>
      <c r="Q249" s="31">
        <f>$L249*F249/'일자별 주가'!F248-펀드!V248</f>
        <v>150.32195056250566</v>
      </c>
      <c r="R249" s="16">
        <f t="shared" si="29"/>
        <v>1778389.279001506</v>
      </c>
      <c r="S249" s="16">
        <f t="shared" si="30"/>
        <v>6925.0176847735802</v>
      </c>
      <c r="T249" s="16">
        <f t="shared" si="31"/>
        <v>211306.46407184069</v>
      </c>
      <c r="U249" s="16">
        <f t="shared" si="32"/>
        <v>18482.568374255792</v>
      </c>
      <c r="V249" s="16">
        <f t="shared" si="33"/>
        <v>19767.336498969289</v>
      </c>
    </row>
    <row r="250" spans="1:22" x14ac:dyDescent="0.3">
      <c r="A250">
        <v>248</v>
      </c>
      <c r="B250" s="15">
        <f>'일자별 시가총액'!B249/'일자별 시가총액'!$G249</f>
        <v>0.71175643323152971</v>
      </c>
      <c r="C250" s="15">
        <f>'일자별 시가총액'!C249/'일자별 시가총액'!$G249</f>
        <v>2.7932370287879954E-2</v>
      </c>
      <c r="D250" s="15">
        <f>'일자별 시가총액'!D249/'일자별 시가총액'!$G249</f>
        <v>0.12372306887607808</v>
      </c>
      <c r="E250" s="15">
        <f>'일자별 시가총액'!E249/'일자별 시가총액'!$G249</f>
        <v>7.5250446986618633E-2</v>
      </c>
      <c r="F250" s="15">
        <f>'일자별 시가총액'!F249/'일자별 시가총액'!$G249</f>
        <v>6.1337680617893589E-2</v>
      </c>
      <c r="G250" s="24">
        <f>'일자별 시가총액'!H249</f>
        <v>153.90569712170259</v>
      </c>
      <c r="H250" s="30">
        <v>150000</v>
      </c>
      <c r="I250" s="30">
        <v>150000</v>
      </c>
      <c r="J250" s="9">
        <f t="shared" si="28"/>
        <v>13150000</v>
      </c>
      <c r="K250" s="23">
        <f t="shared" si="26"/>
        <v>15390.569712170258</v>
      </c>
      <c r="L250" s="9">
        <f t="shared" si="27"/>
        <v>202385991715.03888</v>
      </c>
      <c r="M250" s="31">
        <f>$L250*B250/'일자별 주가'!B249-펀드!R249</f>
        <v>0</v>
      </c>
      <c r="N250" s="31">
        <f>$L250*C250/'일자별 주가'!C249-펀드!S249</f>
        <v>0</v>
      </c>
      <c r="O250" s="31">
        <f>$L250*D250/'일자별 주가'!D249-펀드!T249</f>
        <v>0</v>
      </c>
      <c r="P250" s="31">
        <f>$L250*E250/'일자별 주가'!E249-펀드!U249</f>
        <v>0</v>
      </c>
      <c r="Q250" s="31">
        <f>$L250*F250/'일자별 주가'!F249-펀드!V249</f>
        <v>0</v>
      </c>
      <c r="R250" s="16">
        <f t="shared" si="29"/>
        <v>1778389.279001506</v>
      </c>
      <c r="S250" s="16">
        <f t="shared" si="30"/>
        <v>6925.0176847735802</v>
      </c>
      <c r="T250" s="16">
        <f t="shared" si="31"/>
        <v>211306.46407184069</v>
      </c>
      <c r="U250" s="16">
        <f t="shared" si="32"/>
        <v>18482.568374255792</v>
      </c>
      <c r="V250" s="16">
        <f t="shared" si="33"/>
        <v>19767.336498969289</v>
      </c>
    </row>
    <row r="251" spans="1:22" x14ac:dyDescent="0.3">
      <c r="A251">
        <v>249</v>
      </c>
      <c r="B251" s="15">
        <f>'일자별 시가총액'!B250/'일자별 시가총액'!$G250</f>
        <v>0.70423038040985986</v>
      </c>
      <c r="C251" s="15">
        <f>'일자별 시가총액'!C250/'일자별 시가총액'!$G250</f>
        <v>2.706902505867468E-2</v>
      </c>
      <c r="D251" s="15">
        <f>'일자별 시가총액'!D250/'일자별 시가총액'!$G250</f>
        <v>0.12702615734154071</v>
      </c>
      <c r="E251" s="15">
        <f>'일자별 시가총액'!E250/'일자별 시가총액'!$G250</f>
        <v>7.839239177100199E-2</v>
      </c>
      <c r="F251" s="15">
        <f>'일자별 시가총액'!F250/'일자별 시가총액'!$G250</f>
        <v>6.328204541892278E-2</v>
      </c>
      <c r="G251" s="24">
        <f>'일자별 시가총액'!H250</f>
        <v>159.39122725840181</v>
      </c>
      <c r="H251" s="30">
        <v>150000</v>
      </c>
      <c r="I251" s="30">
        <v>150000</v>
      </c>
      <c r="J251" s="9">
        <f t="shared" si="28"/>
        <v>13150000</v>
      </c>
      <c r="K251" s="23">
        <f t="shared" si="26"/>
        <v>15939.122725840181</v>
      </c>
      <c r="L251" s="9">
        <f t="shared" si="27"/>
        <v>209599463844.79837</v>
      </c>
      <c r="M251" s="31">
        <f>$L251*B251/'일자별 주가'!B250-펀드!R250</f>
        <v>0</v>
      </c>
      <c r="N251" s="31">
        <f>$L251*C251/'일자별 주가'!C250-펀드!S250</f>
        <v>0</v>
      </c>
      <c r="O251" s="31">
        <f>$L251*D251/'일자별 주가'!D250-펀드!T250</f>
        <v>0</v>
      </c>
      <c r="P251" s="31">
        <f>$L251*E251/'일자별 주가'!E250-펀드!U250</f>
        <v>0</v>
      </c>
      <c r="Q251" s="31">
        <f>$L251*F251/'일자별 주가'!F250-펀드!V250</f>
        <v>0</v>
      </c>
      <c r="R251" s="16">
        <f t="shared" si="29"/>
        <v>1778389.279001506</v>
      </c>
      <c r="S251" s="16">
        <f t="shared" si="30"/>
        <v>6925.0176847735802</v>
      </c>
      <c r="T251" s="16">
        <f t="shared" si="31"/>
        <v>211306.46407184069</v>
      </c>
      <c r="U251" s="16">
        <f t="shared" si="32"/>
        <v>18482.568374255792</v>
      </c>
      <c r="V251" s="16">
        <f t="shared" si="33"/>
        <v>19767.336498969289</v>
      </c>
    </row>
    <row r="252" spans="1:22" x14ac:dyDescent="0.3">
      <c r="A252">
        <v>250</v>
      </c>
      <c r="B252" s="15">
        <f>'일자별 시가총액'!B251/'일자별 시가총액'!$G251</f>
        <v>0.70201162301741471</v>
      </c>
      <c r="C252" s="15">
        <f>'일자별 시가총액'!C251/'일자별 시가총액'!$G251</f>
        <v>2.6790890266121983E-2</v>
      </c>
      <c r="D252" s="15">
        <f>'일자별 시가총액'!D251/'일자별 시가총액'!$G251</f>
        <v>0.12974146714560741</v>
      </c>
      <c r="E252" s="15">
        <f>'일자별 시가총액'!E251/'일자별 시가총액'!$G251</f>
        <v>7.765497615543672E-2</v>
      </c>
      <c r="F252" s="15">
        <f>'일자별 시가총액'!F251/'일자별 시가총액'!$G251</f>
        <v>6.3801043415419201E-2</v>
      </c>
      <c r="G252" s="24">
        <f>'일자별 시가총액'!H251</f>
        <v>161.62879565219768</v>
      </c>
      <c r="H252" s="30">
        <v>150000</v>
      </c>
      <c r="I252" s="30">
        <v>150000</v>
      </c>
      <c r="J252" s="9">
        <f t="shared" si="28"/>
        <v>13150000</v>
      </c>
      <c r="K252" s="23">
        <f t="shared" si="26"/>
        <v>16162.879565219768</v>
      </c>
      <c r="L252" s="9">
        <f t="shared" si="27"/>
        <v>212541866282.63995</v>
      </c>
      <c r="M252" s="31">
        <f>$L252*B252/'일자별 주가'!B251-펀드!R251</f>
        <v>0</v>
      </c>
      <c r="N252" s="31">
        <f>$L252*C252/'일자별 주가'!C251-펀드!S251</f>
        <v>0</v>
      </c>
      <c r="O252" s="31">
        <f>$L252*D252/'일자별 주가'!D251-펀드!T251</f>
        <v>0</v>
      </c>
      <c r="P252" s="31">
        <f>$L252*E252/'일자별 주가'!E251-펀드!U251</f>
        <v>0</v>
      </c>
      <c r="Q252" s="31">
        <f>$L252*F252/'일자별 주가'!F251-펀드!V251</f>
        <v>0</v>
      </c>
      <c r="R252" s="16">
        <f t="shared" si="29"/>
        <v>1778389.279001506</v>
      </c>
      <c r="S252" s="16">
        <f t="shared" si="30"/>
        <v>6925.0176847735802</v>
      </c>
      <c r="T252" s="16">
        <f t="shared" si="31"/>
        <v>211306.46407184069</v>
      </c>
      <c r="U252" s="16">
        <f t="shared" si="32"/>
        <v>18482.568374255792</v>
      </c>
      <c r="V252" s="16">
        <f t="shared" si="33"/>
        <v>19767.336498969289</v>
      </c>
    </row>
    <row r="253" spans="1:22" x14ac:dyDescent="0.3">
      <c r="A253">
        <v>251</v>
      </c>
      <c r="B253" s="15">
        <f>'일자별 시가총액'!B252/'일자별 시가총액'!$G252</f>
        <v>0.69828189477690972</v>
      </c>
      <c r="C253" s="15">
        <f>'일자별 시가총액'!C252/'일자별 시가총액'!$G252</f>
        <v>2.6709281413755205E-2</v>
      </c>
      <c r="D253" s="15">
        <f>'일자별 시가총액'!D252/'일자별 시가총액'!$G252</f>
        <v>0.13222580234656175</v>
      </c>
      <c r="E253" s="15">
        <f>'일자별 시가총액'!E252/'일자별 시가총액'!$G252</f>
        <v>7.8575012854259788E-2</v>
      </c>
      <c r="F253" s="15">
        <f>'일자별 시가총액'!F252/'일자별 시가총액'!$G252</f>
        <v>6.4208008608513528E-2</v>
      </c>
      <c r="G253" s="24">
        <f>'일자별 시가총액'!H252</f>
        <v>159.19965218941442</v>
      </c>
      <c r="H253" s="30">
        <v>200000</v>
      </c>
      <c r="I253" s="30">
        <v>50000</v>
      </c>
      <c r="J253" s="9">
        <f t="shared" si="28"/>
        <v>13300000</v>
      </c>
      <c r="K253" s="23">
        <f t="shared" si="26"/>
        <v>15919.965218941441</v>
      </c>
      <c r="L253" s="9">
        <f t="shared" si="27"/>
        <v>211735537411.92117</v>
      </c>
      <c r="M253" s="31">
        <f>$L253*B253/'일자별 주가'!B252-펀드!R252</f>
        <v>20285.809266177472</v>
      </c>
      <c r="N253" s="31">
        <f>$L253*C253/'일자별 주가'!C252-펀드!S252</f>
        <v>78.992597164718063</v>
      </c>
      <c r="O253" s="31">
        <f>$L253*D253/'일자별 주가'!D252-펀드!T252</f>
        <v>2410.3398943556531</v>
      </c>
      <c r="P253" s="31">
        <f>$L253*E253/'일자별 주가'!E252-펀드!U252</f>
        <v>210.82777613219514</v>
      </c>
      <c r="Q253" s="31">
        <f>$L253*F253/'일자별 주가'!F252-펀드!V252</f>
        <v>225.48292584376031</v>
      </c>
      <c r="R253" s="16">
        <f t="shared" si="29"/>
        <v>1798675.0882676835</v>
      </c>
      <c r="S253" s="16">
        <f t="shared" si="30"/>
        <v>7004.0102819382982</v>
      </c>
      <c r="T253" s="16">
        <f t="shared" si="31"/>
        <v>213716.80396619634</v>
      </c>
      <c r="U253" s="16">
        <f t="shared" si="32"/>
        <v>18693.396150387987</v>
      </c>
      <c r="V253" s="16">
        <f t="shared" si="33"/>
        <v>19992.819424813049</v>
      </c>
    </row>
    <row r="254" spans="1:22" x14ac:dyDescent="0.3">
      <c r="A254">
        <v>252</v>
      </c>
      <c r="B254" s="15">
        <f>'일자별 시가총액'!B253/'일자별 시가총액'!$G253</f>
        <v>0.69204771236213891</v>
      </c>
      <c r="C254" s="15">
        <f>'일자별 시가총액'!C253/'일자별 시가총액'!$G253</f>
        <v>2.6311572877537506E-2</v>
      </c>
      <c r="D254" s="15">
        <f>'일자별 시가총액'!D253/'일자별 시가총액'!$G253</f>
        <v>0.13341041721919927</v>
      </c>
      <c r="E254" s="15">
        <f>'일자별 시가총액'!E253/'일자별 시가총액'!$G253</f>
        <v>8.346263059794988E-2</v>
      </c>
      <c r="F254" s="15">
        <f>'일자별 시가총액'!F253/'일자별 시가총액'!$G253</f>
        <v>6.4767666943174415E-2</v>
      </c>
      <c r="G254" s="24">
        <f>'일자별 시가총액'!H253</f>
        <v>162.00169999127232</v>
      </c>
      <c r="H254" s="30">
        <v>100000</v>
      </c>
      <c r="I254" s="30">
        <v>50000</v>
      </c>
      <c r="J254" s="9">
        <f t="shared" si="28"/>
        <v>13350000</v>
      </c>
      <c r="K254" s="23">
        <f t="shared" si="26"/>
        <v>16200.169999127233</v>
      </c>
      <c r="L254" s="9">
        <f t="shared" si="27"/>
        <v>216272269488.34854</v>
      </c>
      <c r="M254" s="31">
        <f>$L254*B254/'일자별 주가'!B253-펀드!R253</f>
        <v>6761.9364220588468</v>
      </c>
      <c r="N254" s="31">
        <f>$L254*C254/'일자별 주가'!C253-펀드!S253</f>
        <v>26.330865721571172</v>
      </c>
      <c r="O254" s="31">
        <f>$L254*D254/'일자별 주가'!D253-펀드!T253</f>
        <v>803.44663145183586</v>
      </c>
      <c r="P254" s="31">
        <f>$L254*E254/'일자별 주가'!E253-펀드!U253</f>
        <v>70.275925377402018</v>
      </c>
      <c r="Q254" s="31">
        <f>$L254*F254/'일자별 주가'!F253-펀드!V253</f>
        <v>75.160975281247374</v>
      </c>
      <c r="R254" s="16">
        <f t="shared" si="29"/>
        <v>1805437.0246897424</v>
      </c>
      <c r="S254" s="16">
        <f t="shared" si="30"/>
        <v>7030.3411476598694</v>
      </c>
      <c r="T254" s="16">
        <f t="shared" si="31"/>
        <v>214520.25059764818</v>
      </c>
      <c r="U254" s="16">
        <f t="shared" si="32"/>
        <v>18763.672075765389</v>
      </c>
      <c r="V254" s="16">
        <f t="shared" si="33"/>
        <v>20067.980400094297</v>
      </c>
    </row>
    <row r="255" spans="1:22" x14ac:dyDescent="0.3">
      <c r="A255" s="27">
        <v>253</v>
      </c>
      <c r="B255" s="15">
        <f>'일자별 시가총액'!B254/'일자별 시가총액'!$G254</f>
        <v>0.69913096631301719</v>
      </c>
      <c r="C255" s="15">
        <f>'일자별 시가총액'!C254/'일자별 시가총액'!$G254</f>
        <v>2.5360175453521365E-2</v>
      </c>
      <c r="D255" s="15">
        <f>'일자별 시가총액'!D254/'일자별 시가총액'!$G254</f>
        <v>0.1290953532935375</v>
      </c>
      <c r="E255" s="15">
        <f>'일자별 시가총액'!E254/'일자별 시가총액'!$G254</f>
        <v>8.1742243079264157E-2</v>
      </c>
      <c r="F255" s="15">
        <f>'일자별 시가총액'!F254/'일자별 시가총액'!$G254</f>
        <v>6.4671261860659815E-2</v>
      </c>
      <c r="G255" s="24">
        <f>'일자별 시가총액'!H254</f>
        <v>171.77323941048141</v>
      </c>
      <c r="H255" s="30">
        <v>200000</v>
      </c>
      <c r="I255" s="30">
        <v>200000</v>
      </c>
      <c r="J255" s="9">
        <f t="shared" si="28"/>
        <v>13350000</v>
      </c>
      <c r="K255" s="23">
        <f t="shared" si="26"/>
        <v>17177.32394104814</v>
      </c>
      <c r="L255" s="9">
        <f t="shared" si="27"/>
        <v>229317274612.99268</v>
      </c>
      <c r="M255" s="31">
        <f>$L255*B255/'일자별 주가'!B254-펀드!R254</f>
        <v>0</v>
      </c>
      <c r="N255" s="31">
        <f>$L255*C255/'일자별 주가'!C254-펀드!S254</f>
        <v>0</v>
      </c>
      <c r="O255" s="31">
        <f>$L255*D255/'일자별 주가'!D254-펀드!T254</f>
        <v>0</v>
      </c>
      <c r="P255" s="31">
        <f>$L255*E255/'일자별 주가'!E254-펀드!U254</f>
        <v>0</v>
      </c>
      <c r="Q255" s="31">
        <f>$L255*F255/'일자별 주가'!F254-펀드!V254</f>
        <v>0</v>
      </c>
      <c r="R255" s="16">
        <f t="shared" si="29"/>
        <v>1805437.0246897424</v>
      </c>
      <c r="S255" s="16">
        <f t="shared" si="30"/>
        <v>7030.3411476598694</v>
      </c>
      <c r="T255" s="16">
        <f t="shared" si="31"/>
        <v>214520.25059764818</v>
      </c>
      <c r="U255" s="16">
        <f t="shared" si="32"/>
        <v>18763.672075765389</v>
      </c>
      <c r="V255" s="16">
        <f t="shared" si="33"/>
        <v>20067.980400094297</v>
      </c>
    </row>
    <row r="256" spans="1:22" x14ac:dyDescent="0.3">
      <c r="A256">
        <v>254</v>
      </c>
      <c r="B256" s="15">
        <f>'일자별 시가총액'!B255/'일자별 시가총액'!$G255</f>
        <v>0.70792362519482943</v>
      </c>
      <c r="C256" s="15">
        <f>'일자별 시가총액'!C255/'일자별 시가총액'!$G255</f>
        <v>2.5327759460489013E-2</v>
      </c>
      <c r="D256" s="15">
        <f>'일자별 시가총액'!D255/'일자별 시가총액'!$G255</f>
        <v>0.12293699857606777</v>
      </c>
      <c r="E256" s="15">
        <f>'일자별 시가총액'!E255/'일자별 시가총액'!$G255</f>
        <v>8.068838907717106E-2</v>
      </c>
      <c r="F256" s="15">
        <f>'일자별 시가총액'!F255/'일자별 시가총액'!$G255</f>
        <v>6.3123227691442713E-2</v>
      </c>
      <c r="G256" s="24">
        <f>'일자별 시가총액'!H255</f>
        <v>173.84254247427245</v>
      </c>
      <c r="H256" s="30">
        <v>100000</v>
      </c>
      <c r="I256" s="30">
        <v>50000</v>
      </c>
      <c r="J256" s="9">
        <f t="shared" si="28"/>
        <v>13400000</v>
      </c>
      <c r="K256" s="23">
        <f t="shared" si="26"/>
        <v>17384.254247427245</v>
      </c>
      <c r="L256" s="9">
        <f t="shared" si="27"/>
        <v>232949006915.52509</v>
      </c>
      <c r="M256" s="31">
        <f>$L256*B256/'일자별 주가'!B255-펀드!R255</f>
        <v>6761.9364220588468</v>
      </c>
      <c r="N256" s="31">
        <f>$L256*C256/'일자별 주가'!C255-펀드!S255</f>
        <v>26.3308657215739</v>
      </c>
      <c r="O256" s="31">
        <f>$L256*D256/'일자별 주가'!D255-펀드!T255</f>
        <v>803.44663145186496</v>
      </c>
      <c r="P256" s="31">
        <f>$L256*E256/'일자별 주가'!E255-펀드!U255</f>
        <v>70.275925377394742</v>
      </c>
      <c r="Q256" s="31">
        <f>$L256*F256/'일자별 주가'!F255-펀드!V255</f>
        <v>75.16097528125465</v>
      </c>
      <c r="R256" s="16">
        <f t="shared" si="29"/>
        <v>1812198.9611118012</v>
      </c>
      <c r="S256" s="16">
        <f t="shared" si="30"/>
        <v>7056.6720133814433</v>
      </c>
      <c r="T256" s="16">
        <f t="shared" si="31"/>
        <v>215323.69722910004</v>
      </c>
      <c r="U256" s="16">
        <f t="shared" si="32"/>
        <v>18833.948001142784</v>
      </c>
      <c r="V256" s="16">
        <f t="shared" si="33"/>
        <v>20143.141375375551</v>
      </c>
    </row>
    <row r="257" spans="1:22" x14ac:dyDescent="0.3">
      <c r="A257">
        <v>255</v>
      </c>
      <c r="B257" s="15">
        <f>'일자별 시가총액'!B256/'일자별 시가총액'!$G256</f>
        <v>0.71140009077221411</v>
      </c>
      <c r="C257" s="15">
        <f>'일자별 시가총액'!C256/'일자별 시가총액'!$G256</f>
        <v>2.4718412962660814E-2</v>
      </c>
      <c r="D257" s="15">
        <f>'일자별 시가총액'!D256/'일자별 시가총액'!$G256</f>
        <v>0.12035423592331469</v>
      </c>
      <c r="E257" s="15">
        <f>'일자별 시가총액'!E256/'일자별 시가총액'!$G256</f>
        <v>7.8504812480632263E-2</v>
      </c>
      <c r="F257" s="15">
        <f>'일자별 시가총액'!F256/'일자별 시가총액'!$G256</f>
        <v>6.5022447861178154E-2</v>
      </c>
      <c r="G257" s="24">
        <f>'일자별 시가총액'!H256</f>
        <v>172.23260097522325</v>
      </c>
      <c r="H257" s="30">
        <v>150000</v>
      </c>
      <c r="I257" s="30">
        <v>150000</v>
      </c>
      <c r="J257" s="9">
        <f t="shared" si="28"/>
        <v>13400000</v>
      </c>
      <c r="K257" s="23">
        <f t="shared" si="26"/>
        <v>17223.260097522325</v>
      </c>
      <c r="L257" s="9">
        <f t="shared" si="27"/>
        <v>230791685306.79916</v>
      </c>
      <c r="M257" s="31">
        <f>$L257*B257/'일자별 주가'!B256-펀드!R256</f>
        <v>0</v>
      </c>
      <c r="N257" s="31">
        <f>$L257*C257/'일자별 주가'!C256-펀드!S256</f>
        <v>0</v>
      </c>
      <c r="O257" s="31">
        <f>$L257*D257/'일자별 주가'!D256-펀드!T256</f>
        <v>0</v>
      </c>
      <c r="P257" s="31">
        <f>$L257*E257/'일자별 주가'!E256-펀드!U256</f>
        <v>0</v>
      </c>
      <c r="Q257" s="31">
        <f>$L257*F257/'일자별 주가'!F256-펀드!V256</f>
        <v>0</v>
      </c>
      <c r="R257" s="16">
        <f t="shared" si="29"/>
        <v>1812198.9611118012</v>
      </c>
      <c r="S257" s="16">
        <f t="shared" si="30"/>
        <v>7056.6720133814433</v>
      </c>
      <c r="T257" s="16">
        <f t="shared" si="31"/>
        <v>215323.69722910004</v>
      </c>
      <c r="U257" s="16">
        <f t="shared" si="32"/>
        <v>18833.948001142784</v>
      </c>
      <c r="V257" s="16">
        <f t="shared" si="33"/>
        <v>20143.141375375551</v>
      </c>
    </row>
    <row r="258" spans="1:22" x14ac:dyDescent="0.3">
      <c r="A258">
        <v>256</v>
      </c>
      <c r="B258" s="15">
        <f>'일자별 시가총액'!B257/'일자별 시가총액'!$G257</f>
        <v>0.7036899216446707</v>
      </c>
      <c r="C258" s="15">
        <f>'일자별 시가총액'!C257/'일자별 시가총액'!$G257</f>
        <v>2.5058106036092081E-2</v>
      </c>
      <c r="D258" s="15">
        <f>'일자별 시가총액'!D257/'일자별 시가총액'!$G257</f>
        <v>0.12397281999230021</v>
      </c>
      <c r="E258" s="15">
        <f>'일자별 시가총액'!E257/'일자별 시가총액'!$G257</f>
        <v>8.1531302030724451E-2</v>
      </c>
      <c r="F258" s="15">
        <f>'일자별 시가총액'!F257/'일자별 시가총액'!$G257</f>
        <v>6.5747850296212579E-2</v>
      </c>
      <c r="G258" s="24">
        <f>'일자별 시가총액'!H257</f>
        <v>172.39004806010703</v>
      </c>
      <c r="H258" s="30">
        <v>150000</v>
      </c>
      <c r="I258" s="30">
        <v>100000</v>
      </c>
      <c r="J258" s="9">
        <f t="shared" si="28"/>
        <v>13450000</v>
      </c>
      <c r="K258" s="23">
        <f t="shared" si="26"/>
        <v>17239.004806010704</v>
      </c>
      <c r="L258" s="9">
        <f t="shared" si="27"/>
        <v>231864614640.84396</v>
      </c>
      <c r="M258" s="31">
        <f>$L258*B258/'일자별 주가'!B257-펀드!R257</f>
        <v>6761.9364220590796</v>
      </c>
      <c r="N258" s="31">
        <f>$L258*C258/'일자별 주가'!C257-펀드!S257</f>
        <v>26.330865721572991</v>
      </c>
      <c r="O258" s="31">
        <f>$L258*D258/'일자별 주가'!D257-펀드!T257</f>
        <v>803.44663145186496</v>
      </c>
      <c r="P258" s="31">
        <f>$L258*E258/'일자별 주가'!E257-펀드!U257</f>
        <v>70.27592537739838</v>
      </c>
      <c r="Q258" s="31">
        <f>$L258*F258/'일자별 주가'!F257-펀드!V257</f>
        <v>75.160975281247374</v>
      </c>
      <c r="R258" s="16">
        <f t="shared" si="29"/>
        <v>1818960.8975338603</v>
      </c>
      <c r="S258" s="16">
        <f t="shared" si="30"/>
        <v>7083.0028791030163</v>
      </c>
      <c r="T258" s="16">
        <f t="shared" si="31"/>
        <v>216127.14386055191</v>
      </c>
      <c r="U258" s="16">
        <f t="shared" si="32"/>
        <v>18904.223926520182</v>
      </c>
      <c r="V258" s="16">
        <f t="shared" si="33"/>
        <v>20218.302350656799</v>
      </c>
    </row>
    <row r="259" spans="1:22" x14ac:dyDescent="0.3">
      <c r="A259">
        <v>257</v>
      </c>
      <c r="B259" s="15">
        <f>'일자별 시가총액'!B258/'일자별 시가총액'!$G258</f>
        <v>0.70536421585716247</v>
      </c>
      <c r="C259" s="15">
        <f>'일자별 시가총액'!C258/'일자별 시가총액'!$G258</f>
        <v>2.4694059029816858E-2</v>
      </c>
      <c r="D259" s="15">
        <f>'일자별 시가총액'!D258/'일자별 시가총액'!$G258</f>
        <v>0.12193192866300831</v>
      </c>
      <c r="E259" s="15">
        <f>'일자별 시가총액'!E258/'일자별 시가총액'!$G258</f>
        <v>8.2542542911808778E-2</v>
      </c>
      <c r="F259" s="15">
        <f>'일자별 시가총액'!F258/'일자별 시가총액'!$G258</f>
        <v>6.5467253538203637E-2</v>
      </c>
      <c r="G259" s="24">
        <f>'일자별 시가총액'!H258</f>
        <v>171.98085284822992</v>
      </c>
      <c r="H259" s="30">
        <v>200000</v>
      </c>
      <c r="I259" s="30">
        <v>100000</v>
      </c>
      <c r="J259" s="9">
        <f t="shared" si="28"/>
        <v>13550000</v>
      </c>
      <c r="K259" s="23">
        <f t="shared" si="26"/>
        <v>17198.085284822992</v>
      </c>
      <c r="L259" s="9">
        <f t="shared" si="27"/>
        <v>233034055609.35153</v>
      </c>
      <c r="M259" s="31">
        <f>$L259*B259/'일자별 주가'!B258-펀드!R258</f>
        <v>13523.872844117694</v>
      </c>
      <c r="N259" s="31">
        <f>$L259*C259/'일자별 주가'!C258-펀드!S258</f>
        <v>52.661731443143253</v>
      </c>
      <c r="O259" s="31">
        <f>$L259*D259/'일자별 주가'!D258-펀드!T258</f>
        <v>1606.8932629037299</v>
      </c>
      <c r="P259" s="31">
        <f>$L259*E259/'일자별 주가'!E258-펀드!U258</f>
        <v>140.5518507548004</v>
      </c>
      <c r="Q259" s="31">
        <f>$L259*F259/'일자별 주가'!F258-펀드!V258</f>
        <v>150.3219505625093</v>
      </c>
      <c r="R259" s="16">
        <f t="shared" si="29"/>
        <v>1832484.770377978</v>
      </c>
      <c r="S259" s="16">
        <f t="shared" si="30"/>
        <v>7135.6646105461596</v>
      </c>
      <c r="T259" s="16">
        <f t="shared" si="31"/>
        <v>217734.03712345564</v>
      </c>
      <c r="U259" s="16">
        <f t="shared" si="32"/>
        <v>19044.775777274983</v>
      </c>
      <c r="V259" s="16">
        <f t="shared" si="33"/>
        <v>20368.624301219308</v>
      </c>
    </row>
    <row r="260" spans="1:22" x14ac:dyDescent="0.3">
      <c r="A260">
        <v>258</v>
      </c>
      <c r="B260" s="15">
        <f>'일자별 시가총액'!B259/'일자별 시가총액'!$G259</f>
        <v>0.70620254533065185</v>
      </c>
      <c r="C260" s="15">
        <f>'일자별 시가총액'!C259/'일자별 시가총액'!$G259</f>
        <v>2.4830402342459732E-2</v>
      </c>
      <c r="D260" s="15">
        <f>'일자별 시가총액'!D259/'일자별 시가총액'!$G259</f>
        <v>0.12157457004728435</v>
      </c>
      <c r="E260" s="15">
        <f>'일자별 시가총액'!E259/'일자별 시가총액'!$G259</f>
        <v>8.1651616690422674E-2</v>
      </c>
      <c r="F260" s="15">
        <f>'일자별 시가총액'!F259/'일자별 시가총액'!$G259</f>
        <v>6.5740865589181394E-2</v>
      </c>
      <c r="G260" s="24">
        <f>'일자별 시가총액'!H259</f>
        <v>168.52117259435232</v>
      </c>
      <c r="H260" s="30">
        <v>150000</v>
      </c>
      <c r="I260" s="30">
        <v>50000</v>
      </c>
      <c r="J260" s="9">
        <f t="shared" si="28"/>
        <v>13650000</v>
      </c>
      <c r="K260" s="23">
        <f t="shared" ref="K260:K323" si="34">10000*G260/G$3</f>
        <v>16852.117259435232</v>
      </c>
      <c r="L260" s="9">
        <f t="shared" ref="L260:L323" si="35">J260*K260</f>
        <v>230031400591.29092</v>
      </c>
      <c r="M260" s="31">
        <f>$L260*B260/'일자별 주가'!B259-펀드!R259</f>
        <v>13523.872844118159</v>
      </c>
      <c r="N260" s="31">
        <f>$L260*C260/'일자별 주가'!C259-펀드!S259</f>
        <v>52.661731443147801</v>
      </c>
      <c r="O260" s="31">
        <f>$L260*D260/'일자별 주가'!D259-펀드!T259</f>
        <v>1606.8932629037881</v>
      </c>
      <c r="P260" s="31">
        <f>$L260*E260/'일자별 주가'!E259-펀드!U259</f>
        <v>140.5518507548004</v>
      </c>
      <c r="Q260" s="31">
        <f>$L260*F260/'일자별 주가'!F259-펀드!V259</f>
        <v>150.3219505625093</v>
      </c>
      <c r="R260" s="16">
        <f t="shared" si="29"/>
        <v>1846008.6432220961</v>
      </c>
      <c r="S260" s="16">
        <f t="shared" si="30"/>
        <v>7188.3263419893074</v>
      </c>
      <c r="T260" s="16">
        <f t="shared" si="31"/>
        <v>219340.93038635943</v>
      </c>
      <c r="U260" s="16">
        <f t="shared" si="32"/>
        <v>19185.327628029783</v>
      </c>
      <c r="V260" s="16">
        <f t="shared" si="33"/>
        <v>20518.946251781817</v>
      </c>
    </row>
    <row r="261" spans="1:22" x14ac:dyDescent="0.3">
      <c r="A261">
        <v>259</v>
      </c>
      <c r="B261" s="15">
        <f>'일자별 시가총액'!B260/'일자별 시가총액'!$G260</f>
        <v>0.70048122369404608</v>
      </c>
      <c r="C261" s="15">
        <f>'일자별 시가총액'!C260/'일자별 시가총액'!$G260</f>
        <v>2.4991095987763282E-2</v>
      </c>
      <c r="D261" s="15">
        <f>'일자별 시가총액'!D260/'일자별 시가총액'!$G260</f>
        <v>0.12729369009413435</v>
      </c>
      <c r="E261" s="15">
        <f>'일자별 시가총액'!E260/'일자별 시가총액'!$G260</f>
        <v>8.2563880520479679E-2</v>
      </c>
      <c r="F261" s="15">
        <f>'일자별 시가총액'!F260/'일자별 시가총액'!$G260</f>
        <v>6.4670109703576603E-2</v>
      </c>
      <c r="G261" s="24">
        <f>'일자별 시가총액'!H260</f>
        <v>164.10563950420899</v>
      </c>
      <c r="H261" s="30">
        <v>150000</v>
      </c>
      <c r="I261" s="30">
        <v>100000</v>
      </c>
      <c r="J261" s="9">
        <f t="shared" ref="J261:J324" si="36">J260+H261-I261</f>
        <v>13700000</v>
      </c>
      <c r="K261" s="23">
        <f t="shared" si="34"/>
        <v>16410.563950420899</v>
      </c>
      <c r="L261" s="9">
        <f t="shared" si="35"/>
        <v>224824726120.76633</v>
      </c>
      <c r="M261" s="31">
        <f>$L261*B261/'일자별 주가'!B260-펀드!R260</f>
        <v>6761.9364220588468</v>
      </c>
      <c r="N261" s="31">
        <f>$L261*C261/'일자별 주가'!C260-펀드!S260</f>
        <v>26.330865721570262</v>
      </c>
      <c r="O261" s="31">
        <f>$L261*D261/'일자별 주가'!D260-펀드!T260</f>
        <v>803.44663145180675</v>
      </c>
      <c r="P261" s="31">
        <f>$L261*E261/'일자별 주가'!E260-펀드!U260</f>
        <v>70.275925377391104</v>
      </c>
      <c r="Q261" s="31">
        <f>$L261*F261/'일자별 주가'!F260-펀드!V260</f>
        <v>75.160975281243736</v>
      </c>
      <c r="R261" s="16">
        <f t="shared" ref="R261:R324" si="37">R260+M261</f>
        <v>1852770.579644155</v>
      </c>
      <c r="S261" s="16">
        <f t="shared" ref="S261:S324" si="38">S260+N261</f>
        <v>7214.6572077108776</v>
      </c>
      <c r="T261" s="16">
        <f t="shared" ref="T261:T324" si="39">T260+O261</f>
        <v>220144.37701781123</v>
      </c>
      <c r="U261" s="16">
        <f t="shared" ref="U261:U324" si="40">U260+P261</f>
        <v>19255.603553407174</v>
      </c>
      <c r="V261" s="16">
        <f t="shared" ref="V261:V324" si="41">V260+Q261</f>
        <v>20594.107227063061</v>
      </c>
    </row>
    <row r="262" spans="1:22" x14ac:dyDescent="0.3">
      <c r="A262">
        <v>260</v>
      </c>
      <c r="B262" s="15">
        <f>'일자별 시가총액'!B261/'일자별 시가총액'!$G261</f>
        <v>0.70123226343297373</v>
      </c>
      <c r="C262" s="15">
        <f>'일자별 시가총액'!C261/'일자별 시가총액'!$G261</f>
        <v>2.4690905062442595E-2</v>
      </c>
      <c r="D262" s="15">
        <f>'일자별 시가총액'!D261/'일자별 시가총액'!$G261</f>
        <v>0.12497959121945683</v>
      </c>
      <c r="E262" s="15">
        <f>'일자별 시가총액'!E261/'일자별 시가총액'!$G261</f>
        <v>8.3516692219995789E-2</v>
      </c>
      <c r="F262" s="15">
        <f>'일자별 시가총액'!F261/'일자별 시가총액'!$G261</f>
        <v>6.5580548065131014E-2</v>
      </c>
      <c r="G262" s="24">
        <f>'일자별 시가총액'!H261</f>
        <v>167.78705128001005</v>
      </c>
      <c r="H262" s="30">
        <v>150000</v>
      </c>
      <c r="I262" s="30">
        <v>50000</v>
      </c>
      <c r="J262" s="9">
        <f t="shared" si="36"/>
        <v>13800000</v>
      </c>
      <c r="K262" s="23">
        <f t="shared" si="34"/>
        <v>16778.705128001006</v>
      </c>
      <c r="L262" s="9">
        <f t="shared" si="35"/>
        <v>231546130766.41388</v>
      </c>
      <c r="M262" s="31">
        <f>$L262*B262/'일자별 주가'!B261-펀드!R261</f>
        <v>13523.872844117926</v>
      </c>
      <c r="N262" s="31">
        <f>$L262*C262/'일자별 주가'!C261-펀드!S261</f>
        <v>52.661731443145982</v>
      </c>
      <c r="O262" s="31">
        <f>$L262*D262/'일자별 주가'!D261-펀드!T261</f>
        <v>1606.893262903759</v>
      </c>
      <c r="P262" s="31">
        <f>$L262*E262/'일자별 주가'!E261-펀드!U261</f>
        <v>140.55185075479676</v>
      </c>
      <c r="Q262" s="31">
        <f>$L262*F262/'일자별 주가'!F261-펀드!V261</f>
        <v>150.3219505625093</v>
      </c>
      <c r="R262" s="16">
        <f t="shared" si="37"/>
        <v>1866294.4524882729</v>
      </c>
      <c r="S262" s="16">
        <f t="shared" si="38"/>
        <v>7267.3189391540236</v>
      </c>
      <c r="T262" s="16">
        <f t="shared" si="39"/>
        <v>221751.27028071499</v>
      </c>
      <c r="U262" s="16">
        <f t="shared" si="40"/>
        <v>19396.155404161971</v>
      </c>
      <c r="V262" s="16">
        <f t="shared" si="41"/>
        <v>20744.42917762557</v>
      </c>
    </row>
    <row r="263" spans="1:22" x14ac:dyDescent="0.3">
      <c r="A263">
        <v>261</v>
      </c>
      <c r="B263" s="15">
        <f>'일자별 시가총액'!B262/'일자별 시가총액'!$G262</f>
        <v>0.70080675645106405</v>
      </c>
      <c r="C263" s="15">
        <f>'일자별 시가총액'!C262/'일자별 시가총액'!$G262</f>
        <v>2.4588406971298635E-2</v>
      </c>
      <c r="D263" s="15">
        <f>'일자별 시가총액'!D262/'일자별 시가총액'!$G262</f>
        <v>0.12461727723876444</v>
      </c>
      <c r="E263" s="15">
        <f>'일자별 시가총액'!E262/'일자별 시가총액'!$G262</f>
        <v>8.3525154030432119E-2</v>
      </c>
      <c r="F263" s="15">
        <f>'일자별 시가총액'!F262/'일자별 시가총액'!$G262</f>
        <v>6.6462405308440775E-2</v>
      </c>
      <c r="G263" s="24">
        <f>'일자별 시가총액'!H262</f>
        <v>168.27487765372729</v>
      </c>
      <c r="H263" s="30">
        <v>150000</v>
      </c>
      <c r="I263" s="30">
        <v>50000</v>
      </c>
      <c r="J263" s="9">
        <f t="shared" si="36"/>
        <v>13900000</v>
      </c>
      <c r="K263" s="23">
        <f t="shared" si="34"/>
        <v>16827.487765372727</v>
      </c>
      <c r="L263" s="9">
        <f t="shared" si="35"/>
        <v>233902079938.68091</v>
      </c>
      <c r="M263" s="31">
        <f>$L263*B263/'일자별 주가'!B262-펀드!R262</f>
        <v>13523.872844117694</v>
      </c>
      <c r="N263" s="31">
        <f>$L263*C263/'일자별 주가'!C262-펀드!S262</f>
        <v>52.661731443144163</v>
      </c>
      <c r="O263" s="31">
        <f>$L263*D263/'일자별 주가'!D262-펀드!T262</f>
        <v>1606.8932629037299</v>
      </c>
      <c r="P263" s="31">
        <f>$L263*E263/'일자별 주가'!E262-펀드!U262</f>
        <v>140.5518507548004</v>
      </c>
      <c r="Q263" s="31">
        <f>$L263*F263/'일자별 주가'!F262-펀드!V262</f>
        <v>150.32195056250202</v>
      </c>
      <c r="R263" s="16">
        <f t="shared" si="37"/>
        <v>1879818.3253323906</v>
      </c>
      <c r="S263" s="16">
        <f t="shared" si="38"/>
        <v>7319.9806705971678</v>
      </c>
      <c r="T263" s="16">
        <f t="shared" si="39"/>
        <v>223358.16354361872</v>
      </c>
      <c r="U263" s="16">
        <f t="shared" si="40"/>
        <v>19536.707254916771</v>
      </c>
      <c r="V263" s="16">
        <f t="shared" si="41"/>
        <v>20894.751128188072</v>
      </c>
    </row>
    <row r="264" spans="1:22" x14ac:dyDescent="0.3">
      <c r="A264">
        <v>262</v>
      </c>
      <c r="B264" s="15">
        <f>'일자별 시가총액'!B263/'일자별 시가총액'!$G263</f>
        <v>0.70290445639236132</v>
      </c>
      <c r="C264" s="15">
        <f>'일자별 시가총액'!C263/'일자별 시가총액'!$G263</f>
        <v>2.4440763067335287E-2</v>
      </c>
      <c r="D264" s="15">
        <f>'일자별 시가총액'!D263/'일자별 시가총액'!$G263</f>
        <v>0.12466142653688522</v>
      </c>
      <c r="E264" s="15">
        <f>'일자별 시가총액'!E263/'일자별 시가총액'!$G263</f>
        <v>8.1924315770089087E-2</v>
      </c>
      <c r="F264" s="15">
        <f>'일자별 시가총액'!F263/'일자별 시가총액'!$G263</f>
        <v>6.6069038233329117E-2</v>
      </c>
      <c r="G264" s="24">
        <f>'일자별 시가총액'!H263</f>
        <v>169.50428848920532</v>
      </c>
      <c r="H264" s="30">
        <v>200000</v>
      </c>
      <c r="I264" s="30">
        <v>50000</v>
      </c>
      <c r="J264" s="9">
        <f t="shared" si="36"/>
        <v>14050000</v>
      </c>
      <c r="K264" s="23">
        <f t="shared" si="34"/>
        <v>16950.428848920532</v>
      </c>
      <c r="L264" s="9">
        <f t="shared" si="35"/>
        <v>238153525327.33347</v>
      </c>
      <c r="M264" s="31">
        <f>$L264*B264/'일자별 주가'!B263-펀드!R263</f>
        <v>20285.809266176773</v>
      </c>
      <c r="N264" s="31">
        <f>$L264*C264/'일자별 주가'!C263-펀드!S263</f>
        <v>78.992597164718063</v>
      </c>
      <c r="O264" s="31">
        <f>$L264*D264/'일자별 주가'!D263-펀드!T263</f>
        <v>2410.3398943555367</v>
      </c>
      <c r="P264" s="31">
        <f>$L264*E264/'일자별 주가'!E263-펀드!U263</f>
        <v>210.8277761321915</v>
      </c>
      <c r="Q264" s="31">
        <f>$L264*F264/'일자별 주가'!F263-펀드!V263</f>
        <v>225.4829258437494</v>
      </c>
      <c r="R264" s="16">
        <f t="shared" si="37"/>
        <v>1900104.1345985674</v>
      </c>
      <c r="S264" s="16">
        <f t="shared" si="38"/>
        <v>7398.9732677618858</v>
      </c>
      <c r="T264" s="16">
        <f t="shared" si="39"/>
        <v>225768.50343797426</v>
      </c>
      <c r="U264" s="16">
        <f t="shared" si="40"/>
        <v>19747.535031048963</v>
      </c>
      <c r="V264" s="16">
        <f t="shared" si="41"/>
        <v>21120.234054031822</v>
      </c>
    </row>
    <row r="265" spans="1:22" x14ac:dyDescent="0.3">
      <c r="A265">
        <v>263</v>
      </c>
      <c r="B265" s="15">
        <f>'일자별 시가총액'!B264/'일자별 시가총액'!$G264</f>
        <v>0.69966005681877108</v>
      </c>
      <c r="C265" s="15">
        <f>'일자별 시가총액'!C264/'일자별 시가총액'!$G264</f>
        <v>2.4630256683346494E-2</v>
      </c>
      <c r="D265" s="15">
        <f>'일자별 시가총액'!D264/'일자별 시가총액'!$G264</f>
        <v>0.12307119985762169</v>
      </c>
      <c r="E265" s="15">
        <f>'일자별 시가총액'!E264/'일자별 시가총액'!$G264</f>
        <v>8.1678445081776629E-2</v>
      </c>
      <c r="F265" s="15">
        <f>'일자별 시가총액'!F264/'일자별 시가총액'!$G264</f>
        <v>7.0960041558484094E-2</v>
      </c>
      <c r="G265" s="24">
        <f>'일자별 시가총액'!H264</f>
        <v>167.77750157795512</v>
      </c>
      <c r="H265" s="30">
        <v>200000</v>
      </c>
      <c r="I265" s="30">
        <v>50000</v>
      </c>
      <c r="J265" s="9">
        <f t="shared" si="36"/>
        <v>14200000</v>
      </c>
      <c r="K265" s="23">
        <f t="shared" si="34"/>
        <v>16777.750157795512</v>
      </c>
      <c r="L265" s="9">
        <f t="shared" si="35"/>
        <v>238244052240.69626</v>
      </c>
      <c r="M265" s="31">
        <f>$L265*B265/'일자별 주가'!B264-펀드!R264</f>
        <v>20285.809266177006</v>
      </c>
      <c r="N265" s="31">
        <f>$L265*C265/'일자별 주가'!C264-펀드!S264</f>
        <v>78.992597164717154</v>
      </c>
      <c r="O265" s="31">
        <f>$L265*D265/'일자별 주가'!D264-펀드!T264</f>
        <v>2410.339894355624</v>
      </c>
      <c r="P265" s="31">
        <f>$L265*E265/'일자별 주가'!E264-펀드!U264</f>
        <v>210.82777613219878</v>
      </c>
      <c r="Q265" s="31">
        <f>$L265*F265/'일자별 주가'!F264-펀드!V264</f>
        <v>225.48292584376031</v>
      </c>
      <c r="R265" s="16">
        <f t="shared" si="37"/>
        <v>1920389.9438647444</v>
      </c>
      <c r="S265" s="16">
        <f t="shared" si="38"/>
        <v>7477.965864926603</v>
      </c>
      <c r="T265" s="16">
        <f t="shared" si="39"/>
        <v>228178.84333232988</v>
      </c>
      <c r="U265" s="16">
        <f t="shared" si="40"/>
        <v>19958.362807181162</v>
      </c>
      <c r="V265" s="16">
        <f t="shared" si="41"/>
        <v>21345.716979875582</v>
      </c>
    </row>
    <row r="266" spans="1:22" x14ac:dyDescent="0.3">
      <c r="A266">
        <v>264</v>
      </c>
      <c r="B266" s="15">
        <f>'일자별 시가총액'!B265/'일자별 시가총액'!$G265</f>
        <v>0.70089698643282217</v>
      </c>
      <c r="C266" s="15">
        <f>'일자별 시가총액'!C265/'일자별 시가총액'!$G265</f>
        <v>2.3835537346342424E-2</v>
      </c>
      <c r="D266" s="15">
        <f>'일자별 시가총액'!D265/'일자별 시가총액'!$G265</f>
        <v>0.12575822345096349</v>
      </c>
      <c r="E266" s="15">
        <f>'일자별 시가총액'!E265/'일자별 시가총액'!$G265</f>
        <v>8.0665412395014707E-2</v>
      </c>
      <c r="F266" s="15">
        <f>'일자별 시가총액'!F265/'일자별 시가총액'!$G265</f>
        <v>6.8843840374857204E-2</v>
      </c>
      <c r="G266" s="24">
        <f>'일자별 시가총액'!H265</f>
        <v>172.49813534189343</v>
      </c>
      <c r="H266" s="30">
        <v>100000</v>
      </c>
      <c r="I266" s="30">
        <v>50000</v>
      </c>
      <c r="J266" s="9">
        <f t="shared" si="36"/>
        <v>14250000</v>
      </c>
      <c r="K266" s="23">
        <f t="shared" si="34"/>
        <v>17249.813534189343</v>
      </c>
      <c r="L266" s="9">
        <f t="shared" si="35"/>
        <v>245809842862.19815</v>
      </c>
      <c r="M266" s="31">
        <f>$L266*B266/'일자별 주가'!B265-펀드!R265</f>
        <v>6761.9364220593125</v>
      </c>
      <c r="N266" s="31">
        <f>$L266*C266/'일자별 주가'!C265-펀드!S265</f>
        <v>26.3308657215739</v>
      </c>
      <c r="O266" s="31">
        <f>$L266*D266/'일자별 주가'!D265-펀드!T265</f>
        <v>803.44663145189406</v>
      </c>
      <c r="P266" s="31">
        <f>$L266*E266/'일자별 주가'!E265-펀드!U265</f>
        <v>70.27592537739838</v>
      </c>
      <c r="Q266" s="31">
        <f>$L266*F266/'일자별 주가'!F265-펀드!V265</f>
        <v>75.16097528125465</v>
      </c>
      <c r="R266" s="16">
        <f t="shared" si="37"/>
        <v>1927151.8802868037</v>
      </c>
      <c r="S266" s="16">
        <f t="shared" si="38"/>
        <v>7504.2967306481769</v>
      </c>
      <c r="T266" s="16">
        <f t="shared" si="39"/>
        <v>228982.28996378178</v>
      </c>
      <c r="U266" s="16">
        <f t="shared" si="40"/>
        <v>20028.63873255856</v>
      </c>
      <c r="V266" s="16">
        <f t="shared" si="41"/>
        <v>21420.877955156837</v>
      </c>
    </row>
    <row r="267" spans="1:22" x14ac:dyDescent="0.3">
      <c r="A267">
        <v>265</v>
      </c>
      <c r="B267" s="15">
        <f>'일자별 시가총액'!B266/'일자별 시가총액'!$G266</f>
        <v>0.70020795211552445</v>
      </c>
      <c r="C267" s="15">
        <f>'일자별 시가총액'!C266/'일자별 시가총액'!$G266</f>
        <v>2.4926639654737515E-2</v>
      </c>
      <c r="D267" s="15">
        <f>'일자별 시가총액'!D266/'일자별 시가총액'!$G266</f>
        <v>0.12378944125004746</v>
      </c>
      <c r="E267" s="15">
        <f>'일자별 시가총액'!E266/'일자별 시가총액'!$G266</f>
        <v>8.0157987079519419E-2</v>
      </c>
      <c r="F267" s="15">
        <f>'일자별 시가총액'!F266/'일자별 시가총액'!$G266</f>
        <v>7.0917979900171138E-2</v>
      </c>
      <c r="G267" s="24">
        <f>'일자별 시가총액'!H266</f>
        <v>167.45307905208912</v>
      </c>
      <c r="H267" s="30">
        <v>150000</v>
      </c>
      <c r="I267" s="30">
        <v>100000</v>
      </c>
      <c r="J267" s="9">
        <f t="shared" si="36"/>
        <v>14300000</v>
      </c>
      <c r="K267" s="23">
        <f t="shared" si="34"/>
        <v>16745.307905208912</v>
      </c>
      <c r="L267" s="9">
        <f t="shared" si="35"/>
        <v>239457903044.48746</v>
      </c>
      <c r="M267" s="31">
        <f>$L267*B267/'일자별 주가'!B266-펀드!R266</f>
        <v>6761.936422058614</v>
      </c>
      <c r="N267" s="31">
        <f>$L267*C267/'일자별 주가'!C266-펀드!S266</f>
        <v>26.330865721572081</v>
      </c>
      <c r="O267" s="31">
        <f>$L267*D267/'일자별 주가'!D266-펀드!T266</f>
        <v>803.44663145186496</v>
      </c>
      <c r="P267" s="31">
        <f>$L267*E267/'일자별 주가'!E266-펀드!U266</f>
        <v>70.275925377394742</v>
      </c>
      <c r="Q267" s="31">
        <f>$L267*F267/'일자별 주가'!F266-펀드!V266</f>
        <v>75.16097528125465</v>
      </c>
      <c r="R267" s="16">
        <f t="shared" si="37"/>
        <v>1933913.8167088623</v>
      </c>
      <c r="S267" s="16">
        <f t="shared" si="38"/>
        <v>7530.627596369749</v>
      </c>
      <c r="T267" s="16">
        <f t="shared" si="39"/>
        <v>229785.73659523364</v>
      </c>
      <c r="U267" s="16">
        <f t="shared" si="40"/>
        <v>20098.914657935955</v>
      </c>
      <c r="V267" s="16">
        <f t="shared" si="41"/>
        <v>21496.038930438091</v>
      </c>
    </row>
    <row r="268" spans="1:22" x14ac:dyDescent="0.3">
      <c r="A268">
        <v>266</v>
      </c>
      <c r="B268" s="15">
        <f>'일자별 시가총액'!B267/'일자별 시가총액'!$G267</f>
        <v>0.69848982954105909</v>
      </c>
      <c r="C268" s="15">
        <f>'일자별 시가총액'!C267/'일자별 시가총액'!$G267</f>
        <v>2.6660940494954308E-2</v>
      </c>
      <c r="D268" s="15">
        <f>'일자별 시가총액'!D267/'일자별 시가총액'!$G267</f>
        <v>0.12458776673551486</v>
      </c>
      <c r="E268" s="15">
        <f>'일자별 시가총액'!E267/'일자별 시가총액'!$G267</f>
        <v>7.8699104087879876E-2</v>
      </c>
      <c r="F268" s="15">
        <f>'일자별 시가총액'!F267/'일자별 시가총액'!$G267</f>
        <v>7.1562359140591836E-2</v>
      </c>
      <c r="G268" s="24">
        <f>'일자별 시가총액'!H267</f>
        <v>165.73519992655017</v>
      </c>
      <c r="H268" s="30">
        <v>200000</v>
      </c>
      <c r="I268" s="30">
        <v>200000</v>
      </c>
      <c r="J268" s="9">
        <f t="shared" si="36"/>
        <v>14300000</v>
      </c>
      <c r="K268" s="23">
        <f t="shared" si="34"/>
        <v>16573.519992655016</v>
      </c>
      <c r="L268" s="9">
        <f t="shared" si="35"/>
        <v>237001335894.96674</v>
      </c>
      <c r="M268" s="31">
        <f>$L268*B268/'일자별 주가'!B267-펀드!R267</f>
        <v>0</v>
      </c>
      <c r="N268" s="31">
        <f>$L268*C268/'일자별 주가'!C267-펀드!S267</f>
        <v>0</v>
      </c>
      <c r="O268" s="31">
        <f>$L268*D268/'일자별 주가'!D267-펀드!T267</f>
        <v>0</v>
      </c>
      <c r="P268" s="31">
        <f>$L268*E268/'일자별 주가'!E267-펀드!U267</f>
        <v>0</v>
      </c>
      <c r="Q268" s="31">
        <f>$L268*F268/'일자별 주가'!F267-펀드!V267</f>
        <v>0</v>
      </c>
      <c r="R268" s="16">
        <f t="shared" si="37"/>
        <v>1933913.8167088623</v>
      </c>
      <c r="S268" s="16">
        <f t="shared" si="38"/>
        <v>7530.627596369749</v>
      </c>
      <c r="T268" s="16">
        <f t="shared" si="39"/>
        <v>229785.73659523364</v>
      </c>
      <c r="U268" s="16">
        <f t="shared" si="40"/>
        <v>20098.914657935955</v>
      </c>
      <c r="V268" s="16">
        <f t="shared" si="41"/>
        <v>21496.038930438091</v>
      </c>
    </row>
    <row r="269" spans="1:22" x14ac:dyDescent="0.3">
      <c r="A269">
        <v>267</v>
      </c>
      <c r="B269" s="15">
        <f>'일자별 시가총액'!B268/'일자별 시가총액'!$G268</f>
        <v>0.6985848192240367</v>
      </c>
      <c r="C269" s="15">
        <f>'일자별 시가총액'!C268/'일자별 시가총액'!$G268</f>
        <v>2.691651146920435E-2</v>
      </c>
      <c r="D269" s="15">
        <f>'일자별 시가총액'!D268/'일자별 시가총액'!$G268</f>
        <v>0.12197891008330011</v>
      </c>
      <c r="E269" s="15">
        <f>'일자별 시가총액'!E268/'일자별 시가총액'!$G268</f>
        <v>8.1363948113471113E-2</v>
      </c>
      <c r="F269" s="15">
        <f>'일자별 시가총액'!F268/'일자별 시가총액'!$G268</f>
        <v>7.1155811109987754E-2</v>
      </c>
      <c r="G269" s="24">
        <f>'일자별 시가총액'!H268</f>
        <v>162.03446251666301</v>
      </c>
      <c r="H269" s="30">
        <v>100000</v>
      </c>
      <c r="I269" s="30">
        <v>50000</v>
      </c>
      <c r="J269" s="9">
        <f t="shared" si="36"/>
        <v>14350000</v>
      </c>
      <c r="K269" s="23">
        <f t="shared" si="34"/>
        <v>16203.446251666301</v>
      </c>
      <c r="L269" s="9">
        <f t="shared" si="35"/>
        <v>232519453711.41141</v>
      </c>
      <c r="M269" s="31">
        <f>$L269*B269/'일자별 주가'!B268-펀드!R268</f>
        <v>6761.9364220588468</v>
      </c>
      <c r="N269" s="31">
        <f>$L269*C269/'일자별 주가'!C268-펀드!S268</f>
        <v>26.330865721572081</v>
      </c>
      <c r="O269" s="31">
        <f>$L269*D269/'일자별 주가'!D268-펀드!T268</f>
        <v>803.44663145186496</v>
      </c>
      <c r="P269" s="31">
        <f>$L269*E269/'일자별 주가'!E268-펀드!U268</f>
        <v>70.27592537739838</v>
      </c>
      <c r="Q269" s="31">
        <f>$L269*F269/'일자별 주가'!F268-펀드!V268</f>
        <v>75.160975281243736</v>
      </c>
      <c r="R269" s="16">
        <f t="shared" si="37"/>
        <v>1940675.7531309212</v>
      </c>
      <c r="S269" s="16">
        <f t="shared" si="38"/>
        <v>7556.9584620913211</v>
      </c>
      <c r="T269" s="16">
        <f t="shared" si="39"/>
        <v>230589.18322668551</v>
      </c>
      <c r="U269" s="16">
        <f t="shared" si="40"/>
        <v>20169.190583313353</v>
      </c>
      <c r="V269" s="16">
        <f t="shared" si="41"/>
        <v>21571.199905719335</v>
      </c>
    </row>
    <row r="270" spans="1:22" x14ac:dyDescent="0.3">
      <c r="A270">
        <v>268</v>
      </c>
      <c r="B270" s="15">
        <f>'일자별 시가총액'!B269/'일자별 시가총액'!$G269</f>
        <v>0.69908599917355096</v>
      </c>
      <c r="C270" s="15">
        <f>'일자별 시가총액'!C269/'일자별 시가총액'!$G269</f>
        <v>2.6017836668042846E-2</v>
      </c>
      <c r="D270" s="15">
        <f>'일자별 시가총액'!D269/'일자별 시가총액'!$G269</f>
        <v>0.12409057357158366</v>
      </c>
      <c r="E270" s="15">
        <f>'일자별 시가총액'!E269/'일자별 시가총액'!$G269</f>
        <v>8.1249664749990305E-2</v>
      </c>
      <c r="F270" s="15">
        <f>'일자별 시가총액'!F269/'일자별 시가총액'!$G269</f>
        <v>6.9555925836832261E-2</v>
      </c>
      <c r="G270" s="24">
        <f>'일자별 시가총액'!H269</f>
        <v>158.62963562832934</v>
      </c>
      <c r="H270" s="30">
        <v>100000</v>
      </c>
      <c r="I270" s="30">
        <v>50000</v>
      </c>
      <c r="J270" s="9">
        <f t="shared" si="36"/>
        <v>14400000</v>
      </c>
      <c r="K270" s="23">
        <f t="shared" si="34"/>
        <v>15862.963562832934</v>
      </c>
      <c r="L270" s="9">
        <f t="shared" si="35"/>
        <v>228426675304.79425</v>
      </c>
      <c r="M270" s="31">
        <f>$L270*B270/'일자별 주가'!B269-펀드!R269</f>
        <v>6761.9364220593125</v>
      </c>
      <c r="N270" s="31">
        <f>$L270*C270/'일자별 주가'!C269-펀드!S269</f>
        <v>26.330865721572081</v>
      </c>
      <c r="O270" s="31">
        <f>$L270*D270/'일자별 주가'!D269-펀드!T269</f>
        <v>803.44663145186496</v>
      </c>
      <c r="P270" s="31">
        <f>$L270*E270/'일자별 주가'!E269-펀드!U269</f>
        <v>70.275925377402018</v>
      </c>
      <c r="Q270" s="31">
        <f>$L270*F270/'일자별 주가'!F269-펀드!V269</f>
        <v>75.16097528125465</v>
      </c>
      <c r="R270" s="16">
        <f t="shared" si="37"/>
        <v>1947437.6895529805</v>
      </c>
      <c r="S270" s="16">
        <f t="shared" si="38"/>
        <v>7583.2893278128931</v>
      </c>
      <c r="T270" s="16">
        <f t="shared" si="39"/>
        <v>231392.62985813737</v>
      </c>
      <c r="U270" s="16">
        <f t="shared" si="40"/>
        <v>20239.466508690755</v>
      </c>
      <c r="V270" s="16">
        <f t="shared" si="41"/>
        <v>21646.36088100059</v>
      </c>
    </row>
    <row r="271" spans="1:22" x14ac:dyDescent="0.3">
      <c r="A271">
        <v>269</v>
      </c>
      <c r="B271" s="15">
        <f>'일자별 시가총액'!B270/'일자별 시가총액'!$G270</f>
        <v>0.69668710183380289</v>
      </c>
      <c r="C271" s="15">
        <f>'일자별 시가총액'!C270/'일자별 시가총액'!$G270</f>
        <v>2.626222432382164E-2</v>
      </c>
      <c r="D271" s="15">
        <f>'일자별 시가총액'!D270/'일자별 시가총액'!$G270</f>
        <v>0.1246681865228622</v>
      </c>
      <c r="E271" s="15">
        <f>'일자별 시가총액'!E270/'일자별 시가총액'!$G270</f>
        <v>8.2874090086856769E-2</v>
      </c>
      <c r="F271" s="15">
        <f>'일자별 시가총액'!F270/'일자별 시가총액'!$G270</f>
        <v>6.9508397232656505E-2</v>
      </c>
      <c r="G271" s="24">
        <f>'일자별 시가총액'!H270</f>
        <v>161.11701265994719</v>
      </c>
      <c r="H271" s="30">
        <v>50000</v>
      </c>
      <c r="I271" s="30">
        <v>0</v>
      </c>
      <c r="J271" s="9">
        <f t="shared" si="36"/>
        <v>14450000</v>
      </c>
      <c r="K271" s="23">
        <f t="shared" si="34"/>
        <v>16111.70126599472</v>
      </c>
      <c r="L271" s="9">
        <f t="shared" si="35"/>
        <v>232814083293.62369</v>
      </c>
      <c r="M271" s="31">
        <f>$L271*B271/'일자별 주가'!B270-펀드!R270</f>
        <v>6761.9364220590796</v>
      </c>
      <c r="N271" s="31">
        <f>$L271*C271/'일자별 주가'!C270-펀드!S270</f>
        <v>26.33086572157481</v>
      </c>
      <c r="O271" s="31">
        <f>$L271*D271/'일자별 주가'!D270-펀드!T270</f>
        <v>803.44663145186496</v>
      </c>
      <c r="P271" s="31">
        <f>$L271*E271/'일자별 주가'!E270-펀드!U270</f>
        <v>70.27592537739838</v>
      </c>
      <c r="Q271" s="31">
        <f>$L271*F271/'일자별 주가'!F270-펀드!V270</f>
        <v>75.16097528125465</v>
      </c>
      <c r="R271" s="16">
        <f t="shared" si="37"/>
        <v>1954199.6259750396</v>
      </c>
      <c r="S271" s="16">
        <f t="shared" si="38"/>
        <v>7609.6201935344679</v>
      </c>
      <c r="T271" s="16">
        <f t="shared" si="39"/>
        <v>232196.07648958924</v>
      </c>
      <c r="U271" s="16">
        <f t="shared" si="40"/>
        <v>20309.742434068154</v>
      </c>
      <c r="V271" s="16">
        <f t="shared" si="41"/>
        <v>21721.521856281845</v>
      </c>
    </row>
    <row r="272" spans="1:22" x14ac:dyDescent="0.3">
      <c r="A272">
        <v>270</v>
      </c>
      <c r="B272" s="15">
        <f>'일자별 시가총액'!B271/'일자별 시가총액'!$G271</f>
        <v>0.6951474704412961</v>
      </c>
      <c r="C272" s="15">
        <f>'일자별 시가총액'!C271/'일자별 시가총액'!$G271</f>
        <v>2.6181583421084047E-2</v>
      </c>
      <c r="D272" s="15">
        <f>'일자별 시가총액'!D271/'일자별 시가총액'!$G271</f>
        <v>0.12722246430508982</v>
      </c>
      <c r="E272" s="15">
        <f>'일자별 시가총액'!E271/'일자별 시가총액'!$G271</f>
        <v>8.2603282062128081E-2</v>
      </c>
      <c r="F272" s="15">
        <f>'일자별 시가총액'!F271/'일자별 시가총액'!$G271</f>
        <v>6.8845199770401974E-2</v>
      </c>
      <c r="G272" s="24">
        <f>'일자별 시가총액'!H271</f>
        <v>164.19751442365967</v>
      </c>
      <c r="H272" s="30">
        <v>200000</v>
      </c>
      <c r="I272" s="30">
        <v>100000</v>
      </c>
      <c r="J272" s="9">
        <f t="shared" si="36"/>
        <v>14550000</v>
      </c>
      <c r="K272" s="23">
        <f t="shared" si="34"/>
        <v>16419.751442365967</v>
      </c>
      <c r="L272" s="9">
        <f t="shared" si="35"/>
        <v>238907383486.4248</v>
      </c>
      <c r="M272" s="31">
        <f>$L272*B272/'일자별 주가'!B271-펀드!R271</f>
        <v>13523.872844117926</v>
      </c>
      <c r="N272" s="31">
        <f>$L272*C272/'일자별 주가'!C271-펀드!S271</f>
        <v>52.661731443143253</v>
      </c>
      <c r="O272" s="31">
        <f>$L272*D272/'일자별 주가'!D271-펀드!T271</f>
        <v>1606.8932629037299</v>
      </c>
      <c r="P272" s="31">
        <f>$L272*E272/'일자별 주가'!E271-펀드!U271</f>
        <v>140.55185075479676</v>
      </c>
      <c r="Q272" s="31">
        <f>$L272*F272/'일자별 주가'!F271-펀드!V271</f>
        <v>150.32195056250566</v>
      </c>
      <c r="R272" s="16">
        <f t="shared" si="37"/>
        <v>1967723.4988191575</v>
      </c>
      <c r="S272" s="16">
        <f t="shared" si="38"/>
        <v>7662.2819249776112</v>
      </c>
      <c r="T272" s="16">
        <f t="shared" si="39"/>
        <v>233802.96975249297</v>
      </c>
      <c r="U272" s="16">
        <f t="shared" si="40"/>
        <v>20450.29428482295</v>
      </c>
      <c r="V272" s="16">
        <f t="shared" si="41"/>
        <v>21871.84380684435</v>
      </c>
    </row>
    <row r="273" spans="1:22" x14ac:dyDescent="0.3">
      <c r="A273">
        <v>271</v>
      </c>
      <c r="B273" s="15">
        <f>'일자별 시가총액'!B272/'일자별 시가총액'!$G272</f>
        <v>0.69327618722446527</v>
      </c>
      <c r="C273" s="15">
        <f>'일자별 시가총액'!C272/'일자별 시가총액'!$G272</f>
        <v>2.6017848933868777E-2</v>
      </c>
      <c r="D273" s="15">
        <f>'일자별 시가총액'!D272/'일자별 시가총액'!$G272</f>
        <v>0.12658003857451541</v>
      </c>
      <c r="E273" s="15">
        <f>'일자별 시가총액'!E272/'일자별 시가총액'!$G272</f>
        <v>8.5081844871715773E-2</v>
      </c>
      <c r="F273" s="15">
        <f>'일자별 시가총액'!F272/'일자별 시가총액'!$G272</f>
        <v>6.904408039543479E-2</v>
      </c>
      <c r="G273" s="24">
        <f>'일자별 시가총액'!H272</f>
        <v>165.03085836437924</v>
      </c>
      <c r="H273" s="30">
        <v>150000</v>
      </c>
      <c r="I273" s="30">
        <v>50000</v>
      </c>
      <c r="J273" s="9">
        <f t="shared" si="36"/>
        <v>14650000</v>
      </c>
      <c r="K273" s="23">
        <f t="shared" si="34"/>
        <v>16503.085836437924</v>
      </c>
      <c r="L273" s="9">
        <f t="shared" si="35"/>
        <v>241770207503.81558</v>
      </c>
      <c r="M273" s="31">
        <f>$L273*B273/'일자별 주가'!B272-펀드!R272</f>
        <v>13523.872844117694</v>
      </c>
      <c r="N273" s="31">
        <f>$L273*C273/'일자별 주가'!C272-펀드!S272</f>
        <v>52.661731443144163</v>
      </c>
      <c r="O273" s="31">
        <f>$L273*D273/'일자별 주가'!D272-펀드!T272</f>
        <v>1606.8932629037299</v>
      </c>
      <c r="P273" s="31">
        <f>$L273*E273/'일자별 주가'!E272-펀드!U272</f>
        <v>140.55185075479676</v>
      </c>
      <c r="Q273" s="31">
        <f>$L273*F273/'일자별 주가'!F272-펀드!V272</f>
        <v>150.32195056250202</v>
      </c>
      <c r="R273" s="16">
        <f t="shared" si="37"/>
        <v>1981247.3716632752</v>
      </c>
      <c r="S273" s="16">
        <f t="shared" si="38"/>
        <v>7714.9436564207554</v>
      </c>
      <c r="T273" s="16">
        <f t="shared" si="39"/>
        <v>235409.8630153967</v>
      </c>
      <c r="U273" s="16">
        <f t="shared" si="40"/>
        <v>20590.846135577747</v>
      </c>
      <c r="V273" s="16">
        <f t="shared" si="41"/>
        <v>22022.165757406852</v>
      </c>
    </row>
    <row r="274" spans="1:22" x14ac:dyDescent="0.3">
      <c r="A274">
        <v>272</v>
      </c>
      <c r="B274" s="15">
        <f>'일자별 시가총액'!B273/'일자별 시가총액'!$G273</f>
        <v>0.692246878096625</v>
      </c>
      <c r="C274" s="15">
        <f>'일자별 시가총액'!C273/'일자별 시가총액'!$G273</f>
        <v>2.6252996823697961E-2</v>
      </c>
      <c r="D274" s="15">
        <f>'일자별 시가총액'!D273/'일자별 시가총액'!$G273</f>
        <v>0.12462438308518023</v>
      </c>
      <c r="E274" s="15">
        <f>'일자별 시가총액'!E273/'일자별 시가총액'!$G273</f>
        <v>8.72052330850865E-2</v>
      </c>
      <c r="F274" s="15">
        <f>'일자별 시가총액'!F273/'일자별 시가총액'!$G273</f>
        <v>6.9670508909410345E-2</v>
      </c>
      <c r="G274" s="24">
        <f>'일자별 시가총액'!H273</f>
        <v>161.17364266162778</v>
      </c>
      <c r="H274" s="30">
        <v>100000</v>
      </c>
      <c r="I274" s="30">
        <v>50000</v>
      </c>
      <c r="J274" s="9">
        <f t="shared" si="36"/>
        <v>14700000</v>
      </c>
      <c r="K274" s="23">
        <f t="shared" si="34"/>
        <v>16117.364266162778</v>
      </c>
      <c r="L274" s="9">
        <f t="shared" si="35"/>
        <v>236925254712.59283</v>
      </c>
      <c r="M274" s="31">
        <f>$L274*B274/'일자별 주가'!B273-펀드!R273</f>
        <v>6761.9364220590796</v>
      </c>
      <c r="N274" s="31">
        <f>$L274*C274/'일자별 주가'!C273-펀드!S273</f>
        <v>26.3308657215739</v>
      </c>
      <c r="O274" s="31">
        <f>$L274*D274/'일자별 주가'!D273-펀드!T273</f>
        <v>803.44663145186496</v>
      </c>
      <c r="P274" s="31">
        <f>$L274*E274/'일자별 주가'!E273-펀드!U273</f>
        <v>70.27592537739838</v>
      </c>
      <c r="Q274" s="31">
        <f>$L274*F274/'일자별 주가'!F273-펀드!V273</f>
        <v>75.160975281251012</v>
      </c>
      <c r="R274" s="16">
        <f t="shared" si="37"/>
        <v>1988009.3080853343</v>
      </c>
      <c r="S274" s="16">
        <f t="shared" si="38"/>
        <v>7741.2745221423293</v>
      </c>
      <c r="T274" s="16">
        <f t="shared" si="39"/>
        <v>236213.30964684856</v>
      </c>
      <c r="U274" s="16">
        <f t="shared" si="40"/>
        <v>20661.122060955146</v>
      </c>
      <c r="V274" s="16">
        <f t="shared" si="41"/>
        <v>22097.326732688103</v>
      </c>
    </row>
    <row r="275" spans="1:22" x14ac:dyDescent="0.3">
      <c r="A275">
        <v>273</v>
      </c>
      <c r="B275" s="15">
        <f>'일자별 시가총액'!B274/'일자별 시가총액'!$G274</f>
        <v>0.68966904467628043</v>
      </c>
      <c r="C275" s="15">
        <f>'일자별 시가총액'!C274/'일자별 시가총액'!$G274</f>
        <v>2.5810221447342897E-2</v>
      </c>
      <c r="D275" s="15">
        <f>'일자별 시가총액'!D274/'일자별 시가총액'!$G274</f>
        <v>0.1251268160929658</v>
      </c>
      <c r="E275" s="15">
        <f>'일자별 시가총액'!E274/'일자별 시가총액'!$G274</f>
        <v>8.8243527906456967E-2</v>
      </c>
      <c r="F275" s="15">
        <f>'일자별 시가총액'!F274/'일자별 시가총액'!$G274</f>
        <v>7.1150389876953934E-2</v>
      </c>
      <c r="G275" s="24">
        <f>'일자별 시가총액'!H274</f>
        <v>163.73699692638735</v>
      </c>
      <c r="H275" s="30">
        <v>200000</v>
      </c>
      <c r="I275" s="30">
        <v>50000</v>
      </c>
      <c r="J275" s="9">
        <f t="shared" si="36"/>
        <v>14850000</v>
      </c>
      <c r="K275" s="23">
        <f t="shared" si="34"/>
        <v>16373.699692638735</v>
      </c>
      <c r="L275" s="9">
        <f t="shared" si="35"/>
        <v>243149440435.68521</v>
      </c>
      <c r="M275" s="31">
        <f>$L275*B275/'일자별 주가'!B274-펀드!R274</f>
        <v>20285.809266176773</v>
      </c>
      <c r="N275" s="31">
        <f>$L275*C275/'일자별 주가'!C274-펀드!S274</f>
        <v>78.992597164717154</v>
      </c>
      <c r="O275" s="31">
        <f>$L275*D275/'일자별 주가'!D274-펀드!T274</f>
        <v>2410.3398943555658</v>
      </c>
      <c r="P275" s="31">
        <f>$L275*E275/'일자별 주가'!E274-펀드!U274</f>
        <v>210.8277761321915</v>
      </c>
      <c r="Q275" s="31">
        <f>$L275*F275/'일자별 주가'!F274-펀드!V274</f>
        <v>225.48292584375668</v>
      </c>
      <c r="R275" s="16">
        <f t="shared" si="37"/>
        <v>2008295.117351511</v>
      </c>
      <c r="S275" s="16">
        <f t="shared" si="38"/>
        <v>7820.2671193070464</v>
      </c>
      <c r="T275" s="16">
        <f t="shared" si="39"/>
        <v>238623.64954120413</v>
      </c>
      <c r="U275" s="16">
        <f t="shared" si="40"/>
        <v>20871.949837087337</v>
      </c>
      <c r="V275" s="16">
        <f t="shared" si="41"/>
        <v>22322.80965853186</v>
      </c>
    </row>
    <row r="276" spans="1:22" x14ac:dyDescent="0.3">
      <c r="A276">
        <v>274</v>
      </c>
      <c r="B276" s="15">
        <f>'일자별 시가총액'!B275/'일자별 시가총액'!$G275</f>
        <v>0.69285478666783351</v>
      </c>
      <c r="C276" s="15">
        <f>'일자별 시가총액'!C275/'일자별 시가총액'!$G275</f>
        <v>2.5828624570558352E-2</v>
      </c>
      <c r="D276" s="15">
        <f>'일자별 시가총액'!D275/'일자별 시가총액'!$G275</f>
        <v>0.12398241556389385</v>
      </c>
      <c r="E276" s="15">
        <f>'일자별 시가총액'!E275/'일자별 시가총액'!$G275</f>
        <v>8.5888459611538501E-2</v>
      </c>
      <c r="F276" s="15">
        <f>'일자별 시가총액'!F275/'일자별 시가총액'!$G275</f>
        <v>7.1445713586175741E-2</v>
      </c>
      <c r="G276" s="24">
        <f>'일자별 시가총액'!H275</f>
        <v>162.00818232925397</v>
      </c>
      <c r="H276" s="30">
        <v>50000</v>
      </c>
      <c r="I276" s="30">
        <v>0</v>
      </c>
      <c r="J276" s="9">
        <f t="shared" si="36"/>
        <v>14900000</v>
      </c>
      <c r="K276" s="23">
        <f t="shared" si="34"/>
        <v>16200.818232925398</v>
      </c>
      <c r="L276" s="9">
        <f t="shared" si="35"/>
        <v>241392191670.58844</v>
      </c>
      <c r="M276" s="31">
        <f>$L276*B276/'일자별 주가'!B275-펀드!R275</f>
        <v>6761.9364220593125</v>
      </c>
      <c r="N276" s="31">
        <f>$L276*C276/'일자별 주가'!C275-펀드!S275</f>
        <v>26.33086572157481</v>
      </c>
      <c r="O276" s="31">
        <f>$L276*D276/'일자별 주가'!D275-펀드!T275</f>
        <v>803.44663145198137</v>
      </c>
      <c r="P276" s="31">
        <f>$L276*E276/'일자별 주가'!E275-펀드!U275</f>
        <v>70.275925377405656</v>
      </c>
      <c r="Q276" s="31">
        <f>$L276*F276/'일자별 주가'!F275-펀드!V275</f>
        <v>75.16097528125465</v>
      </c>
      <c r="R276" s="16">
        <f t="shared" si="37"/>
        <v>2015057.0537735703</v>
      </c>
      <c r="S276" s="16">
        <f t="shared" si="38"/>
        <v>7846.5979850286212</v>
      </c>
      <c r="T276" s="16">
        <f t="shared" si="39"/>
        <v>239427.09617265611</v>
      </c>
      <c r="U276" s="16">
        <f t="shared" si="40"/>
        <v>20942.225762464743</v>
      </c>
      <c r="V276" s="16">
        <f t="shared" si="41"/>
        <v>22397.970633813115</v>
      </c>
    </row>
    <row r="277" spans="1:22" x14ac:dyDescent="0.3">
      <c r="A277">
        <v>275</v>
      </c>
      <c r="B277" s="15">
        <f>'일자별 시가총액'!B276/'일자별 시가총액'!$G276</f>
        <v>0.69267919302838799</v>
      </c>
      <c r="C277" s="15">
        <f>'일자별 시가총액'!C276/'일자별 시가총액'!$G276</f>
        <v>2.5851302348946087E-2</v>
      </c>
      <c r="D277" s="15">
        <f>'일자별 시가총액'!D276/'일자별 시가총액'!$G276</f>
        <v>0.12489823747168517</v>
      </c>
      <c r="E277" s="15">
        <f>'일자별 시가총액'!E276/'일자별 시가총액'!$G276</f>
        <v>8.4698352537478705E-2</v>
      </c>
      <c r="F277" s="15">
        <f>'일자별 시가총액'!F276/'일자별 시가총액'!$G276</f>
        <v>7.1872914613502037E-2</v>
      </c>
      <c r="G277" s="24">
        <f>'일자별 시가총액'!H276</f>
        <v>161.46353109277177</v>
      </c>
      <c r="H277" s="30">
        <v>150000</v>
      </c>
      <c r="I277" s="30">
        <v>50000</v>
      </c>
      <c r="J277" s="9">
        <f t="shared" si="36"/>
        <v>15000000</v>
      </c>
      <c r="K277" s="23">
        <f t="shared" si="34"/>
        <v>16146.353109277177</v>
      </c>
      <c r="L277" s="9">
        <f t="shared" si="35"/>
        <v>242195296639.15765</v>
      </c>
      <c r="M277" s="31">
        <f>$L277*B277/'일자별 주가'!B276-펀드!R276</f>
        <v>13523.872844117461</v>
      </c>
      <c r="N277" s="31">
        <f>$L277*C277/'일자별 주가'!C276-펀드!S276</f>
        <v>52.661731443142344</v>
      </c>
      <c r="O277" s="31">
        <f>$L277*D277/'일자별 주가'!D276-펀드!T276</f>
        <v>1606.8932629036135</v>
      </c>
      <c r="P277" s="31">
        <f>$L277*E277/'일자별 주가'!E276-펀드!U276</f>
        <v>140.55185075478948</v>
      </c>
      <c r="Q277" s="31">
        <f>$L277*F277/'일자별 주가'!F276-펀드!V276</f>
        <v>150.32195056249839</v>
      </c>
      <c r="R277" s="16">
        <f t="shared" si="37"/>
        <v>2028580.9266176878</v>
      </c>
      <c r="S277" s="16">
        <f t="shared" si="38"/>
        <v>7899.2597164717636</v>
      </c>
      <c r="T277" s="16">
        <f t="shared" si="39"/>
        <v>241033.98943555972</v>
      </c>
      <c r="U277" s="16">
        <f t="shared" si="40"/>
        <v>21082.777613219532</v>
      </c>
      <c r="V277" s="16">
        <f t="shared" si="41"/>
        <v>22548.292584375613</v>
      </c>
    </row>
    <row r="278" spans="1:22" x14ac:dyDescent="0.3">
      <c r="A278">
        <v>276</v>
      </c>
      <c r="B278" s="15">
        <f>'일자별 시가총액'!B277/'일자별 시가총액'!$G277</f>
        <v>0.68961720902302504</v>
      </c>
      <c r="C278" s="15">
        <f>'일자별 시가총액'!C277/'일자별 시가총액'!$G277</f>
        <v>2.598639746583899E-2</v>
      </c>
      <c r="D278" s="15">
        <f>'일자별 시가총액'!D277/'일자별 시가총액'!$G277</f>
        <v>0.12652444125280179</v>
      </c>
      <c r="E278" s="15">
        <f>'일자별 시가총액'!E277/'일자별 시가총액'!$G277</f>
        <v>8.4318846129504438E-2</v>
      </c>
      <c r="F278" s="15">
        <f>'일자별 시가총액'!F277/'일자별 시가총액'!$G277</f>
        <v>7.3553106128829718E-2</v>
      </c>
      <c r="G278" s="24">
        <f>'일자별 시가총액'!H277</f>
        <v>160.02327227932861</v>
      </c>
      <c r="H278" s="30">
        <v>100000</v>
      </c>
      <c r="I278" s="30">
        <v>50000</v>
      </c>
      <c r="J278" s="9">
        <f t="shared" si="36"/>
        <v>15050000</v>
      </c>
      <c r="K278" s="23">
        <f t="shared" si="34"/>
        <v>16002.327227932861</v>
      </c>
      <c r="L278" s="9">
        <f t="shared" si="35"/>
        <v>240835024780.38956</v>
      </c>
      <c r="M278" s="31">
        <f>$L278*B278/'일자별 주가'!B277-펀드!R277</f>
        <v>6761.936422058614</v>
      </c>
      <c r="N278" s="31">
        <f>$L278*C278/'일자별 주가'!C277-펀드!S277</f>
        <v>26.330865721572991</v>
      </c>
      <c r="O278" s="31">
        <f>$L278*D278/'일자별 주가'!D277-펀드!T277</f>
        <v>803.44663145189406</v>
      </c>
      <c r="P278" s="31">
        <f>$L278*E278/'일자별 주가'!E277-펀드!U277</f>
        <v>70.27592537739838</v>
      </c>
      <c r="Q278" s="31">
        <f>$L278*F278/'일자별 주가'!F277-펀드!V277</f>
        <v>75.16097528125465</v>
      </c>
      <c r="R278" s="16">
        <f t="shared" si="37"/>
        <v>2035342.8630397464</v>
      </c>
      <c r="S278" s="16">
        <f t="shared" si="38"/>
        <v>7925.5905821933366</v>
      </c>
      <c r="T278" s="16">
        <f t="shared" si="39"/>
        <v>241837.43606701161</v>
      </c>
      <c r="U278" s="16">
        <f t="shared" si="40"/>
        <v>21153.053538596931</v>
      </c>
      <c r="V278" s="16">
        <f t="shared" si="41"/>
        <v>22623.453559656868</v>
      </c>
    </row>
    <row r="279" spans="1:22" x14ac:dyDescent="0.3">
      <c r="A279">
        <v>277</v>
      </c>
      <c r="B279" s="15">
        <f>'일자별 시가총액'!B278/'일자별 시가총액'!$G278</f>
        <v>0.68903663867105902</v>
      </c>
      <c r="C279" s="15">
        <f>'일자별 시가총액'!C278/'일자별 시가총액'!$G278</f>
        <v>2.5194248800204114E-2</v>
      </c>
      <c r="D279" s="15">
        <f>'일자별 시가총액'!D278/'일자별 시가총액'!$G278</f>
        <v>0.12834829579304041</v>
      </c>
      <c r="E279" s="15">
        <f>'일자별 시가총액'!E278/'일자별 시가총액'!$G278</f>
        <v>8.4197831919172822E-2</v>
      </c>
      <c r="F279" s="15">
        <f>'일자별 시가총액'!F278/'일자별 시가총액'!$G278</f>
        <v>7.3222984816523631E-2</v>
      </c>
      <c r="G279" s="24">
        <f>'일자별 시가총액'!H278</f>
        <v>165.26118199910999</v>
      </c>
      <c r="H279" s="30">
        <v>100000</v>
      </c>
      <c r="I279" s="30">
        <v>50000</v>
      </c>
      <c r="J279" s="9">
        <f t="shared" si="36"/>
        <v>15100000</v>
      </c>
      <c r="K279" s="23">
        <f t="shared" si="34"/>
        <v>16526.118199910998</v>
      </c>
      <c r="L279" s="9">
        <f t="shared" si="35"/>
        <v>249544384818.65607</v>
      </c>
      <c r="M279" s="31">
        <f>$L279*B279/'일자별 주가'!B278-펀드!R278</f>
        <v>6761.9364220590796</v>
      </c>
      <c r="N279" s="31">
        <f>$L279*C279/'일자별 주가'!C278-펀드!S278</f>
        <v>26.330865721572081</v>
      </c>
      <c r="O279" s="31">
        <f>$L279*D279/'일자별 주가'!D278-펀드!T278</f>
        <v>803.44663145183586</v>
      </c>
      <c r="P279" s="31">
        <f>$L279*E279/'일자별 주가'!E278-펀드!U278</f>
        <v>70.27592537739838</v>
      </c>
      <c r="Q279" s="31">
        <f>$L279*F279/'일자별 주가'!F278-펀드!V278</f>
        <v>75.160975281247374</v>
      </c>
      <c r="R279" s="16">
        <f t="shared" si="37"/>
        <v>2042104.7994618055</v>
      </c>
      <c r="S279" s="16">
        <f t="shared" si="38"/>
        <v>7951.9214479149086</v>
      </c>
      <c r="T279" s="16">
        <f t="shared" si="39"/>
        <v>242640.88269846345</v>
      </c>
      <c r="U279" s="16">
        <f t="shared" si="40"/>
        <v>21223.329463974329</v>
      </c>
      <c r="V279" s="16">
        <f t="shared" si="41"/>
        <v>22698.614534938115</v>
      </c>
    </row>
    <row r="280" spans="1:22" x14ac:dyDescent="0.3">
      <c r="A280">
        <v>278</v>
      </c>
      <c r="B280" s="15">
        <f>'일자별 시가총액'!B279/'일자별 시가총액'!$G279</f>
        <v>0.69138683130872203</v>
      </c>
      <c r="C280" s="15">
        <f>'일자별 시가총액'!C279/'일자별 시가총액'!$G279</f>
        <v>2.4946394487324813E-2</v>
      </c>
      <c r="D280" s="15">
        <f>'일자별 시가총액'!D279/'일자별 시가총액'!$G279</f>
        <v>0.12820803459749697</v>
      </c>
      <c r="E280" s="15">
        <f>'일자별 시가총액'!E279/'일자별 시가총액'!$G279</f>
        <v>8.2772821212107425E-2</v>
      </c>
      <c r="F280" s="15">
        <f>'일자별 시가총액'!F279/'일자별 시가총액'!$G279</f>
        <v>7.2685918394348736E-2</v>
      </c>
      <c r="G280" s="24">
        <f>'일자별 시가총액'!H279</f>
        <v>166.06865396788569</v>
      </c>
      <c r="H280" s="30">
        <v>200000</v>
      </c>
      <c r="I280" s="30">
        <v>200000</v>
      </c>
      <c r="J280" s="9">
        <f t="shared" si="36"/>
        <v>15100000</v>
      </c>
      <c r="K280" s="23">
        <f t="shared" si="34"/>
        <v>16606.865396788569</v>
      </c>
      <c r="L280" s="9">
        <f t="shared" si="35"/>
        <v>250763667491.50739</v>
      </c>
      <c r="M280" s="31">
        <f>$L280*B280/'일자별 주가'!B279-펀드!R279</f>
        <v>0</v>
      </c>
      <c r="N280" s="31">
        <f>$L280*C280/'일자별 주가'!C279-펀드!S279</f>
        <v>0</v>
      </c>
      <c r="O280" s="31">
        <f>$L280*D280/'일자별 주가'!D279-펀드!T279</f>
        <v>0</v>
      </c>
      <c r="P280" s="31">
        <f>$L280*E280/'일자별 주가'!E279-펀드!U279</f>
        <v>0</v>
      </c>
      <c r="Q280" s="31">
        <f>$L280*F280/'일자별 주가'!F279-펀드!V279</f>
        <v>0</v>
      </c>
      <c r="R280" s="16">
        <f t="shared" si="37"/>
        <v>2042104.7994618055</v>
      </c>
      <c r="S280" s="16">
        <f t="shared" si="38"/>
        <v>7951.9214479149086</v>
      </c>
      <c r="T280" s="16">
        <f t="shared" si="39"/>
        <v>242640.88269846345</v>
      </c>
      <c r="U280" s="16">
        <f t="shared" si="40"/>
        <v>21223.329463974329</v>
      </c>
      <c r="V280" s="16">
        <f t="shared" si="41"/>
        <v>22698.614534938115</v>
      </c>
    </row>
    <row r="281" spans="1:22" x14ac:dyDescent="0.3">
      <c r="A281">
        <v>279</v>
      </c>
      <c r="B281" s="15">
        <f>'일자별 시가총액'!B280/'일자별 시가총액'!$G280</f>
        <v>0.69008351300608994</v>
      </c>
      <c r="C281" s="15">
        <f>'일자별 시가총액'!C280/'일자별 시가총액'!$G280</f>
        <v>2.5088930972020005E-2</v>
      </c>
      <c r="D281" s="15">
        <f>'일자별 시가총액'!D280/'일자별 시가총액'!$G280</f>
        <v>0.12811725613291211</v>
      </c>
      <c r="E281" s="15">
        <f>'일자별 시가총액'!E280/'일자별 시가총액'!$G280</f>
        <v>8.2494644072725706E-2</v>
      </c>
      <c r="F281" s="15">
        <f>'일자별 시가총액'!F280/'일자별 시가총액'!$G280</f>
        <v>7.4215655816252182E-2</v>
      </c>
      <c r="G281" s="24">
        <f>'일자별 시가총액'!H280</f>
        <v>163.05073218300191</v>
      </c>
      <c r="H281" s="30">
        <v>50000</v>
      </c>
      <c r="I281" s="30">
        <v>0</v>
      </c>
      <c r="J281" s="9">
        <f t="shared" si="36"/>
        <v>15150000</v>
      </c>
      <c r="K281" s="23">
        <f t="shared" si="34"/>
        <v>16305.073218300191</v>
      </c>
      <c r="L281" s="9">
        <f t="shared" si="35"/>
        <v>247021859257.24789</v>
      </c>
      <c r="M281" s="31">
        <f>$L281*B281/'일자별 주가'!B280-펀드!R280</f>
        <v>6761.9364220590796</v>
      </c>
      <c r="N281" s="31">
        <f>$L281*C281/'일자별 주가'!C280-펀드!S280</f>
        <v>26.3308657215739</v>
      </c>
      <c r="O281" s="31">
        <f>$L281*D281/'일자별 주가'!D280-펀드!T280</f>
        <v>803.44663145189406</v>
      </c>
      <c r="P281" s="31">
        <f>$L281*E281/'일자별 주가'!E280-펀드!U280</f>
        <v>70.275925377402018</v>
      </c>
      <c r="Q281" s="31">
        <f>$L281*F281/'일자별 주가'!F280-펀드!V280</f>
        <v>75.160975281258288</v>
      </c>
      <c r="R281" s="16">
        <f t="shared" si="37"/>
        <v>2048866.7358838646</v>
      </c>
      <c r="S281" s="16">
        <f t="shared" si="38"/>
        <v>7978.2523136364825</v>
      </c>
      <c r="T281" s="16">
        <f t="shared" si="39"/>
        <v>243444.32932991534</v>
      </c>
      <c r="U281" s="16">
        <f t="shared" si="40"/>
        <v>21293.605389351731</v>
      </c>
      <c r="V281" s="16">
        <f t="shared" si="41"/>
        <v>22773.775510219373</v>
      </c>
    </row>
    <row r="282" spans="1:22" x14ac:dyDescent="0.3">
      <c r="A282">
        <v>280</v>
      </c>
      <c r="B282" s="15">
        <f>'일자별 시가총액'!B281/'일자별 시가총액'!$G281</f>
        <v>0.69216474852763321</v>
      </c>
      <c r="C282" s="15">
        <f>'일자별 시가총액'!C281/'일자별 시가총액'!$G281</f>
        <v>2.540442123411735E-2</v>
      </c>
      <c r="D282" s="15">
        <f>'일자별 시가총액'!D281/'일자별 시가총액'!$G281</f>
        <v>0.12621844238109897</v>
      </c>
      <c r="E282" s="15">
        <f>'일자별 시가총액'!E281/'일자별 시가총액'!$G281</f>
        <v>8.2274907422319007E-2</v>
      </c>
      <c r="F282" s="15">
        <f>'일자별 시가총액'!F281/'일자별 시가총액'!$G281</f>
        <v>7.3937480434831448E-2</v>
      </c>
      <c r="G282" s="24">
        <f>'일자별 시가총액'!H281</f>
        <v>160.4112262093559</v>
      </c>
      <c r="H282" s="30">
        <v>100000</v>
      </c>
      <c r="I282" s="30">
        <v>50000</v>
      </c>
      <c r="J282" s="9">
        <f t="shared" si="36"/>
        <v>15200000</v>
      </c>
      <c r="K282" s="23">
        <f t="shared" si="34"/>
        <v>16041.122620935592</v>
      </c>
      <c r="L282" s="9">
        <f t="shared" si="35"/>
        <v>243825063838.22101</v>
      </c>
      <c r="M282" s="31">
        <f>$L282*B282/'일자별 주가'!B281-펀드!R281</f>
        <v>6761.9364220593125</v>
      </c>
      <c r="N282" s="31">
        <f>$L282*C282/'일자별 주가'!C281-펀드!S281</f>
        <v>26.3308657215739</v>
      </c>
      <c r="O282" s="31">
        <f>$L282*D282/'일자별 주가'!D281-펀드!T281</f>
        <v>803.44663145195227</v>
      </c>
      <c r="P282" s="31">
        <f>$L282*E282/'일자별 주가'!E281-펀드!U281</f>
        <v>70.275925377402018</v>
      </c>
      <c r="Q282" s="31">
        <f>$L282*F282/'일자별 주가'!F281-펀드!V281</f>
        <v>75.160975281251012</v>
      </c>
      <c r="R282" s="16">
        <f t="shared" si="37"/>
        <v>2055628.6723059239</v>
      </c>
      <c r="S282" s="16">
        <f t="shared" si="38"/>
        <v>8004.5831793580564</v>
      </c>
      <c r="T282" s="16">
        <f t="shared" si="39"/>
        <v>244247.7759613673</v>
      </c>
      <c r="U282" s="16">
        <f t="shared" si="40"/>
        <v>21363.881314729133</v>
      </c>
      <c r="V282" s="16">
        <f t="shared" si="41"/>
        <v>22848.936485500624</v>
      </c>
    </row>
    <row r="283" spans="1:22" x14ac:dyDescent="0.3">
      <c r="A283">
        <v>281</v>
      </c>
      <c r="B283" s="15">
        <f>'일자별 시가총액'!B282/'일자별 시가총액'!$G282</f>
        <v>0.6895216559368097</v>
      </c>
      <c r="C283" s="15">
        <f>'일자별 시가총액'!C282/'일자별 시가총액'!$G282</f>
        <v>2.5475475231982916E-2</v>
      </c>
      <c r="D283" s="15">
        <f>'일자별 시가총액'!D282/'일자별 시가총액'!$G282</f>
        <v>0.13191842438974324</v>
      </c>
      <c r="E283" s="15">
        <f>'일자별 시가총액'!E282/'일자별 시가총액'!$G282</f>
        <v>8.1638116562389479E-2</v>
      </c>
      <c r="F283" s="15">
        <f>'일자별 시가총액'!F282/'일자별 시가총액'!$G282</f>
        <v>7.144632787907465E-2</v>
      </c>
      <c r="G283" s="24">
        <f>'일자별 시가총액'!H282</f>
        <v>162.00678938886185</v>
      </c>
      <c r="H283" s="30">
        <v>150000</v>
      </c>
      <c r="I283" s="30">
        <v>150000</v>
      </c>
      <c r="J283" s="9">
        <f t="shared" si="36"/>
        <v>15200000</v>
      </c>
      <c r="K283" s="23">
        <f t="shared" si="34"/>
        <v>16200.678938886185</v>
      </c>
      <c r="L283" s="9">
        <f t="shared" si="35"/>
        <v>246250319871.07001</v>
      </c>
      <c r="M283" s="31">
        <f>$L283*B283/'일자별 주가'!B282-펀드!R282</f>
        <v>0</v>
      </c>
      <c r="N283" s="31">
        <f>$L283*C283/'일자별 주가'!C282-펀드!S282</f>
        <v>0</v>
      </c>
      <c r="O283" s="31">
        <f>$L283*D283/'일자별 주가'!D282-펀드!T282</f>
        <v>0</v>
      </c>
      <c r="P283" s="31">
        <f>$L283*E283/'일자별 주가'!E282-펀드!U282</f>
        <v>0</v>
      </c>
      <c r="Q283" s="31">
        <f>$L283*F283/'일자별 주가'!F282-펀드!V282</f>
        <v>0</v>
      </c>
      <c r="R283" s="16">
        <f t="shared" si="37"/>
        <v>2055628.6723059239</v>
      </c>
      <c r="S283" s="16">
        <f t="shared" si="38"/>
        <v>8004.5831793580564</v>
      </c>
      <c r="T283" s="16">
        <f t="shared" si="39"/>
        <v>244247.7759613673</v>
      </c>
      <c r="U283" s="16">
        <f t="shared" si="40"/>
        <v>21363.881314729133</v>
      </c>
      <c r="V283" s="16">
        <f t="shared" si="41"/>
        <v>22848.936485500624</v>
      </c>
    </row>
    <row r="284" spans="1:22" x14ac:dyDescent="0.3">
      <c r="A284">
        <v>282</v>
      </c>
      <c r="B284" s="15">
        <f>'일자별 시가총액'!B283/'일자별 시가총액'!$G283</f>
        <v>0.68985987693469952</v>
      </c>
      <c r="C284" s="15">
        <f>'일자별 시가총액'!C283/'일자별 시가총액'!$G283</f>
        <v>2.519212672209287E-2</v>
      </c>
      <c r="D284" s="15">
        <f>'일자별 시가총액'!D283/'일자별 시가총액'!$G283</f>
        <v>0.13611552783484038</v>
      </c>
      <c r="E284" s="15">
        <f>'일자별 시가총액'!E283/'일자별 시가총액'!$G283</f>
        <v>7.9895079395705268E-2</v>
      </c>
      <c r="F284" s="15">
        <f>'일자별 시가총액'!F283/'일자별 시가총액'!$G283</f>
        <v>6.8937389112661979E-2</v>
      </c>
      <c r="G284" s="24">
        <f>'일자별 시가총액'!H283</f>
        <v>161.14320965092455</v>
      </c>
      <c r="H284" s="30">
        <v>50000</v>
      </c>
      <c r="I284" s="30">
        <v>0</v>
      </c>
      <c r="J284" s="9">
        <f t="shared" si="36"/>
        <v>15250000</v>
      </c>
      <c r="K284" s="23">
        <f t="shared" si="34"/>
        <v>16114.320965092455</v>
      </c>
      <c r="L284" s="9">
        <f t="shared" si="35"/>
        <v>245743394717.65994</v>
      </c>
      <c r="M284" s="31">
        <f>$L284*B284/'일자별 주가'!B283-펀드!R283</f>
        <v>6761.9364220588468</v>
      </c>
      <c r="N284" s="31">
        <f>$L284*C284/'일자별 주가'!C283-펀드!S283</f>
        <v>26.330865721570262</v>
      </c>
      <c r="O284" s="31">
        <f>$L284*D284/'일자별 주가'!D283-펀드!T283</f>
        <v>803.44663145180675</v>
      </c>
      <c r="P284" s="31">
        <f>$L284*E284/'일자별 주가'!E283-펀드!U283</f>
        <v>70.275925377394742</v>
      </c>
      <c r="Q284" s="31">
        <f>$L284*F284/'일자별 주가'!F283-펀드!V283</f>
        <v>75.160975281251012</v>
      </c>
      <c r="R284" s="16">
        <f t="shared" si="37"/>
        <v>2062390.6087279827</v>
      </c>
      <c r="S284" s="16">
        <f t="shared" si="38"/>
        <v>8030.9140450796267</v>
      </c>
      <c r="T284" s="16">
        <f t="shared" si="39"/>
        <v>245051.2225928191</v>
      </c>
      <c r="U284" s="16">
        <f t="shared" si="40"/>
        <v>21434.157240106528</v>
      </c>
      <c r="V284" s="16">
        <f t="shared" si="41"/>
        <v>22924.097460781875</v>
      </c>
    </row>
    <row r="285" spans="1:22" x14ac:dyDescent="0.3">
      <c r="A285">
        <v>283</v>
      </c>
      <c r="B285" s="15">
        <f>'일자별 시가총액'!B284/'일자별 시가총액'!$G284</f>
        <v>0.69215380028615381</v>
      </c>
      <c r="C285" s="15">
        <f>'일자별 시가총액'!C284/'일자별 시가총액'!$G284</f>
        <v>2.4687861007134364E-2</v>
      </c>
      <c r="D285" s="15">
        <f>'일자별 시가총액'!D284/'일자별 시가총액'!$G284</f>
        <v>0.13890711132925335</v>
      </c>
      <c r="E285" s="15">
        <f>'일자별 시가총액'!E284/'일자별 시가총액'!$G284</f>
        <v>7.7636780241375006E-2</v>
      </c>
      <c r="F285" s="15">
        <f>'일자별 시가총액'!F284/'일자별 시가총액'!$G284</f>
        <v>6.6614447136083457E-2</v>
      </c>
      <c r="G285" s="24">
        <f>'일자별 시가총액'!H284</f>
        <v>160.2183752742813</v>
      </c>
      <c r="H285" s="30">
        <v>100000</v>
      </c>
      <c r="I285" s="30">
        <v>50000</v>
      </c>
      <c r="J285" s="9">
        <f t="shared" si="36"/>
        <v>15300000</v>
      </c>
      <c r="K285" s="23">
        <f t="shared" si="34"/>
        <v>16021.83752742813</v>
      </c>
      <c r="L285" s="9">
        <f t="shared" si="35"/>
        <v>245134114169.65039</v>
      </c>
      <c r="M285" s="31">
        <f>$L285*B285/'일자별 주가'!B284-펀드!R284</f>
        <v>6761.9364220590796</v>
      </c>
      <c r="N285" s="31">
        <f>$L285*C285/'일자별 주가'!C284-펀드!S284</f>
        <v>26.330865721572991</v>
      </c>
      <c r="O285" s="31">
        <f>$L285*D285/'일자별 주가'!D284-펀드!T284</f>
        <v>803.44663145186496</v>
      </c>
      <c r="P285" s="31">
        <f>$L285*E285/'일자별 주가'!E284-펀드!U284</f>
        <v>70.275925377402018</v>
      </c>
      <c r="Q285" s="31">
        <f>$L285*F285/'일자별 주가'!F284-펀드!V284</f>
        <v>75.16097528125465</v>
      </c>
      <c r="R285" s="16">
        <f t="shared" si="37"/>
        <v>2069152.5451500418</v>
      </c>
      <c r="S285" s="16">
        <f t="shared" si="38"/>
        <v>8057.2449108011997</v>
      </c>
      <c r="T285" s="16">
        <f t="shared" si="39"/>
        <v>245854.66922427097</v>
      </c>
      <c r="U285" s="16">
        <f t="shared" si="40"/>
        <v>21504.43316548393</v>
      </c>
      <c r="V285" s="16">
        <f t="shared" si="41"/>
        <v>22999.25843606313</v>
      </c>
    </row>
    <row r="286" spans="1:22" x14ac:dyDescent="0.3">
      <c r="A286">
        <v>284</v>
      </c>
      <c r="B286" s="15">
        <f>'일자별 시가총액'!B285/'일자별 시가총액'!$G285</f>
        <v>0.69723012933127704</v>
      </c>
      <c r="C286" s="15">
        <f>'일자별 시가총액'!C285/'일자별 시가총액'!$G285</f>
        <v>2.4443529880058101E-2</v>
      </c>
      <c r="D286" s="15">
        <f>'일자별 시가총액'!D285/'일자별 시가총액'!$G285</f>
        <v>0.13740013300964959</v>
      </c>
      <c r="E286" s="15">
        <f>'일자별 시가총액'!E285/'일자별 시가총액'!$G285</f>
        <v>7.5996962556332842E-2</v>
      </c>
      <c r="F286" s="15">
        <f>'일자별 시가총액'!F285/'일자별 시가총액'!$G285</f>
        <v>6.4929245222682452E-2</v>
      </c>
      <c r="G286" s="24">
        <f>'일자별 시가총액'!H285</f>
        <v>159.05187205281646</v>
      </c>
      <c r="H286" s="30">
        <v>100000</v>
      </c>
      <c r="I286" s="30">
        <v>50000</v>
      </c>
      <c r="J286" s="9">
        <f t="shared" si="36"/>
        <v>15350000</v>
      </c>
      <c r="K286" s="23">
        <f t="shared" si="34"/>
        <v>15905.187205281647</v>
      </c>
      <c r="L286" s="9">
        <f t="shared" si="35"/>
        <v>244144623601.07327</v>
      </c>
      <c r="M286" s="31">
        <f>$L286*B286/'일자별 주가'!B285-펀드!R285</f>
        <v>6761.9364220588468</v>
      </c>
      <c r="N286" s="31">
        <f>$L286*C286/'일자별 주가'!C285-펀드!S285</f>
        <v>26.3308657215739</v>
      </c>
      <c r="O286" s="31">
        <f>$L286*D286/'일자별 주가'!D285-펀드!T285</f>
        <v>803.44663145186496</v>
      </c>
      <c r="P286" s="31">
        <f>$L286*E286/'일자별 주가'!E285-펀드!U285</f>
        <v>70.275925377394742</v>
      </c>
      <c r="Q286" s="31">
        <f>$L286*F286/'일자별 주가'!F285-펀드!V285</f>
        <v>75.16097528125465</v>
      </c>
      <c r="R286" s="16">
        <f t="shared" si="37"/>
        <v>2075914.4815721007</v>
      </c>
      <c r="S286" s="16">
        <f t="shared" si="38"/>
        <v>8083.5757765227736</v>
      </c>
      <c r="T286" s="16">
        <f t="shared" si="39"/>
        <v>246658.11585572283</v>
      </c>
      <c r="U286" s="16">
        <f t="shared" si="40"/>
        <v>21574.709090861325</v>
      </c>
      <c r="V286" s="16">
        <f t="shared" si="41"/>
        <v>23074.419411344385</v>
      </c>
    </row>
    <row r="287" spans="1:22" x14ac:dyDescent="0.3">
      <c r="A287">
        <v>285</v>
      </c>
      <c r="B287" s="15">
        <f>'일자별 시가총액'!B286/'일자별 시가총액'!$G286</f>
        <v>0.69348482725036287</v>
      </c>
      <c r="C287" s="15">
        <f>'일자별 시가총액'!C286/'일자별 시가총액'!$G286</f>
        <v>2.4247728912486367E-2</v>
      </c>
      <c r="D287" s="15">
        <f>'일자별 시가총액'!D286/'일자별 시가총액'!$G286</f>
        <v>0.14344992887879257</v>
      </c>
      <c r="E287" s="15">
        <f>'일자별 시가총액'!E286/'일자별 시가총액'!$G286</f>
        <v>7.5199236117870008E-2</v>
      </c>
      <c r="F287" s="15">
        <f>'일자별 시가총액'!F286/'일자별 시가총액'!$G286</f>
        <v>6.3618278840488207E-2</v>
      </c>
      <c r="G287" s="24">
        <f>'일자별 시가총액'!H286</f>
        <v>166.34630034764831</v>
      </c>
      <c r="H287" s="30">
        <v>50000</v>
      </c>
      <c r="I287" s="30">
        <v>0</v>
      </c>
      <c r="J287" s="9">
        <f t="shared" si="36"/>
        <v>15400000</v>
      </c>
      <c r="K287" s="23">
        <f t="shared" si="34"/>
        <v>16634.630034764832</v>
      </c>
      <c r="L287" s="9">
        <f t="shared" si="35"/>
        <v>256173302535.37842</v>
      </c>
      <c r="M287" s="31">
        <f>$L287*B287/'일자별 주가'!B286-펀드!R286</f>
        <v>6761.9364220593125</v>
      </c>
      <c r="N287" s="31">
        <f>$L287*C287/'일자별 주가'!C286-펀드!S286</f>
        <v>26.330865721572991</v>
      </c>
      <c r="O287" s="31">
        <f>$L287*D287/'일자별 주가'!D286-펀드!T286</f>
        <v>803.44663145186496</v>
      </c>
      <c r="P287" s="31">
        <f>$L287*E287/'일자별 주가'!E286-펀드!U286</f>
        <v>70.275925377405656</v>
      </c>
      <c r="Q287" s="31">
        <f>$L287*F287/'일자별 주가'!F286-펀드!V286</f>
        <v>75.160975281251012</v>
      </c>
      <c r="R287" s="16">
        <f t="shared" si="37"/>
        <v>2082676.41799416</v>
      </c>
      <c r="S287" s="16">
        <f t="shared" si="38"/>
        <v>8109.9066422443466</v>
      </c>
      <c r="T287" s="16">
        <f t="shared" si="39"/>
        <v>247461.5624871747</v>
      </c>
      <c r="U287" s="16">
        <f t="shared" si="40"/>
        <v>21644.98501623873</v>
      </c>
      <c r="V287" s="16">
        <f t="shared" si="41"/>
        <v>23149.580386625636</v>
      </c>
    </row>
    <row r="288" spans="1:22" x14ac:dyDescent="0.3">
      <c r="A288">
        <v>286</v>
      </c>
      <c r="B288" s="15">
        <f>'일자별 시가총액'!B287/'일자별 시가총액'!$G287</f>
        <v>0.69721813989857806</v>
      </c>
      <c r="C288" s="15">
        <f>'일자별 시가총액'!C287/'일자별 시가총액'!$G287</f>
        <v>2.4392543355183573E-2</v>
      </c>
      <c r="D288" s="15">
        <f>'일자별 시가총액'!D287/'일자별 시가총액'!$G287</f>
        <v>0.14208790809589564</v>
      </c>
      <c r="E288" s="15">
        <f>'일자별 시가총액'!E287/'일자별 시가총액'!$G287</f>
        <v>7.2987962968008469E-2</v>
      </c>
      <c r="F288" s="15">
        <f>'일자별 시가총액'!F287/'일자별 시가총액'!$G287</f>
        <v>6.3313445682334296E-2</v>
      </c>
      <c r="G288" s="24">
        <f>'일자별 시가총액'!H287</f>
        <v>160.02445229007211</v>
      </c>
      <c r="H288" s="30">
        <v>150000</v>
      </c>
      <c r="I288" s="30">
        <v>100000</v>
      </c>
      <c r="J288" s="9">
        <f t="shared" si="36"/>
        <v>15450000</v>
      </c>
      <c r="K288" s="23">
        <f t="shared" si="34"/>
        <v>16002.445229007211</v>
      </c>
      <c r="L288" s="9">
        <f t="shared" si="35"/>
        <v>247237778788.16141</v>
      </c>
      <c r="M288" s="31">
        <f>$L288*B288/'일자별 주가'!B287-펀드!R287</f>
        <v>6761.9364220583811</v>
      </c>
      <c r="N288" s="31">
        <f>$L288*C288/'일자별 주가'!C287-펀드!S287</f>
        <v>26.330865721570262</v>
      </c>
      <c r="O288" s="31">
        <f>$L288*D288/'일자별 주가'!D287-펀드!T287</f>
        <v>803.44663145180675</v>
      </c>
      <c r="P288" s="31">
        <f>$L288*E288/'일자별 주가'!E287-펀드!U287</f>
        <v>70.275925377387466</v>
      </c>
      <c r="Q288" s="31">
        <f>$L288*F288/'일자별 주가'!F287-펀드!V287</f>
        <v>75.160975281247374</v>
      </c>
      <c r="R288" s="16">
        <f t="shared" si="37"/>
        <v>2089438.3544162184</v>
      </c>
      <c r="S288" s="16">
        <f t="shared" si="38"/>
        <v>8136.2375079659168</v>
      </c>
      <c r="T288" s="16">
        <f t="shared" si="39"/>
        <v>248265.00911862651</v>
      </c>
      <c r="U288" s="16">
        <f t="shared" si="40"/>
        <v>21715.260941616118</v>
      </c>
      <c r="V288" s="16">
        <f t="shared" si="41"/>
        <v>23224.741361906883</v>
      </c>
    </row>
    <row r="289" spans="1:22" x14ac:dyDescent="0.3">
      <c r="A289">
        <v>287</v>
      </c>
      <c r="B289" s="15">
        <f>'일자별 시가총액'!B288/'일자별 시가총액'!$G288</f>
        <v>0.69360259637110611</v>
      </c>
      <c r="C289" s="15">
        <f>'일자별 시가총액'!C288/'일자별 시가총액'!$G288</f>
        <v>2.4042552174105624E-2</v>
      </c>
      <c r="D289" s="15">
        <f>'일자별 시가총액'!D288/'일자별 시가총액'!$G288</f>
        <v>0.14244861499293809</v>
      </c>
      <c r="E289" s="15">
        <f>'일자별 시가총액'!E288/'일자별 시가총액'!$G288</f>
        <v>7.6827663708481583E-2</v>
      </c>
      <c r="F289" s="15">
        <f>'일자별 시가총액'!F288/'일자별 시가총액'!$G288</f>
        <v>6.3078572753368561E-2</v>
      </c>
      <c r="G289" s="24">
        <f>'일자별 시가총액'!H288</f>
        <v>163.00339354026039</v>
      </c>
      <c r="H289" s="30">
        <v>150000</v>
      </c>
      <c r="I289" s="30">
        <v>100000</v>
      </c>
      <c r="J289" s="9">
        <f t="shared" si="36"/>
        <v>15500000</v>
      </c>
      <c r="K289" s="23">
        <f t="shared" si="34"/>
        <v>16300.339354026039</v>
      </c>
      <c r="L289" s="9">
        <f t="shared" si="35"/>
        <v>252655259987.40359</v>
      </c>
      <c r="M289" s="31">
        <f>$L289*B289/'일자별 주가'!B288-펀드!R288</f>
        <v>6761.936422058614</v>
      </c>
      <c r="N289" s="31">
        <f>$L289*C289/'일자별 주가'!C288-펀드!S288</f>
        <v>26.330865721572991</v>
      </c>
      <c r="O289" s="31">
        <f>$L289*D289/'일자별 주가'!D288-펀드!T288</f>
        <v>803.44663145189406</v>
      </c>
      <c r="P289" s="31">
        <f>$L289*E289/'일자별 주가'!E288-펀드!U288</f>
        <v>70.275925377402018</v>
      </c>
      <c r="Q289" s="31">
        <f>$L289*F289/'일자별 주가'!F288-펀드!V288</f>
        <v>75.16097528125465</v>
      </c>
      <c r="R289" s="16">
        <f t="shared" si="37"/>
        <v>2096200.290838277</v>
      </c>
      <c r="S289" s="16">
        <f t="shared" si="38"/>
        <v>8162.5683736874898</v>
      </c>
      <c r="T289" s="16">
        <f t="shared" si="39"/>
        <v>249068.4557500784</v>
      </c>
      <c r="U289" s="16">
        <f t="shared" si="40"/>
        <v>21785.53686699352</v>
      </c>
      <c r="V289" s="16">
        <f t="shared" si="41"/>
        <v>23299.902337188138</v>
      </c>
    </row>
    <row r="290" spans="1:22" x14ac:dyDescent="0.3">
      <c r="A290">
        <v>288</v>
      </c>
      <c r="B290" s="15">
        <f>'일자별 시가총액'!B289/'일자별 시가총액'!$G289</f>
        <v>0.69322325384779981</v>
      </c>
      <c r="C290" s="15">
        <f>'일자별 시가총액'!C289/'일자별 시가총액'!$G289</f>
        <v>2.4169074238103321E-2</v>
      </c>
      <c r="D290" s="15">
        <f>'일자별 시가총액'!D289/'일자별 시가총액'!$G289</f>
        <v>0.14414418347376545</v>
      </c>
      <c r="E290" s="15">
        <f>'일자별 시가총액'!E289/'일자별 시가총액'!$G289</f>
        <v>7.4618854712156249E-2</v>
      </c>
      <c r="F290" s="15">
        <f>'일자별 시가총액'!F289/'일자별 시가총액'!$G289</f>
        <v>6.3844633728175129E-2</v>
      </c>
      <c r="G290" s="24">
        <f>'일자별 시가총액'!H289</f>
        <v>163.87293885489308</v>
      </c>
      <c r="H290" s="30">
        <v>50000</v>
      </c>
      <c r="I290" s="30">
        <v>0</v>
      </c>
      <c r="J290" s="9">
        <f t="shared" si="36"/>
        <v>15550000</v>
      </c>
      <c r="K290" s="23">
        <f t="shared" si="34"/>
        <v>16387.293885489307</v>
      </c>
      <c r="L290" s="9">
        <f t="shared" si="35"/>
        <v>254822419919.35873</v>
      </c>
      <c r="M290" s="31">
        <f>$L290*B290/'일자별 주가'!B289-펀드!R289</f>
        <v>6761.9364220593125</v>
      </c>
      <c r="N290" s="31">
        <f>$L290*C290/'일자별 주가'!C289-펀드!S289</f>
        <v>26.330865721572081</v>
      </c>
      <c r="O290" s="31">
        <f>$L290*D290/'일자별 주가'!D289-펀드!T289</f>
        <v>803.44663145189406</v>
      </c>
      <c r="P290" s="31">
        <f>$L290*E290/'일자별 주가'!E289-펀드!U289</f>
        <v>70.275925377402018</v>
      </c>
      <c r="Q290" s="31">
        <f>$L290*F290/'일자별 주가'!F289-펀드!V289</f>
        <v>75.16097528125465</v>
      </c>
      <c r="R290" s="16">
        <f t="shared" si="37"/>
        <v>2102962.2272603363</v>
      </c>
      <c r="S290" s="16">
        <f t="shared" si="38"/>
        <v>8188.8992394090619</v>
      </c>
      <c r="T290" s="16">
        <f t="shared" si="39"/>
        <v>249871.90238153029</v>
      </c>
      <c r="U290" s="16">
        <f t="shared" si="40"/>
        <v>21855.812792370922</v>
      </c>
      <c r="V290" s="16">
        <f t="shared" si="41"/>
        <v>23375.063312469392</v>
      </c>
    </row>
    <row r="291" spans="1:22" x14ac:dyDescent="0.3">
      <c r="A291">
        <v>289</v>
      </c>
      <c r="B291" s="15">
        <f>'일자별 시가총액'!B290/'일자별 시가총액'!$G290</f>
        <v>0.69432203088715738</v>
      </c>
      <c r="C291" s="15">
        <f>'일자별 시가총액'!C290/'일자별 시가총액'!$G290</f>
        <v>2.4255865317344232E-2</v>
      </c>
      <c r="D291" s="15">
        <f>'일자별 시가총액'!D290/'일자별 시가총액'!$G290</f>
        <v>0.14217002164702278</v>
      </c>
      <c r="E291" s="15">
        <f>'일자별 시가총액'!E290/'일자별 시가총액'!$G290</f>
        <v>7.5750469926253131E-2</v>
      </c>
      <c r="F291" s="15">
        <f>'일자별 시가총액'!F290/'일자별 시가총액'!$G290</f>
        <v>6.3501612222222448E-2</v>
      </c>
      <c r="G291" s="24">
        <f>'일자별 시가총액'!H290</f>
        <v>160.4971573394343</v>
      </c>
      <c r="H291" s="30">
        <v>200000</v>
      </c>
      <c r="I291" s="30">
        <v>50000</v>
      </c>
      <c r="J291" s="9">
        <f t="shared" si="36"/>
        <v>15700000</v>
      </c>
      <c r="K291" s="23">
        <f t="shared" si="34"/>
        <v>16049.715733943431</v>
      </c>
      <c r="L291" s="9">
        <f t="shared" si="35"/>
        <v>251980537022.91187</v>
      </c>
      <c r="M291" s="31">
        <f>$L291*B291/'일자별 주가'!B290-펀드!R290</f>
        <v>20285.809266177472</v>
      </c>
      <c r="N291" s="31">
        <f>$L291*C291/'일자별 주가'!C290-펀드!S290</f>
        <v>78.992597164720792</v>
      </c>
      <c r="O291" s="31">
        <f>$L291*D291/'일자별 주가'!D290-펀드!T290</f>
        <v>2410.3398943556531</v>
      </c>
      <c r="P291" s="31">
        <f>$L291*E291/'일자별 주가'!E290-펀드!U290</f>
        <v>210.82777613219878</v>
      </c>
      <c r="Q291" s="31">
        <f>$L291*F291/'일자별 주가'!F290-펀드!V290</f>
        <v>225.48292584376031</v>
      </c>
      <c r="R291" s="16">
        <f t="shared" si="37"/>
        <v>2123248.0365265138</v>
      </c>
      <c r="S291" s="16">
        <f t="shared" si="38"/>
        <v>8267.8918365737827</v>
      </c>
      <c r="T291" s="16">
        <f t="shared" si="39"/>
        <v>252282.24227588595</v>
      </c>
      <c r="U291" s="16">
        <f t="shared" si="40"/>
        <v>22066.64056850312</v>
      </c>
      <c r="V291" s="16">
        <f t="shared" si="41"/>
        <v>23600.546238313153</v>
      </c>
    </row>
    <row r="292" spans="1:22" x14ac:dyDescent="0.3">
      <c r="A292">
        <v>290</v>
      </c>
      <c r="B292" s="15">
        <f>'일자별 시가총액'!B291/'일자별 시가총액'!$G291</f>
        <v>0.69367468547040789</v>
      </c>
      <c r="C292" s="15">
        <f>'일자별 시가총액'!C291/'일자별 시가총액'!$G291</f>
        <v>2.3378830357575226E-2</v>
      </c>
      <c r="D292" s="15">
        <f>'일자별 시가총액'!D291/'일자별 시가총액'!$G291</f>
        <v>0.14054864909212386</v>
      </c>
      <c r="E292" s="15">
        <f>'일자별 시가총액'!E291/'일자별 시가총액'!$G291</f>
        <v>7.9381007968043871E-2</v>
      </c>
      <c r="F292" s="15">
        <f>'일자별 시가총액'!F291/'일자별 시가총액'!$G291</f>
        <v>6.3016827111849166E-2</v>
      </c>
      <c r="G292" s="24">
        <f>'일자별 시가총액'!H291</f>
        <v>160.06205556559075</v>
      </c>
      <c r="H292" s="30">
        <v>200000</v>
      </c>
      <c r="I292" s="30">
        <v>50000</v>
      </c>
      <c r="J292" s="9">
        <f t="shared" si="36"/>
        <v>15850000</v>
      </c>
      <c r="K292" s="23">
        <f t="shared" si="34"/>
        <v>16006.205556559076</v>
      </c>
      <c r="L292" s="9">
        <f t="shared" si="35"/>
        <v>253698358071.46136</v>
      </c>
      <c r="M292" s="31">
        <f>$L292*B292/'일자별 주가'!B291-펀드!R291</f>
        <v>20285.80926617654</v>
      </c>
      <c r="N292" s="31">
        <f>$L292*C292/'일자별 주가'!C291-펀드!S291</f>
        <v>78.992597164715335</v>
      </c>
      <c r="O292" s="31">
        <f>$L292*D292/'일자별 주가'!D291-펀드!T291</f>
        <v>2410.3398943555949</v>
      </c>
      <c r="P292" s="31">
        <f>$L292*E292/'일자별 주가'!E291-펀드!U291</f>
        <v>210.8277761321915</v>
      </c>
      <c r="Q292" s="31">
        <f>$L292*F292/'일자별 주가'!F291-펀드!V291</f>
        <v>225.48292584375304</v>
      </c>
      <c r="R292" s="16">
        <f t="shared" si="37"/>
        <v>2143533.8457926903</v>
      </c>
      <c r="S292" s="16">
        <f t="shared" si="38"/>
        <v>8346.884433738498</v>
      </c>
      <c r="T292" s="16">
        <f t="shared" si="39"/>
        <v>254692.58217024154</v>
      </c>
      <c r="U292" s="16">
        <f t="shared" si="40"/>
        <v>22277.468344635312</v>
      </c>
      <c r="V292" s="16">
        <f t="shared" si="41"/>
        <v>23826.029164156906</v>
      </c>
    </row>
    <row r="293" spans="1:22" x14ac:dyDescent="0.3">
      <c r="A293">
        <v>291</v>
      </c>
      <c r="B293" s="15">
        <f>'일자별 시가총액'!B292/'일자별 시가총액'!$G292</f>
        <v>0.69934203057843514</v>
      </c>
      <c r="C293" s="15">
        <f>'일자별 시가총액'!C292/'일자별 시가총액'!$G292</f>
        <v>2.2843681702680679E-2</v>
      </c>
      <c r="D293" s="15">
        <f>'일자별 시가총액'!D292/'일자별 시가총액'!$G292</f>
        <v>0.13730963864211759</v>
      </c>
      <c r="E293" s="15">
        <f>'일자별 시가총액'!E292/'일자별 시가총액'!$G292</f>
        <v>7.8886243246133511E-2</v>
      </c>
      <c r="F293" s="15">
        <f>'일자별 시가총액'!F292/'일자별 시가총액'!$G292</f>
        <v>6.1618405830633036E-2</v>
      </c>
      <c r="G293" s="24">
        <f>'일자별 시가총액'!H292</f>
        <v>158.57156079986149</v>
      </c>
      <c r="H293" s="30">
        <v>200000</v>
      </c>
      <c r="I293" s="30">
        <v>150000</v>
      </c>
      <c r="J293" s="9">
        <f t="shared" si="36"/>
        <v>15900000</v>
      </c>
      <c r="K293" s="23">
        <f t="shared" si="34"/>
        <v>15857.156079986149</v>
      </c>
      <c r="L293" s="9">
        <f t="shared" si="35"/>
        <v>252128781671.77979</v>
      </c>
      <c r="M293" s="31">
        <f>$L293*B293/'일자별 주가'!B292-펀드!R292</f>
        <v>6761.9364220583811</v>
      </c>
      <c r="N293" s="31">
        <f>$L293*C293/'일자별 주가'!C292-펀드!S292</f>
        <v>26.330865721572991</v>
      </c>
      <c r="O293" s="31">
        <f>$L293*D293/'일자별 주가'!D292-펀드!T292</f>
        <v>803.44663145174854</v>
      </c>
      <c r="P293" s="31">
        <f>$L293*E293/'일자별 주가'!E292-펀드!U292</f>
        <v>70.275925377394742</v>
      </c>
      <c r="Q293" s="31">
        <f>$L293*F293/'일자별 주가'!F292-펀드!V292</f>
        <v>75.160975281247374</v>
      </c>
      <c r="R293" s="16">
        <f t="shared" si="37"/>
        <v>2150295.7822147487</v>
      </c>
      <c r="S293" s="16">
        <f t="shared" si="38"/>
        <v>8373.215299460071</v>
      </c>
      <c r="T293" s="16">
        <f t="shared" si="39"/>
        <v>255496.02880169329</v>
      </c>
      <c r="U293" s="16">
        <f t="shared" si="40"/>
        <v>22347.744270012707</v>
      </c>
      <c r="V293" s="16">
        <f t="shared" si="41"/>
        <v>23901.190139438153</v>
      </c>
    </row>
    <row r="294" spans="1:22" x14ac:dyDescent="0.3">
      <c r="A294">
        <v>292</v>
      </c>
      <c r="B294" s="15">
        <f>'일자별 시가총액'!B293/'일자별 시가총액'!$G293</f>
        <v>0.70003290452470979</v>
      </c>
      <c r="C294" s="15">
        <f>'일자별 시가총액'!C293/'일자별 시가총액'!$G293</f>
        <v>2.2736954553451909E-2</v>
      </c>
      <c r="D294" s="15">
        <f>'일자별 시가총액'!D293/'일자별 시가총액'!$G293</f>
        <v>0.13948022904050461</v>
      </c>
      <c r="E294" s="15">
        <f>'일자별 시가총액'!E293/'일자별 시가총액'!$G293</f>
        <v>7.6954264318113405E-2</v>
      </c>
      <c r="F294" s="15">
        <f>'일자별 시가총액'!F293/'일자별 시가총액'!$G293</f>
        <v>6.0795647563220263E-2</v>
      </c>
      <c r="G294" s="24">
        <f>'일자별 시가총액'!H293</f>
        <v>157.25592931358284</v>
      </c>
      <c r="H294" s="30">
        <v>100000</v>
      </c>
      <c r="I294" s="30">
        <v>50000</v>
      </c>
      <c r="J294" s="9">
        <f t="shared" si="36"/>
        <v>15950000</v>
      </c>
      <c r="K294" s="23">
        <f t="shared" si="34"/>
        <v>15725.592931358284</v>
      </c>
      <c r="L294" s="9">
        <f t="shared" si="35"/>
        <v>250823207255.16461</v>
      </c>
      <c r="M294" s="31">
        <f>$L294*B294/'일자별 주가'!B293-펀드!R293</f>
        <v>6761.9364220588468</v>
      </c>
      <c r="N294" s="31">
        <f>$L294*C294/'일자별 주가'!C293-펀드!S293</f>
        <v>26.330865721569353</v>
      </c>
      <c r="O294" s="31">
        <f>$L294*D294/'일자별 주가'!D293-펀드!T293</f>
        <v>803.44663145192317</v>
      </c>
      <c r="P294" s="31">
        <f>$L294*E294/'일자별 주가'!E293-펀드!U293</f>
        <v>70.275925377394742</v>
      </c>
      <c r="Q294" s="31">
        <f>$L294*F294/'일자별 주가'!F293-펀드!V293</f>
        <v>75.160975281251012</v>
      </c>
      <c r="R294" s="16">
        <f t="shared" si="37"/>
        <v>2157057.7186368075</v>
      </c>
      <c r="S294" s="16">
        <f t="shared" si="38"/>
        <v>8399.5461651816404</v>
      </c>
      <c r="T294" s="16">
        <f t="shared" si="39"/>
        <v>256299.47543314521</v>
      </c>
      <c r="U294" s="16">
        <f t="shared" si="40"/>
        <v>22418.020195390101</v>
      </c>
      <c r="V294" s="16">
        <f t="shared" si="41"/>
        <v>23976.351114719404</v>
      </c>
    </row>
    <row r="295" spans="1:22" x14ac:dyDescent="0.3">
      <c r="A295">
        <v>293</v>
      </c>
      <c r="B295" s="15">
        <f>'일자별 시가총액'!B294/'일자별 시가총액'!$G294</f>
        <v>0.69941272976694013</v>
      </c>
      <c r="C295" s="15">
        <f>'일자별 시가총액'!C294/'일자별 시가총액'!$G294</f>
        <v>2.2790656169687607E-2</v>
      </c>
      <c r="D295" s="15">
        <f>'일자별 시가총액'!D294/'일자별 시가총액'!$G294</f>
        <v>0.13662261796339162</v>
      </c>
      <c r="E295" s="15">
        <f>'일자별 시가총액'!E294/'일자별 시가총액'!$G294</f>
        <v>8.0056795979257495E-2</v>
      </c>
      <c r="F295" s="15">
        <f>'일자별 시가총액'!F294/'일자별 시가총액'!$G294</f>
        <v>6.1117200120723095E-2</v>
      </c>
      <c r="G295" s="24">
        <f>'일자별 시가총액'!H294</f>
        <v>156.42856735731874</v>
      </c>
      <c r="H295" s="30">
        <v>150000</v>
      </c>
      <c r="I295" s="30">
        <v>150000</v>
      </c>
      <c r="J295" s="9">
        <f t="shared" si="36"/>
        <v>15950000</v>
      </c>
      <c r="K295" s="23">
        <f t="shared" si="34"/>
        <v>15642.856735731873</v>
      </c>
      <c r="L295" s="9">
        <f t="shared" si="35"/>
        <v>249503564934.92337</v>
      </c>
      <c r="M295" s="31">
        <f>$L295*B295/'일자별 주가'!B294-펀드!R294</f>
        <v>0</v>
      </c>
      <c r="N295" s="31">
        <f>$L295*C295/'일자별 주가'!C294-펀드!S294</f>
        <v>0</v>
      </c>
      <c r="O295" s="31">
        <f>$L295*D295/'일자별 주가'!D294-펀드!T294</f>
        <v>0</v>
      </c>
      <c r="P295" s="31">
        <f>$L295*E295/'일자별 주가'!E294-펀드!U294</f>
        <v>0</v>
      </c>
      <c r="Q295" s="31">
        <f>$L295*F295/'일자별 주가'!F294-펀드!V294</f>
        <v>0</v>
      </c>
      <c r="R295" s="16">
        <f t="shared" si="37"/>
        <v>2157057.7186368075</v>
      </c>
      <c r="S295" s="16">
        <f t="shared" si="38"/>
        <v>8399.5461651816404</v>
      </c>
      <c r="T295" s="16">
        <f t="shared" si="39"/>
        <v>256299.47543314521</v>
      </c>
      <c r="U295" s="16">
        <f t="shared" si="40"/>
        <v>22418.020195390101</v>
      </c>
      <c r="V295" s="16">
        <f t="shared" si="41"/>
        <v>23976.351114719404</v>
      </c>
    </row>
    <row r="296" spans="1:22" x14ac:dyDescent="0.3">
      <c r="A296">
        <v>294</v>
      </c>
      <c r="B296" s="15">
        <f>'일자별 시가총액'!B295/'일자별 시가총액'!$G295</f>
        <v>0.69242173503561455</v>
      </c>
      <c r="C296" s="15">
        <f>'일자별 시가총액'!C295/'일자별 시가총액'!$G295</f>
        <v>2.3235081246267889E-2</v>
      </c>
      <c r="D296" s="15">
        <f>'일자별 시가총액'!D295/'일자별 시가총액'!$G295</f>
        <v>0.13745589116698101</v>
      </c>
      <c r="E296" s="15">
        <f>'일자별 시가총액'!E295/'일자별 시가총액'!$G295</f>
        <v>8.2405826905406515E-2</v>
      </c>
      <c r="F296" s="15">
        <f>'일자별 시가총액'!F295/'일자별 시가총액'!$G295</f>
        <v>6.4481465645730068E-2</v>
      </c>
      <c r="G296" s="24">
        <f>'일자별 시가총액'!H295</f>
        <v>160.15637827438076</v>
      </c>
      <c r="H296" s="30">
        <v>150000</v>
      </c>
      <c r="I296" s="30">
        <v>100000</v>
      </c>
      <c r="J296" s="9">
        <f t="shared" si="36"/>
        <v>16000000</v>
      </c>
      <c r="K296" s="23">
        <f t="shared" si="34"/>
        <v>16015.637827438077</v>
      </c>
      <c r="L296" s="9">
        <f t="shared" si="35"/>
        <v>256250205239.00922</v>
      </c>
      <c r="M296" s="31">
        <f>$L296*B296/'일자별 주가'!B295-펀드!R295</f>
        <v>6761.9364220593125</v>
      </c>
      <c r="N296" s="31">
        <f>$L296*C296/'일자별 주가'!C295-펀드!S295</f>
        <v>26.33086572157481</v>
      </c>
      <c r="O296" s="31">
        <f>$L296*D296/'일자별 주가'!D295-펀드!T295</f>
        <v>803.44663145186496</v>
      </c>
      <c r="P296" s="31">
        <f>$L296*E296/'일자별 주가'!E295-펀드!U295</f>
        <v>70.275925377405656</v>
      </c>
      <c r="Q296" s="31">
        <f>$L296*F296/'일자별 주가'!F295-펀드!V295</f>
        <v>75.16097528125465</v>
      </c>
      <c r="R296" s="16">
        <f t="shared" si="37"/>
        <v>2163819.6550588668</v>
      </c>
      <c r="S296" s="16">
        <f t="shared" si="38"/>
        <v>8425.8770309032152</v>
      </c>
      <c r="T296" s="16">
        <f t="shared" si="39"/>
        <v>257102.92206459708</v>
      </c>
      <c r="U296" s="16">
        <f t="shared" si="40"/>
        <v>22488.296120767507</v>
      </c>
      <c r="V296" s="16">
        <f t="shared" si="41"/>
        <v>24051.512090000659</v>
      </c>
    </row>
    <row r="297" spans="1:22" x14ac:dyDescent="0.3">
      <c r="A297">
        <v>295</v>
      </c>
      <c r="B297" s="15">
        <f>'일자별 시가총액'!B296/'일자별 시가총액'!$G296</f>
        <v>0.6913634678619347</v>
      </c>
      <c r="C297" s="15">
        <f>'일자별 시가총액'!C296/'일자별 시가총액'!$G296</f>
        <v>2.387514620781506E-2</v>
      </c>
      <c r="D297" s="15">
        <f>'일자별 시가총액'!D296/'일자별 시가총액'!$G296</f>
        <v>0.13889610828751026</v>
      </c>
      <c r="E297" s="15">
        <f>'일자별 시가총액'!E296/'일자별 시가총액'!$G296</f>
        <v>8.1918798676723373E-2</v>
      </c>
      <c r="F297" s="15">
        <f>'일자별 시가총액'!F296/'일자별 시가총액'!$G296</f>
        <v>6.3946478966016629E-2</v>
      </c>
      <c r="G297" s="24">
        <f>'일자별 시가총액'!H296</f>
        <v>161.9664219395207</v>
      </c>
      <c r="H297" s="30">
        <v>50000</v>
      </c>
      <c r="I297" s="30">
        <v>50000</v>
      </c>
      <c r="J297" s="9">
        <f t="shared" si="36"/>
        <v>16000000</v>
      </c>
      <c r="K297" s="23">
        <f t="shared" si="34"/>
        <v>16196.64219395207</v>
      </c>
      <c r="L297" s="9">
        <f t="shared" si="35"/>
        <v>259146275103.23312</v>
      </c>
      <c r="M297" s="31">
        <f>$L297*B297/'일자별 주가'!B296-펀드!R296</f>
        <v>0</v>
      </c>
      <c r="N297" s="31">
        <f>$L297*C297/'일자별 주가'!C296-펀드!S296</f>
        <v>0</v>
      </c>
      <c r="O297" s="31">
        <f>$L297*D297/'일자별 주가'!D296-펀드!T296</f>
        <v>0</v>
      </c>
      <c r="P297" s="31">
        <f>$L297*E297/'일자별 주가'!E296-펀드!U296</f>
        <v>0</v>
      </c>
      <c r="Q297" s="31">
        <f>$L297*F297/'일자별 주가'!F296-펀드!V296</f>
        <v>0</v>
      </c>
      <c r="R297" s="16">
        <f t="shared" si="37"/>
        <v>2163819.6550588668</v>
      </c>
      <c r="S297" s="16">
        <f t="shared" si="38"/>
        <v>8425.8770309032152</v>
      </c>
      <c r="T297" s="16">
        <f t="shared" si="39"/>
        <v>257102.92206459708</v>
      </c>
      <c r="U297" s="16">
        <f t="shared" si="40"/>
        <v>22488.296120767507</v>
      </c>
      <c r="V297" s="16">
        <f t="shared" si="41"/>
        <v>24051.512090000659</v>
      </c>
    </row>
    <row r="298" spans="1:22" x14ac:dyDescent="0.3">
      <c r="A298">
        <v>296</v>
      </c>
      <c r="B298" s="15">
        <f>'일자별 시가총액'!B297/'일자별 시가총액'!$G297</f>
        <v>0.69022553438627798</v>
      </c>
      <c r="C298" s="15">
        <f>'일자별 시가총액'!C297/'일자별 시가총액'!$G297</f>
        <v>2.3867471519923276E-2</v>
      </c>
      <c r="D298" s="15">
        <f>'일자별 시가총액'!D297/'일자별 시가총액'!$G297</f>
        <v>0.13685362972515747</v>
      </c>
      <c r="E298" s="15">
        <f>'일자별 시가총액'!E297/'일자별 시가총액'!$G297</f>
        <v>8.4713053125469465E-2</v>
      </c>
      <c r="F298" s="15">
        <f>'일자별 시가총액'!F297/'일자별 시가총액'!$G297</f>
        <v>6.4340311243171758E-2</v>
      </c>
      <c r="G298" s="24">
        <f>'일자별 시가총액'!H297</f>
        <v>160.27410513470545</v>
      </c>
      <c r="H298" s="30">
        <v>50000</v>
      </c>
      <c r="I298" s="30">
        <v>0</v>
      </c>
      <c r="J298" s="9">
        <f t="shared" si="36"/>
        <v>16050000</v>
      </c>
      <c r="K298" s="23">
        <f t="shared" si="34"/>
        <v>16027.410513470546</v>
      </c>
      <c r="L298" s="9">
        <f t="shared" si="35"/>
        <v>257239938741.20227</v>
      </c>
      <c r="M298" s="31">
        <f>$L298*B298/'일자별 주가'!B297-펀드!R297</f>
        <v>6761.9364220593125</v>
      </c>
      <c r="N298" s="31">
        <f>$L298*C298/'일자별 주가'!C297-펀드!S297</f>
        <v>26.330865721572991</v>
      </c>
      <c r="O298" s="31">
        <f>$L298*D298/'일자별 주가'!D297-펀드!T297</f>
        <v>803.44663145186496</v>
      </c>
      <c r="P298" s="31">
        <f>$L298*E298/'일자별 주가'!E297-펀드!U297</f>
        <v>70.27592537739838</v>
      </c>
      <c r="Q298" s="31">
        <f>$L298*F298/'일자별 주가'!F297-펀드!V297</f>
        <v>75.160975281251012</v>
      </c>
      <c r="R298" s="16">
        <f t="shared" si="37"/>
        <v>2170581.5914809261</v>
      </c>
      <c r="S298" s="16">
        <f t="shared" si="38"/>
        <v>8452.2078966247882</v>
      </c>
      <c r="T298" s="16">
        <f t="shared" si="39"/>
        <v>257906.36869604894</v>
      </c>
      <c r="U298" s="16">
        <f t="shared" si="40"/>
        <v>22558.572046144905</v>
      </c>
      <c r="V298" s="16">
        <f t="shared" si="41"/>
        <v>24126.67306528191</v>
      </c>
    </row>
    <row r="299" spans="1:22" x14ac:dyDescent="0.3">
      <c r="A299">
        <v>297</v>
      </c>
      <c r="B299" s="15">
        <f>'일자별 시가총액'!B298/'일자별 시가총액'!$G298</f>
        <v>0.69501914891047045</v>
      </c>
      <c r="C299" s="15">
        <f>'일자별 시가총액'!C298/'일자별 시가총액'!$G298</f>
        <v>2.3678354602946164E-2</v>
      </c>
      <c r="D299" s="15">
        <f>'일자별 시가총액'!D298/'일자별 시가총액'!$G298</f>
        <v>0.14012922139290834</v>
      </c>
      <c r="E299" s="15">
        <f>'일자별 시가총액'!E298/'일자별 시가총액'!$G298</f>
        <v>7.7728381995314483E-2</v>
      </c>
      <c r="F299" s="15">
        <f>'일자별 시가총액'!F298/'일자별 시가총액'!$G298</f>
        <v>6.3444893098360586E-2</v>
      </c>
      <c r="G299" s="24">
        <f>'일자별 시가총액'!H298</f>
        <v>161.11450644897394</v>
      </c>
      <c r="H299" s="30">
        <v>50000</v>
      </c>
      <c r="I299" s="30">
        <v>50000</v>
      </c>
      <c r="J299" s="9">
        <f t="shared" si="36"/>
        <v>16050000</v>
      </c>
      <c r="K299" s="23">
        <f t="shared" si="34"/>
        <v>16111.450644897395</v>
      </c>
      <c r="L299" s="9">
        <f t="shared" si="35"/>
        <v>258588782850.60318</v>
      </c>
      <c r="M299" s="31">
        <f>$L299*B299/'일자별 주가'!B298-펀드!R298</f>
        <v>0</v>
      </c>
      <c r="N299" s="31">
        <f>$L299*C299/'일자별 주가'!C298-펀드!S298</f>
        <v>0</v>
      </c>
      <c r="O299" s="31">
        <f>$L299*D299/'일자별 주가'!D298-펀드!T298</f>
        <v>0</v>
      </c>
      <c r="P299" s="31">
        <f>$L299*E299/'일자별 주가'!E298-펀드!U298</f>
        <v>0</v>
      </c>
      <c r="Q299" s="31">
        <f>$L299*F299/'일자별 주가'!F298-펀드!V298</f>
        <v>0</v>
      </c>
      <c r="R299" s="16">
        <f t="shared" si="37"/>
        <v>2170581.5914809261</v>
      </c>
      <c r="S299" s="16">
        <f t="shared" si="38"/>
        <v>8452.2078966247882</v>
      </c>
      <c r="T299" s="16">
        <f t="shared" si="39"/>
        <v>257906.36869604894</v>
      </c>
      <c r="U299" s="16">
        <f t="shared" si="40"/>
        <v>22558.572046144905</v>
      </c>
      <c r="V299" s="16">
        <f t="shared" si="41"/>
        <v>24126.67306528191</v>
      </c>
    </row>
    <row r="300" spans="1:22" x14ac:dyDescent="0.3">
      <c r="A300">
        <v>298</v>
      </c>
      <c r="B300" s="15">
        <f>'일자별 시가총액'!B299/'일자별 시가총액'!$G299</f>
        <v>0.69916978393326956</v>
      </c>
      <c r="C300" s="15">
        <f>'일자별 시가총액'!C299/'일자별 시가총액'!$G299</f>
        <v>2.3506767222632164E-2</v>
      </c>
      <c r="D300" s="15">
        <f>'일자별 시가총액'!D299/'일자별 시가총액'!$G299</f>
        <v>0.14131777882521196</v>
      </c>
      <c r="E300" s="15">
        <f>'일자별 시가총액'!E299/'일자별 시가총액'!$G299</f>
        <v>7.5665712817005196E-2</v>
      </c>
      <c r="F300" s="15">
        <f>'일자별 시가총액'!F299/'일자별 시가총액'!$G299</f>
        <v>6.0339957201881171E-2</v>
      </c>
      <c r="G300" s="24">
        <f>'일자별 시가총액'!H299</f>
        <v>159.19090908212553</v>
      </c>
      <c r="H300" s="30">
        <v>200000</v>
      </c>
      <c r="I300" s="30">
        <v>200000</v>
      </c>
      <c r="J300" s="9">
        <f t="shared" si="36"/>
        <v>16050000</v>
      </c>
      <c r="K300" s="23">
        <f t="shared" si="34"/>
        <v>15919.090908212553</v>
      </c>
      <c r="L300" s="9">
        <f t="shared" si="35"/>
        <v>255501409076.81146</v>
      </c>
      <c r="M300" s="31">
        <f>$L300*B300/'일자별 주가'!B299-펀드!R299</f>
        <v>0</v>
      </c>
      <c r="N300" s="31">
        <f>$L300*C300/'일자별 주가'!C299-펀드!S299</f>
        <v>0</v>
      </c>
      <c r="O300" s="31">
        <f>$L300*D300/'일자별 주가'!D299-펀드!T299</f>
        <v>0</v>
      </c>
      <c r="P300" s="31">
        <f>$L300*E300/'일자별 주가'!E299-펀드!U299</f>
        <v>0</v>
      </c>
      <c r="Q300" s="31">
        <f>$L300*F300/'일자별 주가'!F299-펀드!V299</f>
        <v>0</v>
      </c>
      <c r="R300" s="16">
        <f t="shared" si="37"/>
        <v>2170581.5914809261</v>
      </c>
      <c r="S300" s="16">
        <f t="shared" si="38"/>
        <v>8452.2078966247882</v>
      </c>
      <c r="T300" s="16">
        <f t="shared" si="39"/>
        <v>257906.36869604894</v>
      </c>
      <c r="U300" s="16">
        <f t="shared" si="40"/>
        <v>22558.572046144905</v>
      </c>
      <c r="V300" s="16">
        <f t="shared" si="41"/>
        <v>24126.67306528191</v>
      </c>
    </row>
    <row r="301" spans="1:22" x14ac:dyDescent="0.3">
      <c r="A301">
        <v>299</v>
      </c>
      <c r="B301" s="15">
        <f>'일자별 시가총액'!B300/'일자별 시가총액'!$G300</f>
        <v>0.69747419606370786</v>
      </c>
      <c r="C301" s="15">
        <f>'일자별 시가총액'!C300/'일자별 시가총액'!$G300</f>
        <v>2.3377177809916876E-2</v>
      </c>
      <c r="D301" s="15">
        <f>'일자별 시가총액'!D300/'일자별 시가총액'!$G300</f>
        <v>0.14195409000059289</v>
      </c>
      <c r="E301" s="15">
        <f>'일자별 시가총액'!E300/'일자별 시가총액'!$G300</f>
        <v>7.5285658919731532E-2</v>
      </c>
      <c r="F301" s="15">
        <f>'일자별 시가총액'!F300/'일자별 시가총액'!$G300</f>
        <v>6.190887720605083E-2</v>
      </c>
      <c r="G301" s="24">
        <f>'일자별 시가총액'!H300</f>
        <v>160.74129553532194</v>
      </c>
      <c r="H301" s="30">
        <v>200000</v>
      </c>
      <c r="I301" s="30">
        <v>200000</v>
      </c>
      <c r="J301" s="9">
        <f t="shared" si="36"/>
        <v>16050000</v>
      </c>
      <c r="K301" s="23">
        <f t="shared" si="34"/>
        <v>16074.129553532193</v>
      </c>
      <c r="L301" s="9">
        <f t="shared" si="35"/>
        <v>257989779334.19171</v>
      </c>
      <c r="M301" s="31">
        <f>$L301*B301/'일자별 주가'!B300-펀드!R300</f>
        <v>0</v>
      </c>
      <c r="N301" s="31">
        <f>$L301*C301/'일자별 주가'!C300-펀드!S300</f>
        <v>0</v>
      </c>
      <c r="O301" s="31">
        <f>$L301*D301/'일자별 주가'!D300-펀드!T300</f>
        <v>0</v>
      </c>
      <c r="P301" s="31">
        <f>$L301*E301/'일자별 주가'!E300-펀드!U300</f>
        <v>0</v>
      </c>
      <c r="Q301" s="31">
        <f>$L301*F301/'일자별 주가'!F300-펀드!V300</f>
        <v>0</v>
      </c>
      <c r="R301" s="16">
        <f t="shared" si="37"/>
        <v>2170581.5914809261</v>
      </c>
      <c r="S301" s="16">
        <f t="shared" si="38"/>
        <v>8452.2078966247882</v>
      </c>
      <c r="T301" s="16">
        <f t="shared" si="39"/>
        <v>257906.36869604894</v>
      </c>
      <c r="U301" s="16">
        <f t="shared" si="40"/>
        <v>22558.572046144905</v>
      </c>
      <c r="V301" s="16">
        <f t="shared" si="41"/>
        <v>24126.67306528191</v>
      </c>
    </row>
    <row r="302" spans="1:22" x14ac:dyDescent="0.3">
      <c r="A302">
        <v>300</v>
      </c>
      <c r="B302" s="15">
        <f>'일자별 시가총액'!B301/'일자별 시가총액'!$G301</f>
        <v>0.70002993836377148</v>
      </c>
      <c r="C302" s="15">
        <f>'일자별 시가총액'!C301/'일자별 시가총액'!$G301</f>
        <v>2.3288811780086901E-2</v>
      </c>
      <c r="D302" s="15">
        <f>'일자별 시가총액'!D301/'일자별 시가총액'!$G301</f>
        <v>0.14015149986490852</v>
      </c>
      <c r="E302" s="15">
        <f>'일자별 시가총액'!E301/'일자별 시가총액'!$G301</f>
        <v>7.3730349836209921E-2</v>
      </c>
      <c r="F302" s="15">
        <f>'일자별 시가총액'!F301/'일자별 시가총액'!$G301</f>
        <v>6.2799400155023166E-2</v>
      </c>
      <c r="G302" s="24">
        <f>'일자별 시가총액'!H301</f>
        <v>158.2225452417278</v>
      </c>
      <c r="H302" s="30">
        <v>100000</v>
      </c>
      <c r="I302" s="30">
        <v>50000</v>
      </c>
      <c r="J302" s="9">
        <f t="shared" si="36"/>
        <v>16100000</v>
      </c>
      <c r="K302" s="23">
        <f t="shared" si="34"/>
        <v>15822.25452417278</v>
      </c>
      <c r="L302" s="9">
        <f t="shared" si="35"/>
        <v>254738297839.18176</v>
      </c>
      <c r="M302" s="31">
        <f>$L302*B302/'일자별 주가'!B301-펀드!R301</f>
        <v>6761.9364220588468</v>
      </c>
      <c r="N302" s="31">
        <f>$L302*C302/'일자별 주가'!C301-펀드!S301</f>
        <v>26.330865721572991</v>
      </c>
      <c r="O302" s="31">
        <f>$L302*D302/'일자별 주가'!D301-펀드!T301</f>
        <v>803.44663145183586</v>
      </c>
      <c r="P302" s="31">
        <f>$L302*E302/'일자별 주가'!E301-펀드!U301</f>
        <v>70.275925377394742</v>
      </c>
      <c r="Q302" s="31">
        <f>$L302*F302/'일자별 주가'!F301-펀드!V301</f>
        <v>75.160975281251012</v>
      </c>
      <c r="R302" s="16">
        <f t="shared" si="37"/>
        <v>2177343.527902985</v>
      </c>
      <c r="S302" s="16">
        <f t="shared" si="38"/>
        <v>8478.5387623463612</v>
      </c>
      <c r="T302" s="16">
        <f t="shared" si="39"/>
        <v>258709.81532750078</v>
      </c>
      <c r="U302" s="16">
        <f t="shared" si="40"/>
        <v>22628.8479715223</v>
      </c>
      <c r="V302" s="16">
        <f t="shared" si="41"/>
        <v>24201.834040563161</v>
      </c>
    </row>
    <row r="303" spans="1:22" x14ac:dyDescent="0.3">
      <c r="A303">
        <v>301</v>
      </c>
      <c r="B303" s="15">
        <f>'일자별 시가총액'!B302/'일자별 시가총액'!$G302</f>
        <v>0.70295200748195874</v>
      </c>
      <c r="C303" s="15">
        <f>'일자별 시가총액'!C302/'일자별 시가총액'!$G302</f>
        <v>2.3588437767959918E-2</v>
      </c>
      <c r="D303" s="15">
        <f>'일자별 시가총액'!D302/'일자별 시가총액'!$G302</f>
        <v>0.1405648911826371</v>
      </c>
      <c r="E303" s="15">
        <f>'일자별 시가총액'!E302/'일자별 시가총액'!$G302</f>
        <v>7.1720480984818452E-2</v>
      </c>
      <c r="F303" s="15">
        <f>'일자별 시가총액'!F302/'일자별 시가총액'!$G302</f>
        <v>6.1174182582625768E-2</v>
      </c>
      <c r="G303" s="24">
        <f>'일자별 시가총액'!H302</f>
        <v>157.7572240230256</v>
      </c>
      <c r="H303" s="30">
        <v>50000</v>
      </c>
      <c r="I303" s="30">
        <v>0</v>
      </c>
      <c r="J303" s="9">
        <f t="shared" si="36"/>
        <v>16150000</v>
      </c>
      <c r="K303" s="23">
        <f t="shared" si="34"/>
        <v>15775.722402302559</v>
      </c>
      <c r="L303" s="9">
        <f t="shared" si="35"/>
        <v>254777916797.18634</v>
      </c>
      <c r="M303" s="31">
        <f>$L303*B303/'일자별 주가'!B302-펀드!R302</f>
        <v>6761.9364220588468</v>
      </c>
      <c r="N303" s="31">
        <f>$L303*C303/'일자별 주가'!C302-펀드!S302</f>
        <v>26.330865721571172</v>
      </c>
      <c r="O303" s="31">
        <f>$L303*D303/'일자별 주가'!D302-펀드!T302</f>
        <v>803.44663145186496</v>
      </c>
      <c r="P303" s="31">
        <f>$L303*E303/'일자별 주가'!E302-펀드!U302</f>
        <v>70.275925377402018</v>
      </c>
      <c r="Q303" s="31">
        <f>$L303*F303/'일자별 주가'!F302-펀드!V302</f>
        <v>75.160975281251012</v>
      </c>
      <c r="R303" s="16">
        <f t="shared" si="37"/>
        <v>2184105.4643250438</v>
      </c>
      <c r="S303" s="16">
        <f t="shared" si="38"/>
        <v>8504.8696280679324</v>
      </c>
      <c r="T303" s="16">
        <f t="shared" si="39"/>
        <v>259513.26195895264</v>
      </c>
      <c r="U303" s="16">
        <f t="shared" si="40"/>
        <v>22699.123896899702</v>
      </c>
      <c r="V303" s="16">
        <f t="shared" si="41"/>
        <v>24276.995015844412</v>
      </c>
    </row>
    <row r="304" spans="1:22" x14ac:dyDescent="0.3">
      <c r="A304">
        <v>302</v>
      </c>
      <c r="B304" s="15">
        <f>'일자별 시가총액'!B303/'일자별 시가총액'!$G303</f>
        <v>0.70776610026909259</v>
      </c>
      <c r="C304" s="15">
        <f>'일자별 시가총액'!C303/'일자별 시가총액'!$G303</f>
        <v>2.3741439458009699E-2</v>
      </c>
      <c r="D304" s="15">
        <f>'일자별 시가총액'!D303/'일자별 시가총액'!$G303</f>
        <v>0.13878936012557241</v>
      </c>
      <c r="E304" s="15">
        <f>'일자별 시가총액'!E303/'일자별 시가총액'!$G303</f>
        <v>6.9690510566179253E-2</v>
      </c>
      <c r="F304" s="15">
        <f>'일자별 시가총액'!F303/'일자별 시가총액'!$G303</f>
        <v>6.0012589581146004E-2</v>
      </c>
      <c r="G304" s="24">
        <f>'일자별 시가총액'!H303</f>
        <v>156.3020322996889</v>
      </c>
      <c r="H304" s="30">
        <v>50000</v>
      </c>
      <c r="I304" s="30">
        <v>0</v>
      </c>
      <c r="J304" s="9">
        <f t="shared" si="36"/>
        <v>16200000</v>
      </c>
      <c r="K304" s="23">
        <f t="shared" si="34"/>
        <v>15630.203229968891</v>
      </c>
      <c r="L304" s="9">
        <f t="shared" si="35"/>
        <v>253209292325.49603</v>
      </c>
      <c r="M304" s="31">
        <f>$L304*B304/'일자별 주가'!B303-펀드!R303</f>
        <v>6761.9364220588468</v>
      </c>
      <c r="N304" s="31">
        <f>$L304*C304/'일자별 주가'!C303-펀드!S303</f>
        <v>26.330865721572991</v>
      </c>
      <c r="O304" s="31">
        <f>$L304*D304/'일자별 주가'!D303-펀드!T303</f>
        <v>803.44663145183586</v>
      </c>
      <c r="P304" s="31">
        <f>$L304*E304/'일자별 주가'!E303-펀드!U303</f>
        <v>70.275925377394742</v>
      </c>
      <c r="Q304" s="31">
        <f>$L304*F304/'일자별 주가'!F303-펀드!V303</f>
        <v>75.16097528125465</v>
      </c>
      <c r="R304" s="16">
        <f t="shared" si="37"/>
        <v>2190867.4007471027</v>
      </c>
      <c r="S304" s="16">
        <f t="shared" si="38"/>
        <v>8531.2004937895053</v>
      </c>
      <c r="T304" s="16">
        <f t="shared" si="39"/>
        <v>260316.70859040448</v>
      </c>
      <c r="U304" s="16">
        <f t="shared" si="40"/>
        <v>22769.399822277097</v>
      </c>
      <c r="V304" s="16">
        <f t="shared" si="41"/>
        <v>24352.155991125666</v>
      </c>
    </row>
    <row r="305" spans="1:22" x14ac:dyDescent="0.3">
      <c r="A305">
        <v>303</v>
      </c>
      <c r="B305" s="15">
        <f>'일자별 시가총액'!B304/'일자별 시가총액'!$G304</f>
        <v>0.70542727345154754</v>
      </c>
      <c r="C305" s="15">
        <f>'일자별 시가총액'!C304/'일자별 시가총액'!$G304</f>
        <v>2.3997244812586745E-2</v>
      </c>
      <c r="D305" s="15">
        <f>'일자별 시가총액'!D304/'일자별 시가총액'!$G304</f>
        <v>0.13814476898751379</v>
      </c>
      <c r="E305" s="15">
        <f>'일자별 시가총액'!E304/'일자별 시가총액'!$G304</f>
        <v>7.0960845295345798E-2</v>
      </c>
      <c r="F305" s="15">
        <f>'일자별 시가총액'!F304/'일자별 시가총액'!$G304</f>
        <v>6.1469867453006144E-2</v>
      </c>
      <c r="G305" s="24">
        <f>'일자별 시가총액'!H304</f>
        <v>155.28655349739489</v>
      </c>
      <c r="H305" s="30">
        <v>50000</v>
      </c>
      <c r="I305" s="30">
        <v>50000</v>
      </c>
      <c r="J305" s="9">
        <f t="shared" si="36"/>
        <v>16200000</v>
      </c>
      <c r="K305" s="23">
        <f t="shared" si="34"/>
        <v>15528.655349739489</v>
      </c>
      <c r="L305" s="9">
        <f t="shared" si="35"/>
        <v>251564216665.77972</v>
      </c>
      <c r="M305" s="31">
        <f>$L305*B305/'일자별 주가'!B304-펀드!R304</f>
        <v>0</v>
      </c>
      <c r="N305" s="31">
        <f>$L305*C305/'일자별 주가'!C304-펀드!S304</f>
        <v>0</v>
      </c>
      <c r="O305" s="31">
        <f>$L305*D305/'일자별 주가'!D304-펀드!T304</f>
        <v>0</v>
      </c>
      <c r="P305" s="31">
        <f>$L305*E305/'일자별 주가'!E304-펀드!U304</f>
        <v>0</v>
      </c>
      <c r="Q305" s="31">
        <f>$L305*F305/'일자별 주가'!F304-펀드!V304</f>
        <v>0</v>
      </c>
      <c r="R305" s="16">
        <f t="shared" si="37"/>
        <v>2190867.4007471027</v>
      </c>
      <c r="S305" s="16">
        <f t="shared" si="38"/>
        <v>8531.2004937895053</v>
      </c>
      <c r="T305" s="16">
        <f t="shared" si="39"/>
        <v>260316.70859040448</v>
      </c>
      <c r="U305" s="16">
        <f t="shared" si="40"/>
        <v>22769.399822277097</v>
      </c>
      <c r="V305" s="16">
        <f t="shared" si="41"/>
        <v>24352.155991125666</v>
      </c>
    </row>
    <row r="306" spans="1:22" x14ac:dyDescent="0.3">
      <c r="A306">
        <v>304</v>
      </c>
      <c r="B306" s="15">
        <f>'일자별 시가총액'!B305/'일자별 시가총액'!$G305</f>
        <v>0.70600170245618921</v>
      </c>
      <c r="C306" s="15">
        <f>'일자별 시가총액'!C305/'일자별 시가총액'!$G305</f>
        <v>2.402456567463794E-2</v>
      </c>
      <c r="D306" s="15">
        <f>'일자별 시가총액'!D305/'일자별 시가총액'!$G305</f>
        <v>0.13740018302477558</v>
      </c>
      <c r="E306" s="15">
        <f>'일자별 시가총액'!E305/'일자별 시가총액'!$G305</f>
        <v>7.1205153417570596E-2</v>
      </c>
      <c r="F306" s="15">
        <f>'일자별 시가총액'!F305/'일자별 시가총액'!$G305</f>
        <v>6.1368395426826629E-2</v>
      </c>
      <c r="G306" s="24">
        <f>'일자별 시가총액'!H305</f>
        <v>155.54331825574027</v>
      </c>
      <c r="H306" s="30">
        <v>200000</v>
      </c>
      <c r="I306" s="30">
        <v>150000</v>
      </c>
      <c r="J306" s="9">
        <f t="shared" si="36"/>
        <v>16250000</v>
      </c>
      <c r="K306" s="23">
        <f t="shared" si="34"/>
        <v>15554.331825574027</v>
      </c>
      <c r="L306" s="9">
        <f t="shared" si="35"/>
        <v>252757892165.57794</v>
      </c>
      <c r="M306" s="31">
        <f>$L306*B306/'일자별 주가'!B305-펀드!R305</f>
        <v>6761.9364220588468</v>
      </c>
      <c r="N306" s="31">
        <f>$L306*C306/'일자별 주가'!C305-펀드!S305</f>
        <v>26.330865721571172</v>
      </c>
      <c r="O306" s="31">
        <f>$L306*D306/'일자별 주가'!D305-펀드!T305</f>
        <v>803.44663145189406</v>
      </c>
      <c r="P306" s="31">
        <f>$L306*E306/'일자별 주가'!E305-펀드!U305</f>
        <v>70.27592537739838</v>
      </c>
      <c r="Q306" s="31">
        <f>$L306*F306/'일자별 주가'!F305-펀드!V305</f>
        <v>75.160975281251012</v>
      </c>
      <c r="R306" s="16">
        <f t="shared" si="37"/>
        <v>2197629.3371691615</v>
      </c>
      <c r="S306" s="16">
        <f t="shared" si="38"/>
        <v>8557.5313595110765</v>
      </c>
      <c r="T306" s="16">
        <f t="shared" si="39"/>
        <v>261120.15522185637</v>
      </c>
      <c r="U306" s="16">
        <f t="shared" si="40"/>
        <v>22839.675747654495</v>
      </c>
      <c r="V306" s="16">
        <f t="shared" si="41"/>
        <v>24427.316966406917</v>
      </c>
    </row>
    <row r="307" spans="1:22" x14ac:dyDescent="0.3">
      <c r="A307">
        <v>305</v>
      </c>
      <c r="B307" s="15">
        <f>'일자별 시가총액'!B306/'일자별 시가총액'!$G306</f>
        <v>0.7034512859000025</v>
      </c>
      <c r="C307" s="15">
        <f>'일자별 시가총액'!C306/'일자별 시가총액'!$G306</f>
        <v>2.4082177939991695E-2</v>
      </c>
      <c r="D307" s="15">
        <f>'일자별 시가총액'!D306/'일자별 시가총액'!$G306</f>
        <v>0.13845101335757226</v>
      </c>
      <c r="E307" s="15">
        <f>'일자별 시가총액'!E306/'일자별 시가총액'!$G306</f>
        <v>7.1942624550846587E-2</v>
      </c>
      <c r="F307" s="15">
        <f>'일자별 시가총액'!F306/'일자별 시가총액'!$G306</f>
        <v>6.2072898251586947E-2</v>
      </c>
      <c r="G307" s="24">
        <f>'일자별 시가총액'!H306</f>
        <v>156.68400341118866</v>
      </c>
      <c r="H307" s="30">
        <v>200000</v>
      </c>
      <c r="I307" s="30">
        <v>100000</v>
      </c>
      <c r="J307" s="9">
        <f t="shared" si="36"/>
        <v>16350000</v>
      </c>
      <c r="K307" s="23">
        <f t="shared" si="34"/>
        <v>15668.400341118866</v>
      </c>
      <c r="L307" s="9">
        <f t="shared" si="35"/>
        <v>256178345577.29346</v>
      </c>
      <c r="M307" s="31">
        <f>$L307*B307/'일자별 주가'!B306-펀드!R306</f>
        <v>13523.872844118159</v>
      </c>
      <c r="N307" s="31">
        <f>$L307*C307/'일자별 주가'!C306-펀드!S306</f>
        <v>52.661731443145982</v>
      </c>
      <c r="O307" s="31">
        <f>$L307*D307/'일자별 주가'!D306-펀드!T306</f>
        <v>1606.8932629037881</v>
      </c>
      <c r="P307" s="31">
        <f>$L307*E307/'일자별 주가'!E306-펀드!U306</f>
        <v>140.5518507548004</v>
      </c>
      <c r="Q307" s="31">
        <f>$L307*F307/'일자별 주가'!F306-펀드!V306</f>
        <v>150.32195056250202</v>
      </c>
      <c r="R307" s="16">
        <f t="shared" si="37"/>
        <v>2211153.2100132797</v>
      </c>
      <c r="S307" s="16">
        <f t="shared" si="38"/>
        <v>8610.1930909542225</v>
      </c>
      <c r="T307" s="16">
        <f t="shared" si="39"/>
        <v>262727.04848476016</v>
      </c>
      <c r="U307" s="16">
        <f t="shared" si="40"/>
        <v>22980.227598409296</v>
      </c>
      <c r="V307" s="16">
        <f t="shared" si="41"/>
        <v>24577.638916969419</v>
      </c>
    </row>
    <row r="308" spans="1:22" x14ac:dyDescent="0.3">
      <c r="A308">
        <v>306</v>
      </c>
      <c r="B308" s="15">
        <f>'일자별 시가총액'!B307/'일자별 시가총액'!$G307</f>
        <v>0.70525587663937594</v>
      </c>
      <c r="C308" s="15">
        <f>'일자별 시가총액'!C307/'일자별 시가총액'!$G307</f>
        <v>2.4879382291672043E-2</v>
      </c>
      <c r="D308" s="15">
        <f>'일자별 시가총액'!D307/'일자별 시가총액'!$G307</f>
        <v>0.13555527965505462</v>
      </c>
      <c r="E308" s="15">
        <f>'일자별 시가총액'!E307/'일자별 시가총액'!$G307</f>
        <v>7.1769318803499876E-2</v>
      </c>
      <c r="F308" s="15">
        <f>'일자별 시가총액'!F307/'일자별 시가총액'!$G307</f>
        <v>6.2540142610397489E-2</v>
      </c>
      <c r="G308" s="24">
        <f>'일자별 시가총액'!H307</f>
        <v>156.47484276750069</v>
      </c>
      <c r="H308" s="30">
        <v>100000</v>
      </c>
      <c r="I308" s="30">
        <v>50000</v>
      </c>
      <c r="J308" s="9">
        <f t="shared" si="36"/>
        <v>16400000</v>
      </c>
      <c r="K308" s="23">
        <f t="shared" si="34"/>
        <v>15647.484276750069</v>
      </c>
      <c r="L308" s="9">
        <f t="shared" si="35"/>
        <v>256618742138.70111</v>
      </c>
      <c r="M308" s="31">
        <f>$L308*B308/'일자별 주가'!B307-펀드!R307</f>
        <v>6761.9364220588468</v>
      </c>
      <c r="N308" s="31">
        <f>$L308*C308/'일자별 주가'!C307-펀드!S307</f>
        <v>26.330865721572991</v>
      </c>
      <c r="O308" s="31">
        <f>$L308*D308/'일자별 주가'!D307-펀드!T307</f>
        <v>803.44663145183586</v>
      </c>
      <c r="P308" s="31">
        <f>$L308*E308/'일자별 주가'!E307-펀드!U307</f>
        <v>70.27592537739838</v>
      </c>
      <c r="Q308" s="31">
        <f>$L308*F308/'일자별 주가'!F307-펀드!V307</f>
        <v>75.160975281251012</v>
      </c>
      <c r="R308" s="16">
        <f t="shared" si="37"/>
        <v>2217915.1464353385</v>
      </c>
      <c r="S308" s="16">
        <f t="shared" si="38"/>
        <v>8636.5239566757955</v>
      </c>
      <c r="T308" s="16">
        <f t="shared" si="39"/>
        <v>263530.495116212</v>
      </c>
      <c r="U308" s="16">
        <f t="shared" si="40"/>
        <v>23050.503523786694</v>
      </c>
      <c r="V308" s="16">
        <f t="shared" si="41"/>
        <v>24652.79989225067</v>
      </c>
    </row>
    <row r="309" spans="1:22" x14ac:dyDescent="0.3">
      <c r="A309">
        <v>307</v>
      </c>
      <c r="B309" s="15">
        <f>'일자별 시가총액'!B308/'일자별 시가총액'!$G308</f>
        <v>0.70316142884349764</v>
      </c>
      <c r="C309" s="15">
        <f>'일자별 시가총액'!C308/'일자별 시가총액'!$G308</f>
        <v>2.4591490439683495E-2</v>
      </c>
      <c r="D309" s="15">
        <f>'일자별 시가총액'!D308/'일자별 시가총액'!$G308</f>
        <v>0.13670722192889978</v>
      </c>
      <c r="E309" s="15">
        <f>'일자별 시가총액'!E308/'일자별 시가총액'!$G308</f>
        <v>7.183400377219272E-2</v>
      </c>
      <c r="F309" s="15">
        <f>'일자별 시가총액'!F308/'일자별 시가총액'!$G308</f>
        <v>6.3705855015726315E-2</v>
      </c>
      <c r="G309" s="24">
        <f>'일자별 시가총액'!H308</f>
        <v>158.09489858038205</v>
      </c>
      <c r="H309" s="30">
        <v>150000</v>
      </c>
      <c r="I309" s="30">
        <v>150000</v>
      </c>
      <c r="J309" s="9">
        <f t="shared" si="36"/>
        <v>16400000</v>
      </c>
      <c r="K309" s="23">
        <f t="shared" si="34"/>
        <v>15809.489858038205</v>
      </c>
      <c r="L309" s="9">
        <f t="shared" si="35"/>
        <v>259275633671.82657</v>
      </c>
      <c r="M309" s="31">
        <f>$L309*B309/'일자별 주가'!B308-펀드!R308</f>
        <v>0</v>
      </c>
      <c r="N309" s="31">
        <f>$L309*C309/'일자별 주가'!C308-펀드!S308</f>
        <v>0</v>
      </c>
      <c r="O309" s="31">
        <f>$L309*D309/'일자별 주가'!D308-펀드!T308</f>
        <v>0</v>
      </c>
      <c r="P309" s="31">
        <f>$L309*E309/'일자별 주가'!E308-펀드!U308</f>
        <v>0</v>
      </c>
      <c r="Q309" s="31">
        <f>$L309*F309/'일자별 주가'!F308-펀드!V308</f>
        <v>0</v>
      </c>
      <c r="R309" s="16">
        <f t="shared" si="37"/>
        <v>2217915.1464353385</v>
      </c>
      <c r="S309" s="16">
        <f t="shared" si="38"/>
        <v>8636.5239566757955</v>
      </c>
      <c r="T309" s="16">
        <f t="shared" si="39"/>
        <v>263530.495116212</v>
      </c>
      <c r="U309" s="16">
        <f t="shared" si="40"/>
        <v>23050.503523786694</v>
      </c>
      <c r="V309" s="16">
        <f t="shared" si="41"/>
        <v>24652.79989225067</v>
      </c>
    </row>
    <row r="310" spans="1:22" x14ac:dyDescent="0.3">
      <c r="A310">
        <v>308</v>
      </c>
      <c r="B310" s="15">
        <f>'일자별 시가총액'!B309/'일자별 시가총액'!$G309</f>
        <v>0.70339475182867695</v>
      </c>
      <c r="C310" s="15">
        <f>'일자별 시가총액'!C309/'일자별 시가총액'!$G309</f>
        <v>2.487469459377948E-2</v>
      </c>
      <c r="D310" s="15">
        <f>'일자별 시가총액'!D309/'일자별 시가총액'!$G309</f>
        <v>0.1360431089621352</v>
      </c>
      <c r="E310" s="15">
        <f>'일자별 시가총액'!E309/'일자별 시가총액'!$G309</f>
        <v>7.2294638270095829E-2</v>
      </c>
      <c r="F310" s="15">
        <f>'일자별 시가총액'!F309/'일자별 시가총액'!$G309</f>
        <v>6.3392806345312594E-2</v>
      </c>
      <c r="G310" s="24">
        <f>'일자별 시가총액'!H309</f>
        <v>156.50433083972266</v>
      </c>
      <c r="H310" s="30">
        <v>200000</v>
      </c>
      <c r="I310" s="30">
        <v>100000</v>
      </c>
      <c r="J310" s="9">
        <f t="shared" si="36"/>
        <v>16500000</v>
      </c>
      <c r="K310" s="23">
        <f t="shared" si="34"/>
        <v>15650.433083972264</v>
      </c>
      <c r="L310" s="9">
        <f t="shared" si="35"/>
        <v>258232145885.54236</v>
      </c>
      <c r="M310" s="31">
        <f>$L310*B310/'일자별 주가'!B309-펀드!R309</f>
        <v>13523.872844118159</v>
      </c>
      <c r="N310" s="31">
        <f>$L310*C310/'일자별 주가'!C309-펀드!S309</f>
        <v>52.661731443145982</v>
      </c>
      <c r="O310" s="31">
        <f>$L310*D310/'일자별 주가'!D309-펀드!T309</f>
        <v>1606.8932629037299</v>
      </c>
      <c r="P310" s="31">
        <f>$L310*E310/'일자별 주가'!E309-펀드!U309</f>
        <v>140.55185075479676</v>
      </c>
      <c r="Q310" s="31">
        <f>$L310*F310/'일자별 주가'!F309-펀드!V309</f>
        <v>150.32195056250566</v>
      </c>
      <c r="R310" s="16">
        <f t="shared" si="37"/>
        <v>2231439.0192794567</v>
      </c>
      <c r="S310" s="16">
        <f t="shared" si="38"/>
        <v>8689.1856881189415</v>
      </c>
      <c r="T310" s="16">
        <f t="shared" si="39"/>
        <v>265137.38837911573</v>
      </c>
      <c r="U310" s="16">
        <f t="shared" si="40"/>
        <v>23191.055374541491</v>
      </c>
      <c r="V310" s="16">
        <f t="shared" si="41"/>
        <v>24803.121842813176</v>
      </c>
    </row>
    <row r="311" spans="1:22" x14ac:dyDescent="0.3">
      <c r="A311">
        <v>309</v>
      </c>
      <c r="B311" s="15">
        <f>'일자별 시가총액'!B310/'일자별 시가총액'!$G310</f>
        <v>0.70020144628982672</v>
      </c>
      <c r="C311" s="15">
        <f>'일자별 시가총액'!C310/'일자별 시가총액'!$G310</f>
        <v>2.4281197515097563E-2</v>
      </c>
      <c r="D311" s="15">
        <f>'일자별 시가총액'!D310/'일자별 시가총액'!$G310</f>
        <v>0.14100377775093439</v>
      </c>
      <c r="E311" s="15">
        <f>'일자별 시가총액'!E310/'일자별 시가총액'!$G310</f>
        <v>7.1893208266354383E-2</v>
      </c>
      <c r="F311" s="15">
        <f>'일자별 시가총액'!F310/'일자별 시가총액'!$G310</f>
        <v>6.262037017778696E-2</v>
      </c>
      <c r="G311" s="24">
        <f>'일자별 시가총액'!H310</f>
        <v>160.11521608787407</v>
      </c>
      <c r="H311" s="30">
        <v>50000</v>
      </c>
      <c r="I311" s="30">
        <v>50000</v>
      </c>
      <c r="J311" s="9">
        <f t="shared" si="36"/>
        <v>16500000</v>
      </c>
      <c r="K311" s="23">
        <f t="shared" si="34"/>
        <v>16011.521608787407</v>
      </c>
      <c r="L311" s="9">
        <f t="shared" si="35"/>
        <v>264190106544.99222</v>
      </c>
      <c r="M311" s="31">
        <f>$L311*B311/'일자별 주가'!B310-펀드!R310</f>
        <v>0</v>
      </c>
      <c r="N311" s="31">
        <f>$L311*C311/'일자별 주가'!C310-펀드!S310</f>
        <v>0</v>
      </c>
      <c r="O311" s="31">
        <f>$L311*D311/'일자별 주가'!D310-펀드!T310</f>
        <v>0</v>
      </c>
      <c r="P311" s="31">
        <f>$L311*E311/'일자별 주가'!E310-펀드!U310</f>
        <v>0</v>
      </c>
      <c r="Q311" s="31">
        <f>$L311*F311/'일자별 주가'!F310-펀드!V310</f>
        <v>0</v>
      </c>
      <c r="R311" s="16">
        <f t="shared" si="37"/>
        <v>2231439.0192794567</v>
      </c>
      <c r="S311" s="16">
        <f t="shared" si="38"/>
        <v>8689.1856881189415</v>
      </c>
      <c r="T311" s="16">
        <f t="shared" si="39"/>
        <v>265137.38837911573</v>
      </c>
      <c r="U311" s="16">
        <f t="shared" si="40"/>
        <v>23191.055374541491</v>
      </c>
      <c r="V311" s="16">
        <f t="shared" si="41"/>
        <v>24803.121842813176</v>
      </c>
    </row>
    <row r="312" spans="1:22" x14ac:dyDescent="0.3">
      <c r="A312">
        <v>310</v>
      </c>
      <c r="B312" s="15">
        <f>'일자별 시가총액'!B311/'일자별 시가총액'!$G311</f>
        <v>0.70404399316645749</v>
      </c>
      <c r="C312" s="15">
        <f>'일자별 시가총액'!C311/'일자별 시가총액'!$G311</f>
        <v>2.3771600992172341E-2</v>
      </c>
      <c r="D312" s="15">
        <f>'일자별 시가총액'!D311/'일자별 시가총액'!$G311</f>
        <v>0.13909419617910543</v>
      </c>
      <c r="E312" s="15">
        <f>'일자별 시가총액'!E311/'일자별 시가총액'!$G311</f>
        <v>7.1444659696318982E-2</v>
      </c>
      <c r="F312" s="15">
        <f>'일자별 시가총액'!F311/'일자별 시가총액'!$G311</f>
        <v>6.1645549965945762E-2</v>
      </c>
      <c r="G312" s="24">
        <f>'일자별 시가총액'!H311</f>
        <v>162.89101651493746</v>
      </c>
      <c r="H312" s="30">
        <v>100000</v>
      </c>
      <c r="I312" s="30">
        <v>50000</v>
      </c>
      <c r="J312" s="9">
        <f t="shared" si="36"/>
        <v>16550000</v>
      </c>
      <c r="K312" s="23">
        <f t="shared" si="34"/>
        <v>16289.101651493746</v>
      </c>
      <c r="L312" s="9">
        <f t="shared" si="35"/>
        <v>269584632332.2215</v>
      </c>
      <c r="M312" s="31">
        <f>$L312*B312/'일자별 주가'!B311-펀드!R311</f>
        <v>6761.9364220583811</v>
      </c>
      <c r="N312" s="31">
        <f>$L312*C312/'일자별 주가'!C311-펀드!S311</f>
        <v>26.330865721572991</v>
      </c>
      <c r="O312" s="31">
        <f>$L312*D312/'일자별 주가'!D311-펀드!T311</f>
        <v>803.44663145183586</v>
      </c>
      <c r="P312" s="31">
        <f>$L312*E312/'일자별 주가'!E311-펀드!U311</f>
        <v>70.275925377394742</v>
      </c>
      <c r="Q312" s="31">
        <f>$L312*F312/'일자별 주가'!F311-펀드!V311</f>
        <v>75.160975281251012</v>
      </c>
      <c r="R312" s="16">
        <f t="shared" si="37"/>
        <v>2238200.9557015151</v>
      </c>
      <c r="S312" s="16">
        <f t="shared" si="38"/>
        <v>8715.5165538405145</v>
      </c>
      <c r="T312" s="16">
        <f t="shared" si="39"/>
        <v>265940.83501056756</v>
      </c>
      <c r="U312" s="16">
        <f t="shared" si="40"/>
        <v>23261.331299918886</v>
      </c>
      <c r="V312" s="16">
        <f t="shared" si="41"/>
        <v>24878.282818094427</v>
      </c>
    </row>
    <row r="313" spans="1:22" x14ac:dyDescent="0.3">
      <c r="A313">
        <v>311</v>
      </c>
      <c r="B313" s="15">
        <f>'일자별 시가총액'!B312/'일자별 시가총액'!$G312</f>
        <v>0.70549987096091937</v>
      </c>
      <c r="C313" s="15">
        <f>'일자별 시가총액'!C312/'일자별 시가총액'!$G312</f>
        <v>2.3844126885045596E-2</v>
      </c>
      <c r="D313" s="15">
        <f>'일자별 시가총액'!D312/'일자별 시가총액'!$G312</f>
        <v>0.14036571965020297</v>
      </c>
      <c r="E313" s="15">
        <f>'일자별 시가총액'!E312/'일자별 시가총액'!$G312</f>
        <v>7.014498302143761E-2</v>
      </c>
      <c r="F313" s="15">
        <f>'일자별 시가총액'!F312/'일자별 시가총액'!$G312</f>
        <v>6.0145299482394401E-2</v>
      </c>
      <c r="G313" s="24">
        <f>'일자별 시가총액'!H312</f>
        <v>163.70502510717643</v>
      </c>
      <c r="H313" s="30">
        <v>100000</v>
      </c>
      <c r="I313" s="30">
        <v>100000</v>
      </c>
      <c r="J313" s="9">
        <f t="shared" si="36"/>
        <v>16550000</v>
      </c>
      <c r="K313" s="23">
        <f t="shared" si="34"/>
        <v>16370.502510717641</v>
      </c>
      <c r="L313" s="9">
        <f t="shared" si="35"/>
        <v>270931816552.37695</v>
      </c>
      <c r="M313" s="31">
        <f>$L313*B313/'일자별 주가'!B312-펀드!R312</f>
        <v>0</v>
      </c>
      <c r="N313" s="31">
        <f>$L313*C313/'일자별 주가'!C312-펀드!S312</f>
        <v>0</v>
      </c>
      <c r="O313" s="31">
        <f>$L313*D313/'일자별 주가'!D312-펀드!T312</f>
        <v>0</v>
      </c>
      <c r="P313" s="31">
        <f>$L313*E313/'일자별 주가'!E312-펀드!U312</f>
        <v>0</v>
      </c>
      <c r="Q313" s="31">
        <f>$L313*F313/'일자별 주가'!F312-펀드!V312</f>
        <v>0</v>
      </c>
      <c r="R313" s="16">
        <f t="shared" si="37"/>
        <v>2238200.9557015151</v>
      </c>
      <c r="S313" s="16">
        <f t="shared" si="38"/>
        <v>8715.5165538405145</v>
      </c>
      <c r="T313" s="16">
        <f t="shared" si="39"/>
        <v>265940.83501056756</v>
      </c>
      <c r="U313" s="16">
        <f t="shared" si="40"/>
        <v>23261.331299918886</v>
      </c>
      <c r="V313" s="16">
        <f t="shared" si="41"/>
        <v>24878.282818094427</v>
      </c>
    </row>
    <row r="314" spans="1:22" x14ac:dyDescent="0.3">
      <c r="A314">
        <v>312</v>
      </c>
      <c r="B314" s="15">
        <f>'일자별 시가총액'!B313/'일자별 시가총액'!$G313</f>
        <v>0.70800623327497192</v>
      </c>
      <c r="C314" s="15">
        <f>'일자별 시가총액'!C313/'일자별 시가총액'!$G313</f>
        <v>2.3888646523205253E-2</v>
      </c>
      <c r="D314" s="15">
        <f>'일자별 시가총액'!D313/'일자별 시가총액'!$G313</f>
        <v>0.13988160882743422</v>
      </c>
      <c r="E314" s="15">
        <f>'일자별 시가총액'!E313/'일자별 시가총액'!$G313</f>
        <v>6.947525495027497E-2</v>
      </c>
      <c r="F314" s="15">
        <f>'일자별 시가총액'!F313/'일자별 시가총액'!$G313</f>
        <v>5.8748256424113687E-2</v>
      </c>
      <c r="G314" s="24">
        <f>'일자별 시가총액'!H313</f>
        <v>164.27158546532746</v>
      </c>
      <c r="H314" s="30">
        <v>100000</v>
      </c>
      <c r="I314" s="30">
        <v>100000</v>
      </c>
      <c r="J314" s="9">
        <f t="shared" si="36"/>
        <v>16550000</v>
      </c>
      <c r="K314" s="23">
        <f t="shared" si="34"/>
        <v>16427.158546532748</v>
      </c>
      <c r="L314" s="9">
        <f t="shared" si="35"/>
        <v>271869473945.11697</v>
      </c>
      <c r="M314" s="31">
        <f>$L314*B314/'일자별 주가'!B313-펀드!R313</f>
        <v>0</v>
      </c>
      <c r="N314" s="31">
        <f>$L314*C314/'일자별 주가'!C313-펀드!S313</f>
        <v>0</v>
      </c>
      <c r="O314" s="31">
        <f>$L314*D314/'일자별 주가'!D313-펀드!T313</f>
        <v>0</v>
      </c>
      <c r="P314" s="31">
        <f>$L314*E314/'일자별 주가'!E313-펀드!U313</f>
        <v>0</v>
      </c>
      <c r="Q314" s="31">
        <f>$L314*F314/'일자별 주가'!F313-펀드!V313</f>
        <v>0</v>
      </c>
      <c r="R314" s="16">
        <f t="shared" si="37"/>
        <v>2238200.9557015151</v>
      </c>
      <c r="S314" s="16">
        <f t="shared" si="38"/>
        <v>8715.5165538405145</v>
      </c>
      <c r="T314" s="16">
        <f t="shared" si="39"/>
        <v>265940.83501056756</v>
      </c>
      <c r="U314" s="16">
        <f t="shared" si="40"/>
        <v>23261.331299918886</v>
      </c>
      <c r="V314" s="16">
        <f t="shared" si="41"/>
        <v>24878.282818094427</v>
      </c>
    </row>
    <row r="315" spans="1:22" x14ac:dyDescent="0.3">
      <c r="A315">
        <v>313</v>
      </c>
      <c r="B315" s="15">
        <f>'일자별 시가총액'!B314/'일자별 시가총액'!$G314</f>
        <v>0.70573149412945357</v>
      </c>
      <c r="C315" s="15">
        <f>'일자별 시가총액'!C314/'일자별 시가총액'!$G314</f>
        <v>2.4272168804498853E-2</v>
      </c>
      <c r="D315" s="15">
        <f>'일자별 시가총액'!D314/'일자별 시가총액'!$G314</f>
        <v>0.14057354154010712</v>
      </c>
      <c r="E315" s="15">
        <f>'일자별 시가총액'!E314/'일자별 시가총액'!$G314</f>
        <v>6.9489962651366616E-2</v>
      </c>
      <c r="F315" s="15">
        <f>'일자별 시가총액'!F314/'일자별 시가총액'!$G314</f>
        <v>5.9932832874573808E-2</v>
      </c>
      <c r="G315" s="24">
        <f>'일자별 시가총액'!H314</f>
        <v>164.0345549385593</v>
      </c>
      <c r="H315" s="30">
        <v>50000</v>
      </c>
      <c r="I315" s="30">
        <v>0</v>
      </c>
      <c r="J315" s="9">
        <f t="shared" si="36"/>
        <v>16600000</v>
      </c>
      <c r="K315" s="23">
        <f t="shared" si="34"/>
        <v>16403.45549385593</v>
      </c>
      <c r="L315" s="9">
        <f t="shared" si="35"/>
        <v>272297361198.00845</v>
      </c>
      <c r="M315" s="31">
        <f>$L315*B315/'일자별 주가'!B314-펀드!R314</f>
        <v>6761.9364220597781</v>
      </c>
      <c r="N315" s="31">
        <f>$L315*C315/'일자별 주가'!C314-펀드!S314</f>
        <v>26.330865721572991</v>
      </c>
      <c r="O315" s="31">
        <f>$L315*D315/'일자별 주가'!D314-펀드!T314</f>
        <v>803.44663145189406</v>
      </c>
      <c r="P315" s="31">
        <f>$L315*E315/'일자별 주가'!E314-펀드!U314</f>
        <v>70.275925377409294</v>
      </c>
      <c r="Q315" s="31">
        <f>$L315*F315/'일자별 주가'!F314-펀드!V314</f>
        <v>75.160975281258288</v>
      </c>
      <c r="R315" s="16">
        <f t="shared" si="37"/>
        <v>2244962.8921235749</v>
      </c>
      <c r="S315" s="16">
        <f t="shared" si="38"/>
        <v>8741.8474195620875</v>
      </c>
      <c r="T315" s="16">
        <f t="shared" si="39"/>
        <v>266744.28164201946</v>
      </c>
      <c r="U315" s="16">
        <f t="shared" si="40"/>
        <v>23331.607225296295</v>
      </c>
      <c r="V315" s="16">
        <f t="shared" si="41"/>
        <v>24953.443793375685</v>
      </c>
    </row>
    <row r="316" spans="1:22" x14ac:dyDescent="0.3">
      <c r="A316">
        <v>314</v>
      </c>
      <c r="B316" s="15">
        <f>'일자별 시가총액'!B315/'일자별 시가총액'!$G315</f>
        <v>0.70309563678961706</v>
      </c>
      <c r="C316" s="15">
        <f>'일자별 시가총액'!C315/'일자별 시가총액'!$G315</f>
        <v>2.4374555855264549E-2</v>
      </c>
      <c r="D316" s="15">
        <f>'일자별 시가총액'!D315/'일자별 시가총액'!$G315</f>
        <v>0.14202978701556812</v>
      </c>
      <c r="E316" s="15">
        <f>'일자별 시가총액'!E315/'일자별 시가총액'!$G315</f>
        <v>6.9879775540236458E-2</v>
      </c>
      <c r="F316" s="15">
        <f>'일자별 시가총액'!F315/'일자별 시가총액'!$G315</f>
        <v>6.0620244799313799E-2</v>
      </c>
      <c r="G316" s="24">
        <f>'일자별 시가총액'!H315</f>
        <v>162.91838122152083</v>
      </c>
      <c r="H316" s="30">
        <v>50000</v>
      </c>
      <c r="I316" s="30">
        <v>0</v>
      </c>
      <c r="J316" s="9">
        <f t="shared" si="36"/>
        <v>16650000</v>
      </c>
      <c r="K316" s="23">
        <f t="shared" si="34"/>
        <v>16291.838122152083</v>
      </c>
      <c r="L316" s="9">
        <f t="shared" si="35"/>
        <v>271259104733.83218</v>
      </c>
      <c r="M316" s="31">
        <f>$L316*B316/'일자별 주가'!B315-펀드!R315</f>
        <v>6761.9364220588468</v>
      </c>
      <c r="N316" s="31">
        <f>$L316*C316/'일자별 주가'!C315-펀드!S315</f>
        <v>26.330865721571172</v>
      </c>
      <c r="O316" s="31">
        <f>$L316*D316/'일자별 주가'!D315-펀드!T315</f>
        <v>803.44663145183586</v>
      </c>
      <c r="P316" s="31">
        <f>$L316*E316/'일자별 주가'!E315-펀드!U315</f>
        <v>70.275925377391104</v>
      </c>
      <c r="Q316" s="31">
        <f>$L316*F316/'일자별 주가'!F315-펀드!V315</f>
        <v>75.16097528125465</v>
      </c>
      <c r="R316" s="16">
        <f t="shared" si="37"/>
        <v>2251724.8285456337</v>
      </c>
      <c r="S316" s="16">
        <f t="shared" si="38"/>
        <v>8768.1782852836586</v>
      </c>
      <c r="T316" s="16">
        <f t="shared" si="39"/>
        <v>267547.72827347129</v>
      </c>
      <c r="U316" s="16">
        <f t="shared" si="40"/>
        <v>23401.883150673686</v>
      </c>
      <c r="V316" s="16">
        <f t="shared" si="41"/>
        <v>25028.60476865694</v>
      </c>
    </row>
    <row r="317" spans="1:22" x14ac:dyDescent="0.3">
      <c r="A317">
        <v>315</v>
      </c>
      <c r="B317" s="15">
        <f>'일자별 시가총액'!B316/'일자별 시가총액'!$G316</f>
        <v>0.70248326835846264</v>
      </c>
      <c r="C317" s="15">
        <f>'일자별 시가총액'!C316/'일자별 시가총액'!$G316</f>
        <v>2.4900127506741376E-2</v>
      </c>
      <c r="D317" s="15">
        <f>'일자별 시가총액'!D316/'일자별 시가총액'!$G316</f>
        <v>0.13977956808054032</v>
      </c>
      <c r="E317" s="15">
        <f>'일자별 시가총액'!E316/'일자별 시가총액'!$G316</f>
        <v>7.0912243632387323E-2</v>
      </c>
      <c r="F317" s="15">
        <f>'일자별 시가총액'!F316/'일자별 시가총액'!$G316</f>
        <v>6.1924792421868324E-2</v>
      </c>
      <c r="G317" s="24">
        <f>'일자별 시가총액'!H316</f>
        <v>160.94273282980717</v>
      </c>
      <c r="H317" s="30">
        <v>50000</v>
      </c>
      <c r="I317" s="30">
        <v>0</v>
      </c>
      <c r="J317" s="9">
        <f t="shared" si="36"/>
        <v>16700000</v>
      </c>
      <c r="K317" s="23">
        <f t="shared" si="34"/>
        <v>16094.273282980716</v>
      </c>
      <c r="L317" s="9">
        <f t="shared" si="35"/>
        <v>268774363825.77795</v>
      </c>
      <c r="M317" s="31">
        <f>$L317*B317/'일자별 주가'!B316-펀드!R316</f>
        <v>6761.9364220583811</v>
      </c>
      <c r="N317" s="31">
        <f>$L317*C317/'일자별 주가'!C316-펀드!S316</f>
        <v>26.330865721571172</v>
      </c>
      <c r="O317" s="31">
        <f>$L317*D317/'일자별 주가'!D316-펀드!T316</f>
        <v>803.44663145183586</v>
      </c>
      <c r="P317" s="31">
        <f>$L317*E317/'일자별 주가'!E316-펀드!U316</f>
        <v>70.275925377391104</v>
      </c>
      <c r="Q317" s="31">
        <f>$L317*F317/'일자별 주가'!F316-펀드!V316</f>
        <v>75.160975281240098</v>
      </c>
      <c r="R317" s="16">
        <f t="shared" si="37"/>
        <v>2258486.7649676921</v>
      </c>
      <c r="S317" s="16">
        <f t="shared" si="38"/>
        <v>8794.5091510052298</v>
      </c>
      <c r="T317" s="16">
        <f t="shared" si="39"/>
        <v>268351.17490492313</v>
      </c>
      <c r="U317" s="16">
        <f t="shared" si="40"/>
        <v>23472.159076051077</v>
      </c>
      <c r="V317" s="16">
        <f t="shared" si="41"/>
        <v>25103.76574393818</v>
      </c>
    </row>
    <row r="318" spans="1:22" x14ac:dyDescent="0.3">
      <c r="A318">
        <v>316</v>
      </c>
      <c r="B318" s="15">
        <f>'일자별 시가총액'!B317/'일자별 시가총액'!$G317</f>
        <v>0.70318632058783925</v>
      </c>
      <c r="C318" s="15">
        <f>'일자별 시가총액'!C317/'일자별 시가총액'!$G317</f>
        <v>2.5435204279721645E-2</v>
      </c>
      <c r="D318" s="15">
        <f>'일자별 시가총액'!D317/'일자별 시가총액'!$G317</f>
        <v>0.1380815764582865</v>
      </c>
      <c r="E318" s="15">
        <f>'일자별 시가총액'!E317/'일자별 시가총액'!$G317</f>
        <v>7.1763668898589747E-2</v>
      </c>
      <c r="F318" s="15">
        <f>'일자별 시가총액'!F317/'일자별 시가총액'!$G317</f>
        <v>6.1533229775562817E-2</v>
      </c>
      <c r="G318" s="24">
        <f>'일자별 시가총액'!H317</f>
        <v>160.01252977873551</v>
      </c>
      <c r="H318" s="30">
        <v>100000</v>
      </c>
      <c r="I318" s="30">
        <v>50000</v>
      </c>
      <c r="J318" s="9">
        <f t="shared" si="36"/>
        <v>16750000</v>
      </c>
      <c r="K318" s="23">
        <f t="shared" si="34"/>
        <v>16001.25297787355</v>
      </c>
      <c r="L318" s="9">
        <f t="shared" si="35"/>
        <v>268020987379.38196</v>
      </c>
      <c r="M318" s="31">
        <f>$L318*B318/'일자별 주가'!B317-펀드!R317</f>
        <v>6761.9364220588468</v>
      </c>
      <c r="N318" s="31">
        <f>$L318*C318/'일자별 주가'!C317-펀드!S317</f>
        <v>26.33086572157481</v>
      </c>
      <c r="O318" s="31">
        <f>$L318*D318/'일자별 주가'!D317-펀드!T317</f>
        <v>803.44663145195227</v>
      </c>
      <c r="P318" s="31">
        <f>$L318*E318/'일자별 주가'!E317-펀드!U317</f>
        <v>70.275925377402018</v>
      </c>
      <c r="Q318" s="31">
        <f>$L318*F318/'일자별 주가'!F317-펀드!V317</f>
        <v>75.160975281258288</v>
      </c>
      <c r="R318" s="16">
        <f t="shared" si="37"/>
        <v>2265248.7013897509</v>
      </c>
      <c r="S318" s="16">
        <f t="shared" si="38"/>
        <v>8820.8400167268046</v>
      </c>
      <c r="T318" s="16">
        <f t="shared" si="39"/>
        <v>269154.62153637508</v>
      </c>
      <c r="U318" s="16">
        <f t="shared" si="40"/>
        <v>23542.435001428479</v>
      </c>
      <c r="V318" s="16">
        <f t="shared" si="41"/>
        <v>25178.926719219438</v>
      </c>
    </row>
    <row r="319" spans="1:22" x14ac:dyDescent="0.3">
      <c r="A319">
        <v>317</v>
      </c>
      <c r="B319" s="15">
        <f>'일자별 시가총액'!B318/'일자별 시가총액'!$G318</f>
        <v>0.69835319775218396</v>
      </c>
      <c r="C319" s="15">
        <f>'일자별 시가총액'!C318/'일자별 시가총액'!$G318</f>
        <v>2.5083778651350246E-2</v>
      </c>
      <c r="D319" s="15">
        <f>'일자별 시가총액'!D318/'일자별 시가총액'!$G318</f>
        <v>0.13780215169221888</v>
      </c>
      <c r="E319" s="15">
        <f>'일자별 시가총액'!E318/'일자별 시가총액'!$G318</f>
        <v>7.4998237123227632E-2</v>
      </c>
      <c r="F319" s="15">
        <f>'일자별 시가총액'!F318/'일자별 시가총액'!$G318</f>
        <v>6.3762634781019317E-2</v>
      </c>
      <c r="G319" s="24">
        <f>'일자별 시가총액'!H318</f>
        <v>162.6691654827971</v>
      </c>
      <c r="H319" s="30">
        <v>100000</v>
      </c>
      <c r="I319" s="30">
        <v>50000</v>
      </c>
      <c r="J319" s="9">
        <f t="shared" si="36"/>
        <v>16800000</v>
      </c>
      <c r="K319" s="23">
        <f t="shared" si="34"/>
        <v>16266.916548279711</v>
      </c>
      <c r="L319" s="9">
        <f t="shared" si="35"/>
        <v>273284198011.09915</v>
      </c>
      <c r="M319" s="31">
        <f>$L319*B319/'일자별 주가'!B318-펀드!R318</f>
        <v>6761.9364220602438</v>
      </c>
      <c r="N319" s="31">
        <f>$L319*C319/'일자별 주가'!C318-펀드!S318</f>
        <v>26.330865721572991</v>
      </c>
      <c r="O319" s="31">
        <f>$L319*D319/'일자별 주가'!D318-펀드!T318</f>
        <v>803.44663145189406</v>
      </c>
      <c r="P319" s="31">
        <f>$L319*E319/'일자별 주가'!E318-펀드!U318</f>
        <v>70.275925377402018</v>
      </c>
      <c r="Q319" s="31">
        <f>$L319*F319/'일자별 주가'!F318-펀드!V318</f>
        <v>75.160975281261926</v>
      </c>
      <c r="R319" s="16">
        <f t="shared" si="37"/>
        <v>2272010.6378118112</v>
      </c>
      <c r="S319" s="16">
        <f t="shared" si="38"/>
        <v>8847.1708824483776</v>
      </c>
      <c r="T319" s="16">
        <f t="shared" si="39"/>
        <v>269958.06816782698</v>
      </c>
      <c r="U319" s="16">
        <f t="shared" si="40"/>
        <v>23612.710926805881</v>
      </c>
      <c r="V319" s="16">
        <f t="shared" si="41"/>
        <v>25254.0876945007</v>
      </c>
    </row>
    <row r="320" spans="1:22" x14ac:dyDescent="0.3">
      <c r="A320">
        <v>318</v>
      </c>
      <c r="B320" s="15">
        <f>'일자별 시가총액'!B319/'일자별 시가총액'!$G319</f>
        <v>0.69774269303933212</v>
      </c>
      <c r="C320" s="15">
        <f>'일자별 시가총액'!C319/'일자별 시가총액'!$G319</f>
        <v>2.5253657391480638E-2</v>
      </c>
      <c r="D320" s="15">
        <f>'일자별 시가총액'!D319/'일자별 시가총액'!$G319</f>
        <v>0.13521427049814422</v>
      </c>
      <c r="E320" s="15">
        <f>'일자별 시가총액'!E319/'일자별 시가총액'!$G319</f>
        <v>7.7436184168339486E-2</v>
      </c>
      <c r="F320" s="15">
        <f>'일자별 시가총액'!F319/'일자별 시가총액'!$G319</f>
        <v>6.4353194902703581E-2</v>
      </c>
      <c r="G320" s="24">
        <f>'일자별 시가총액'!H319</f>
        <v>162.81149630639959</v>
      </c>
      <c r="H320" s="30">
        <v>150000</v>
      </c>
      <c r="I320" s="30">
        <v>150000</v>
      </c>
      <c r="J320" s="9">
        <f t="shared" si="36"/>
        <v>16800000</v>
      </c>
      <c r="K320" s="23">
        <f t="shared" si="34"/>
        <v>16281.149630639959</v>
      </c>
      <c r="L320" s="9">
        <f t="shared" si="35"/>
        <v>273523313794.75131</v>
      </c>
      <c r="M320" s="31">
        <f>$L320*B320/'일자별 주가'!B319-펀드!R319</f>
        <v>0</v>
      </c>
      <c r="N320" s="31">
        <f>$L320*C320/'일자별 주가'!C319-펀드!S319</f>
        <v>0</v>
      </c>
      <c r="O320" s="31">
        <f>$L320*D320/'일자별 주가'!D319-펀드!T319</f>
        <v>0</v>
      </c>
      <c r="P320" s="31">
        <f>$L320*E320/'일자별 주가'!E319-펀드!U319</f>
        <v>0</v>
      </c>
      <c r="Q320" s="31">
        <f>$L320*F320/'일자별 주가'!F319-펀드!V319</f>
        <v>0</v>
      </c>
      <c r="R320" s="16">
        <f t="shared" si="37"/>
        <v>2272010.6378118112</v>
      </c>
      <c r="S320" s="16">
        <f t="shared" si="38"/>
        <v>8847.1708824483776</v>
      </c>
      <c r="T320" s="16">
        <f t="shared" si="39"/>
        <v>269958.06816782698</v>
      </c>
      <c r="U320" s="16">
        <f t="shared" si="40"/>
        <v>23612.710926805881</v>
      </c>
      <c r="V320" s="16">
        <f t="shared" si="41"/>
        <v>25254.0876945007</v>
      </c>
    </row>
    <row r="321" spans="1:22" x14ac:dyDescent="0.3">
      <c r="A321">
        <v>319</v>
      </c>
      <c r="B321" s="15">
        <f>'일자별 시가총액'!B320/'일자별 시가총액'!$G320</f>
        <v>0.69746115191260094</v>
      </c>
      <c r="C321" s="15">
        <f>'일자별 시가총액'!C320/'일자별 시가총액'!$G320</f>
        <v>2.5724112058795923E-2</v>
      </c>
      <c r="D321" s="15">
        <f>'일자별 시가총액'!D320/'일자별 시가총액'!$G320</f>
        <v>0.13549169514239953</v>
      </c>
      <c r="E321" s="15">
        <f>'일자별 시가총액'!E320/'일자별 시가총액'!$G320</f>
        <v>7.6795756146752853E-2</v>
      </c>
      <c r="F321" s="15">
        <f>'일자별 시가총액'!F320/'일자별 시가총액'!$G320</f>
        <v>6.452728473945081E-2</v>
      </c>
      <c r="G321" s="24">
        <f>'일자별 시가총액'!H320</f>
        <v>163.07111916863289</v>
      </c>
      <c r="H321" s="30">
        <v>100000</v>
      </c>
      <c r="I321" s="30">
        <v>50000</v>
      </c>
      <c r="J321" s="9">
        <f t="shared" si="36"/>
        <v>16850000</v>
      </c>
      <c r="K321" s="23">
        <f t="shared" si="34"/>
        <v>16307.11191686329</v>
      </c>
      <c r="L321" s="9">
        <f t="shared" si="35"/>
        <v>274774835799.14645</v>
      </c>
      <c r="M321" s="31">
        <f>$L321*B321/'일자별 주가'!B320-펀드!R320</f>
        <v>6761.9364220588468</v>
      </c>
      <c r="N321" s="31">
        <f>$L321*C321/'일자별 주가'!C320-펀드!S320</f>
        <v>26.330865721572991</v>
      </c>
      <c r="O321" s="31">
        <f>$L321*D321/'일자별 주가'!D320-펀드!T320</f>
        <v>803.44663145189406</v>
      </c>
      <c r="P321" s="31">
        <f>$L321*E321/'일자별 주가'!E320-펀드!U320</f>
        <v>70.275925377405656</v>
      </c>
      <c r="Q321" s="31">
        <f>$L321*F321/'일자별 주가'!F320-펀드!V320</f>
        <v>75.160975281251012</v>
      </c>
      <c r="R321" s="16">
        <f t="shared" si="37"/>
        <v>2278772.57423387</v>
      </c>
      <c r="S321" s="16">
        <f t="shared" si="38"/>
        <v>8873.5017481699506</v>
      </c>
      <c r="T321" s="16">
        <f t="shared" si="39"/>
        <v>270761.51479927887</v>
      </c>
      <c r="U321" s="16">
        <f t="shared" si="40"/>
        <v>23682.986852183287</v>
      </c>
      <c r="V321" s="16">
        <f t="shared" si="41"/>
        <v>25329.248669781951</v>
      </c>
    </row>
    <row r="322" spans="1:22" x14ac:dyDescent="0.3">
      <c r="A322">
        <v>320</v>
      </c>
      <c r="B322" s="15">
        <f>'일자별 시가총액'!B321/'일자별 시가총액'!$G321</f>
        <v>0.69642700063491281</v>
      </c>
      <c r="C322" s="15">
        <f>'일자별 시가총액'!C321/'일자별 시가총액'!$G321</f>
        <v>2.6545797002515456E-2</v>
      </c>
      <c r="D322" s="15">
        <f>'일자별 시가총액'!D321/'일자별 시가총액'!$G321</f>
        <v>0.13561330150619</v>
      </c>
      <c r="E322" s="15">
        <f>'일자별 시가총액'!E321/'일자별 시가총액'!$G321</f>
        <v>7.7382289077881097E-2</v>
      </c>
      <c r="F322" s="15">
        <f>'일자별 시가총액'!F321/'일자별 시가총액'!$G321</f>
        <v>6.4031611778500613E-2</v>
      </c>
      <c r="G322" s="24">
        <f>'일자별 시가총액'!H321</f>
        <v>162.92489099174247</v>
      </c>
      <c r="H322" s="30">
        <v>50000</v>
      </c>
      <c r="I322" s="30">
        <v>0</v>
      </c>
      <c r="J322" s="9">
        <f t="shared" si="36"/>
        <v>16900000</v>
      </c>
      <c r="K322" s="23">
        <f t="shared" si="34"/>
        <v>16292.489099174247</v>
      </c>
      <c r="L322" s="9">
        <f t="shared" si="35"/>
        <v>275343065776.0448</v>
      </c>
      <c r="M322" s="31">
        <f>$L322*B322/'일자별 주가'!B321-펀드!R321</f>
        <v>6761.9364220583811</v>
      </c>
      <c r="N322" s="31">
        <f>$L322*C322/'일자별 주가'!C321-펀드!S321</f>
        <v>26.330865721571172</v>
      </c>
      <c r="O322" s="31">
        <f>$L322*D322/'일자별 주가'!D321-펀드!T321</f>
        <v>803.44663145183586</v>
      </c>
      <c r="P322" s="31">
        <f>$L322*E322/'일자별 주가'!E321-펀드!U321</f>
        <v>70.275925377391104</v>
      </c>
      <c r="Q322" s="31">
        <f>$L322*F322/'일자별 주가'!F321-펀드!V321</f>
        <v>75.160975281247374</v>
      </c>
      <c r="R322" s="16">
        <f t="shared" si="37"/>
        <v>2285534.5106559284</v>
      </c>
      <c r="S322" s="16">
        <f t="shared" si="38"/>
        <v>8899.8326138915218</v>
      </c>
      <c r="T322" s="16">
        <f t="shared" si="39"/>
        <v>271564.96143073071</v>
      </c>
      <c r="U322" s="16">
        <f t="shared" si="40"/>
        <v>23753.262777560678</v>
      </c>
      <c r="V322" s="16">
        <f t="shared" si="41"/>
        <v>25404.409645063199</v>
      </c>
    </row>
    <row r="323" spans="1:22" x14ac:dyDescent="0.3">
      <c r="A323">
        <v>321</v>
      </c>
      <c r="B323" s="15">
        <f>'일자별 시가총액'!B322/'일자별 시가총액'!$G322</f>
        <v>0.69593753127081759</v>
      </c>
      <c r="C323" s="15">
        <f>'일자별 시가총액'!C322/'일자별 시가총액'!$G322</f>
        <v>2.668606942308676E-2</v>
      </c>
      <c r="D323" s="15">
        <f>'일자별 시가총액'!D322/'일자별 시가총액'!$G322</f>
        <v>0.136990450669907</v>
      </c>
      <c r="E323" s="15">
        <f>'일자별 시가총액'!E322/'일자별 시가총액'!$G322</f>
        <v>7.649563518624429E-2</v>
      </c>
      <c r="F323" s="15">
        <f>'일자별 시가총액'!F322/'일자별 시가총액'!$G322</f>
        <v>6.3890313449944308E-2</v>
      </c>
      <c r="G323" s="24">
        <f>'일자별 시가총액'!H322</f>
        <v>161.87352417362882</v>
      </c>
      <c r="H323" s="30">
        <v>200000</v>
      </c>
      <c r="I323" s="30">
        <v>100000</v>
      </c>
      <c r="J323" s="9">
        <f t="shared" si="36"/>
        <v>17000000</v>
      </c>
      <c r="K323" s="23">
        <f t="shared" si="34"/>
        <v>16187.352417362881</v>
      </c>
      <c r="L323" s="9">
        <f t="shared" si="35"/>
        <v>275184991095.16901</v>
      </c>
      <c r="M323" s="31">
        <f>$L323*B323/'일자별 주가'!B322-펀드!R322</f>
        <v>13523.872844117694</v>
      </c>
      <c r="N323" s="31">
        <f>$L323*C323/'일자별 주가'!C322-펀드!S322</f>
        <v>52.661731443144163</v>
      </c>
      <c r="O323" s="31">
        <f>$L323*D323/'일자별 주가'!D322-펀드!T322</f>
        <v>1606.8932629037299</v>
      </c>
      <c r="P323" s="31">
        <f>$L323*E323/'일자별 주가'!E322-펀드!U322</f>
        <v>140.55185075479676</v>
      </c>
      <c r="Q323" s="31">
        <f>$L323*F323/'일자별 주가'!F322-펀드!V322</f>
        <v>150.32195056250202</v>
      </c>
      <c r="R323" s="16">
        <f t="shared" si="37"/>
        <v>2299058.3835000461</v>
      </c>
      <c r="S323" s="16">
        <f t="shared" si="38"/>
        <v>8952.4943453346659</v>
      </c>
      <c r="T323" s="16">
        <f t="shared" si="39"/>
        <v>273171.85469363444</v>
      </c>
      <c r="U323" s="16">
        <f t="shared" si="40"/>
        <v>23893.814628315475</v>
      </c>
      <c r="V323" s="16">
        <f t="shared" si="41"/>
        <v>25554.731595625701</v>
      </c>
    </row>
    <row r="324" spans="1:22" x14ac:dyDescent="0.3">
      <c r="A324">
        <v>322</v>
      </c>
      <c r="B324" s="15">
        <f>'일자별 시가총액'!B323/'일자별 시가총액'!$G323</f>
        <v>0.6961041319519774</v>
      </c>
      <c r="C324" s="15">
        <f>'일자별 시가총액'!C323/'일자별 시가총액'!$G323</f>
        <v>2.6725074953383398E-2</v>
      </c>
      <c r="D324" s="15">
        <f>'일자별 시가총액'!D323/'일자별 시가총액'!$G323</f>
        <v>0.13653625149196003</v>
      </c>
      <c r="E324" s="15">
        <f>'일자별 시가총액'!E323/'일자별 시가총액'!$G323</f>
        <v>7.7001502533656521E-2</v>
      </c>
      <c r="F324" s="15">
        <f>'일자별 시가총액'!F323/'일자별 시가총액'!$G323</f>
        <v>6.3633039069022665E-2</v>
      </c>
      <c r="G324" s="24">
        <f>'일자별 시가총액'!H323</f>
        <v>163.00045920425171</v>
      </c>
      <c r="H324" s="30">
        <v>100000</v>
      </c>
      <c r="I324" s="30">
        <v>100000</v>
      </c>
      <c r="J324" s="9">
        <f t="shared" si="36"/>
        <v>17000000</v>
      </c>
      <c r="K324" s="23">
        <f t="shared" ref="K324:K387" si="42">10000*G324/G$3</f>
        <v>16300.045920425171</v>
      </c>
      <c r="L324" s="9">
        <f t="shared" ref="L324:L387" si="43">J324*K324</f>
        <v>277100780647.22791</v>
      </c>
      <c r="M324" s="31">
        <f>$L324*B324/'일자별 주가'!B323-펀드!R323</f>
        <v>0</v>
      </c>
      <c r="N324" s="31">
        <f>$L324*C324/'일자별 주가'!C323-펀드!S323</f>
        <v>0</v>
      </c>
      <c r="O324" s="31">
        <f>$L324*D324/'일자별 주가'!D323-펀드!T323</f>
        <v>0</v>
      </c>
      <c r="P324" s="31">
        <f>$L324*E324/'일자별 주가'!E323-펀드!U323</f>
        <v>0</v>
      </c>
      <c r="Q324" s="31">
        <f>$L324*F324/'일자별 주가'!F323-펀드!V323</f>
        <v>0</v>
      </c>
      <c r="R324" s="16">
        <f t="shared" si="37"/>
        <v>2299058.3835000461</v>
      </c>
      <c r="S324" s="16">
        <f t="shared" si="38"/>
        <v>8952.4943453346659</v>
      </c>
      <c r="T324" s="16">
        <f t="shared" si="39"/>
        <v>273171.85469363444</v>
      </c>
      <c r="U324" s="16">
        <f t="shared" si="40"/>
        <v>23893.814628315475</v>
      </c>
      <c r="V324" s="16">
        <f t="shared" si="41"/>
        <v>25554.731595625701</v>
      </c>
    </row>
    <row r="325" spans="1:22" x14ac:dyDescent="0.3">
      <c r="A325">
        <v>323</v>
      </c>
      <c r="B325" s="15">
        <f>'일자별 시가총액'!B324/'일자별 시가총액'!$G324</f>
        <v>0.70007681126711507</v>
      </c>
      <c r="C325" s="15">
        <f>'일자별 시가총액'!C324/'일자별 시가총액'!$G324</f>
        <v>2.7170145714225269E-2</v>
      </c>
      <c r="D325" s="15">
        <f>'일자별 시가총액'!D324/'일자별 시가총액'!$G324</f>
        <v>0.13343429790822678</v>
      </c>
      <c r="E325" s="15">
        <f>'일자별 시가총액'!E324/'일자별 시가총액'!$G324</f>
        <v>7.6105295715521964E-2</v>
      </c>
      <c r="F325" s="15">
        <f>'일자별 시가총액'!F324/'일자별 시가총액'!$G324</f>
        <v>6.3213449394910928E-2</v>
      </c>
      <c r="G325" s="24">
        <f>'일자별 시가총액'!H324</f>
        <v>159.56419052107699</v>
      </c>
      <c r="H325" s="30">
        <v>200000</v>
      </c>
      <c r="I325" s="30">
        <v>50000</v>
      </c>
      <c r="J325" s="9">
        <f t="shared" ref="J325:J388" si="44">J324+H325-I325</f>
        <v>17150000</v>
      </c>
      <c r="K325" s="23">
        <f t="shared" si="42"/>
        <v>15956.4190521077</v>
      </c>
      <c r="L325" s="9">
        <f t="shared" si="43"/>
        <v>273652586743.64706</v>
      </c>
      <c r="M325" s="31">
        <f>$L325*B325/'일자별 주가'!B324-펀드!R324</f>
        <v>20285.809266177472</v>
      </c>
      <c r="N325" s="31">
        <f>$L325*C325/'일자별 주가'!C324-펀드!S324</f>
        <v>78.992597164718973</v>
      </c>
      <c r="O325" s="31">
        <f>$L325*D325/'일자별 주가'!D324-펀드!T324</f>
        <v>2410.3398943555658</v>
      </c>
      <c r="P325" s="31">
        <f>$L325*E325/'일자별 주가'!E324-펀드!U324</f>
        <v>210.82777613219514</v>
      </c>
      <c r="Q325" s="31">
        <f>$L325*F325/'일자별 주가'!F324-펀드!V324</f>
        <v>225.48292584375668</v>
      </c>
      <c r="R325" s="16">
        <f t="shared" ref="R325:R388" si="45">R324+M325</f>
        <v>2319344.1927662236</v>
      </c>
      <c r="S325" s="16">
        <f t="shared" ref="S325:S388" si="46">S324+N325</f>
        <v>9031.4869424993849</v>
      </c>
      <c r="T325" s="16">
        <f t="shared" ref="T325:T388" si="47">T324+O325</f>
        <v>275582.19458799</v>
      </c>
      <c r="U325" s="16">
        <f t="shared" ref="U325:U388" si="48">U324+P325</f>
        <v>24104.64240444767</v>
      </c>
      <c r="V325" s="16">
        <f t="shared" ref="V325:V388" si="49">V324+Q325</f>
        <v>25780.214521469457</v>
      </c>
    </row>
    <row r="326" spans="1:22" x14ac:dyDescent="0.3">
      <c r="A326">
        <v>324</v>
      </c>
      <c r="B326" s="15">
        <f>'일자별 시가총액'!B325/'일자별 시가총액'!$G325</f>
        <v>0.69935664547234633</v>
      </c>
      <c r="C326" s="15">
        <f>'일자별 시가총액'!C325/'일자별 시가총액'!$G325</f>
        <v>2.6293527881054452E-2</v>
      </c>
      <c r="D326" s="15">
        <f>'일자별 시가총액'!D325/'일자별 시가총액'!$G325</f>
        <v>0.13412479972216312</v>
      </c>
      <c r="E326" s="15">
        <f>'일자별 시가총액'!E325/'일자별 시가총액'!$G325</f>
        <v>7.6828992708491112E-2</v>
      </c>
      <c r="F326" s="15">
        <f>'일자별 시가총액'!F325/'일자별 시가총액'!$G325</f>
        <v>6.339603421594503E-2</v>
      </c>
      <c r="G326" s="24">
        <f>'일자별 시가총액'!H325</f>
        <v>159.34175067467496</v>
      </c>
      <c r="H326" s="30">
        <v>150000</v>
      </c>
      <c r="I326" s="30">
        <v>100000</v>
      </c>
      <c r="J326" s="9">
        <f t="shared" si="44"/>
        <v>17200000</v>
      </c>
      <c r="K326" s="23">
        <f t="shared" si="42"/>
        <v>15934.175067467497</v>
      </c>
      <c r="L326" s="9">
        <f t="shared" si="43"/>
        <v>274067811160.44095</v>
      </c>
      <c r="M326" s="31">
        <f>$L326*B326/'일자별 주가'!B325-펀드!R325</f>
        <v>6761.9364220588468</v>
      </c>
      <c r="N326" s="31">
        <f>$L326*C326/'일자별 주가'!C325-펀드!S325</f>
        <v>26.330865721571172</v>
      </c>
      <c r="O326" s="31">
        <f>$L326*D326/'일자별 주가'!D325-펀드!T325</f>
        <v>803.44663145183586</v>
      </c>
      <c r="P326" s="31">
        <f>$L326*E326/'일자별 주가'!E325-펀드!U325</f>
        <v>70.275925377402018</v>
      </c>
      <c r="Q326" s="31">
        <f>$L326*F326/'일자별 주가'!F325-펀드!V325</f>
        <v>75.160975281251012</v>
      </c>
      <c r="R326" s="16">
        <f t="shared" si="45"/>
        <v>2326106.1291882824</v>
      </c>
      <c r="S326" s="16">
        <f t="shared" si="46"/>
        <v>9057.8178082209561</v>
      </c>
      <c r="T326" s="16">
        <f t="shared" si="47"/>
        <v>276385.64121944184</v>
      </c>
      <c r="U326" s="16">
        <f t="shared" si="48"/>
        <v>24174.918329825072</v>
      </c>
      <c r="V326" s="16">
        <f t="shared" si="49"/>
        <v>25855.375496750708</v>
      </c>
    </row>
    <row r="327" spans="1:22" x14ac:dyDescent="0.3">
      <c r="A327">
        <v>325</v>
      </c>
      <c r="B327" s="15">
        <f>'일자별 시가총액'!B326/'일자별 시가총액'!$G326</f>
        <v>0.70051323902017482</v>
      </c>
      <c r="C327" s="15">
        <f>'일자별 시가총액'!C326/'일자별 시가총액'!$G326</f>
        <v>2.6437688635263263E-2</v>
      </c>
      <c r="D327" s="15">
        <f>'일자별 시가총액'!D326/'일자별 시가총액'!$G326</f>
        <v>0.13319497483222836</v>
      </c>
      <c r="E327" s="15">
        <f>'일자별 시가총액'!E326/'일자별 시가총액'!$G326</f>
        <v>7.6848064398192653E-2</v>
      </c>
      <c r="F327" s="15">
        <f>'일자별 시가총액'!F326/'일자별 시가총액'!$G326</f>
        <v>6.3006033114140894E-2</v>
      </c>
      <c r="G327" s="24">
        <f>'일자별 시가총액'!H326</f>
        <v>159.85089347622079</v>
      </c>
      <c r="H327" s="30">
        <v>100000</v>
      </c>
      <c r="I327" s="30">
        <v>50000</v>
      </c>
      <c r="J327" s="9">
        <f t="shared" si="44"/>
        <v>17250000</v>
      </c>
      <c r="K327" s="23">
        <f t="shared" si="42"/>
        <v>15985.089347622077</v>
      </c>
      <c r="L327" s="9">
        <f t="shared" si="43"/>
        <v>275742791246.48083</v>
      </c>
      <c r="M327" s="31">
        <f>$L327*B327/'일자별 주가'!B326-펀드!R326</f>
        <v>6761.9364220579155</v>
      </c>
      <c r="N327" s="31">
        <f>$L327*C327/'일자별 주가'!C326-펀드!S326</f>
        <v>26.330865721571172</v>
      </c>
      <c r="O327" s="31">
        <f>$L327*D327/'일자별 주가'!D326-펀드!T326</f>
        <v>803.44663145189406</v>
      </c>
      <c r="P327" s="31">
        <f>$L327*E327/'일자별 주가'!E326-펀드!U326</f>
        <v>70.275925377391104</v>
      </c>
      <c r="Q327" s="31">
        <f>$L327*F327/'일자별 주가'!F326-펀드!V326</f>
        <v>75.160975281247374</v>
      </c>
      <c r="R327" s="16">
        <f t="shared" si="45"/>
        <v>2332868.0656103403</v>
      </c>
      <c r="S327" s="16">
        <f t="shared" si="46"/>
        <v>9084.1486739425272</v>
      </c>
      <c r="T327" s="16">
        <f t="shared" si="47"/>
        <v>277189.08785089373</v>
      </c>
      <c r="U327" s="16">
        <f t="shared" si="48"/>
        <v>24245.194255202463</v>
      </c>
      <c r="V327" s="16">
        <f t="shared" si="49"/>
        <v>25930.536472031956</v>
      </c>
    </row>
    <row r="328" spans="1:22" x14ac:dyDescent="0.3">
      <c r="A328">
        <v>326</v>
      </c>
      <c r="B328" s="15">
        <f>'일자별 시가총액'!B327/'일자별 시가총액'!$G327</f>
        <v>0.70102149374462308</v>
      </c>
      <c r="C328" s="15">
        <f>'일자별 시가총액'!C327/'일자별 시가총액'!$G327</f>
        <v>2.6461238191125107E-2</v>
      </c>
      <c r="D328" s="15">
        <f>'일자별 시가총액'!D327/'일자별 시가총액'!$G327</f>
        <v>0.13117665808739448</v>
      </c>
      <c r="E328" s="15">
        <f>'일자별 시가총액'!E327/'일자별 시가총액'!$G327</f>
        <v>7.7044395491309273E-2</v>
      </c>
      <c r="F328" s="15">
        <f>'일자별 시가총액'!F327/'일자별 시가총액'!$G327</f>
        <v>6.4296214485548064E-2</v>
      </c>
      <c r="G328" s="24">
        <f>'일자별 시가총액'!H327</f>
        <v>161.08541500657913</v>
      </c>
      <c r="H328" s="30">
        <v>100000</v>
      </c>
      <c r="I328" s="30">
        <v>50000</v>
      </c>
      <c r="J328" s="9">
        <f t="shared" si="44"/>
        <v>17300000</v>
      </c>
      <c r="K328" s="23">
        <f t="shared" si="42"/>
        <v>16108.541500657913</v>
      </c>
      <c r="L328" s="9">
        <f t="shared" si="43"/>
        <v>278677767961.3819</v>
      </c>
      <c r="M328" s="31">
        <f>$L328*B328/'일자별 주가'!B327-펀드!R327</f>
        <v>6761.9364220597781</v>
      </c>
      <c r="N328" s="31">
        <f>$L328*C328/'일자별 주가'!C327-펀드!S327</f>
        <v>26.33086572157481</v>
      </c>
      <c r="O328" s="31">
        <f>$L328*D328/'일자별 주가'!D327-펀드!T327</f>
        <v>803.44663145189406</v>
      </c>
      <c r="P328" s="31">
        <f>$L328*E328/'일자별 주가'!E327-펀드!U327</f>
        <v>70.275925377405656</v>
      </c>
      <c r="Q328" s="31">
        <f>$L328*F328/'일자별 주가'!F327-펀드!V327</f>
        <v>75.160975281261926</v>
      </c>
      <c r="R328" s="16">
        <f t="shared" si="45"/>
        <v>2339630.0020324001</v>
      </c>
      <c r="S328" s="16">
        <f t="shared" si="46"/>
        <v>9110.479539664102</v>
      </c>
      <c r="T328" s="16">
        <f t="shared" si="47"/>
        <v>277992.53448234563</v>
      </c>
      <c r="U328" s="16">
        <f t="shared" si="48"/>
        <v>24315.470180579869</v>
      </c>
      <c r="V328" s="16">
        <f t="shared" si="49"/>
        <v>26005.697447313218</v>
      </c>
    </row>
    <row r="329" spans="1:22" x14ac:dyDescent="0.3">
      <c r="A329">
        <v>327</v>
      </c>
      <c r="B329" s="15">
        <f>'일자별 시가총액'!B328/'일자별 시가총액'!$G328</f>
        <v>0.69710575895243421</v>
      </c>
      <c r="C329" s="15">
        <f>'일자별 시가총액'!C328/'일자별 시가총액'!$G328</f>
        <v>2.6115529596029627E-2</v>
      </c>
      <c r="D329" s="15">
        <f>'일자별 시가총액'!D328/'일자별 시가총액'!$G328</f>
        <v>0.13488506317893659</v>
      </c>
      <c r="E329" s="15">
        <f>'일자별 시가총액'!E328/'일자별 시가총액'!$G328</f>
        <v>7.7867697664711674E-2</v>
      </c>
      <c r="F329" s="15">
        <f>'일자별 시가총액'!F328/'일자별 시가총액'!$G328</f>
        <v>6.4025950607887849E-2</v>
      </c>
      <c r="G329" s="24">
        <f>'일자별 시가총액'!H328</f>
        <v>160.82625116483561</v>
      </c>
      <c r="H329" s="30">
        <v>200000</v>
      </c>
      <c r="I329" s="30">
        <v>100000</v>
      </c>
      <c r="J329" s="9">
        <f t="shared" si="44"/>
        <v>17400000</v>
      </c>
      <c r="K329" s="23">
        <f t="shared" si="42"/>
        <v>16082.625116483563</v>
      </c>
      <c r="L329" s="9">
        <f t="shared" si="43"/>
        <v>279837677026.81403</v>
      </c>
      <c r="M329" s="31">
        <f>$L329*B329/'일자별 주가'!B328-펀드!R328</f>
        <v>13523.872844118159</v>
      </c>
      <c r="N329" s="31">
        <f>$L329*C329/'일자별 주가'!C328-펀드!S328</f>
        <v>52.661731443145982</v>
      </c>
      <c r="O329" s="31">
        <f>$L329*D329/'일자별 주가'!D328-펀드!T328</f>
        <v>1606.8932629036717</v>
      </c>
      <c r="P329" s="31">
        <f>$L329*E329/'일자별 주가'!E328-펀드!U328</f>
        <v>140.55185075479676</v>
      </c>
      <c r="Q329" s="31">
        <f>$L329*F329/'일자별 주가'!F328-펀드!V328</f>
        <v>150.32195056250202</v>
      </c>
      <c r="R329" s="16">
        <f t="shared" si="45"/>
        <v>2353153.8748765183</v>
      </c>
      <c r="S329" s="16">
        <f t="shared" si="46"/>
        <v>9163.141271107248</v>
      </c>
      <c r="T329" s="16">
        <f t="shared" si="47"/>
        <v>279599.4277452493</v>
      </c>
      <c r="U329" s="16">
        <f t="shared" si="48"/>
        <v>24456.022031334665</v>
      </c>
      <c r="V329" s="16">
        <f t="shared" si="49"/>
        <v>26156.01939787572</v>
      </c>
    </row>
    <row r="330" spans="1:22" x14ac:dyDescent="0.3">
      <c r="A330">
        <v>328</v>
      </c>
      <c r="B330" s="15">
        <f>'일자별 시가총액'!B329/'일자별 시가총액'!$G329</f>
        <v>0.7001885702852727</v>
      </c>
      <c r="C330" s="15">
        <f>'일자별 시가총액'!C329/'일자별 시가총액'!$G329</f>
        <v>2.5961508067199265E-2</v>
      </c>
      <c r="D330" s="15">
        <f>'일자별 시가총액'!D329/'일자별 시가총액'!$G329</f>
        <v>0.13173499628862775</v>
      </c>
      <c r="E330" s="15">
        <f>'일자별 시가총액'!E329/'일자별 시가총액'!$G329</f>
        <v>7.8885531616719712E-2</v>
      </c>
      <c r="F330" s="15">
        <f>'일자별 시가총액'!F329/'일자별 시가총액'!$G329</f>
        <v>6.3229393742180603E-2</v>
      </c>
      <c r="G330" s="24">
        <f>'일자별 시가총액'!H329</f>
        <v>158.57299128000844</v>
      </c>
      <c r="H330" s="30">
        <v>50000</v>
      </c>
      <c r="I330" s="30">
        <v>0</v>
      </c>
      <c r="J330" s="9">
        <f t="shared" si="44"/>
        <v>17450000</v>
      </c>
      <c r="K330" s="23">
        <f t="shared" si="42"/>
        <v>15857.299128000843</v>
      </c>
      <c r="L330" s="9">
        <f t="shared" si="43"/>
        <v>276709869783.61469</v>
      </c>
      <c r="M330" s="31">
        <f>$L330*B330/'일자별 주가'!B329-펀드!R329</f>
        <v>6761.9364220583811</v>
      </c>
      <c r="N330" s="31">
        <f>$L330*C330/'일자별 주가'!C329-펀드!S329</f>
        <v>26.330865721569353</v>
      </c>
      <c r="O330" s="31">
        <f>$L330*D330/'일자별 주가'!D329-펀드!T329</f>
        <v>803.44663145189406</v>
      </c>
      <c r="P330" s="31">
        <f>$L330*E330/'일자별 주가'!E329-펀드!U329</f>
        <v>70.275925377394742</v>
      </c>
      <c r="Q330" s="31">
        <f>$L330*F330/'일자별 주가'!F329-펀드!V329</f>
        <v>75.160975281243736</v>
      </c>
      <c r="R330" s="16">
        <f t="shared" si="45"/>
        <v>2359915.8112985766</v>
      </c>
      <c r="S330" s="16">
        <f t="shared" si="46"/>
        <v>9189.4721368288174</v>
      </c>
      <c r="T330" s="16">
        <f t="shared" si="47"/>
        <v>280402.87437670119</v>
      </c>
      <c r="U330" s="16">
        <f t="shared" si="48"/>
        <v>24526.29795671206</v>
      </c>
      <c r="V330" s="16">
        <f t="shared" si="49"/>
        <v>26231.180373156963</v>
      </c>
    </row>
    <row r="331" spans="1:22" x14ac:dyDescent="0.3">
      <c r="A331">
        <v>329</v>
      </c>
      <c r="B331" s="15">
        <f>'일자별 시가총액'!B330/'일자별 시가총액'!$G330</f>
        <v>0.69485609496493184</v>
      </c>
      <c r="C331" s="15">
        <f>'일자별 시가총액'!C330/'일자별 시가총액'!$G330</f>
        <v>2.6184483067060366E-2</v>
      </c>
      <c r="D331" s="15">
        <f>'일자별 시가총액'!D330/'일자별 시가총액'!$G330</f>
        <v>0.13137179025938514</v>
      </c>
      <c r="E331" s="15">
        <f>'일자별 시가총액'!E330/'일자별 시가총액'!$G330</f>
        <v>8.4059890830572567E-2</v>
      </c>
      <c r="F331" s="15">
        <f>'일자별 시가총액'!F330/'일자별 시가총액'!$G330</f>
        <v>6.3527740878050118E-2</v>
      </c>
      <c r="G331" s="24">
        <f>'일자별 시가총액'!H330</f>
        <v>159.01140097507476</v>
      </c>
      <c r="H331" s="30">
        <v>100000</v>
      </c>
      <c r="I331" s="30">
        <v>100000</v>
      </c>
      <c r="J331" s="9">
        <f t="shared" si="44"/>
        <v>17450000</v>
      </c>
      <c r="K331" s="23">
        <f t="shared" si="42"/>
        <v>15901.140097507476</v>
      </c>
      <c r="L331" s="9">
        <f t="shared" si="43"/>
        <v>277474894701.50543</v>
      </c>
      <c r="M331" s="31">
        <f>$L331*B331/'일자별 주가'!B330-펀드!R330</f>
        <v>0</v>
      </c>
      <c r="N331" s="31">
        <f>$L331*C331/'일자별 주가'!C330-펀드!S330</f>
        <v>0</v>
      </c>
      <c r="O331" s="31">
        <f>$L331*D331/'일자별 주가'!D330-펀드!T330</f>
        <v>0</v>
      </c>
      <c r="P331" s="31">
        <f>$L331*E331/'일자별 주가'!E330-펀드!U330</f>
        <v>0</v>
      </c>
      <c r="Q331" s="31">
        <f>$L331*F331/'일자별 주가'!F330-펀드!V330</f>
        <v>0</v>
      </c>
      <c r="R331" s="16">
        <f t="shared" si="45"/>
        <v>2359915.8112985766</v>
      </c>
      <c r="S331" s="16">
        <f t="shared" si="46"/>
        <v>9189.4721368288174</v>
      </c>
      <c r="T331" s="16">
        <f t="shared" si="47"/>
        <v>280402.87437670119</v>
      </c>
      <c r="U331" s="16">
        <f t="shared" si="48"/>
        <v>24526.29795671206</v>
      </c>
      <c r="V331" s="16">
        <f t="shared" si="49"/>
        <v>26231.180373156963</v>
      </c>
    </row>
    <row r="332" spans="1:22" x14ac:dyDescent="0.3">
      <c r="A332">
        <v>330</v>
      </c>
      <c r="B332" s="15">
        <f>'일자별 시가총액'!B331/'일자별 시가총액'!$G331</f>
        <v>0.6980218826684701</v>
      </c>
      <c r="C332" s="15">
        <f>'일자별 시가총액'!C331/'일자별 시가총액'!$G331</f>
        <v>2.6500165083872731E-2</v>
      </c>
      <c r="D332" s="15">
        <f>'일자별 시가총액'!D331/'일자별 시가총액'!$G331</f>
        <v>0.13025888305698269</v>
      </c>
      <c r="E332" s="15">
        <f>'일자별 시가총액'!E331/'일자별 시가총액'!$G331</f>
        <v>8.2958870671851342E-2</v>
      </c>
      <c r="F332" s="15">
        <f>'일자별 시가총액'!F331/'일자별 시가총액'!$G331</f>
        <v>6.2260198518823161E-2</v>
      </c>
      <c r="G332" s="24">
        <f>'일자별 시가총액'!H331</f>
        <v>157.9027340206045</v>
      </c>
      <c r="H332" s="30">
        <v>200000</v>
      </c>
      <c r="I332" s="30">
        <v>200000</v>
      </c>
      <c r="J332" s="9">
        <f t="shared" si="44"/>
        <v>17450000</v>
      </c>
      <c r="K332" s="23">
        <f t="shared" si="42"/>
        <v>15790.273402060449</v>
      </c>
      <c r="L332" s="9">
        <f t="shared" si="43"/>
        <v>275540270865.95483</v>
      </c>
      <c r="M332" s="31">
        <f>$L332*B332/'일자별 주가'!B331-펀드!R331</f>
        <v>0</v>
      </c>
      <c r="N332" s="31">
        <f>$L332*C332/'일자별 주가'!C331-펀드!S331</f>
        <v>0</v>
      </c>
      <c r="O332" s="31">
        <f>$L332*D332/'일자별 주가'!D331-펀드!T331</f>
        <v>0</v>
      </c>
      <c r="P332" s="31">
        <f>$L332*E332/'일자별 주가'!E331-펀드!U331</f>
        <v>0</v>
      </c>
      <c r="Q332" s="31">
        <f>$L332*F332/'일자별 주가'!F331-펀드!V331</f>
        <v>0</v>
      </c>
      <c r="R332" s="16">
        <f t="shared" si="45"/>
        <v>2359915.8112985766</v>
      </c>
      <c r="S332" s="16">
        <f t="shared" si="46"/>
        <v>9189.4721368288174</v>
      </c>
      <c r="T332" s="16">
        <f t="shared" si="47"/>
        <v>280402.87437670119</v>
      </c>
      <c r="U332" s="16">
        <f t="shared" si="48"/>
        <v>24526.29795671206</v>
      </c>
      <c r="V332" s="16">
        <f t="shared" si="49"/>
        <v>26231.180373156963</v>
      </c>
    </row>
    <row r="333" spans="1:22" x14ac:dyDescent="0.3">
      <c r="A333">
        <v>331</v>
      </c>
      <c r="B333" s="15">
        <f>'일자별 시가총액'!B332/'일자별 시가총액'!$G332</f>
        <v>0.69931546897148256</v>
      </c>
      <c r="C333" s="15">
        <f>'일자별 시가총액'!C332/'일자별 시가총액'!$G332</f>
        <v>2.546312924459011E-2</v>
      </c>
      <c r="D333" s="15">
        <f>'일자별 시가총액'!D332/'일자별 시가총액'!$G332</f>
        <v>0.1337404507222737</v>
      </c>
      <c r="E333" s="15">
        <f>'일자별 시가총액'!E332/'일자별 시가총액'!$G332</f>
        <v>8.068519547091918E-2</v>
      </c>
      <c r="F333" s="15">
        <f>'일자별 시가총액'!F332/'일자별 시가총액'!$G332</f>
        <v>6.079575559073442E-2</v>
      </c>
      <c r="G333" s="24">
        <f>'일자별 시가총액'!H332</f>
        <v>157.99742182015007</v>
      </c>
      <c r="H333" s="30">
        <v>150000</v>
      </c>
      <c r="I333" s="30">
        <v>50000</v>
      </c>
      <c r="J333" s="9">
        <f t="shared" si="44"/>
        <v>17550000</v>
      </c>
      <c r="K333" s="23">
        <f t="shared" si="42"/>
        <v>15799.742182015007</v>
      </c>
      <c r="L333" s="9">
        <f t="shared" si="43"/>
        <v>277285475294.36334</v>
      </c>
      <c r="M333" s="31">
        <f>$L333*B333/'일자별 주가'!B332-펀드!R332</f>
        <v>13523.872844117694</v>
      </c>
      <c r="N333" s="31">
        <f>$L333*C333/'일자별 주가'!C332-펀드!S332</f>
        <v>52.661731443145982</v>
      </c>
      <c r="O333" s="31">
        <f>$L333*D333/'일자별 주가'!D332-펀드!T332</f>
        <v>1606.8932629036717</v>
      </c>
      <c r="P333" s="31">
        <f>$L333*E333/'일자별 주가'!E332-펀드!U332</f>
        <v>140.55185075479312</v>
      </c>
      <c r="Q333" s="31">
        <f>$L333*F333/'일자별 주가'!F332-펀드!V332</f>
        <v>150.32195056250566</v>
      </c>
      <c r="R333" s="16">
        <f t="shared" si="45"/>
        <v>2373439.6841426943</v>
      </c>
      <c r="S333" s="16">
        <f t="shared" si="46"/>
        <v>9242.1338682719634</v>
      </c>
      <c r="T333" s="16">
        <f t="shared" si="47"/>
        <v>282009.76763960486</v>
      </c>
      <c r="U333" s="16">
        <f t="shared" si="48"/>
        <v>24666.849807466853</v>
      </c>
      <c r="V333" s="16">
        <f t="shared" si="49"/>
        <v>26381.502323719469</v>
      </c>
    </row>
    <row r="334" spans="1:22" x14ac:dyDescent="0.3">
      <c r="A334">
        <v>332</v>
      </c>
      <c r="B334" s="15">
        <f>'일자별 시가총액'!B333/'일자별 시가총액'!$G333</f>
        <v>0.69993662265362955</v>
      </c>
      <c r="C334" s="15">
        <f>'일자별 시가총액'!C333/'일자별 시가총액'!$G333</f>
        <v>2.491458250675618E-2</v>
      </c>
      <c r="D334" s="15">
        <f>'일자별 시가총액'!D333/'일자별 시가총액'!$G333</f>
        <v>0.13290415320430146</v>
      </c>
      <c r="E334" s="15">
        <f>'일자별 시가총액'!E333/'일자별 시가총액'!$G333</f>
        <v>8.1021818699619011E-2</v>
      </c>
      <c r="F334" s="15">
        <f>'일자별 시가총액'!F333/'일자별 시가총액'!$G333</f>
        <v>6.1222822935693817E-2</v>
      </c>
      <c r="G334" s="24">
        <f>'일자별 시가총액'!H333</f>
        <v>159.59614924692031</v>
      </c>
      <c r="H334" s="30">
        <v>100000</v>
      </c>
      <c r="I334" s="30">
        <v>100000</v>
      </c>
      <c r="J334" s="9">
        <f t="shared" si="44"/>
        <v>17550000</v>
      </c>
      <c r="K334" s="23">
        <f t="shared" si="42"/>
        <v>15959.61492469203</v>
      </c>
      <c r="L334" s="9">
        <f t="shared" si="43"/>
        <v>280091241928.34515</v>
      </c>
      <c r="M334" s="31">
        <f>$L334*B334/'일자별 주가'!B333-펀드!R333</f>
        <v>0</v>
      </c>
      <c r="N334" s="31">
        <f>$L334*C334/'일자별 주가'!C333-펀드!S333</f>
        <v>0</v>
      </c>
      <c r="O334" s="31">
        <f>$L334*D334/'일자별 주가'!D333-펀드!T333</f>
        <v>0</v>
      </c>
      <c r="P334" s="31">
        <f>$L334*E334/'일자별 주가'!E333-펀드!U333</f>
        <v>0</v>
      </c>
      <c r="Q334" s="31">
        <f>$L334*F334/'일자별 주가'!F333-펀드!V333</f>
        <v>0</v>
      </c>
      <c r="R334" s="16">
        <f t="shared" si="45"/>
        <v>2373439.6841426943</v>
      </c>
      <c r="S334" s="16">
        <f t="shared" si="46"/>
        <v>9242.1338682719634</v>
      </c>
      <c r="T334" s="16">
        <f t="shared" si="47"/>
        <v>282009.76763960486</v>
      </c>
      <c r="U334" s="16">
        <f t="shared" si="48"/>
        <v>24666.849807466853</v>
      </c>
      <c r="V334" s="16">
        <f t="shared" si="49"/>
        <v>26381.502323719469</v>
      </c>
    </row>
    <row r="335" spans="1:22" x14ac:dyDescent="0.3">
      <c r="A335">
        <v>333</v>
      </c>
      <c r="B335" s="15">
        <f>'일자별 시가총액'!B334/'일자별 시가총액'!$G334</f>
        <v>0.70027359293312408</v>
      </c>
      <c r="C335" s="15">
        <f>'일자별 시가총액'!C334/'일자별 시가총액'!$G334</f>
        <v>2.563957957093425E-2</v>
      </c>
      <c r="D335" s="15">
        <f>'일자별 시가총액'!D334/'일자별 시가총액'!$G334</f>
        <v>0.13041981380385817</v>
      </c>
      <c r="E335" s="15">
        <f>'일자별 시가총액'!E334/'일자별 시가총액'!$G334</f>
        <v>8.2948061819909158E-2</v>
      </c>
      <c r="F335" s="15">
        <f>'일자별 시가총액'!F334/'일자별 시가총액'!$G334</f>
        <v>6.0718951872174368E-2</v>
      </c>
      <c r="G335" s="24">
        <f>'일자별 시가총액'!H334</f>
        <v>158.93998378676508</v>
      </c>
      <c r="H335" s="30">
        <v>200000</v>
      </c>
      <c r="I335" s="30">
        <v>200000</v>
      </c>
      <c r="J335" s="9">
        <f t="shared" si="44"/>
        <v>17550000</v>
      </c>
      <c r="K335" s="23">
        <f t="shared" si="42"/>
        <v>15893.99837867651</v>
      </c>
      <c r="L335" s="9">
        <f t="shared" si="43"/>
        <v>278939671545.77277</v>
      </c>
      <c r="M335" s="31">
        <f>$L335*B335/'일자별 주가'!B334-펀드!R334</f>
        <v>0</v>
      </c>
      <c r="N335" s="31">
        <f>$L335*C335/'일자별 주가'!C334-펀드!S334</f>
        <v>0</v>
      </c>
      <c r="O335" s="31">
        <f>$L335*D335/'일자별 주가'!D334-펀드!T334</f>
        <v>0</v>
      </c>
      <c r="P335" s="31">
        <f>$L335*E335/'일자별 주가'!E334-펀드!U334</f>
        <v>0</v>
      </c>
      <c r="Q335" s="31">
        <f>$L335*F335/'일자별 주가'!F334-펀드!V334</f>
        <v>0</v>
      </c>
      <c r="R335" s="16">
        <f t="shared" si="45"/>
        <v>2373439.6841426943</v>
      </c>
      <c r="S335" s="16">
        <f t="shared" si="46"/>
        <v>9242.1338682719634</v>
      </c>
      <c r="T335" s="16">
        <f t="shared" si="47"/>
        <v>282009.76763960486</v>
      </c>
      <c r="U335" s="16">
        <f t="shared" si="48"/>
        <v>24666.849807466853</v>
      </c>
      <c r="V335" s="16">
        <f t="shared" si="49"/>
        <v>26381.502323719469</v>
      </c>
    </row>
    <row r="336" spans="1:22" x14ac:dyDescent="0.3">
      <c r="A336">
        <v>334</v>
      </c>
      <c r="B336" s="15">
        <f>'일자별 시가총액'!B335/'일자별 시가총액'!$G335</f>
        <v>0.69959187613786389</v>
      </c>
      <c r="C336" s="15">
        <f>'일자별 시가총액'!C335/'일자별 시가총액'!$G335</f>
        <v>2.6430051312567874E-2</v>
      </c>
      <c r="D336" s="15">
        <f>'일자별 시가총액'!D335/'일자별 시가총액'!$G335</f>
        <v>0.13143667846978946</v>
      </c>
      <c r="E336" s="15">
        <f>'일자별 시가총액'!E335/'일자별 시가총액'!$G335</f>
        <v>8.1585289182225462E-2</v>
      </c>
      <c r="F336" s="15">
        <f>'일자별 시가총액'!F335/'일자별 시가총액'!$G335</f>
        <v>6.0956104897553369E-2</v>
      </c>
      <c r="G336" s="24">
        <f>'일자별 시가총액'!H335</f>
        <v>158.32161917714856</v>
      </c>
      <c r="H336" s="30">
        <v>100000</v>
      </c>
      <c r="I336" s="30">
        <v>50000</v>
      </c>
      <c r="J336" s="9">
        <f t="shared" si="44"/>
        <v>17600000</v>
      </c>
      <c r="K336" s="23">
        <f t="shared" si="42"/>
        <v>15832.161917714857</v>
      </c>
      <c r="L336" s="9">
        <f t="shared" si="43"/>
        <v>278646049751.78149</v>
      </c>
      <c r="M336" s="31">
        <f>$L336*B336/'일자별 주가'!B335-펀드!R335</f>
        <v>6761.9364220602438</v>
      </c>
      <c r="N336" s="31">
        <f>$L336*C336/'일자별 주가'!C335-펀드!S335</f>
        <v>26.33086572157481</v>
      </c>
      <c r="O336" s="31">
        <f>$L336*D336/'일자별 주가'!D335-펀드!T335</f>
        <v>803.44663145195227</v>
      </c>
      <c r="P336" s="31">
        <f>$L336*E336/'일자별 주가'!E335-펀드!U335</f>
        <v>70.275925377405656</v>
      </c>
      <c r="Q336" s="31">
        <f>$L336*F336/'일자별 주가'!F335-펀드!V335</f>
        <v>75.160975281258288</v>
      </c>
      <c r="R336" s="16">
        <f t="shared" si="45"/>
        <v>2380201.6205647546</v>
      </c>
      <c r="S336" s="16">
        <f t="shared" si="46"/>
        <v>9268.4647339935382</v>
      </c>
      <c r="T336" s="16">
        <f t="shared" si="47"/>
        <v>282813.21427105682</v>
      </c>
      <c r="U336" s="16">
        <f t="shared" si="48"/>
        <v>24737.125732844259</v>
      </c>
      <c r="V336" s="16">
        <f t="shared" si="49"/>
        <v>26456.663299000727</v>
      </c>
    </row>
    <row r="337" spans="1:22" x14ac:dyDescent="0.3">
      <c r="A337">
        <v>335</v>
      </c>
      <c r="B337" s="15">
        <f>'일자별 시가총액'!B336/'일자별 시가총액'!$G336</f>
        <v>0.70203713192060579</v>
      </c>
      <c r="C337" s="15">
        <f>'일자별 시가총액'!C336/'일자별 시가총액'!$G336</f>
        <v>2.6497704862647652E-2</v>
      </c>
      <c r="D337" s="15">
        <f>'일자별 시가총액'!D336/'일자별 시가총액'!$G336</f>
        <v>0.13033650181451809</v>
      </c>
      <c r="E337" s="15">
        <f>'일자별 시가총액'!E336/'일자별 시가총액'!$G336</f>
        <v>7.9977363870376378E-2</v>
      </c>
      <c r="F337" s="15">
        <f>'일자별 시가총액'!F336/'일자별 시가총액'!$G336</f>
        <v>6.1151297531852118E-2</v>
      </c>
      <c r="G337" s="24">
        <f>'일자별 시가총액'!H336</f>
        <v>160.27445977855479</v>
      </c>
      <c r="H337" s="30">
        <v>200000</v>
      </c>
      <c r="I337" s="30">
        <v>150000</v>
      </c>
      <c r="J337" s="9">
        <f t="shared" si="44"/>
        <v>17650000</v>
      </c>
      <c r="K337" s="23">
        <f t="shared" si="42"/>
        <v>16027.445977855479</v>
      </c>
      <c r="L337" s="9">
        <f t="shared" si="43"/>
        <v>282884421509.14923</v>
      </c>
      <c r="M337" s="31">
        <f>$L337*B337/'일자별 주가'!B336-펀드!R336</f>
        <v>6761.9364220583811</v>
      </c>
      <c r="N337" s="31">
        <f>$L337*C337/'일자별 주가'!C336-펀드!S336</f>
        <v>26.330865721572991</v>
      </c>
      <c r="O337" s="31">
        <f>$L337*D337/'일자별 주가'!D336-펀드!T336</f>
        <v>803.44663145183586</v>
      </c>
      <c r="P337" s="31">
        <f>$L337*E337/'일자별 주가'!E336-펀드!U336</f>
        <v>70.27592537739838</v>
      </c>
      <c r="Q337" s="31">
        <f>$L337*F337/'일자별 주가'!F336-펀드!V336</f>
        <v>75.16097528125465</v>
      </c>
      <c r="R337" s="16">
        <f t="shared" si="45"/>
        <v>2386963.556986813</v>
      </c>
      <c r="S337" s="16">
        <f t="shared" si="46"/>
        <v>9294.7955997151112</v>
      </c>
      <c r="T337" s="16">
        <f t="shared" si="47"/>
        <v>283616.66090250865</v>
      </c>
      <c r="U337" s="16">
        <f t="shared" si="48"/>
        <v>24807.401658221657</v>
      </c>
      <c r="V337" s="16">
        <f t="shared" si="49"/>
        <v>26531.824274281982</v>
      </c>
    </row>
    <row r="338" spans="1:22" x14ac:dyDescent="0.3">
      <c r="A338">
        <v>336</v>
      </c>
      <c r="B338" s="15">
        <f>'일자별 시가총액'!B337/'일자별 시가총액'!$G337</f>
        <v>0.70271573697736334</v>
      </c>
      <c r="C338" s="15">
        <f>'일자별 시가총액'!C337/'일자별 시가총액'!$G337</f>
        <v>2.7209896509990322E-2</v>
      </c>
      <c r="D338" s="15">
        <f>'일자별 시가총액'!D337/'일자별 시가총액'!$G337</f>
        <v>0.12647791944088568</v>
      </c>
      <c r="E338" s="15">
        <f>'일자별 시가총액'!E337/'일자별 시가총액'!$G337</f>
        <v>8.193652045931249E-2</v>
      </c>
      <c r="F338" s="15">
        <f>'일자별 시가총액'!F337/'일자별 시가총액'!$G337</f>
        <v>6.1659926612448096E-2</v>
      </c>
      <c r="G338" s="24">
        <f>'일자별 시가총액'!H337</f>
        <v>156.27065357407093</v>
      </c>
      <c r="H338" s="30">
        <v>100000</v>
      </c>
      <c r="I338" s="30">
        <v>50000</v>
      </c>
      <c r="J338" s="9">
        <f t="shared" si="44"/>
        <v>17700000</v>
      </c>
      <c r="K338" s="23">
        <f t="shared" si="42"/>
        <v>15627.065357407095</v>
      </c>
      <c r="L338" s="9">
        <f t="shared" si="43"/>
        <v>276599056826.10559</v>
      </c>
      <c r="M338" s="31">
        <f>$L338*B338/'일자별 주가'!B337-펀드!R337</f>
        <v>6761.9364220588468</v>
      </c>
      <c r="N338" s="31">
        <f>$L338*C338/'일자별 주가'!C337-펀드!S337</f>
        <v>26.330865721572991</v>
      </c>
      <c r="O338" s="31">
        <f>$L338*D338/'일자별 주가'!D337-펀드!T337</f>
        <v>803.44663145189406</v>
      </c>
      <c r="P338" s="31">
        <f>$L338*E338/'일자별 주가'!E337-펀드!U337</f>
        <v>70.275925377394742</v>
      </c>
      <c r="Q338" s="31">
        <f>$L338*F338/'일자별 주가'!F337-펀드!V337</f>
        <v>75.160975281251012</v>
      </c>
      <c r="R338" s="16">
        <f t="shared" si="45"/>
        <v>2393725.4934088718</v>
      </c>
      <c r="S338" s="16">
        <f t="shared" si="46"/>
        <v>9321.1264654366842</v>
      </c>
      <c r="T338" s="16">
        <f t="shared" si="47"/>
        <v>284420.10753396054</v>
      </c>
      <c r="U338" s="16">
        <f t="shared" si="48"/>
        <v>24877.677583599052</v>
      </c>
      <c r="V338" s="16">
        <f t="shared" si="49"/>
        <v>26606.985249563233</v>
      </c>
    </row>
    <row r="339" spans="1:22" x14ac:dyDescent="0.3">
      <c r="A339">
        <v>337</v>
      </c>
      <c r="B339" s="15">
        <f>'일자별 시가총액'!B338/'일자별 시가총액'!$G338</f>
        <v>0.70485733019971397</v>
      </c>
      <c r="C339" s="15">
        <f>'일자별 시가총액'!C338/'일자별 시가총액'!$G338</f>
        <v>2.9024611241642774E-2</v>
      </c>
      <c r="D339" s="15">
        <f>'일자별 시가총액'!D338/'일자별 시가총액'!$G338</f>
        <v>0.1251022411786554</v>
      </c>
      <c r="E339" s="15">
        <f>'일자별 시가총액'!E338/'일자별 시가총액'!$G338</f>
        <v>7.9023728956090056E-2</v>
      </c>
      <c r="F339" s="15">
        <f>'일자별 시가총액'!F338/'일자별 시가총액'!$G338</f>
        <v>6.1992088423897855E-2</v>
      </c>
      <c r="G339" s="24">
        <f>'일자별 시가총액'!H338</f>
        <v>153.49344912436192</v>
      </c>
      <c r="H339" s="30">
        <v>50000</v>
      </c>
      <c r="I339" s="30">
        <v>0</v>
      </c>
      <c r="J339" s="9">
        <f t="shared" si="44"/>
        <v>17750000</v>
      </c>
      <c r="K339" s="23">
        <f t="shared" si="42"/>
        <v>15349.344912436192</v>
      </c>
      <c r="L339" s="9">
        <f t="shared" si="43"/>
        <v>272450872195.7424</v>
      </c>
      <c r="M339" s="31">
        <f>$L339*B339/'일자별 주가'!B338-펀드!R338</f>
        <v>6761.9364220588468</v>
      </c>
      <c r="N339" s="31">
        <f>$L339*C339/'일자별 주가'!C338-펀드!S338</f>
        <v>26.330865721571172</v>
      </c>
      <c r="O339" s="31">
        <f>$L339*D339/'일자별 주가'!D338-펀드!T338</f>
        <v>803.44663145189406</v>
      </c>
      <c r="P339" s="31">
        <f>$L339*E339/'일자별 주가'!E338-펀드!U338</f>
        <v>70.275925377402018</v>
      </c>
      <c r="Q339" s="31">
        <f>$L339*F339/'일자별 주가'!F338-펀드!V338</f>
        <v>75.160975281247374</v>
      </c>
      <c r="R339" s="16">
        <f t="shared" si="45"/>
        <v>2400487.4298309307</v>
      </c>
      <c r="S339" s="16">
        <f t="shared" si="46"/>
        <v>9347.4573311582553</v>
      </c>
      <c r="T339" s="16">
        <f t="shared" si="47"/>
        <v>285223.55416541244</v>
      </c>
      <c r="U339" s="16">
        <f t="shared" si="48"/>
        <v>24947.953508976454</v>
      </c>
      <c r="V339" s="16">
        <f t="shared" si="49"/>
        <v>26682.14622484448</v>
      </c>
    </row>
    <row r="340" spans="1:22" x14ac:dyDescent="0.3">
      <c r="A340">
        <v>338</v>
      </c>
      <c r="B340" s="15">
        <f>'일자별 시가총액'!B339/'일자별 시가총액'!$G339</f>
        <v>0.70517864177295675</v>
      </c>
      <c r="C340" s="15">
        <f>'일자별 시가총액'!C339/'일자별 시가총액'!$G339</f>
        <v>2.9938415754583319E-2</v>
      </c>
      <c r="D340" s="15">
        <f>'일자별 시가총액'!D339/'일자별 시가총액'!$G339</f>
        <v>0.12541610562779312</v>
      </c>
      <c r="E340" s="15">
        <f>'일자별 시가총액'!E339/'일자별 시가총액'!$G339</f>
        <v>7.9356756518822819E-2</v>
      </c>
      <c r="F340" s="15">
        <f>'일자별 시가총액'!F339/'일자별 시가총액'!$G339</f>
        <v>6.0110080325843952E-2</v>
      </c>
      <c r="G340" s="24">
        <f>'일자별 시가총액'!H339</f>
        <v>150.54681968162373</v>
      </c>
      <c r="H340" s="30">
        <v>200000</v>
      </c>
      <c r="I340" s="30">
        <v>150000</v>
      </c>
      <c r="J340" s="9">
        <f t="shared" si="44"/>
        <v>17800000</v>
      </c>
      <c r="K340" s="23">
        <f t="shared" si="42"/>
        <v>15054.681968162375</v>
      </c>
      <c r="L340" s="9">
        <f t="shared" si="43"/>
        <v>267973339033.29028</v>
      </c>
      <c r="M340" s="31">
        <f>$L340*B340/'일자별 주가'!B339-펀드!R339</f>
        <v>6761.9364220593125</v>
      </c>
      <c r="N340" s="31">
        <f>$L340*C340/'일자별 주가'!C339-펀드!S339</f>
        <v>26.330865721572991</v>
      </c>
      <c r="O340" s="31">
        <f>$L340*D340/'일자별 주가'!D339-펀드!T339</f>
        <v>803.44663145183586</v>
      </c>
      <c r="P340" s="31">
        <f>$L340*E340/'일자별 주가'!E339-펀드!U339</f>
        <v>70.27592537739838</v>
      </c>
      <c r="Q340" s="31">
        <f>$L340*F340/'일자별 주가'!F339-펀드!V339</f>
        <v>75.16097528125465</v>
      </c>
      <c r="R340" s="16">
        <f t="shared" si="45"/>
        <v>2407249.36625299</v>
      </c>
      <c r="S340" s="16">
        <f t="shared" si="46"/>
        <v>9373.7881968798283</v>
      </c>
      <c r="T340" s="16">
        <f t="shared" si="47"/>
        <v>286027.00079686427</v>
      </c>
      <c r="U340" s="16">
        <f t="shared" si="48"/>
        <v>25018.229434353852</v>
      </c>
      <c r="V340" s="16">
        <f t="shared" si="49"/>
        <v>26757.307200125735</v>
      </c>
    </row>
    <row r="341" spans="1:22" x14ac:dyDescent="0.3">
      <c r="A341">
        <v>339</v>
      </c>
      <c r="B341" s="15">
        <f>'일자별 시가총액'!B340/'일자별 시가총액'!$G340</f>
        <v>0.70472078921467496</v>
      </c>
      <c r="C341" s="15">
        <f>'일자별 시가총액'!C340/'일자별 시가총액'!$G340</f>
        <v>3.2097719627298543E-2</v>
      </c>
      <c r="D341" s="15">
        <f>'일자별 시가총액'!D340/'일자별 시가총액'!$G340</f>
        <v>0.12387648359036112</v>
      </c>
      <c r="E341" s="15">
        <f>'일자별 시가총액'!E340/'일자별 시가총액'!$G340</f>
        <v>7.8086854317513874E-2</v>
      </c>
      <c r="F341" s="15">
        <f>'일자별 시가총액'!F340/'일자별 시가총액'!$G340</f>
        <v>6.1218153250151466E-2</v>
      </c>
      <c r="G341" s="24">
        <f>'일자별 시가총액'!H340</f>
        <v>153.71509275624015</v>
      </c>
      <c r="H341" s="30">
        <v>50000</v>
      </c>
      <c r="I341" s="30">
        <v>0</v>
      </c>
      <c r="J341" s="9">
        <f t="shared" si="44"/>
        <v>17850000</v>
      </c>
      <c r="K341" s="23">
        <f t="shared" si="42"/>
        <v>15371.509275624016</v>
      </c>
      <c r="L341" s="9">
        <f t="shared" si="43"/>
        <v>274381440569.88867</v>
      </c>
      <c r="M341" s="31">
        <f>$L341*B341/'일자별 주가'!B340-펀드!R340</f>
        <v>6761.9364220588468</v>
      </c>
      <c r="N341" s="31">
        <f>$L341*C341/'일자별 주가'!C340-펀드!S340</f>
        <v>26.330865721572991</v>
      </c>
      <c r="O341" s="31">
        <f>$L341*D341/'일자별 주가'!D340-펀드!T340</f>
        <v>803.44663145183586</v>
      </c>
      <c r="P341" s="31">
        <f>$L341*E341/'일자별 주가'!E340-펀드!U340</f>
        <v>70.27592537739838</v>
      </c>
      <c r="Q341" s="31">
        <f>$L341*F341/'일자별 주가'!F340-펀드!V340</f>
        <v>75.160975281247374</v>
      </c>
      <c r="R341" s="16">
        <f t="shared" si="45"/>
        <v>2414011.3026750488</v>
      </c>
      <c r="S341" s="16">
        <f t="shared" si="46"/>
        <v>9400.1190626014013</v>
      </c>
      <c r="T341" s="16">
        <f t="shared" si="47"/>
        <v>286830.44742831611</v>
      </c>
      <c r="U341" s="16">
        <f t="shared" si="48"/>
        <v>25088.505359731251</v>
      </c>
      <c r="V341" s="16">
        <f t="shared" si="49"/>
        <v>26832.468175406982</v>
      </c>
    </row>
    <row r="342" spans="1:22" x14ac:dyDescent="0.3">
      <c r="A342">
        <v>340</v>
      </c>
      <c r="B342" s="15">
        <f>'일자별 시가총액'!B341/'일자별 시가총액'!$G341</f>
        <v>0.70575230419209445</v>
      </c>
      <c r="C342" s="15">
        <f>'일자별 시가총액'!C341/'일자별 시가총액'!$G341</f>
        <v>2.9821666652090906E-2</v>
      </c>
      <c r="D342" s="15">
        <f>'일자별 시가총액'!D341/'일자별 시가총액'!$G341</f>
        <v>0.1237835845133874</v>
      </c>
      <c r="E342" s="15">
        <f>'일자별 시가총액'!E341/'일자별 시가총액'!$G341</f>
        <v>7.9245238749117639E-2</v>
      </c>
      <c r="F342" s="15">
        <f>'일자별 시가총액'!F341/'일자별 시가총액'!$G341</f>
        <v>6.1397205893309582E-2</v>
      </c>
      <c r="G342" s="24">
        <f>'일자별 시가총액'!H341</f>
        <v>152.53230800629171</v>
      </c>
      <c r="H342" s="30">
        <v>50000</v>
      </c>
      <c r="I342" s="30">
        <v>50000</v>
      </c>
      <c r="J342" s="9">
        <f t="shared" si="44"/>
        <v>17850000</v>
      </c>
      <c r="K342" s="23">
        <f t="shared" si="42"/>
        <v>15253.230800629171</v>
      </c>
      <c r="L342" s="9">
        <f t="shared" si="43"/>
        <v>272270169791.23071</v>
      </c>
      <c r="M342" s="31">
        <f>$L342*B342/'일자별 주가'!B341-펀드!R341</f>
        <v>0</v>
      </c>
      <c r="N342" s="31">
        <f>$L342*C342/'일자별 주가'!C341-펀드!S341</f>
        <v>0</v>
      </c>
      <c r="O342" s="31">
        <f>$L342*D342/'일자별 주가'!D341-펀드!T341</f>
        <v>0</v>
      </c>
      <c r="P342" s="31">
        <f>$L342*E342/'일자별 주가'!E341-펀드!U341</f>
        <v>0</v>
      </c>
      <c r="Q342" s="31">
        <f>$L342*F342/'일자별 주가'!F341-펀드!V341</f>
        <v>0</v>
      </c>
      <c r="R342" s="16">
        <f t="shared" si="45"/>
        <v>2414011.3026750488</v>
      </c>
      <c r="S342" s="16">
        <f t="shared" si="46"/>
        <v>9400.1190626014013</v>
      </c>
      <c r="T342" s="16">
        <f t="shared" si="47"/>
        <v>286830.44742831611</v>
      </c>
      <c r="U342" s="16">
        <f t="shared" si="48"/>
        <v>25088.505359731251</v>
      </c>
      <c r="V342" s="16">
        <f t="shared" si="49"/>
        <v>26832.468175406982</v>
      </c>
    </row>
    <row r="343" spans="1:22" x14ac:dyDescent="0.3">
      <c r="A343">
        <v>341</v>
      </c>
      <c r="B343" s="15">
        <f>'일자별 시가총액'!B342/'일자별 시가총액'!$G342</f>
        <v>0.70078162061501992</v>
      </c>
      <c r="C343" s="15">
        <f>'일자별 시가총액'!C342/'일자별 시가총액'!$G342</f>
        <v>3.0289243865598378E-2</v>
      </c>
      <c r="D343" s="15">
        <f>'일자별 시가총액'!D342/'일자별 시가총액'!$G342</f>
        <v>0.12657296592663544</v>
      </c>
      <c r="E343" s="15">
        <f>'일자별 시가총액'!E342/'일자별 시가총액'!$G342</f>
        <v>8.0608536010309886E-2</v>
      </c>
      <c r="F343" s="15">
        <f>'일자별 시가총액'!F342/'일자별 시가총액'!$G342</f>
        <v>6.1747633582436394E-2</v>
      </c>
      <c r="G343" s="24">
        <f>'일자별 시가총액'!H342</f>
        <v>153.61422827371359</v>
      </c>
      <c r="H343" s="30">
        <v>100000</v>
      </c>
      <c r="I343" s="30">
        <v>50000</v>
      </c>
      <c r="J343" s="9">
        <f t="shared" si="44"/>
        <v>17900000</v>
      </c>
      <c r="K343" s="23">
        <f t="shared" si="42"/>
        <v>15361.42282737136</v>
      </c>
      <c r="L343" s="9">
        <f t="shared" si="43"/>
        <v>274969468609.94733</v>
      </c>
      <c r="M343" s="31">
        <f>$L343*B343/'일자별 주가'!B342-펀드!R342</f>
        <v>6761.9364220583811</v>
      </c>
      <c r="N343" s="31">
        <f>$L343*C343/'일자별 주가'!C342-펀드!S342</f>
        <v>26.330865721569353</v>
      </c>
      <c r="O343" s="31">
        <f>$L343*D343/'일자별 주가'!D342-펀드!T342</f>
        <v>803.44663145183586</v>
      </c>
      <c r="P343" s="31">
        <f>$L343*E343/'일자별 주가'!E342-펀드!U342</f>
        <v>70.275925377391104</v>
      </c>
      <c r="Q343" s="31">
        <f>$L343*F343/'일자별 주가'!F342-펀드!V342</f>
        <v>75.160975281251012</v>
      </c>
      <c r="R343" s="16">
        <f t="shared" si="45"/>
        <v>2420773.2390971072</v>
      </c>
      <c r="S343" s="16">
        <f t="shared" si="46"/>
        <v>9426.4499283229707</v>
      </c>
      <c r="T343" s="16">
        <f t="shared" si="47"/>
        <v>287633.89405976795</v>
      </c>
      <c r="U343" s="16">
        <f t="shared" si="48"/>
        <v>25158.781285108642</v>
      </c>
      <c r="V343" s="16">
        <f t="shared" si="49"/>
        <v>26907.629150688233</v>
      </c>
    </row>
    <row r="344" spans="1:22" x14ac:dyDescent="0.3">
      <c r="A344">
        <v>342</v>
      </c>
      <c r="B344" s="15">
        <f>'일자별 시가총액'!B343/'일자별 시가총액'!$G343</f>
        <v>0.69774571552720133</v>
      </c>
      <c r="C344" s="15">
        <f>'일자별 시가총액'!C343/'일자별 시가총액'!$G343</f>
        <v>3.0094627826066912E-2</v>
      </c>
      <c r="D344" s="15">
        <f>'일자별 시가총액'!D343/'일자별 시가총액'!$G343</f>
        <v>0.12774740582187227</v>
      </c>
      <c r="E344" s="15">
        <f>'일자별 시가총액'!E343/'일자별 시가총액'!$G343</f>
        <v>8.2367007919282587E-2</v>
      </c>
      <c r="F344" s="15">
        <f>'일자별 시가총액'!F343/'일자별 시가총액'!$G343</f>
        <v>6.2045242905576947E-2</v>
      </c>
      <c r="G344" s="24">
        <f>'일자별 시가총액'!H343</f>
        <v>154.0887843782769</v>
      </c>
      <c r="H344" s="30">
        <v>100000</v>
      </c>
      <c r="I344" s="30">
        <v>50000</v>
      </c>
      <c r="J344" s="9">
        <f t="shared" si="44"/>
        <v>17950000</v>
      </c>
      <c r="K344" s="23">
        <f t="shared" si="42"/>
        <v>15408.878437827691</v>
      </c>
      <c r="L344" s="9">
        <f t="shared" si="43"/>
        <v>276589367959.00702</v>
      </c>
      <c r="M344" s="31">
        <f>$L344*B344/'일자별 주가'!B343-펀드!R343</f>
        <v>6761.9364220588468</v>
      </c>
      <c r="N344" s="31">
        <f>$L344*C344/'일자별 주가'!C343-펀드!S343</f>
        <v>26.330865721572991</v>
      </c>
      <c r="O344" s="31">
        <f>$L344*D344/'일자별 주가'!D343-펀드!T343</f>
        <v>803.44663145183586</v>
      </c>
      <c r="P344" s="31">
        <f>$L344*E344/'일자별 주가'!E343-펀드!U343</f>
        <v>70.275925377402018</v>
      </c>
      <c r="Q344" s="31">
        <f>$L344*F344/'일자별 주가'!F343-펀드!V343</f>
        <v>75.160975281251012</v>
      </c>
      <c r="R344" s="16">
        <f t="shared" si="45"/>
        <v>2427535.175519166</v>
      </c>
      <c r="S344" s="16">
        <f t="shared" si="46"/>
        <v>9452.7807940445437</v>
      </c>
      <c r="T344" s="16">
        <f t="shared" si="47"/>
        <v>288437.34069121978</v>
      </c>
      <c r="U344" s="16">
        <f t="shared" si="48"/>
        <v>25229.057210486044</v>
      </c>
      <c r="V344" s="16">
        <f t="shared" si="49"/>
        <v>26982.790125969485</v>
      </c>
    </row>
    <row r="345" spans="1:22" x14ac:dyDescent="0.3">
      <c r="A345">
        <v>343</v>
      </c>
      <c r="B345" s="15">
        <f>'일자별 시가총액'!B344/'일자별 시가총액'!$G344</f>
        <v>0.70013091414769002</v>
      </c>
      <c r="C345" s="15">
        <f>'일자별 시가총액'!C344/'일자별 시가총액'!$G344</f>
        <v>2.8962167172883174E-2</v>
      </c>
      <c r="D345" s="15">
        <f>'일자별 시가총액'!D344/'일자별 시가총액'!$G344</f>
        <v>0.12722392153017742</v>
      </c>
      <c r="E345" s="15">
        <f>'일자별 시가총액'!E344/'일자별 시가총액'!$G344</f>
        <v>8.1211914161788079E-2</v>
      </c>
      <c r="F345" s="15">
        <f>'일자별 시가총액'!F344/'일자별 시가총액'!$G344</f>
        <v>6.2471082987461318E-2</v>
      </c>
      <c r="G345" s="24">
        <f>'일자별 시가총액'!H344</f>
        <v>154.72280868108263</v>
      </c>
      <c r="H345" s="30">
        <v>150000</v>
      </c>
      <c r="I345" s="30">
        <v>150000</v>
      </c>
      <c r="J345" s="9">
        <f t="shared" si="44"/>
        <v>17950000</v>
      </c>
      <c r="K345" s="23">
        <f t="shared" si="42"/>
        <v>15472.280868108262</v>
      </c>
      <c r="L345" s="9">
        <f t="shared" si="43"/>
        <v>277727441582.54333</v>
      </c>
      <c r="M345" s="31">
        <f>$L345*B345/'일자별 주가'!B344-펀드!R344</f>
        <v>0</v>
      </c>
      <c r="N345" s="31">
        <f>$L345*C345/'일자별 주가'!C344-펀드!S344</f>
        <v>0</v>
      </c>
      <c r="O345" s="31">
        <f>$L345*D345/'일자별 주가'!D344-펀드!T344</f>
        <v>0</v>
      </c>
      <c r="P345" s="31">
        <f>$L345*E345/'일자별 주가'!E344-펀드!U344</f>
        <v>0</v>
      </c>
      <c r="Q345" s="31">
        <f>$L345*F345/'일자별 주가'!F344-펀드!V344</f>
        <v>0</v>
      </c>
      <c r="R345" s="16">
        <f t="shared" si="45"/>
        <v>2427535.175519166</v>
      </c>
      <c r="S345" s="16">
        <f t="shared" si="46"/>
        <v>9452.7807940445437</v>
      </c>
      <c r="T345" s="16">
        <f t="shared" si="47"/>
        <v>288437.34069121978</v>
      </c>
      <c r="U345" s="16">
        <f t="shared" si="48"/>
        <v>25229.057210486044</v>
      </c>
      <c r="V345" s="16">
        <f t="shared" si="49"/>
        <v>26982.790125969485</v>
      </c>
    </row>
    <row r="346" spans="1:22" x14ac:dyDescent="0.3">
      <c r="A346">
        <v>344</v>
      </c>
      <c r="B346" s="15">
        <f>'일자별 시가총액'!B345/'일자별 시가총액'!$G345</f>
        <v>0.70202040177017511</v>
      </c>
      <c r="C346" s="15">
        <f>'일자별 시가총액'!C345/'일자별 시가총액'!$G345</f>
        <v>2.9084379934963465E-2</v>
      </c>
      <c r="D346" s="15">
        <f>'일자별 시가총액'!D345/'일자별 시가총액'!$G345</f>
        <v>0.12506773035762966</v>
      </c>
      <c r="E346" s="15">
        <f>'일자별 시가총액'!E345/'일자별 시가총액'!$G345</f>
        <v>8.1656687162966091E-2</v>
      </c>
      <c r="F346" s="15">
        <f>'일자별 시가총액'!F345/'일자별 시가총액'!$G345</f>
        <v>6.2170800774265685E-2</v>
      </c>
      <c r="G346" s="24">
        <f>'일자별 시가총액'!H345</f>
        <v>153.53580365447294</v>
      </c>
      <c r="H346" s="30">
        <v>200000</v>
      </c>
      <c r="I346" s="30">
        <v>100000</v>
      </c>
      <c r="J346" s="9">
        <f t="shared" si="44"/>
        <v>18050000</v>
      </c>
      <c r="K346" s="23">
        <f t="shared" si="42"/>
        <v>15353.580365447295</v>
      </c>
      <c r="L346" s="9">
        <f t="shared" si="43"/>
        <v>277132125596.32367</v>
      </c>
      <c r="M346" s="31">
        <f>$L346*B346/'일자별 주가'!B345-펀드!R345</f>
        <v>13523.872844118625</v>
      </c>
      <c r="N346" s="31">
        <f>$L346*C346/'일자별 주가'!C345-펀드!S345</f>
        <v>52.661731443145982</v>
      </c>
      <c r="O346" s="31">
        <f>$L346*D346/'일자별 주가'!D345-펀드!T345</f>
        <v>1606.8932629037881</v>
      </c>
      <c r="P346" s="31">
        <f>$L346*E346/'일자별 주가'!E345-펀드!U345</f>
        <v>140.55185075479676</v>
      </c>
      <c r="Q346" s="31">
        <f>$L346*F346/'일자별 주가'!F345-펀드!V345</f>
        <v>150.32195056250566</v>
      </c>
      <c r="R346" s="16">
        <f t="shared" si="45"/>
        <v>2441059.0483632847</v>
      </c>
      <c r="S346" s="16">
        <f t="shared" si="46"/>
        <v>9505.4425254876896</v>
      </c>
      <c r="T346" s="16">
        <f t="shared" si="47"/>
        <v>290044.23395412357</v>
      </c>
      <c r="U346" s="16">
        <f t="shared" si="48"/>
        <v>25369.609061240841</v>
      </c>
      <c r="V346" s="16">
        <f t="shared" si="49"/>
        <v>27133.11207653199</v>
      </c>
    </row>
    <row r="347" spans="1:22" x14ac:dyDescent="0.3">
      <c r="A347">
        <v>345</v>
      </c>
      <c r="B347" s="15">
        <f>'일자별 시가총액'!B346/'일자별 시가총액'!$G346</f>
        <v>0.69962849571691388</v>
      </c>
      <c r="C347" s="15">
        <f>'일자별 시가총액'!C346/'일자별 시가총액'!$G346</f>
        <v>2.8643160461571088E-2</v>
      </c>
      <c r="D347" s="15">
        <f>'일자별 시가총액'!D346/'일자별 시가총액'!$G346</f>
        <v>0.12797106174560327</v>
      </c>
      <c r="E347" s="15">
        <f>'일자별 시가총액'!E346/'일자별 시가총액'!$G346</f>
        <v>8.1174767778403378E-2</v>
      </c>
      <c r="F347" s="15">
        <f>'일자별 시가총액'!F346/'일자별 시가총액'!$G346</f>
        <v>6.2582514297508399E-2</v>
      </c>
      <c r="G347" s="24">
        <f>'일자별 시가총액'!H346</f>
        <v>154.44731694894267</v>
      </c>
      <c r="H347" s="30">
        <v>200000</v>
      </c>
      <c r="I347" s="30">
        <v>200000</v>
      </c>
      <c r="J347" s="9">
        <f t="shared" si="44"/>
        <v>18050000</v>
      </c>
      <c r="K347" s="23">
        <f t="shared" si="42"/>
        <v>15444.731694894268</v>
      </c>
      <c r="L347" s="9">
        <f t="shared" si="43"/>
        <v>278777407092.84155</v>
      </c>
      <c r="M347" s="31">
        <f>$L347*B347/'일자별 주가'!B346-펀드!R346</f>
        <v>0</v>
      </c>
      <c r="N347" s="31">
        <f>$L347*C347/'일자별 주가'!C346-펀드!S346</f>
        <v>0</v>
      </c>
      <c r="O347" s="31">
        <f>$L347*D347/'일자별 주가'!D346-펀드!T346</f>
        <v>0</v>
      </c>
      <c r="P347" s="31">
        <f>$L347*E347/'일자별 주가'!E346-펀드!U346</f>
        <v>0</v>
      </c>
      <c r="Q347" s="31">
        <f>$L347*F347/'일자별 주가'!F346-펀드!V346</f>
        <v>0</v>
      </c>
      <c r="R347" s="16">
        <f t="shared" si="45"/>
        <v>2441059.0483632847</v>
      </c>
      <c r="S347" s="16">
        <f t="shared" si="46"/>
        <v>9505.4425254876896</v>
      </c>
      <c r="T347" s="16">
        <f t="shared" si="47"/>
        <v>290044.23395412357</v>
      </c>
      <c r="U347" s="16">
        <f t="shared" si="48"/>
        <v>25369.609061240841</v>
      </c>
      <c r="V347" s="16">
        <f t="shared" si="49"/>
        <v>27133.11207653199</v>
      </c>
    </row>
    <row r="348" spans="1:22" x14ac:dyDescent="0.3">
      <c r="A348">
        <v>346</v>
      </c>
      <c r="B348" s="15">
        <f>'일자별 시가총액'!B347/'일자별 시가총액'!$G347</f>
        <v>0.70398008830358461</v>
      </c>
      <c r="C348" s="15">
        <f>'일자별 시가총액'!C347/'일자별 시가총액'!$G347</f>
        <v>2.8348200424815721E-2</v>
      </c>
      <c r="D348" s="15">
        <f>'일자별 시가총액'!D347/'일자별 시가총액'!$G347</f>
        <v>0.1289283862554591</v>
      </c>
      <c r="E348" s="15">
        <f>'일자별 시가총액'!E347/'일자별 시가총액'!$G347</f>
        <v>7.6280986413486587E-2</v>
      </c>
      <c r="F348" s="15">
        <f>'일자별 시가총액'!F347/'일자별 시가총액'!$G347</f>
        <v>6.2462338602653954E-2</v>
      </c>
      <c r="G348" s="24">
        <f>'일자별 시가총액'!H347</f>
        <v>153.30050819494389</v>
      </c>
      <c r="H348" s="30">
        <v>100000</v>
      </c>
      <c r="I348" s="30">
        <v>50000</v>
      </c>
      <c r="J348" s="9">
        <f t="shared" si="44"/>
        <v>18100000</v>
      </c>
      <c r="K348" s="23">
        <f t="shared" si="42"/>
        <v>15330.050819494389</v>
      </c>
      <c r="L348" s="9">
        <f t="shared" si="43"/>
        <v>277473919832.84845</v>
      </c>
      <c r="M348" s="31">
        <f>$L348*B348/'일자별 주가'!B347-펀드!R347</f>
        <v>6761.9364220588468</v>
      </c>
      <c r="N348" s="31">
        <f>$L348*C348/'일자별 주가'!C347-펀드!S347</f>
        <v>26.33086572157481</v>
      </c>
      <c r="O348" s="31">
        <f>$L348*D348/'일자별 주가'!D347-펀드!T347</f>
        <v>803.44663145189406</v>
      </c>
      <c r="P348" s="31">
        <f>$L348*E348/'일자별 주가'!E347-펀드!U347</f>
        <v>70.275925377402018</v>
      </c>
      <c r="Q348" s="31">
        <f>$L348*F348/'일자별 주가'!F347-펀드!V347</f>
        <v>75.160975281258288</v>
      </c>
      <c r="R348" s="16">
        <f t="shared" si="45"/>
        <v>2447820.9847853435</v>
      </c>
      <c r="S348" s="16">
        <f t="shared" si="46"/>
        <v>9531.7733912092644</v>
      </c>
      <c r="T348" s="16">
        <f t="shared" si="47"/>
        <v>290847.68058557546</v>
      </c>
      <c r="U348" s="16">
        <f t="shared" si="48"/>
        <v>25439.884986618243</v>
      </c>
      <c r="V348" s="16">
        <f t="shared" si="49"/>
        <v>27208.273051813248</v>
      </c>
    </row>
    <row r="349" spans="1:22" x14ac:dyDescent="0.3">
      <c r="A349">
        <v>347</v>
      </c>
      <c r="B349" s="15">
        <f>'일자별 시가총액'!B348/'일자별 시가총액'!$G348</f>
        <v>0.70398404807336967</v>
      </c>
      <c r="C349" s="15">
        <f>'일자별 시가총액'!C348/'일자별 시가총액'!$G348</f>
        <v>2.7806926592779439E-2</v>
      </c>
      <c r="D349" s="15">
        <f>'일자별 시가총액'!D348/'일자별 시가총액'!$G348</f>
        <v>0.13188014853949798</v>
      </c>
      <c r="E349" s="15">
        <f>'일자별 시가총액'!E348/'일자별 시가총액'!$G348</f>
        <v>7.3807549393416633E-2</v>
      </c>
      <c r="F349" s="15">
        <f>'일자별 시가총액'!F348/'일자별 시가총액'!$G348</f>
        <v>6.2521327400936272E-2</v>
      </c>
      <c r="G349" s="24">
        <f>'일자별 시가총액'!H348</f>
        <v>152.91543627130494</v>
      </c>
      <c r="H349" s="30">
        <v>50000</v>
      </c>
      <c r="I349" s="30">
        <v>50000</v>
      </c>
      <c r="J349" s="9">
        <f t="shared" si="44"/>
        <v>18100000</v>
      </c>
      <c r="K349" s="23">
        <f t="shared" si="42"/>
        <v>15291.543627130493</v>
      </c>
      <c r="L349" s="9">
        <f t="shared" si="43"/>
        <v>276776939651.06195</v>
      </c>
      <c r="M349" s="31">
        <f>$L349*B349/'일자별 주가'!B348-펀드!R348</f>
        <v>0</v>
      </c>
      <c r="N349" s="31">
        <f>$L349*C349/'일자별 주가'!C348-펀드!S348</f>
        <v>0</v>
      </c>
      <c r="O349" s="31">
        <f>$L349*D349/'일자별 주가'!D348-펀드!T348</f>
        <v>0</v>
      </c>
      <c r="P349" s="31">
        <f>$L349*E349/'일자별 주가'!E348-펀드!U348</f>
        <v>0</v>
      </c>
      <c r="Q349" s="31">
        <f>$L349*F349/'일자별 주가'!F348-펀드!V348</f>
        <v>0</v>
      </c>
      <c r="R349" s="16">
        <f t="shared" si="45"/>
        <v>2447820.9847853435</v>
      </c>
      <c r="S349" s="16">
        <f t="shared" si="46"/>
        <v>9531.7733912092644</v>
      </c>
      <c r="T349" s="16">
        <f t="shared" si="47"/>
        <v>290847.68058557546</v>
      </c>
      <c r="U349" s="16">
        <f t="shared" si="48"/>
        <v>25439.884986618243</v>
      </c>
      <c r="V349" s="16">
        <f t="shared" si="49"/>
        <v>27208.273051813248</v>
      </c>
    </row>
    <row r="350" spans="1:22" x14ac:dyDescent="0.3">
      <c r="A350">
        <v>348</v>
      </c>
      <c r="B350" s="15">
        <f>'일자별 시가총액'!B349/'일자별 시가총액'!$G349</f>
        <v>0.70327518028215774</v>
      </c>
      <c r="C350" s="15">
        <f>'일자별 시가총액'!C349/'일자별 시가총액'!$G349</f>
        <v>2.7943415443927522E-2</v>
      </c>
      <c r="D350" s="15">
        <f>'일자별 시가총액'!D349/'일자별 시가총액'!$G349</f>
        <v>0.1304033471430793</v>
      </c>
      <c r="E350" s="15">
        <f>'일자별 시가총액'!E349/'일자별 시가총액'!$G349</f>
        <v>7.5919194374100413E-2</v>
      </c>
      <c r="F350" s="15">
        <f>'일자별 시가총액'!F349/'일자별 시가총액'!$G349</f>
        <v>6.2458862756735074E-2</v>
      </c>
      <c r="G350" s="24">
        <f>'일자별 시가총액'!H349</f>
        <v>154.03105998696483</v>
      </c>
      <c r="H350" s="30">
        <v>200000</v>
      </c>
      <c r="I350" s="30">
        <v>100000</v>
      </c>
      <c r="J350" s="9">
        <f t="shared" si="44"/>
        <v>18200000</v>
      </c>
      <c r="K350" s="23">
        <f t="shared" si="42"/>
        <v>15403.105998696483</v>
      </c>
      <c r="L350" s="9">
        <f t="shared" si="43"/>
        <v>280336529176.276</v>
      </c>
      <c r="M350" s="31">
        <f>$L350*B350/'일자별 주가'!B349-펀드!R349</f>
        <v>13523.872844118159</v>
      </c>
      <c r="N350" s="31">
        <f>$L350*C350/'일자별 주가'!C349-펀드!S349</f>
        <v>52.661731443144163</v>
      </c>
      <c r="O350" s="31">
        <f>$L350*D350/'일자별 주가'!D349-펀드!T349</f>
        <v>1606.8932629037299</v>
      </c>
      <c r="P350" s="31">
        <f>$L350*E350/'일자별 주가'!E349-펀드!U349</f>
        <v>140.55185075479676</v>
      </c>
      <c r="Q350" s="31">
        <f>$L350*F350/'일자별 주가'!F349-펀드!V349</f>
        <v>150.32195056250202</v>
      </c>
      <c r="R350" s="16">
        <f t="shared" si="45"/>
        <v>2461344.8576294617</v>
      </c>
      <c r="S350" s="16">
        <f t="shared" si="46"/>
        <v>9584.4351226524086</v>
      </c>
      <c r="T350" s="16">
        <f t="shared" si="47"/>
        <v>292454.57384847919</v>
      </c>
      <c r="U350" s="16">
        <f t="shared" si="48"/>
        <v>25580.436837373039</v>
      </c>
      <c r="V350" s="16">
        <f t="shared" si="49"/>
        <v>27358.59500237575</v>
      </c>
    </row>
    <row r="351" spans="1:22" x14ac:dyDescent="0.3">
      <c r="A351">
        <v>349</v>
      </c>
      <c r="B351" s="15">
        <f>'일자별 시가총액'!B350/'일자별 시가총액'!$G350</f>
        <v>0.70496790793599795</v>
      </c>
      <c r="C351" s="15">
        <f>'일자별 시가총액'!C350/'일자별 시가총액'!$G350</f>
        <v>2.847814692209065E-2</v>
      </c>
      <c r="D351" s="15">
        <f>'일자별 시가총액'!D350/'일자별 시가총액'!$G350</f>
        <v>0.13214877418118953</v>
      </c>
      <c r="E351" s="15">
        <f>'일자별 시가총액'!E350/'일자별 시가총액'!$G350</f>
        <v>7.4540595589111747E-2</v>
      </c>
      <c r="F351" s="15">
        <f>'일자별 시가총액'!F350/'일자별 시가총액'!$G350</f>
        <v>5.9864575371610086E-2</v>
      </c>
      <c r="G351" s="24">
        <f>'일자별 시가총액'!H350</f>
        <v>154.42855649116015</v>
      </c>
      <c r="H351" s="30">
        <v>50000</v>
      </c>
      <c r="I351" s="30">
        <v>50000</v>
      </c>
      <c r="J351" s="9">
        <f t="shared" si="44"/>
        <v>18200000</v>
      </c>
      <c r="K351" s="23">
        <f t="shared" si="42"/>
        <v>15442.855649116016</v>
      </c>
      <c r="L351" s="9">
        <f t="shared" si="43"/>
        <v>281059972813.9115</v>
      </c>
      <c r="M351" s="31">
        <f>$L351*B351/'일자별 주가'!B350-펀드!R350</f>
        <v>0</v>
      </c>
      <c r="N351" s="31">
        <f>$L351*C351/'일자별 주가'!C350-펀드!S350</f>
        <v>0</v>
      </c>
      <c r="O351" s="31">
        <f>$L351*D351/'일자별 주가'!D350-펀드!T350</f>
        <v>0</v>
      </c>
      <c r="P351" s="31">
        <f>$L351*E351/'일자별 주가'!E350-펀드!U350</f>
        <v>0</v>
      </c>
      <c r="Q351" s="31">
        <f>$L351*F351/'일자별 주가'!F350-펀드!V350</f>
        <v>0</v>
      </c>
      <c r="R351" s="16">
        <f t="shared" si="45"/>
        <v>2461344.8576294617</v>
      </c>
      <c r="S351" s="16">
        <f t="shared" si="46"/>
        <v>9584.4351226524086</v>
      </c>
      <c r="T351" s="16">
        <f t="shared" si="47"/>
        <v>292454.57384847919</v>
      </c>
      <c r="U351" s="16">
        <f t="shared" si="48"/>
        <v>25580.436837373039</v>
      </c>
      <c r="V351" s="16">
        <f t="shared" si="49"/>
        <v>27358.59500237575</v>
      </c>
    </row>
    <row r="352" spans="1:22" x14ac:dyDescent="0.3">
      <c r="A352">
        <v>350</v>
      </c>
      <c r="B352" s="15">
        <f>'일자별 시가총액'!B351/'일자별 시가총액'!$G351</f>
        <v>0.70398382866985587</v>
      </c>
      <c r="C352" s="15">
        <f>'일자별 시가총액'!C351/'일자별 시가총액'!$G351</f>
        <v>2.7966134684366813E-2</v>
      </c>
      <c r="D352" s="15">
        <f>'일자별 시가총액'!D351/'일자별 시가총액'!$G351</f>
        <v>0.13335727728667171</v>
      </c>
      <c r="E352" s="15">
        <f>'일자별 시가총액'!E351/'일자별 시가총액'!$G351</f>
        <v>7.4888835880164983E-2</v>
      </c>
      <c r="F352" s="15">
        <f>'일자별 시가총액'!F351/'일자별 시가총액'!$G351</f>
        <v>5.980392347894066E-2</v>
      </c>
      <c r="G352" s="24">
        <f>'일자별 시가총액'!H351</f>
        <v>154.83653272198785</v>
      </c>
      <c r="H352" s="30">
        <v>150000</v>
      </c>
      <c r="I352" s="30">
        <v>50000</v>
      </c>
      <c r="J352" s="9">
        <f t="shared" si="44"/>
        <v>18300000</v>
      </c>
      <c r="K352" s="23">
        <f t="shared" si="42"/>
        <v>15483.653272198786</v>
      </c>
      <c r="L352" s="9">
        <f t="shared" si="43"/>
        <v>283350854881.23779</v>
      </c>
      <c r="M352" s="31">
        <f>$L352*B352/'일자별 주가'!B351-펀드!R351</f>
        <v>13523.872844117694</v>
      </c>
      <c r="N352" s="31">
        <f>$L352*C352/'일자별 주가'!C351-펀드!S351</f>
        <v>52.661731443144163</v>
      </c>
      <c r="O352" s="31">
        <f>$L352*D352/'일자별 주가'!D351-펀드!T351</f>
        <v>1606.8932629037299</v>
      </c>
      <c r="P352" s="31">
        <f>$L352*E352/'일자별 주가'!E351-펀드!U351</f>
        <v>140.55185075479676</v>
      </c>
      <c r="Q352" s="31">
        <f>$L352*F352/'일자별 주가'!F351-펀드!V351</f>
        <v>150.32195056250202</v>
      </c>
      <c r="R352" s="16">
        <f t="shared" si="45"/>
        <v>2474868.7304735794</v>
      </c>
      <c r="S352" s="16">
        <f t="shared" si="46"/>
        <v>9637.0968540955528</v>
      </c>
      <c r="T352" s="16">
        <f t="shared" si="47"/>
        <v>294061.46711138292</v>
      </c>
      <c r="U352" s="16">
        <f t="shared" si="48"/>
        <v>25720.988688127836</v>
      </c>
      <c r="V352" s="16">
        <f t="shared" si="49"/>
        <v>27508.916952938253</v>
      </c>
    </row>
    <row r="353" spans="1:22" x14ac:dyDescent="0.3">
      <c r="A353">
        <v>351</v>
      </c>
      <c r="B353" s="15">
        <f>'일자별 시가총액'!B352/'일자별 시가총액'!$G352</f>
        <v>0.70816506071292451</v>
      </c>
      <c r="C353" s="15">
        <f>'일자별 시가총액'!C352/'일자별 시가총액'!$G352</f>
        <v>2.7590400203921787E-2</v>
      </c>
      <c r="D353" s="15">
        <f>'일자별 시가총액'!D352/'일자별 시가총액'!$G352</f>
        <v>0.13121383575978671</v>
      </c>
      <c r="E353" s="15">
        <f>'일자별 시가총액'!E352/'일자별 시가총액'!$G352</f>
        <v>7.3507585834955105E-2</v>
      </c>
      <c r="F353" s="15">
        <f>'일자별 시가총액'!F352/'일자별 시가총액'!$G352</f>
        <v>5.9523117488411915E-2</v>
      </c>
      <c r="G353" s="24">
        <f>'일자별 시가총액'!H352</f>
        <v>154.30426978487966</v>
      </c>
      <c r="H353" s="30">
        <v>200000</v>
      </c>
      <c r="I353" s="30">
        <v>100000</v>
      </c>
      <c r="J353" s="9">
        <f t="shared" si="44"/>
        <v>18400000</v>
      </c>
      <c r="K353" s="23">
        <f t="shared" si="42"/>
        <v>15430.426978487965</v>
      </c>
      <c r="L353" s="9">
        <f t="shared" si="43"/>
        <v>283919856404.17859</v>
      </c>
      <c r="M353" s="31">
        <f>$L353*B353/'일자별 주가'!B352-펀드!R352</f>
        <v>13523.872844118159</v>
      </c>
      <c r="N353" s="31">
        <f>$L353*C353/'일자별 주가'!C352-펀드!S352</f>
        <v>52.661731443145982</v>
      </c>
      <c r="O353" s="31">
        <f>$L353*D353/'일자별 주가'!D352-펀드!T352</f>
        <v>1606.8932629037299</v>
      </c>
      <c r="P353" s="31">
        <f>$L353*E353/'일자별 주가'!E352-펀드!U352</f>
        <v>140.55185075479676</v>
      </c>
      <c r="Q353" s="31">
        <f>$L353*F353/'일자별 주가'!F352-펀드!V352</f>
        <v>150.32195056250202</v>
      </c>
      <c r="R353" s="16">
        <f t="shared" si="45"/>
        <v>2488392.6033176975</v>
      </c>
      <c r="S353" s="16">
        <f t="shared" si="46"/>
        <v>9689.7585855386988</v>
      </c>
      <c r="T353" s="16">
        <f t="shared" si="47"/>
        <v>295668.36037428665</v>
      </c>
      <c r="U353" s="16">
        <f t="shared" si="48"/>
        <v>25861.540538882633</v>
      </c>
      <c r="V353" s="16">
        <f t="shared" si="49"/>
        <v>27659.238903500755</v>
      </c>
    </row>
    <row r="354" spans="1:22" x14ac:dyDescent="0.3">
      <c r="A354">
        <v>352</v>
      </c>
      <c r="B354" s="15">
        <f>'일자별 시가총액'!B353/'일자별 시가총액'!$G353</f>
        <v>0.70994203517577736</v>
      </c>
      <c r="C354" s="15">
        <f>'일자별 시가총액'!C353/'일자별 시가총액'!$G353</f>
        <v>2.7189480527756299E-2</v>
      </c>
      <c r="D354" s="15">
        <f>'일자별 시가총액'!D353/'일자별 시가총액'!$G353</f>
        <v>0.13142204353061868</v>
      </c>
      <c r="E354" s="15">
        <f>'일자별 시가총액'!E353/'일자별 시가총액'!$G353</f>
        <v>7.235758669066561E-2</v>
      </c>
      <c r="F354" s="15">
        <f>'일자별 시가총액'!F353/'일자별 시가총액'!$G353</f>
        <v>5.9088854075182044E-2</v>
      </c>
      <c r="G354" s="24">
        <f>'일자별 시가총액'!H353</f>
        <v>157.72790115403066</v>
      </c>
      <c r="H354" s="30">
        <v>50000</v>
      </c>
      <c r="I354" s="30">
        <v>0</v>
      </c>
      <c r="J354" s="9">
        <f t="shared" si="44"/>
        <v>18450000</v>
      </c>
      <c r="K354" s="23">
        <f t="shared" si="42"/>
        <v>15772.790115403064</v>
      </c>
      <c r="L354" s="9">
        <f t="shared" si="43"/>
        <v>291007977629.18652</v>
      </c>
      <c r="M354" s="31">
        <f>$L354*B354/'일자별 주가'!B353-펀드!R353</f>
        <v>6761.9364220583811</v>
      </c>
      <c r="N354" s="31">
        <f>$L354*C354/'일자별 주가'!C353-펀드!S353</f>
        <v>26.330865721569353</v>
      </c>
      <c r="O354" s="31">
        <f>$L354*D354/'일자별 주가'!D353-펀드!T353</f>
        <v>803.44663145177765</v>
      </c>
      <c r="P354" s="31">
        <f>$L354*E354/'일자별 주가'!E353-펀드!U353</f>
        <v>70.275925377394742</v>
      </c>
      <c r="Q354" s="31">
        <f>$L354*F354/'일자별 주가'!F353-펀드!V353</f>
        <v>75.16097528125465</v>
      </c>
      <c r="R354" s="16">
        <f t="shared" si="45"/>
        <v>2495154.5397397559</v>
      </c>
      <c r="S354" s="16">
        <f t="shared" si="46"/>
        <v>9716.0894512602681</v>
      </c>
      <c r="T354" s="16">
        <f t="shared" si="47"/>
        <v>296471.80700573843</v>
      </c>
      <c r="U354" s="16">
        <f t="shared" si="48"/>
        <v>25931.816464260028</v>
      </c>
      <c r="V354" s="16">
        <f t="shared" si="49"/>
        <v>27734.399878782009</v>
      </c>
    </row>
    <row r="355" spans="1:22" x14ac:dyDescent="0.3">
      <c r="A355">
        <v>353</v>
      </c>
      <c r="B355" s="15">
        <f>'일자별 시가총액'!B354/'일자별 시가총액'!$G354</f>
        <v>0.70855140596979949</v>
      </c>
      <c r="C355" s="15">
        <f>'일자별 시가총액'!C354/'일자별 시가총액'!$G354</f>
        <v>2.7865068426678203E-2</v>
      </c>
      <c r="D355" s="15">
        <f>'일자별 시가총액'!D354/'일자별 시가총액'!$G354</f>
        <v>0.13160992009660816</v>
      </c>
      <c r="E355" s="15">
        <f>'일자별 시가총액'!E354/'일자별 시가총액'!$G354</f>
        <v>7.2474221362964164E-2</v>
      </c>
      <c r="F355" s="15">
        <f>'일자별 시가총액'!F354/'일자별 시가총액'!$G354</f>
        <v>5.9499384143949986E-2</v>
      </c>
      <c r="G355" s="24">
        <f>'일자별 시가총액'!H354</f>
        <v>156.89226475599924</v>
      </c>
      <c r="H355" s="30">
        <v>200000</v>
      </c>
      <c r="I355" s="30">
        <v>100000</v>
      </c>
      <c r="J355" s="9">
        <f t="shared" si="44"/>
        <v>18550000</v>
      </c>
      <c r="K355" s="23">
        <f t="shared" si="42"/>
        <v>15689.226475599922</v>
      </c>
      <c r="L355" s="9">
        <f t="shared" si="43"/>
        <v>291035151122.37854</v>
      </c>
      <c r="M355" s="31">
        <f>$L355*B355/'일자별 주가'!B354-펀드!R354</f>
        <v>13523.872844117228</v>
      </c>
      <c r="N355" s="31">
        <f>$L355*C355/'일자별 주가'!C354-펀드!S354</f>
        <v>52.661731443145982</v>
      </c>
      <c r="O355" s="31">
        <f>$L355*D355/'일자별 주가'!D354-펀드!T354</f>
        <v>1606.8932629037881</v>
      </c>
      <c r="P355" s="31">
        <f>$L355*E355/'일자별 주가'!E354-펀드!U354</f>
        <v>140.55185075479676</v>
      </c>
      <c r="Q355" s="31">
        <f>$L355*F355/'일자별 주가'!F354-펀드!V354</f>
        <v>150.32195056249475</v>
      </c>
      <c r="R355" s="16">
        <f t="shared" si="45"/>
        <v>2508678.4125838731</v>
      </c>
      <c r="S355" s="16">
        <f t="shared" si="46"/>
        <v>9768.7511827034141</v>
      </c>
      <c r="T355" s="16">
        <f t="shared" si="47"/>
        <v>298078.70026864222</v>
      </c>
      <c r="U355" s="16">
        <f t="shared" si="48"/>
        <v>26072.368315014824</v>
      </c>
      <c r="V355" s="16">
        <f t="shared" si="49"/>
        <v>27884.721829344504</v>
      </c>
    </row>
    <row r="356" spans="1:22" x14ac:dyDescent="0.3">
      <c r="A356">
        <v>354</v>
      </c>
      <c r="B356" s="15">
        <f>'일자별 시가총액'!B355/'일자별 시가총액'!$G355</f>
        <v>0.70736310099402566</v>
      </c>
      <c r="C356" s="15">
        <f>'일자별 시가총액'!C355/'일자별 시가총액'!$G355</f>
        <v>2.7986725289456022E-2</v>
      </c>
      <c r="D356" s="15">
        <f>'일자별 시가총액'!D355/'일자별 시가총액'!$G355</f>
        <v>0.13187047743788669</v>
      </c>
      <c r="E356" s="15">
        <f>'일자별 시가총액'!E355/'일자별 시가총액'!$G355</f>
        <v>7.306651515368745E-2</v>
      </c>
      <c r="F356" s="15">
        <f>'일자별 시가총액'!F355/'일자별 시가총액'!$G355</f>
        <v>5.9713181124944205E-2</v>
      </c>
      <c r="G356" s="24">
        <f>'일자별 시가총액'!H355</f>
        <v>156.58226791541568</v>
      </c>
      <c r="H356" s="30">
        <v>150000</v>
      </c>
      <c r="I356" s="30">
        <v>150000</v>
      </c>
      <c r="J356" s="9">
        <f t="shared" si="44"/>
        <v>18550000</v>
      </c>
      <c r="K356" s="23">
        <f t="shared" si="42"/>
        <v>15658.226791541569</v>
      </c>
      <c r="L356" s="9">
        <f t="shared" si="43"/>
        <v>290460106983.09607</v>
      </c>
      <c r="M356" s="31">
        <f>$L356*B356/'일자별 주가'!B355-펀드!R355</f>
        <v>0</v>
      </c>
      <c r="N356" s="31">
        <f>$L356*C356/'일자별 주가'!C355-펀드!S355</f>
        <v>0</v>
      </c>
      <c r="O356" s="31">
        <f>$L356*D356/'일자별 주가'!D355-펀드!T355</f>
        <v>0</v>
      </c>
      <c r="P356" s="31">
        <f>$L356*E356/'일자별 주가'!E355-펀드!U355</f>
        <v>0</v>
      </c>
      <c r="Q356" s="31">
        <f>$L356*F356/'일자별 주가'!F355-펀드!V355</f>
        <v>0</v>
      </c>
      <c r="R356" s="16">
        <f t="shared" si="45"/>
        <v>2508678.4125838731</v>
      </c>
      <c r="S356" s="16">
        <f t="shared" si="46"/>
        <v>9768.7511827034141</v>
      </c>
      <c r="T356" s="16">
        <f t="shared" si="47"/>
        <v>298078.70026864222</v>
      </c>
      <c r="U356" s="16">
        <f t="shared" si="48"/>
        <v>26072.368315014824</v>
      </c>
      <c r="V356" s="16">
        <f t="shared" si="49"/>
        <v>27884.721829344504</v>
      </c>
    </row>
    <row r="357" spans="1:22" x14ac:dyDescent="0.3">
      <c r="A357">
        <v>355</v>
      </c>
      <c r="B357" s="15">
        <f>'일자별 시가총액'!B356/'일자별 시가총액'!$G356</f>
        <v>0.70864202008987653</v>
      </c>
      <c r="C357" s="15">
        <f>'일자별 시가총액'!C356/'일자별 시가총액'!$G356</f>
        <v>2.8470176902493465E-2</v>
      </c>
      <c r="D357" s="15">
        <f>'일자별 시가총액'!D356/'일자별 시가총액'!$G356</f>
        <v>0.13108081566448634</v>
      </c>
      <c r="E357" s="15">
        <f>'일자별 시가총액'!E356/'일자별 시가총액'!$G356</f>
        <v>7.2659072527509402E-2</v>
      </c>
      <c r="F357" s="15">
        <f>'일자별 시가총액'!F356/'일자별 시가총액'!$G356</f>
        <v>5.914791481563423E-2</v>
      </c>
      <c r="G357" s="24">
        <f>'일자별 시가총액'!H356</f>
        <v>156.29967663966369</v>
      </c>
      <c r="H357" s="30">
        <v>100000</v>
      </c>
      <c r="I357" s="30">
        <v>50000</v>
      </c>
      <c r="J357" s="9">
        <f t="shared" si="44"/>
        <v>18600000</v>
      </c>
      <c r="K357" s="23">
        <f t="shared" si="42"/>
        <v>15629.967663966368</v>
      </c>
      <c r="L357" s="9">
        <f t="shared" si="43"/>
        <v>290717398549.77448</v>
      </c>
      <c r="M357" s="31">
        <f>$L357*B357/'일자별 주가'!B356-펀드!R356</f>
        <v>6761.9364220602438</v>
      </c>
      <c r="N357" s="31">
        <f>$L357*C357/'일자별 주가'!C356-펀드!S356</f>
        <v>26.33086572157481</v>
      </c>
      <c r="O357" s="31">
        <f>$L357*D357/'일자별 주가'!D356-펀드!T356</f>
        <v>803.44663145189406</v>
      </c>
      <c r="P357" s="31">
        <f>$L357*E357/'일자별 주가'!E356-펀드!U356</f>
        <v>70.275925377402018</v>
      </c>
      <c r="Q357" s="31">
        <f>$L357*F357/'일자별 주가'!F356-펀드!V356</f>
        <v>75.160975281265564</v>
      </c>
      <c r="R357" s="16">
        <f t="shared" si="45"/>
        <v>2515440.3490059334</v>
      </c>
      <c r="S357" s="16">
        <f t="shared" si="46"/>
        <v>9795.0820484249889</v>
      </c>
      <c r="T357" s="16">
        <f t="shared" si="47"/>
        <v>298882.14690009411</v>
      </c>
      <c r="U357" s="16">
        <f t="shared" si="48"/>
        <v>26142.644240392226</v>
      </c>
      <c r="V357" s="16">
        <f t="shared" si="49"/>
        <v>27959.882804625769</v>
      </c>
    </row>
    <row r="358" spans="1:22" x14ac:dyDescent="0.3">
      <c r="A358">
        <v>356</v>
      </c>
      <c r="B358" s="15">
        <f>'일자별 시가총액'!B357/'일자별 시가총액'!$G357</f>
        <v>0.71180400670549826</v>
      </c>
      <c r="C358" s="15">
        <f>'일자별 시가총액'!C357/'일자별 시가총액'!$G357</f>
        <v>2.8169996255426637E-2</v>
      </c>
      <c r="D358" s="15">
        <f>'일자별 시가총액'!D357/'일자별 시가총액'!$G357</f>
        <v>0.1277502074286489</v>
      </c>
      <c r="E358" s="15">
        <f>'일자별 시가총액'!E357/'일자별 시가총액'!$G357</f>
        <v>7.3155912586453598E-2</v>
      </c>
      <c r="F358" s="15">
        <f>'일자별 시가총액'!F357/'일자별 시가총액'!$G357</f>
        <v>5.9119877023972596E-2</v>
      </c>
      <c r="G358" s="24">
        <f>'일자별 시가총액'!H357</f>
        <v>154.08540515728615</v>
      </c>
      <c r="H358" s="30">
        <v>50000</v>
      </c>
      <c r="I358" s="30">
        <v>50000</v>
      </c>
      <c r="J358" s="9">
        <f t="shared" si="44"/>
        <v>18600000</v>
      </c>
      <c r="K358" s="23">
        <f t="shared" si="42"/>
        <v>15408.540515728613</v>
      </c>
      <c r="L358" s="9">
        <f t="shared" si="43"/>
        <v>286598853592.55219</v>
      </c>
      <c r="M358" s="31">
        <f>$L358*B358/'일자별 주가'!B357-펀드!R357</f>
        <v>0</v>
      </c>
      <c r="N358" s="31">
        <f>$L358*C358/'일자별 주가'!C357-펀드!S357</f>
        <v>0</v>
      </c>
      <c r="O358" s="31">
        <f>$L358*D358/'일자별 주가'!D357-펀드!T357</f>
        <v>0</v>
      </c>
      <c r="P358" s="31">
        <f>$L358*E358/'일자별 주가'!E357-펀드!U357</f>
        <v>0</v>
      </c>
      <c r="Q358" s="31">
        <f>$L358*F358/'일자별 주가'!F357-펀드!V357</f>
        <v>0</v>
      </c>
      <c r="R358" s="16">
        <f t="shared" si="45"/>
        <v>2515440.3490059334</v>
      </c>
      <c r="S358" s="16">
        <f t="shared" si="46"/>
        <v>9795.0820484249889</v>
      </c>
      <c r="T358" s="16">
        <f t="shared" si="47"/>
        <v>298882.14690009411</v>
      </c>
      <c r="U358" s="16">
        <f t="shared" si="48"/>
        <v>26142.644240392226</v>
      </c>
      <c r="V358" s="16">
        <f t="shared" si="49"/>
        <v>27959.882804625769</v>
      </c>
    </row>
    <row r="359" spans="1:22" x14ac:dyDescent="0.3">
      <c r="A359">
        <v>357</v>
      </c>
      <c r="B359" s="15">
        <f>'일자별 시가총액'!B358/'일자별 시가총액'!$G358</f>
        <v>0.71007468045377942</v>
      </c>
      <c r="C359" s="15">
        <f>'일자별 시가총액'!C358/'일자별 시가총액'!$G358</f>
        <v>2.8844709844051596E-2</v>
      </c>
      <c r="D359" s="15">
        <f>'일자별 시가총액'!D358/'일자별 시가총액'!$G358</f>
        <v>0.1281179765003069</v>
      </c>
      <c r="E359" s="15">
        <f>'일자별 시가총액'!E358/'일자별 시가총액'!$G358</f>
        <v>7.3523814864959999E-2</v>
      </c>
      <c r="F359" s="15">
        <f>'일자별 시가총액'!F358/'일자별 시가총액'!$G358</f>
        <v>5.943881833690208E-2</v>
      </c>
      <c r="G359" s="24">
        <f>'일자별 시가총액'!H358</f>
        <v>154.27020995502966</v>
      </c>
      <c r="H359" s="30">
        <v>150000</v>
      </c>
      <c r="I359" s="30">
        <v>50000</v>
      </c>
      <c r="J359" s="9">
        <f t="shared" si="44"/>
        <v>18700000</v>
      </c>
      <c r="K359" s="23">
        <f t="shared" si="42"/>
        <v>15427.020995502966</v>
      </c>
      <c r="L359" s="9">
        <f t="shared" si="43"/>
        <v>288485292615.90546</v>
      </c>
      <c r="M359" s="31">
        <f>$L359*B359/'일자별 주가'!B358-펀드!R358</f>
        <v>13523.872844117694</v>
      </c>
      <c r="N359" s="31">
        <f>$L359*C359/'일자별 주가'!C358-펀드!S358</f>
        <v>52.661731443144163</v>
      </c>
      <c r="O359" s="31">
        <f>$L359*D359/'일자별 주가'!D358-펀드!T358</f>
        <v>1606.8932629037299</v>
      </c>
      <c r="P359" s="31">
        <f>$L359*E359/'일자별 주가'!E358-펀드!U358</f>
        <v>140.55185075479312</v>
      </c>
      <c r="Q359" s="31">
        <f>$L359*F359/'일자별 주가'!F358-펀드!V358</f>
        <v>150.32195056249839</v>
      </c>
      <c r="R359" s="16">
        <f t="shared" si="45"/>
        <v>2528964.2218500511</v>
      </c>
      <c r="S359" s="16">
        <f t="shared" si="46"/>
        <v>9847.7437798681331</v>
      </c>
      <c r="T359" s="16">
        <f t="shared" si="47"/>
        <v>300489.04016299784</v>
      </c>
      <c r="U359" s="16">
        <f t="shared" si="48"/>
        <v>26283.19609114702</v>
      </c>
      <c r="V359" s="16">
        <f t="shared" si="49"/>
        <v>28110.204755188268</v>
      </c>
    </row>
    <row r="360" spans="1:22" x14ac:dyDescent="0.3">
      <c r="A360">
        <v>358</v>
      </c>
      <c r="B360" s="15">
        <f>'일자별 시가총액'!B359/'일자별 시가총액'!$G359</f>
        <v>0.70199008488853776</v>
      </c>
      <c r="C360" s="15">
        <f>'일자별 시가총액'!C359/'일자별 시가총액'!$G359</f>
        <v>2.8182805190571914E-2</v>
      </c>
      <c r="D360" s="15">
        <f>'일자별 시가총액'!D359/'일자별 시가총액'!$G359</f>
        <v>0.13180803331040208</v>
      </c>
      <c r="E360" s="15">
        <f>'일자별 시가총액'!E359/'일자별 시가총액'!$G359</f>
        <v>7.6559726770877898E-2</v>
      </c>
      <c r="F360" s="15">
        <f>'일자별 시가총액'!F359/'일자별 시가총액'!$G359</f>
        <v>6.1459349839610392E-2</v>
      </c>
      <c r="G360" s="24">
        <f>'일자별 시가총액'!H359</f>
        <v>156.04689068329006</v>
      </c>
      <c r="H360" s="30">
        <v>150000</v>
      </c>
      <c r="I360" s="30">
        <v>50000</v>
      </c>
      <c r="J360" s="9">
        <f t="shared" si="44"/>
        <v>18800000</v>
      </c>
      <c r="K360" s="23">
        <f t="shared" si="42"/>
        <v>15604.689068329006</v>
      </c>
      <c r="L360" s="9">
        <f t="shared" si="43"/>
        <v>293368154484.58533</v>
      </c>
      <c r="M360" s="31">
        <f>$L360*B360/'일자별 주가'!B359-펀드!R359</f>
        <v>13523.872844118159</v>
      </c>
      <c r="N360" s="31">
        <f>$L360*C360/'일자별 주가'!C359-펀드!S359</f>
        <v>52.661731443147801</v>
      </c>
      <c r="O360" s="31">
        <f>$L360*D360/'일자별 주가'!D359-펀드!T359</f>
        <v>1606.8932629037299</v>
      </c>
      <c r="P360" s="31">
        <f>$L360*E360/'일자별 주가'!E359-펀드!U359</f>
        <v>140.55185075480404</v>
      </c>
      <c r="Q360" s="31">
        <f>$L360*F360/'일자별 주가'!F359-펀드!V359</f>
        <v>150.32195056251294</v>
      </c>
      <c r="R360" s="16">
        <f t="shared" si="45"/>
        <v>2542488.0946941692</v>
      </c>
      <c r="S360" s="16">
        <f t="shared" si="46"/>
        <v>9900.4055113112809</v>
      </c>
      <c r="T360" s="16">
        <f t="shared" si="47"/>
        <v>302095.93342590157</v>
      </c>
      <c r="U360" s="16">
        <f t="shared" si="48"/>
        <v>26423.747941901824</v>
      </c>
      <c r="V360" s="16">
        <f t="shared" si="49"/>
        <v>28260.526705750781</v>
      </c>
    </row>
    <row r="361" spans="1:22" x14ac:dyDescent="0.3">
      <c r="A361">
        <v>359</v>
      </c>
      <c r="B361" s="15">
        <f>'일자별 시가총액'!B360/'일자별 시가총액'!$G360</f>
        <v>0.70262542883001022</v>
      </c>
      <c r="C361" s="15">
        <f>'일자별 시가총액'!C360/'일자별 시가총액'!$G360</f>
        <v>2.8652226179520499E-2</v>
      </c>
      <c r="D361" s="15">
        <f>'일자별 시가총액'!D360/'일자별 시가총액'!$G360</f>
        <v>0.13170966803335415</v>
      </c>
      <c r="E361" s="15">
        <f>'일자별 시가총액'!E360/'일자별 시가총액'!$G360</f>
        <v>7.5018604735528432E-2</v>
      </c>
      <c r="F361" s="15">
        <f>'일자별 시가총액'!F360/'일자별 시가총액'!$G360</f>
        <v>6.1994072221586698E-2</v>
      </c>
      <c r="G361" s="24">
        <f>'일자별 시가총액'!H360</f>
        <v>154.94340501799294</v>
      </c>
      <c r="H361" s="30">
        <v>200000</v>
      </c>
      <c r="I361" s="30">
        <v>100000</v>
      </c>
      <c r="J361" s="9">
        <f t="shared" si="44"/>
        <v>18900000</v>
      </c>
      <c r="K361" s="23">
        <f t="shared" si="42"/>
        <v>15494.340501799295</v>
      </c>
      <c r="L361" s="9">
        <f t="shared" si="43"/>
        <v>292843035484.00671</v>
      </c>
      <c r="M361" s="31">
        <f>$L361*B361/'일자별 주가'!B360-펀드!R360</f>
        <v>13523.872844118159</v>
      </c>
      <c r="N361" s="31">
        <f>$L361*C361/'일자별 주가'!C360-펀드!S360</f>
        <v>52.661731443144163</v>
      </c>
      <c r="O361" s="31">
        <f>$L361*D361/'일자별 주가'!D360-펀드!T360</f>
        <v>1606.8932629037881</v>
      </c>
      <c r="P361" s="31">
        <f>$L361*E361/'일자별 주가'!E360-펀드!U360</f>
        <v>140.5518507548004</v>
      </c>
      <c r="Q361" s="31">
        <f>$L361*F361/'일자별 주가'!F360-펀드!V360</f>
        <v>150.32195056250566</v>
      </c>
      <c r="R361" s="16">
        <f t="shared" si="45"/>
        <v>2556011.9675382874</v>
      </c>
      <c r="S361" s="16">
        <f t="shared" si="46"/>
        <v>9953.067242754425</v>
      </c>
      <c r="T361" s="16">
        <f t="shared" si="47"/>
        <v>303702.82668880536</v>
      </c>
      <c r="U361" s="16">
        <f t="shared" si="48"/>
        <v>26564.299792656624</v>
      </c>
      <c r="V361" s="16">
        <f t="shared" si="49"/>
        <v>28410.848656313286</v>
      </c>
    </row>
    <row r="362" spans="1:22" x14ac:dyDescent="0.3">
      <c r="A362">
        <v>360</v>
      </c>
      <c r="B362" s="15">
        <f>'일자별 시가총액'!B361/'일자별 시가총액'!$G361</f>
        <v>0.7023236870566919</v>
      </c>
      <c r="C362" s="15">
        <f>'일자별 시가총액'!C361/'일자별 시가총액'!$G361</f>
        <v>2.8130819205512914E-2</v>
      </c>
      <c r="D362" s="15">
        <f>'일자별 시가총액'!D361/'일자별 시가총액'!$G361</f>
        <v>0.13254943266790339</v>
      </c>
      <c r="E362" s="15">
        <f>'일자별 시가총액'!E361/'일자별 시가총액'!$G361</f>
        <v>7.3984055982227334E-2</v>
      </c>
      <c r="F362" s="15">
        <f>'일자별 시가총액'!F361/'일자별 시가총액'!$G361</f>
        <v>6.3012005087664399E-2</v>
      </c>
      <c r="G362" s="24">
        <f>'일자별 시가총액'!H361</f>
        <v>155.78020978820052</v>
      </c>
      <c r="H362" s="30">
        <v>50000</v>
      </c>
      <c r="I362" s="30">
        <v>0</v>
      </c>
      <c r="J362" s="9">
        <f t="shared" si="44"/>
        <v>18950000</v>
      </c>
      <c r="K362" s="23">
        <f t="shared" si="42"/>
        <v>15578.020978820052</v>
      </c>
      <c r="L362" s="9">
        <f t="shared" si="43"/>
        <v>295203497548.63995</v>
      </c>
      <c r="M362" s="31">
        <f>$L362*B362/'일자별 주가'!B361-펀드!R361</f>
        <v>6761.9364220579155</v>
      </c>
      <c r="N362" s="31">
        <f>$L362*C362/'일자별 주가'!C361-펀드!S361</f>
        <v>26.330865721569353</v>
      </c>
      <c r="O362" s="31">
        <f>$L362*D362/'일자별 주가'!D361-펀드!T361</f>
        <v>803.44663145171944</v>
      </c>
      <c r="P362" s="31">
        <f>$L362*E362/'일자별 주가'!E361-펀드!U361</f>
        <v>70.275925377383828</v>
      </c>
      <c r="Q362" s="31">
        <f>$L362*F362/'일자별 주가'!F361-펀드!V361</f>
        <v>75.160975281240098</v>
      </c>
      <c r="R362" s="16">
        <f t="shared" si="45"/>
        <v>2562773.9039603453</v>
      </c>
      <c r="S362" s="16">
        <f t="shared" si="46"/>
        <v>9979.3981084759944</v>
      </c>
      <c r="T362" s="16">
        <f t="shared" si="47"/>
        <v>304506.27332025708</v>
      </c>
      <c r="U362" s="16">
        <f t="shared" si="48"/>
        <v>26634.575718034008</v>
      </c>
      <c r="V362" s="16">
        <f t="shared" si="49"/>
        <v>28486.009631594527</v>
      </c>
    </row>
    <row r="363" spans="1:22" x14ac:dyDescent="0.3">
      <c r="A363">
        <v>361</v>
      </c>
      <c r="B363" s="15">
        <f>'일자별 시가총액'!B362/'일자별 시가총액'!$G362</f>
        <v>0.70467509588876243</v>
      </c>
      <c r="C363" s="15">
        <f>'일자별 시가총액'!C362/'일자별 시가총액'!$G362</f>
        <v>2.7616074253490226E-2</v>
      </c>
      <c r="D363" s="15">
        <f>'일자별 시가총액'!D362/'일자별 시가총액'!$G362</f>
        <v>0.1325535426284124</v>
      </c>
      <c r="E363" s="15">
        <f>'일자별 시가총액'!E362/'일자별 시가총액'!$G362</f>
        <v>7.2340660593483569E-2</v>
      </c>
      <c r="F363" s="15">
        <f>'일자별 시가총액'!F362/'일자별 시가총액'!$G362</f>
        <v>6.2814626635851328E-2</v>
      </c>
      <c r="G363" s="24">
        <f>'일자별 시가총액'!H362</f>
        <v>156.98763942460582</v>
      </c>
      <c r="H363" s="30">
        <v>200000</v>
      </c>
      <c r="I363" s="30">
        <v>200000</v>
      </c>
      <c r="J363" s="9">
        <f t="shared" si="44"/>
        <v>18950000</v>
      </c>
      <c r="K363" s="23">
        <f t="shared" si="42"/>
        <v>15698.76394246058</v>
      </c>
      <c r="L363" s="9">
        <f t="shared" si="43"/>
        <v>297491576709.62799</v>
      </c>
      <c r="M363" s="31">
        <f>$L363*B363/'일자별 주가'!B362-펀드!R362</f>
        <v>0</v>
      </c>
      <c r="N363" s="31">
        <f>$L363*C363/'일자별 주가'!C362-펀드!S362</f>
        <v>0</v>
      </c>
      <c r="O363" s="31">
        <f>$L363*D363/'일자별 주가'!D362-펀드!T362</f>
        <v>0</v>
      </c>
      <c r="P363" s="31">
        <f>$L363*E363/'일자별 주가'!E362-펀드!U362</f>
        <v>0</v>
      </c>
      <c r="Q363" s="31">
        <f>$L363*F363/'일자별 주가'!F362-펀드!V362</f>
        <v>0</v>
      </c>
      <c r="R363" s="16">
        <f t="shared" si="45"/>
        <v>2562773.9039603453</v>
      </c>
      <c r="S363" s="16">
        <f t="shared" si="46"/>
        <v>9979.3981084759944</v>
      </c>
      <c r="T363" s="16">
        <f t="shared" si="47"/>
        <v>304506.27332025708</v>
      </c>
      <c r="U363" s="16">
        <f t="shared" si="48"/>
        <v>26634.575718034008</v>
      </c>
      <c r="V363" s="16">
        <f t="shared" si="49"/>
        <v>28486.009631594527</v>
      </c>
    </row>
    <row r="364" spans="1:22" x14ac:dyDescent="0.3">
      <c r="A364">
        <v>362</v>
      </c>
      <c r="B364" s="15">
        <f>'일자별 시가총액'!B363/'일자별 시가총액'!$G363</f>
        <v>0.70323778692930328</v>
      </c>
      <c r="C364" s="15">
        <f>'일자별 시가총액'!C363/'일자별 시가총액'!$G363</f>
        <v>2.786634432701007E-2</v>
      </c>
      <c r="D364" s="15">
        <f>'일자별 시가총액'!D363/'일자별 시가총액'!$G363</f>
        <v>0.13065623929170503</v>
      </c>
      <c r="E364" s="15">
        <f>'일자별 시가총액'!E363/'일자별 시가총액'!$G363</f>
        <v>7.5435477261231065E-2</v>
      </c>
      <c r="F364" s="15">
        <f>'일자별 시가총액'!F363/'일자별 시가총액'!$G363</f>
        <v>6.2804152190750528E-2</v>
      </c>
      <c r="G364" s="24">
        <f>'일자별 시가총액'!H363</f>
        <v>155.57771971646454</v>
      </c>
      <c r="H364" s="30">
        <v>50000</v>
      </c>
      <c r="I364" s="30">
        <v>0</v>
      </c>
      <c r="J364" s="9">
        <f t="shared" si="44"/>
        <v>19000000</v>
      </c>
      <c r="K364" s="23">
        <f t="shared" si="42"/>
        <v>15557.771971646454</v>
      </c>
      <c r="L364" s="9">
        <f t="shared" si="43"/>
        <v>295597667461.28265</v>
      </c>
      <c r="M364" s="31">
        <f>$L364*B364/'일자별 주가'!B363-펀드!R363</f>
        <v>6761.9364220593125</v>
      </c>
      <c r="N364" s="31">
        <f>$L364*C364/'일자별 주가'!C363-펀드!S363</f>
        <v>26.33086572157481</v>
      </c>
      <c r="O364" s="31">
        <f>$L364*D364/'일자별 주가'!D363-펀드!T363</f>
        <v>803.44663145201048</v>
      </c>
      <c r="P364" s="31">
        <f>$L364*E364/'일자별 주가'!E363-펀드!U363</f>
        <v>70.275925377405656</v>
      </c>
      <c r="Q364" s="31">
        <f>$L364*F364/'일자별 주가'!F363-펀드!V363</f>
        <v>75.160975281258288</v>
      </c>
      <c r="R364" s="16">
        <f t="shared" si="45"/>
        <v>2569535.8403824046</v>
      </c>
      <c r="S364" s="16">
        <f t="shared" si="46"/>
        <v>10005.728974197569</v>
      </c>
      <c r="T364" s="16">
        <f t="shared" si="47"/>
        <v>305309.71995170909</v>
      </c>
      <c r="U364" s="16">
        <f t="shared" si="48"/>
        <v>26704.851643411414</v>
      </c>
      <c r="V364" s="16">
        <f t="shared" si="49"/>
        <v>28561.170606875785</v>
      </c>
    </row>
    <row r="365" spans="1:22" x14ac:dyDescent="0.3">
      <c r="A365">
        <v>363</v>
      </c>
      <c r="B365" s="15">
        <f>'일자별 시가총액'!B364/'일자별 시가총액'!$G364</f>
        <v>0.70278122833554002</v>
      </c>
      <c r="C365" s="15">
        <f>'일자별 시가총액'!C364/'일자별 시가총액'!$G364</f>
        <v>2.8087425185957512E-2</v>
      </c>
      <c r="D365" s="15">
        <f>'일자별 시가총액'!D364/'일자별 시가총액'!$G364</f>
        <v>0.12914558830622824</v>
      </c>
      <c r="E365" s="15">
        <f>'일자별 시가총액'!E364/'일자별 시가총액'!$G364</f>
        <v>7.4581580044774512E-2</v>
      </c>
      <c r="F365" s="15">
        <f>'일자별 시가총액'!F364/'일자별 시가총액'!$G364</f>
        <v>6.5404178127499754E-2</v>
      </c>
      <c r="G365" s="24">
        <f>'일자별 시가총액'!H364</f>
        <v>154.90905562886076</v>
      </c>
      <c r="H365" s="30">
        <v>100000</v>
      </c>
      <c r="I365" s="30">
        <v>50000</v>
      </c>
      <c r="J365" s="9">
        <f t="shared" si="44"/>
        <v>19050000</v>
      </c>
      <c r="K365" s="23">
        <f t="shared" si="42"/>
        <v>15490.905562886077</v>
      </c>
      <c r="L365" s="9">
        <f t="shared" si="43"/>
        <v>295101750972.97974</v>
      </c>
      <c r="M365" s="31">
        <f>$L365*B365/'일자별 주가'!B364-펀드!R364</f>
        <v>6761.9364220593125</v>
      </c>
      <c r="N365" s="31">
        <f>$L365*C365/'일자별 주가'!C364-펀드!S364</f>
        <v>26.330865721571172</v>
      </c>
      <c r="O365" s="31">
        <f>$L365*D365/'일자별 주가'!D364-펀드!T364</f>
        <v>803.44663145177765</v>
      </c>
      <c r="P365" s="31">
        <f>$L365*E365/'일자별 주가'!E364-펀드!U364</f>
        <v>70.27592537739838</v>
      </c>
      <c r="Q365" s="31">
        <f>$L365*F365/'일자별 주가'!F364-펀드!V364</f>
        <v>75.160975281247374</v>
      </c>
      <c r="R365" s="16">
        <f t="shared" si="45"/>
        <v>2576297.7768044639</v>
      </c>
      <c r="S365" s="16">
        <f t="shared" si="46"/>
        <v>10032.05983991914</v>
      </c>
      <c r="T365" s="16">
        <f t="shared" si="47"/>
        <v>306113.16658316087</v>
      </c>
      <c r="U365" s="16">
        <f t="shared" si="48"/>
        <v>26775.127568788812</v>
      </c>
      <c r="V365" s="16">
        <f t="shared" si="49"/>
        <v>28636.331582157032</v>
      </c>
    </row>
    <row r="366" spans="1:22" x14ac:dyDescent="0.3">
      <c r="A366">
        <v>364</v>
      </c>
      <c r="B366" s="15">
        <f>'일자별 시가총액'!B365/'일자별 시가총액'!$G365</f>
        <v>0.70214029538280731</v>
      </c>
      <c r="C366" s="15">
        <f>'일자별 시가총액'!C365/'일자별 시가총액'!$G365</f>
        <v>2.8881263776914658E-2</v>
      </c>
      <c r="D366" s="15">
        <f>'일자별 시가총액'!D365/'일자별 시가총액'!$G365</f>
        <v>0.12738635182686783</v>
      </c>
      <c r="E366" s="15">
        <f>'일자별 시가총액'!E365/'일자별 시가총액'!$G365</f>
        <v>7.5073113172203748E-2</v>
      </c>
      <c r="F366" s="15">
        <f>'일자별 시가총액'!F365/'일자별 시가총액'!$G365</f>
        <v>6.6518975841206404E-2</v>
      </c>
      <c r="G366" s="24">
        <f>'일자별 시가총액'!H365</f>
        <v>153.89480526194569</v>
      </c>
      <c r="H366" s="30">
        <v>150000</v>
      </c>
      <c r="I366" s="30">
        <v>50000</v>
      </c>
      <c r="J366" s="9">
        <f t="shared" si="44"/>
        <v>19150000</v>
      </c>
      <c r="K366" s="23">
        <f t="shared" si="42"/>
        <v>15389.480526194569</v>
      </c>
      <c r="L366" s="9">
        <f t="shared" si="43"/>
        <v>294708552076.62598</v>
      </c>
      <c r="M366" s="31">
        <f>$L366*B366/'일자별 주가'!B365-펀드!R365</f>
        <v>13523.872844116762</v>
      </c>
      <c r="N366" s="31">
        <f>$L366*C366/'일자별 주가'!C365-펀드!S365</f>
        <v>52.661731443144163</v>
      </c>
      <c r="O366" s="31">
        <f>$L366*D366/'일자별 주가'!D365-펀드!T365</f>
        <v>1606.8932629037299</v>
      </c>
      <c r="P366" s="31">
        <f>$L366*E366/'일자별 주가'!E365-펀드!U365</f>
        <v>140.55185075479676</v>
      </c>
      <c r="Q366" s="31">
        <f>$L366*F366/'일자별 주가'!F365-펀드!V365</f>
        <v>150.32195056249839</v>
      </c>
      <c r="R366" s="16">
        <f t="shared" si="45"/>
        <v>2589821.6496485807</v>
      </c>
      <c r="S366" s="16">
        <f t="shared" si="46"/>
        <v>10084.721571362285</v>
      </c>
      <c r="T366" s="16">
        <f t="shared" si="47"/>
        <v>307720.0598460646</v>
      </c>
      <c r="U366" s="16">
        <f t="shared" si="48"/>
        <v>26915.679419543609</v>
      </c>
      <c r="V366" s="16">
        <f t="shared" si="49"/>
        <v>28786.653532719531</v>
      </c>
    </row>
    <row r="367" spans="1:22" x14ac:dyDescent="0.3">
      <c r="A367">
        <v>365</v>
      </c>
      <c r="B367" s="15">
        <f>'일자별 시가총액'!B366/'일자별 시가총액'!$G366</f>
        <v>0.70117484670816577</v>
      </c>
      <c r="C367" s="15">
        <f>'일자별 시가총액'!C366/'일자별 시가총액'!$G366</f>
        <v>2.8535671742797003E-2</v>
      </c>
      <c r="D367" s="15">
        <f>'일자별 시가총액'!D366/'일자별 시가총액'!$G366</f>
        <v>0.12705218055336984</v>
      </c>
      <c r="E367" s="15">
        <f>'일자별 시가총액'!E366/'일자별 시가총액'!$G366</f>
        <v>7.669797940244176E-2</v>
      </c>
      <c r="F367" s="15">
        <f>'일자별 시가총액'!F366/'일자별 시가총액'!$G366</f>
        <v>6.6539321593225662E-2</v>
      </c>
      <c r="G367" s="24">
        <f>'일자별 시가총액'!H366</f>
        <v>154.29957771713003</v>
      </c>
      <c r="H367" s="30">
        <v>100000</v>
      </c>
      <c r="I367" s="30">
        <v>50000</v>
      </c>
      <c r="J367" s="9">
        <f t="shared" si="44"/>
        <v>19200000</v>
      </c>
      <c r="K367" s="23">
        <f t="shared" si="42"/>
        <v>15429.957771713003</v>
      </c>
      <c r="L367" s="9">
        <f t="shared" si="43"/>
        <v>296255189216.88965</v>
      </c>
      <c r="M367" s="31">
        <f>$L367*B367/'일자별 주가'!B366-펀드!R366</f>
        <v>6761.9364220597781</v>
      </c>
      <c r="N367" s="31">
        <f>$L367*C367/'일자별 주가'!C366-펀드!S366</f>
        <v>26.33086572157481</v>
      </c>
      <c r="O367" s="31">
        <f>$L367*D367/'일자별 주가'!D366-펀드!T366</f>
        <v>803.44663145189406</v>
      </c>
      <c r="P367" s="31">
        <f>$L367*E367/'일자별 주가'!E366-펀드!U366</f>
        <v>70.27592537739838</v>
      </c>
      <c r="Q367" s="31">
        <f>$L367*F367/'일자별 주가'!F366-펀드!V366</f>
        <v>75.160975281258288</v>
      </c>
      <c r="R367" s="16">
        <f t="shared" si="45"/>
        <v>2596583.5860706405</v>
      </c>
      <c r="S367" s="16">
        <f t="shared" si="46"/>
        <v>10111.052437083859</v>
      </c>
      <c r="T367" s="16">
        <f t="shared" si="47"/>
        <v>308523.50647751649</v>
      </c>
      <c r="U367" s="16">
        <f t="shared" si="48"/>
        <v>26985.955344921007</v>
      </c>
      <c r="V367" s="16">
        <f t="shared" si="49"/>
        <v>28861.814508000789</v>
      </c>
    </row>
    <row r="368" spans="1:22" x14ac:dyDescent="0.3">
      <c r="A368">
        <v>366</v>
      </c>
      <c r="B368" s="15">
        <f>'일자별 시가총액'!B367/'일자별 시가총액'!$G367</f>
        <v>0.70009796921384115</v>
      </c>
      <c r="C368" s="15">
        <f>'일자별 시가총액'!C367/'일자별 시가총액'!$G367</f>
        <v>2.8826265663987067E-2</v>
      </c>
      <c r="D368" s="15">
        <f>'일자별 시가총액'!D367/'일자별 시가총액'!$G367</f>
        <v>0.12877570559096635</v>
      </c>
      <c r="E368" s="15">
        <f>'일자별 시가총액'!E367/'일자별 시가총액'!$G367</f>
        <v>7.5848721932166324E-2</v>
      </c>
      <c r="F368" s="15">
        <f>'일자별 시가총액'!F367/'일자별 시가총액'!$G367</f>
        <v>6.6451337599039081E-2</v>
      </c>
      <c r="G368" s="24">
        <f>'일자별 시가총액'!H367</f>
        <v>154.73008956593168</v>
      </c>
      <c r="H368" s="30">
        <v>100000</v>
      </c>
      <c r="I368" s="30">
        <v>50000</v>
      </c>
      <c r="J368" s="9">
        <f t="shared" si="44"/>
        <v>19250000</v>
      </c>
      <c r="K368" s="23">
        <f t="shared" si="42"/>
        <v>15473.008956593168</v>
      </c>
      <c r="L368" s="9">
        <f t="shared" si="43"/>
        <v>297855422414.41852</v>
      </c>
      <c r="M368" s="31">
        <f>$L368*B368/'일자별 주가'!B367-펀드!R367</f>
        <v>6761.9364220588468</v>
      </c>
      <c r="N368" s="31">
        <f>$L368*C368/'일자별 주가'!C367-펀드!S367</f>
        <v>26.330865721572991</v>
      </c>
      <c r="O368" s="31">
        <f>$L368*D368/'일자별 주가'!D367-펀드!T367</f>
        <v>803.44663145189406</v>
      </c>
      <c r="P368" s="31">
        <f>$L368*E368/'일자별 주가'!E367-펀드!U367</f>
        <v>70.27592537739838</v>
      </c>
      <c r="Q368" s="31">
        <f>$L368*F368/'일자별 주가'!F367-펀드!V367</f>
        <v>75.16097528125465</v>
      </c>
      <c r="R368" s="16">
        <f t="shared" si="45"/>
        <v>2603345.5224926993</v>
      </c>
      <c r="S368" s="16">
        <f t="shared" si="46"/>
        <v>10137.383302805432</v>
      </c>
      <c r="T368" s="16">
        <f t="shared" si="47"/>
        <v>309326.95310896839</v>
      </c>
      <c r="U368" s="16">
        <f t="shared" si="48"/>
        <v>27056.231270298405</v>
      </c>
      <c r="V368" s="16">
        <f t="shared" si="49"/>
        <v>28936.975483282044</v>
      </c>
    </row>
    <row r="369" spans="1:22" x14ac:dyDescent="0.3">
      <c r="A369">
        <v>367</v>
      </c>
      <c r="B369" s="15">
        <f>'일자별 시가총액'!B368/'일자별 시가총액'!$G368</f>
        <v>0.70140511597517974</v>
      </c>
      <c r="C369" s="15">
        <f>'일자별 시가총액'!C368/'일자별 시가총액'!$G368</f>
        <v>2.8422355454501523E-2</v>
      </c>
      <c r="D369" s="15">
        <f>'일자별 시가총액'!D368/'일자별 시가총액'!$G368</f>
        <v>0.12932110186852319</v>
      </c>
      <c r="E369" s="15">
        <f>'일자별 시가총액'!E368/'일자별 시가총액'!$G368</f>
        <v>7.4601818454826052E-2</v>
      </c>
      <c r="F369" s="15">
        <f>'일자별 시가총액'!F368/'일자별 시가총액'!$G368</f>
        <v>6.6249608246969446E-2</v>
      </c>
      <c r="G369" s="24">
        <f>'일자별 시가총액'!H368</f>
        <v>156.56265543709469</v>
      </c>
      <c r="H369" s="30">
        <v>50000</v>
      </c>
      <c r="I369" s="30">
        <v>50000</v>
      </c>
      <c r="J369" s="9">
        <f t="shared" si="44"/>
        <v>19250000</v>
      </c>
      <c r="K369" s="23">
        <f t="shared" si="42"/>
        <v>15656.265543709469</v>
      </c>
      <c r="L369" s="9">
        <f t="shared" si="43"/>
        <v>301383111716.40729</v>
      </c>
      <c r="M369" s="31">
        <f>$L369*B369/'일자별 주가'!B368-펀드!R368</f>
        <v>0</v>
      </c>
      <c r="N369" s="31">
        <f>$L369*C369/'일자별 주가'!C368-펀드!S368</f>
        <v>0</v>
      </c>
      <c r="O369" s="31">
        <f>$L369*D369/'일자별 주가'!D368-펀드!T368</f>
        <v>0</v>
      </c>
      <c r="P369" s="31">
        <f>$L369*E369/'일자별 주가'!E368-펀드!U368</f>
        <v>0</v>
      </c>
      <c r="Q369" s="31">
        <f>$L369*F369/'일자별 주가'!F368-펀드!V368</f>
        <v>0</v>
      </c>
      <c r="R369" s="16">
        <f t="shared" si="45"/>
        <v>2603345.5224926993</v>
      </c>
      <c r="S369" s="16">
        <f t="shared" si="46"/>
        <v>10137.383302805432</v>
      </c>
      <c r="T369" s="16">
        <f t="shared" si="47"/>
        <v>309326.95310896839</v>
      </c>
      <c r="U369" s="16">
        <f t="shared" si="48"/>
        <v>27056.231270298405</v>
      </c>
      <c r="V369" s="16">
        <f t="shared" si="49"/>
        <v>28936.975483282044</v>
      </c>
    </row>
    <row r="370" spans="1:22" x14ac:dyDescent="0.3">
      <c r="A370">
        <v>368</v>
      </c>
      <c r="B370" s="15">
        <f>'일자별 시가총액'!B369/'일자별 시가총액'!$G369</f>
        <v>0.70047669510266652</v>
      </c>
      <c r="C370" s="15">
        <f>'일자별 시가총액'!C369/'일자별 시가총액'!$G369</f>
        <v>2.8047404340315496E-2</v>
      </c>
      <c r="D370" s="15">
        <f>'일자별 시가총액'!D369/'일자별 시가총액'!$G369</f>
        <v>0.13106677426286656</v>
      </c>
      <c r="E370" s="15">
        <f>'일자별 시가총액'!E369/'일자별 시가총액'!$G369</f>
        <v>7.4762366630200056E-2</v>
      </c>
      <c r="F370" s="15">
        <f>'일자별 시가총액'!F369/'일자별 시가총액'!$G369</f>
        <v>6.5646759663951337E-2</v>
      </c>
      <c r="G370" s="24">
        <f>'일자별 시가총액'!H369</f>
        <v>157.54243243142852</v>
      </c>
      <c r="H370" s="30">
        <v>100000</v>
      </c>
      <c r="I370" s="30">
        <v>100000</v>
      </c>
      <c r="J370" s="9">
        <f t="shared" si="44"/>
        <v>19250000</v>
      </c>
      <c r="K370" s="23">
        <f t="shared" si="42"/>
        <v>15754.243243142853</v>
      </c>
      <c r="L370" s="9">
        <f t="shared" si="43"/>
        <v>303269182430.49994</v>
      </c>
      <c r="M370" s="31">
        <f>$L370*B370/'일자별 주가'!B369-펀드!R369</f>
        <v>0</v>
      </c>
      <c r="N370" s="31">
        <f>$L370*C370/'일자별 주가'!C369-펀드!S369</f>
        <v>0</v>
      </c>
      <c r="O370" s="31">
        <f>$L370*D370/'일자별 주가'!D369-펀드!T369</f>
        <v>0</v>
      </c>
      <c r="P370" s="31">
        <f>$L370*E370/'일자별 주가'!E369-펀드!U369</f>
        <v>0</v>
      </c>
      <c r="Q370" s="31">
        <f>$L370*F370/'일자별 주가'!F369-펀드!V369</f>
        <v>0</v>
      </c>
      <c r="R370" s="16">
        <f t="shared" si="45"/>
        <v>2603345.5224926993</v>
      </c>
      <c r="S370" s="16">
        <f t="shared" si="46"/>
        <v>10137.383302805432</v>
      </c>
      <c r="T370" s="16">
        <f t="shared" si="47"/>
        <v>309326.95310896839</v>
      </c>
      <c r="U370" s="16">
        <f t="shared" si="48"/>
        <v>27056.231270298405</v>
      </c>
      <c r="V370" s="16">
        <f t="shared" si="49"/>
        <v>28936.975483282044</v>
      </c>
    </row>
    <row r="371" spans="1:22" x14ac:dyDescent="0.3">
      <c r="A371">
        <v>369</v>
      </c>
      <c r="B371" s="15">
        <f>'일자별 시가총액'!B370/'일자별 시가총액'!$G370</f>
        <v>0.70428119465007466</v>
      </c>
      <c r="C371" s="15">
        <f>'일자별 시가총액'!C370/'일자별 시가총액'!$G370</f>
        <v>2.7897873715035552E-2</v>
      </c>
      <c r="D371" s="15">
        <f>'일자별 시가총액'!D370/'일자별 시가총액'!$G370</f>
        <v>0.12874153613306585</v>
      </c>
      <c r="E371" s="15">
        <f>'일자별 시가총액'!E370/'일자별 시가총액'!$G370</f>
        <v>7.4178111561894355E-2</v>
      </c>
      <c r="F371" s="15">
        <f>'일자별 시가총액'!F370/'일자별 시가총액'!$G370</f>
        <v>6.4901283939929555E-2</v>
      </c>
      <c r="G371" s="24">
        <f>'일자별 시가총액'!H370</f>
        <v>157.26746565817027</v>
      </c>
      <c r="H371" s="30">
        <v>200000</v>
      </c>
      <c r="I371" s="30">
        <v>100000</v>
      </c>
      <c r="J371" s="9">
        <f t="shared" si="44"/>
        <v>19350000</v>
      </c>
      <c r="K371" s="23">
        <f t="shared" si="42"/>
        <v>15726.746565817026</v>
      </c>
      <c r="L371" s="9">
        <f t="shared" si="43"/>
        <v>304312546048.55945</v>
      </c>
      <c r="M371" s="31">
        <f>$L371*B371/'일자별 주가'!B370-펀드!R370</f>
        <v>13523.872844117694</v>
      </c>
      <c r="N371" s="31">
        <f>$L371*C371/'일자별 주가'!C370-펀드!S370</f>
        <v>52.661731443144163</v>
      </c>
      <c r="O371" s="31">
        <f>$L371*D371/'일자별 주가'!D370-펀드!T370</f>
        <v>1606.8932629036717</v>
      </c>
      <c r="P371" s="31">
        <f>$L371*E371/'일자별 주가'!E370-펀드!U370</f>
        <v>140.55185075479312</v>
      </c>
      <c r="Q371" s="31">
        <f>$L371*F371/'일자별 주가'!F370-펀드!V370</f>
        <v>150.32195056249839</v>
      </c>
      <c r="R371" s="16">
        <f t="shared" si="45"/>
        <v>2616869.395336817</v>
      </c>
      <c r="S371" s="16">
        <f t="shared" si="46"/>
        <v>10190.045034248576</v>
      </c>
      <c r="T371" s="16">
        <f t="shared" si="47"/>
        <v>310933.84637187206</v>
      </c>
      <c r="U371" s="16">
        <f t="shared" si="48"/>
        <v>27196.783121053199</v>
      </c>
      <c r="V371" s="16">
        <f t="shared" si="49"/>
        <v>29087.297433844542</v>
      </c>
    </row>
    <row r="372" spans="1:22" x14ac:dyDescent="0.3">
      <c r="A372">
        <v>370</v>
      </c>
      <c r="B372" s="15">
        <f>'일자별 시가총액'!B371/'일자별 시가총액'!$G371</f>
        <v>0.70158511619381847</v>
      </c>
      <c r="C372" s="15">
        <f>'일자별 시가총액'!C371/'일자별 시가총액'!$G371</f>
        <v>2.8199870080067656E-2</v>
      </c>
      <c r="D372" s="15">
        <f>'일자별 시가총액'!D371/'일자별 시가총액'!$G371</f>
        <v>0.12864452638495327</v>
      </c>
      <c r="E372" s="15">
        <f>'일자별 시가총액'!E371/'일자별 시가총액'!$G371</f>
        <v>7.5525359117046595E-2</v>
      </c>
      <c r="F372" s="15">
        <f>'일자별 시가총액'!F371/'일자별 시가총액'!$G371</f>
        <v>6.6045128224113986E-2</v>
      </c>
      <c r="G372" s="24">
        <f>'일자별 시가총액'!H371</f>
        <v>156.13696401035523</v>
      </c>
      <c r="H372" s="30">
        <v>50000</v>
      </c>
      <c r="I372" s="30">
        <v>0</v>
      </c>
      <c r="J372" s="9">
        <f t="shared" si="44"/>
        <v>19400000</v>
      </c>
      <c r="K372" s="23">
        <f t="shared" si="42"/>
        <v>15613.696401035522</v>
      </c>
      <c r="L372" s="9">
        <f t="shared" si="43"/>
        <v>302905710180.08911</v>
      </c>
      <c r="M372" s="31">
        <f>$L372*B372/'일자별 주가'!B371-펀드!R371</f>
        <v>6761.9364220588468</v>
      </c>
      <c r="N372" s="31">
        <f>$L372*C372/'일자별 주가'!C371-펀드!S371</f>
        <v>26.330865721571172</v>
      </c>
      <c r="O372" s="31">
        <f>$L372*D372/'일자별 주가'!D371-펀드!T371</f>
        <v>803.44663145177765</v>
      </c>
      <c r="P372" s="31">
        <f>$L372*E372/'일자별 주가'!E371-펀드!U371</f>
        <v>70.275925377391104</v>
      </c>
      <c r="Q372" s="31">
        <f>$L372*F372/'일자별 주가'!F371-펀드!V371</f>
        <v>75.160975281251012</v>
      </c>
      <c r="R372" s="16">
        <f t="shared" si="45"/>
        <v>2623631.3317588759</v>
      </c>
      <c r="S372" s="16">
        <f t="shared" si="46"/>
        <v>10216.375899970148</v>
      </c>
      <c r="T372" s="16">
        <f t="shared" si="47"/>
        <v>311737.29300332384</v>
      </c>
      <c r="U372" s="16">
        <f t="shared" si="48"/>
        <v>27267.05904643059</v>
      </c>
      <c r="V372" s="16">
        <f t="shared" si="49"/>
        <v>29162.458409125793</v>
      </c>
    </row>
    <row r="373" spans="1:22" x14ac:dyDescent="0.3">
      <c r="A373">
        <v>371</v>
      </c>
      <c r="B373" s="15">
        <f>'일자별 시가총액'!B372/'일자별 시가총액'!$G372</f>
        <v>0.69762401621432124</v>
      </c>
      <c r="C373" s="15">
        <f>'일자별 시가총액'!C372/'일자별 시가총액'!$G372</f>
        <v>2.7978537581297772E-2</v>
      </c>
      <c r="D373" s="15">
        <f>'일자별 시가총액'!D372/'일자별 시가총액'!$G372</f>
        <v>0.13096161567193659</v>
      </c>
      <c r="E373" s="15">
        <f>'일자별 시가총액'!E372/'일자별 시가총액'!$G372</f>
        <v>7.6366397550956908E-2</v>
      </c>
      <c r="F373" s="15">
        <f>'일자별 시가총액'!F372/'일자별 시가총액'!$G372</f>
        <v>6.7069432981487515E-2</v>
      </c>
      <c r="G373" s="24">
        <f>'일자별 시가총액'!H372</f>
        <v>156.44193908958371</v>
      </c>
      <c r="H373" s="30">
        <v>150000</v>
      </c>
      <c r="I373" s="30">
        <v>50000</v>
      </c>
      <c r="J373" s="9">
        <f t="shared" si="44"/>
        <v>19500000</v>
      </c>
      <c r="K373" s="23">
        <f t="shared" si="42"/>
        <v>15644.193908958372</v>
      </c>
      <c r="L373" s="9">
        <f t="shared" si="43"/>
        <v>305061781224.68823</v>
      </c>
      <c r="M373" s="31">
        <f>$L373*B373/'일자별 주가'!B372-펀드!R372</f>
        <v>13523.872844118159</v>
      </c>
      <c r="N373" s="31">
        <f>$L373*C373/'일자별 주가'!C372-펀드!S372</f>
        <v>52.661731443145982</v>
      </c>
      <c r="O373" s="31">
        <f>$L373*D373/'일자별 주가'!D372-펀드!T372</f>
        <v>1606.8932629037881</v>
      </c>
      <c r="P373" s="31">
        <f>$L373*E373/'일자별 주가'!E372-펀드!U372</f>
        <v>140.5518507548004</v>
      </c>
      <c r="Q373" s="31">
        <f>$L373*F373/'일자별 주가'!F372-펀드!V372</f>
        <v>150.3219505625093</v>
      </c>
      <c r="R373" s="16">
        <f t="shared" si="45"/>
        <v>2637155.204602994</v>
      </c>
      <c r="S373" s="16">
        <f t="shared" si="46"/>
        <v>10269.037631413294</v>
      </c>
      <c r="T373" s="16">
        <f t="shared" si="47"/>
        <v>313344.18626622763</v>
      </c>
      <c r="U373" s="16">
        <f t="shared" si="48"/>
        <v>27407.61089718539</v>
      </c>
      <c r="V373" s="16">
        <f t="shared" si="49"/>
        <v>29312.780359688302</v>
      </c>
    </row>
    <row r="374" spans="1:22" x14ac:dyDescent="0.3">
      <c r="A374">
        <v>372</v>
      </c>
      <c r="B374" s="15">
        <f>'일자별 시가총액'!B373/'일자별 시가총액'!$G373</f>
        <v>0.69644415741455323</v>
      </c>
      <c r="C374" s="15">
        <f>'일자별 시가총액'!C373/'일자별 시가총액'!$G373</f>
        <v>2.8608886171849542E-2</v>
      </c>
      <c r="D374" s="15">
        <f>'일자별 시가총액'!D373/'일자별 시가총액'!$G373</f>
        <v>0.12862017196726291</v>
      </c>
      <c r="E374" s="15">
        <f>'일자별 시가총액'!E373/'일자별 시가총액'!$G373</f>
        <v>7.6356494552925674E-2</v>
      </c>
      <c r="F374" s="15">
        <f>'일자별 시가총액'!F373/'일자별 시가총액'!$G373</f>
        <v>6.9970289893408658E-2</v>
      </c>
      <c r="G374" s="24">
        <f>'일자별 시가총액'!H373</f>
        <v>155.5418626577754</v>
      </c>
      <c r="H374" s="30">
        <v>200000</v>
      </c>
      <c r="I374" s="30">
        <v>50000</v>
      </c>
      <c r="J374" s="9">
        <f t="shared" si="44"/>
        <v>19650000</v>
      </c>
      <c r="K374" s="23">
        <f t="shared" si="42"/>
        <v>15554.18626577754</v>
      </c>
      <c r="L374" s="9">
        <f t="shared" si="43"/>
        <v>305639760122.52869</v>
      </c>
      <c r="M374" s="31">
        <f>$L374*B374/'일자별 주가'!B373-펀드!R373</f>
        <v>20285.809266177472</v>
      </c>
      <c r="N374" s="31">
        <f>$L374*C374/'일자별 주가'!C373-펀드!S373</f>
        <v>78.992597164718973</v>
      </c>
      <c r="O374" s="31">
        <f>$L374*D374/'일자별 주가'!D373-펀드!T373</f>
        <v>2410.3398943556822</v>
      </c>
      <c r="P374" s="31">
        <f>$L374*E374/'일자별 주가'!E373-펀드!U373</f>
        <v>210.82777613220969</v>
      </c>
      <c r="Q374" s="31">
        <f>$L374*F374/'일자별 주가'!F373-펀드!V373</f>
        <v>225.48292584376395</v>
      </c>
      <c r="R374" s="16">
        <f t="shared" si="45"/>
        <v>2657441.0138691715</v>
      </c>
      <c r="S374" s="16">
        <f t="shared" si="46"/>
        <v>10348.030228578013</v>
      </c>
      <c r="T374" s="16">
        <f t="shared" si="47"/>
        <v>315754.52616058331</v>
      </c>
      <c r="U374" s="16">
        <f t="shared" si="48"/>
        <v>27618.4386733176</v>
      </c>
      <c r="V374" s="16">
        <f t="shared" si="49"/>
        <v>29538.263285532066</v>
      </c>
    </row>
    <row r="375" spans="1:22" x14ac:dyDescent="0.3">
      <c r="A375">
        <v>373</v>
      </c>
      <c r="B375" s="15">
        <f>'일자별 시가총액'!B374/'일자별 시가총액'!$G374</f>
        <v>0.69743743917357004</v>
      </c>
      <c r="C375" s="15">
        <f>'일자별 시가총액'!C374/'일자별 시가총액'!$G374</f>
        <v>2.8685500814385992E-2</v>
      </c>
      <c r="D375" s="15">
        <f>'일자별 시가총액'!D374/'일자별 시가총액'!$G374</f>
        <v>0.12689289623687064</v>
      </c>
      <c r="E375" s="15">
        <f>'일자별 시가총액'!E374/'일자별 시가총액'!$G374</f>
        <v>7.6923396194195304E-2</v>
      </c>
      <c r="F375" s="15">
        <f>'일자별 시가총액'!F374/'일자별 시가총액'!$G374</f>
        <v>7.0060767580978012E-2</v>
      </c>
      <c r="G375" s="24">
        <f>'일자별 시가총액'!H374</f>
        <v>155.12643382199911</v>
      </c>
      <c r="H375" s="30">
        <v>50000</v>
      </c>
      <c r="I375" s="30">
        <v>0</v>
      </c>
      <c r="J375" s="9">
        <f t="shared" si="44"/>
        <v>19700000</v>
      </c>
      <c r="K375" s="23">
        <f t="shared" si="42"/>
        <v>15512.643382199913</v>
      </c>
      <c r="L375" s="9">
        <f t="shared" si="43"/>
        <v>305599074629.33826</v>
      </c>
      <c r="M375" s="31">
        <f>$L375*B375/'일자별 주가'!B374-펀드!R374</f>
        <v>6761.9364220583811</v>
      </c>
      <c r="N375" s="31">
        <f>$L375*C375/'일자별 주가'!C374-펀드!S374</f>
        <v>26.330865721571172</v>
      </c>
      <c r="O375" s="31">
        <f>$L375*D375/'일자별 주가'!D374-펀드!T374</f>
        <v>803.44663145183586</v>
      </c>
      <c r="P375" s="31">
        <f>$L375*E375/'일자별 주가'!E374-펀드!U374</f>
        <v>70.275925377387466</v>
      </c>
      <c r="Q375" s="31">
        <f>$L375*F375/'일자별 주가'!F374-펀드!V374</f>
        <v>75.160975281240098</v>
      </c>
      <c r="R375" s="16">
        <f t="shared" si="45"/>
        <v>2664202.9502912299</v>
      </c>
      <c r="S375" s="16">
        <f t="shared" si="46"/>
        <v>10374.361094299584</v>
      </c>
      <c r="T375" s="16">
        <f t="shared" si="47"/>
        <v>316557.97279203514</v>
      </c>
      <c r="U375" s="16">
        <f t="shared" si="48"/>
        <v>27688.714598694987</v>
      </c>
      <c r="V375" s="16">
        <f t="shared" si="49"/>
        <v>29613.424260813306</v>
      </c>
    </row>
    <row r="376" spans="1:22" x14ac:dyDescent="0.3">
      <c r="A376">
        <v>374</v>
      </c>
      <c r="B376" s="15">
        <f>'일자별 시가총액'!B375/'일자별 시가총액'!$G375</f>
        <v>0.69659630285477914</v>
      </c>
      <c r="C376" s="15">
        <f>'일자별 시가총액'!C375/'일자별 시가총액'!$G375</f>
        <v>2.8908495714071596E-2</v>
      </c>
      <c r="D376" s="15">
        <f>'일자별 시가총액'!D375/'일자별 시가총액'!$G375</f>
        <v>0.12662404385968892</v>
      </c>
      <c r="E376" s="15">
        <f>'일자별 시가총액'!E375/'일자별 시가총액'!$G375</f>
        <v>7.8339331088637845E-2</v>
      </c>
      <c r="F376" s="15">
        <f>'일자별 시가총액'!F375/'일자별 시가총액'!$G375</f>
        <v>6.9531826482822509E-2</v>
      </c>
      <c r="G376" s="24">
        <f>'일자별 시가총액'!H375</f>
        <v>156.09031690392942</v>
      </c>
      <c r="H376" s="30">
        <v>200000</v>
      </c>
      <c r="I376" s="30">
        <v>200000</v>
      </c>
      <c r="J376" s="9">
        <f t="shared" si="44"/>
        <v>19700000</v>
      </c>
      <c r="K376" s="23">
        <f t="shared" si="42"/>
        <v>15609.031690392942</v>
      </c>
      <c r="L376" s="9">
        <f t="shared" si="43"/>
        <v>307497924300.74097</v>
      </c>
      <c r="M376" s="31">
        <f>$L376*B376/'일자별 주가'!B375-펀드!R375</f>
        <v>0</v>
      </c>
      <c r="N376" s="31">
        <f>$L376*C376/'일자별 주가'!C375-펀드!S375</f>
        <v>0</v>
      </c>
      <c r="O376" s="31">
        <f>$L376*D376/'일자별 주가'!D375-펀드!T375</f>
        <v>0</v>
      </c>
      <c r="P376" s="31">
        <f>$L376*E376/'일자별 주가'!E375-펀드!U375</f>
        <v>0</v>
      </c>
      <c r="Q376" s="31">
        <f>$L376*F376/'일자별 주가'!F375-펀드!V375</f>
        <v>0</v>
      </c>
      <c r="R376" s="16">
        <f t="shared" si="45"/>
        <v>2664202.9502912299</v>
      </c>
      <c r="S376" s="16">
        <f t="shared" si="46"/>
        <v>10374.361094299584</v>
      </c>
      <c r="T376" s="16">
        <f t="shared" si="47"/>
        <v>316557.97279203514</v>
      </c>
      <c r="U376" s="16">
        <f t="shared" si="48"/>
        <v>27688.714598694987</v>
      </c>
      <c r="V376" s="16">
        <f t="shared" si="49"/>
        <v>29613.424260813306</v>
      </c>
    </row>
    <row r="377" spans="1:22" x14ac:dyDescent="0.3">
      <c r="A377">
        <v>375</v>
      </c>
      <c r="B377" s="15">
        <f>'일자별 시가총액'!B376/'일자별 시가총액'!$G376</f>
        <v>0.69580339190460716</v>
      </c>
      <c r="C377" s="15">
        <f>'일자별 시가총액'!C376/'일자별 시가총액'!$G376</f>
        <v>2.8030493094636674E-2</v>
      </c>
      <c r="D377" s="15">
        <f>'일자별 시가총액'!D376/'일자별 시가총액'!$G376</f>
        <v>0.12727012670416515</v>
      </c>
      <c r="E377" s="15">
        <f>'일자별 시가총액'!E376/'일자별 시가총액'!$G376</f>
        <v>7.7746392391399813E-2</v>
      </c>
      <c r="F377" s="15">
        <f>'일자별 시가총액'!F376/'일자별 시가총액'!$G376</f>
        <v>7.1149595905191237E-2</v>
      </c>
      <c r="G377" s="24">
        <f>'일자별 시가총액'!H376</f>
        <v>157.82309884067467</v>
      </c>
      <c r="H377" s="30">
        <v>50000</v>
      </c>
      <c r="I377" s="30">
        <v>0</v>
      </c>
      <c r="J377" s="9">
        <f t="shared" si="44"/>
        <v>19750000</v>
      </c>
      <c r="K377" s="23">
        <f t="shared" si="42"/>
        <v>15782.309884067467</v>
      </c>
      <c r="L377" s="9">
        <f t="shared" si="43"/>
        <v>311700620210.33246</v>
      </c>
      <c r="M377" s="31">
        <f>$L377*B377/'일자별 주가'!B376-펀드!R376</f>
        <v>6761.9364220593125</v>
      </c>
      <c r="N377" s="31">
        <f>$L377*C377/'일자별 주가'!C376-펀드!S376</f>
        <v>26.330865721572991</v>
      </c>
      <c r="O377" s="31">
        <f>$L377*D377/'일자별 주가'!D376-펀드!T376</f>
        <v>803.44663145183586</v>
      </c>
      <c r="P377" s="31">
        <f>$L377*E377/'일자별 주가'!E376-펀드!U376</f>
        <v>70.27592537739838</v>
      </c>
      <c r="Q377" s="31">
        <f>$L377*F377/'일자별 주가'!F376-펀드!V376</f>
        <v>75.160975281258288</v>
      </c>
      <c r="R377" s="16">
        <f t="shared" si="45"/>
        <v>2670964.8867132892</v>
      </c>
      <c r="S377" s="16">
        <f t="shared" si="46"/>
        <v>10400.691960021157</v>
      </c>
      <c r="T377" s="16">
        <f t="shared" si="47"/>
        <v>317361.41942348698</v>
      </c>
      <c r="U377" s="16">
        <f t="shared" si="48"/>
        <v>27758.990524072386</v>
      </c>
      <c r="V377" s="16">
        <f t="shared" si="49"/>
        <v>29688.585236094565</v>
      </c>
    </row>
    <row r="378" spans="1:22" x14ac:dyDescent="0.3">
      <c r="A378">
        <v>376</v>
      </c>
      <c r="B378" s="15">
        <f>'일자별 시가총액'!B377/'일자별 시가총액'!$G377</f>
        <v>0.69586784585702066</v>
      </c>
      <c r="C378" s="15">
        <f>'일자별 시가총액'!C377/'일자별 시가총액'!$G377</f>
        <v>2.8006166608141751E-2</v>
      </c>
      <c r="D378" s="15">
        <f>'일자별 시가총액'!D377/'일자별 시가총액'!$G377</f>
        <v>0.12637708024486013</v>
      </c>
      <c r="E378" s="15">
        <f>'일자별 시가총액'!E377/'일자별 시가총액'!$G377</f>
        <v>7.8049007268941067E-2</v>
      </c>
      <c r="F378" s="15">
        <f>'일자별 시가총액'!F377/'일자별 시가총액'!$G377</f>
        <v>7.169990002103642E-2</v>
      </c>
      <c r="G378" s="24">
        <f>'일자별 시가총액'!H377</f>
        <v>157.03109898100536</v>
      </c>
      <c r="H378" s="30">
        <v>150000</v>
      </c>
      <c r="I378" s="30">
        <v>100000</v>
      </c>
      <c r="J378" s="9">
        <f t="shared" si="44"/>
        <v>19800000</v>
      </c>
      <c r="K378" s="23">
        <f t="shared" si="42"/>
        <v>15703.109898100534</v>
      </c>
      <c r="L378" s="9">
        <f t="shared" si="43"/>
        <v>310921575982.39056</v>
      </c>
      <c r="M378" s="31">
        <f>$L378*B378/'일자별 주가'!B377-펀드!R377</f>
        <v>6761.9364220583811</v>
      </c>
      <c r="N378" s="31">
        <f>$L378*C378/'일자별 주가'!C377-펀드!S377</f>
        <v>26.330865721571172</v>
      </c>
      <c r="O378" s="31">
        <f>$L378*D378/'일자별 주가'!D377-펀드!T377</f>
        <v>803.44663145189406</v>
      </c>
      <c r="P378" s="31">
        <f>$L378*E378/'일자별 주가'!E377-펀드!U377</f>
        <v>70.27592537739838</v>
      </c>
      <c r="Q378" s="31">
        <f>$L378*F378/'일자별 주가'!F377-펀드!V377</f>
        <v>75.160975281243736</v>
      </c>
      <c r="R378" s="16">
        <f t="shared" si="45"/>
        <v>2677726.8231353476</v>
      </c>
      <c r="S378" s="16">
        <f t="shared" si="46"/>
        <v>10427.022825742728</v>
      </c>
      <c r="T378" s="16">
        <f t="shared" si="47"/>
        <v>318164.86605493887</v>
      </c>
      <c r="U378" s="16">
        <f t="shared" si="48"/>
        <v>27829.266449449784</v>
      </c>
      <c r="V378" s="16">
        <f t="shared" si="49"/>
        <v>29763.746211375808</v>
      </c>
    </row>
    <row r="379" spans="1:22" x14ac:dyDescent="0.3">
      <c r="A379">
        <v>377</v>
      </c>
      <c r="B379" s="15">
        <f>'일자별 시가총액'!B378/'일자별 시가총액'!$G378</f>
        <v>0.69646887536679314</v>
      </c>
      <c r="C379" s="15">
        <f>'일자별 시가총액'!C378/'일자별 시가총액'!$G378</f>
        <v>2.8949902357761393E-2</v>
      </c>
      <c r="D379" s="15">
        <f>'일자별 시가총액'!D378/'일자별 시가총액'!$G378</f>
        <v>0.12583955178035217</v>
      </c>
      <c r="E379" s="15">
        <f>'일자별 시가총액'!E378/'일자별 시가총액'!$G378</f>
        <v>7.7818631185208931E-2</v>
      </c>
      <c r="F379" s="15">
        <f>'일자별 시가총액'!F378/'일자별 시가총액'!$G378</f>
        <v>7.0923039309884334E-2</v>
      </c>
      <c r="G379" s="24">
        <f>'일자별 시가총액'!H378</f>
        <v>155.14798700458073</v>
      </c>
      <c r="H379" s="30">
        <v>150000</v>
      </c>
      <c r="I379" s="30">
        <v>100000</v>
      </c>
      <c r="J379" s="9">
        <f t="shared" si="44"/>
        <v>19850000</v>
      </c>
      <c r="K379" s="23">
        <f t="shared" si="42"/>
        <v>15514.798700458072</v>
      </c>
      <c r="L379" s="9">
        <f t="shared" si="43"/>
        <v>307968754204.09271</v>
      </c>
      <c r="M379" s="31">
        <f>$L379*B379/'일자별 주가'!B378-펀드!R378</f>
        <v>6761.9364220593125</v>
      </c>
      <c r="N379" s="31">
        <f>$L379*C379/'일자별 주가'!C378-펀드!S378</f>
        <v>26.330865721572991</v>
      </c>
      <c r="O379" s="31">
        <f>$L379*D379/'일자별 주가'!D378-펀드!T378</f>
        <v>803.44663145189406</v>
      </c>
      <c r="P379" s="31">
        <f>$L379*E379/'일자별 주가'!E378-펀드!U378</f>
        <v>70.275925377405656</v>
      </c>
      <c r="Q379" s="31">
        <f>$L379*F379/'일자별 주가'!F378-펀드!V378</f>
        <v>75.160975281258288</v>
      </c>
      <c r="R379" s="16">
        <f t="shared" si="45"/>
        <v>2684488.7595574069</v>
      </c>
      <c r="S379" s="16">
        <f t="shared" si="46"/>
        <v>10453.353691464301</v>
      </c>
      <c r="T379" s="16">
        <f t="shared" si="47"/>
        <v>318968.31268639077</v>
      </c>
      <c r="U379" s="16">
        <f t="shared" si="48"/>
        <v>27899.54237482719</v>
      </c>
      <c r="V379" s="16">
        <f t="shared" si="49"/>
        <v>29838.907186657067</v>
      </c>
    </row>
    <row r="380" spans="1:22" x14ac:dyDescent="0.3">
      <c r="A380">
        <v>378</v>
      </c>
      <c r="B380" s="15">
        <f>'일자별 시가총액'!B379/'일자별 시가총액'!$G379</f>
        <v>0.69811352650937952</v>
      </c>
      <c r="C380" s="15">
        <f>'일자별 시가총액'!C379/'일자별 시가총액'!$G379</f>
        <v>2.8997972485789947E-2</v>
      </c>
      <c r="D380" s="15">
        <f>'일자별 시가총액'!D379/'일자별 시가총액'!$G379</f>
        <v>0.12484162325161234</v>
      </c>
      <c r="E380" s="15">
        <f>'일자별 시가총액'!E379/'일자별 시가총액'!$G379</f>
        <v>7.6117767442203582E-2</v>
      </c>
      <c r="F380" s="15">
        <f>'일자별 시가총액'!F379/'일자별 시가총액'!$G379</f>
        <v>7.1929110311014566E-2</v>
      </c>
      <c r="G380" s="24">
        <f>'일자별 시가총액'!H379</f>
        <v>153.81388027131081</v>
      </c>
      <c r="H380" s="30">
        <v>150000</v>
      </c>
      <c r="I380" s="30">
        <v>100000</v>
      </c>
      <c r="J380" s="9">
        <f t="shared" si="44"/>
        <v>19900000</v>
      </c>
      <c r="K380" s="23">
        <f t="shared" si="42"/>
        <v>15381.388027131081</v>
      </c>
      <c r="L380" s="9">
        <f t="shared" si="43"/>
        <v>306089621739.90851</v>
      </c>
      <c r="M380" s="31">
        <f>$L380*B380/'일자별 주가'!B379-펀드!R379</f>
        <v>6761.9364220588468</v>
      </c>
      <c r="N380" s="31">
        <f>$L380*C380/'일자별 주가'!C379-펀드!S379</f>
        <v>26.330865721572991</v>
      </c>
      <c r="O380" s="31">
        <f>$L380*D380/'일자별 주가'!D379-펀드!T379</f>
        <v>803.44663145177765</v>
      </c>
      <c r="P380" s="31">
        <f>$L380*E380/'일자별 주가'!E379-펀드!U379</f>
        <v>70.275925377394742</v>
      </c>
      <c r="Q380" s="31">
        <f>$L380*F380/'일자별 주가'!F379-펀드!V379</f>
        <v>75.160975281247374</v>
      </c>
      <c r="R380" s="16">
        <f t="shared" si="45"/>
        <v>2691250.6959794657</v>
      </c>
      <c r="S380" s="16">
        <f t="shared" si="46"/>
        <v>10479.684557185874</v>
      </c>
      <c r="T380" s="16">
        <f t="shared" si="47"/>
        <v>319771.75931784254</v>
      </c>
      <c r="U380" s="16">
        <f t="shared" si="48"/>
        <v>27969.818300204584</v>
      </c>
      <c r="V380" s="16">
        <f t="shared" si="49"/>
        <v>29914.068161938314</v>
      </c>
    </row>
    <row r="381" spans="1:22" x14ac:dyDescent="0.3">
      <c r="A381">
        <v>379</v>
      </c>
      <c r="B381" s="15">
        <f>'일자별 시가총액'!B380/'일자별 시가총액'!$G380</f>
        <v>0.69762892237417107</v>
      </c>
      <c r="C381" s="15">
        <f>'일자별 시가총액'!C380/'일자별 시가총액'!$G380</f>
        <v>2.9306688205006665E-2</v>
      </c>
      <c r="D381" s="15">
        <f>'일자별 시가총액'!D380/'일자별 시가총액'!$G380</f>
        <v>0.12480539328627845</v>
      </c>
      <c r="E381" s="15">
        <f>'일자별 시가총액'!E380/'일자별 시가총액'!$G380</f>
        <v>7.7234143744863593E-2</v>
      </c>
      <c r="F381" s="15">
        <f>'일자별 시가총액'!F380/'일자별 시가총액'!$G380</f>
        <v>7.1024852389680218E-2</v>
      </c>
      <c r="G381" s="24">
        <f>'일자별 시가총액'!H380</f>
        <v>154.50229070320788</v>
      </c>
      <c r="H381" s="30">
        <v>100000</v>
      </c>
      <c r="I381" s="30">
        <v>50000</v>
      </c>
      <c r="J381" s="9">
        <f t="shared" si="44"/>
        <v>19950000</v>
      </c>
      <c r="K381" s="23">
        <f t="shared" si="42"/>
        <v>15450.229070320789</v>
      </c>
      <c r="L381" s="9">
        <f t="shared" si="43"/>
        <v>308232069952.89972</v>
      </c>
      <c r="M381" s="31">
        <f>$L381*B381/'일자별 주가'!B380-펀드!R380</f>
        <v>6761.9364220593125</v>
      </c>
      <c r="N381" s="31">
        <f>$L381*C381/'일자별 주가'!C380-펀드!S380</f>
        <v>26.33086572157481</v>
      </c>
      <c r="O381" s="31">
        <f>$L381*D381/'일자별 주가'!D380-펀드!T380</f>
        <v>803.44663145195227</v>
      </c>
      <c r="P381" s="31">
        <f>$L381*E381/'일자별 주가'!E380-펀드!U380</f>
        <v>70.275925377402018</v>
      </c>
      <c r="Q381" s="31">
        <f>$L381*F381/'일자별 주가'!F380-펀드!V380</f>
        <v>75.160975281258288</v>
      </c>
      <c r="R381" s="16">
        <f t="shared" si="45"/>
        <v>2698012.632401525</v>
      </c>
      <c r="S381" s="16">
        <f t="shared" si="46"/>
        <v>10506.015422907449</v>
      </c>
      <c r="T381" s="16">
        <f t="shared" si="47"/>
        <v>320575.2059492945</v>
      </c>
      <c r="U381" s="16">
        <f t="shared" si="48"/>
        <v>28040.094225581986</v>
      </c>
      <c r="V381" s="16">
        <f t="shared" si="49"/>
        <v>29989.229137219572</v>
      </c>
    </row>
    <row r="382" spans="1:22" x14ac:dyDescent="0.3">
      <c r="A382">
        <v>380</v>
      </c>
      <c r="B382" s="15">
        <f>'일자별 시가총액'!B381/'일자별 시가총액'!$G381</f>
        <v>0.6950608010435092</v>
      </c>
      <c r="C382" s="15">
        <f>'일자별 시가총액'!C381/'일자별 시가총액'!$G381</f>
        <v>2.8994597560809642E-2</v>
      </c>
      <c r="D382" s="15">
        <f>'일자별 시가총액'!D381/'일자별 시가총액'!$G381</f>
        <v>0.12729488932550831</v>
      </c>
      <c r="E382" s="15">
        <f>'일자별 시가총액'!E381/'일자별 시가총액'!$G381</f>
        <v>7.6038699626963066E-2</v>
      </c>
      <c r="F382" s="15">
        <f>'일자별 시가총액'!F381/'일자별 시가총액'!$G381</f>
        <v>7.2611012443209735E-2</v>
      </c>
      <c r="G382" s="24">
        <f>'일자별 시가총액'!H381</f>
        <v>155.26771921828666</v>
      </c>
      <c r="H382" s="30">
        <v>100000</v>
      </c>
      <c r="I382" s="30">
        <v>50000</v>
      </c>
      <c r="J382" s="9">
        <f t="shared" si="44"/>
        <v>20000000</v>
      </c>
      <c r="K382" s="23">
        <f t="shared" si="42"/>
        <v>15526.771921828666</v>
      </c>
      <c r="L382" s="9">
        <f t="shared" si="43"/>
        <v>310535438436.5733</v>
      </c>
      <c r="M382" s="31">
        <f>$L382*B382/'일자별 주가'!B381-펀드!R381</f>
        <v>6761.9364220588468</v>
      </c>
      <c r="N382" s="31">
        <f>$L382*C382/'일자별 주가'!C381-펀드!S381</f>
        <v>26.330865721569353</v>
      </c>
      <c r="O382" s="31">
        <f>$L382*D382/'일자별 주가'!D381-펀드!T381</f>
        <v>803.44663145183586</v>
      </c>
      <c r="P382" s="31">
        <f>$L382*E382/'일자별 주가'!E381-펀드!U381</f>
        <v>70.275925377391104</v>
      </c>
      <c r="Q382" s="31">
        <f>$L382*F382/'일자별 주가'!F381-펀드!V381</f>
        <v>75.160975281247374</v>
      </c>
      <c r="R382" s="16">
        <f t="shared" si="45"/>
        <v>2704774.5688235839</v>
      </c>
      <c r="S382" s="16">
        <f t="shared" si="46"/>
        <v>10532.346288629018</v>
      </c>
      <c r="T382" s="16">
        <f t="shared" si="47"/>
        <v>321378.65258074633</v>
      </c>
      <c r="U382" s="16">
        <f t="shared" si="48"/>
        <v>28110.370150959377</v>
      </c>
      <c r="V382" s="16">
        <f t="shared" si="49"/>
        <v>30064.39011250082</v>
      </c>
    </row>
    <row r="383" spans="1:22" x14ac:dyDescent="0.3">
      <c r="A383">
        <v>381</v>
      </c>
      <c r="B383" s="15">
        <f>'일자별 시가총액'!B382/'일자별 시가총액'!$G382</f>
        <v>0.69401003884721846</v>
      </c>
      <c r="C383" s="15">
        <f>'일자별 시가총액'!C382/'일자별 시가총액'!$G382</f>
        <v>2.9026427648618229E-2</v>
      </c>
      <c r="D383" s="15">
        <f>'일자별 시가총액'!D382/'일자별 시가총액'!$G382</f>
        <v>0.12810070877860522</v>
      </c>
      <c r="E383" s="15">
        <f>'일자별 시가총액'!E382/'일자별 시가총액'!$G382</f>
        <v>7.6573158353887311E-2</v>
      </c>
      <c r="F383" s="15">
        <f>'일자별 시가총액'!F382/'일자별 시가총액'!$G382</f>
        <v>7.2289666371670738E-2</v>
      </c>
      <c r="G383" s="24">
        <f>'일자별 시가총액'!H382</f>
        <v>154.91820448206241</v>
      </c>
      <c r="H383" s="30">
        <v>100000</v>
      </c>
      <c r="I383" s="30">
        <v>50000</v>
      </c>
      <c r="J383" s="9">
        <f t="shared" si="44"/>
        <v>20050000</v>
      </c>
      <c r="K383" s="23">
        <f t="shared" si="42"/>
        <v>15491.820448206241</v>
      </c>
      <c r="L383" s="9">
        <f t="shared" si="43"/>
        <v>310610999986.53516</v>
      </c>
      <c r="M383" s="31">
        <f>$L383*B383/'일자별 주가'!B382-펀드!R382</f>
        <v>6761.9364220593125</v>
      </c>
      <c r="N383" s="31">
        <f>$L383*C383/'일자별 주가'!C382-펀드!S382</f>
        <v>26.330865721576629</v>
      </c>
      <c r="O383" s="31">
        <f>$L383*D383/'일자별 주가'!D382-펀드!T382</f>
        <v>803.44663145195227</v>
      </c>
      <c r="P383" s="31">
        <f>$L383*E383/'일자별 주가'!E382-펀드!U382</f>
        <v>70.275925377405656</v>
      </c>
      <c r="Q383" s="31">
        <f>$L383*F383/'일자별 주가'!F382-펀드!V382</f>
        <v>75.160975281261926</v>
      </c>
      <c r="R383" s="16">
        <f t="shared" si="45"/>
        <v>2711536.5052456432</v>
      </c>
      <c r="S383" s="16">
        <f t="shared" si="46"/>
        <v>10558.677154350595</v>
      </c>
      <c r="T383" s="16">
        <f t="shared" si="47"/>
        <v>322182.09921219829</v>
      </c>
      <c r="U383" s="16">
        <f t="shared" si="48"/>
        <v>28180.646076336783</v>
      </c>
      <c r="V383" s="16">
        <f t="shared" si="49"/>
        <v>30139.551087782082</v>
      </c>
    </row>
    <row r="384" spans="1:22" x14ac:dyDescent="0.3">
      <c r="A384">
        <v>382</v>
      </c>
      <c r="B384" s="15">
        <f>'일자별 시가총액'!B383/'일자별 시가총액'!$G383</f>
        <v>0.69798353534874513</v>
      </c>
      <c r="C384" s="15">
        <f>'일자별 시가총액'!C383/'일자별 시가총액'!$G383</f>
        <v>2.9127473160732702E-2</v>
      </c>
      <c r="D384" s="15">
        <f>'일자별 시가총액'!D383/'일자별 시가총액'!$G383</f>
        <v>0.12707585639574626</v>
      </c>
      <c r="E384" s="15">
        <f>'일자별 시가총액'!E383/'일자별 시가총액'!$G383</f>
        <v>7.362052837007281E-2</v>
      </c>
      <c r="F384" s="15">
        <f>'일자별 시가총액'!F383/'일자별 시가총액'!$G383</f>
        <v>7.2192606724703096E-2</v>
      </c>
      <c r="G384" s="24">
        <f>'일자별 시가총액'!H383</f>
        <v>156.16760224741938</v>
      </c>
      <c r="H384" s="30">
        <v>150000</v>
      </c>
      <c r="I384" s="30">
        <v>150000</v>
      </c>
      <c r="J384" s="9">
        <f t="shared" si="44"/>
        <v>20050000</v>
      </c>
      <c r="K384" s="23">
        <f t="shared" si="42"/>
        <v>15616.760224741936</v>
      </c>
      <c r="L384" s="9">
        <f t="shared" si="43"/>
        <v>313116042506.07581</v>
      </c>
      <c r="M384" s="31">
        <f>$L384*B384/'일자별 주가'!B383-펀드!R383</f>
        <v>0</v>
      </c>
      <c r="N384" s="31">
        <f>$L384*C384/'일자별 주가'!C383-펀드!S383</f>
        <v>0</v>
      </c>
      <c r="O384" s="31">
        <f>$L384*D384/'일자별 주가'!D383-펀드!T383</f>
        <v>0</v>
      </c>
      <c r="P384" s="31">
        <f>$L384*E384/'일자별 주가'!E383-펀드!U383</f>
        <v>0</v>
      </c>
      <c r="Q384" s="31">
        <f>$L384*F384/'일자별 주가'!F383-펀드!V383</f>
        <v>0</v>
      </c>
      <c r="R384" s="16">
        <f t="shared" si="45"/>
        <v>2711536.5052456432</v>
      </c>
      <c r="S384" s="16">
        <f t="shared" si="46"/>
        <v>10558.677154350595</v>
      </c>
      <c r="T384" s="16">
        <f t="shared" si="47"/>
        <v>322182.09921219829</v>
      </c>
      <c r="U384" s="16">
        <f t="shared" si="48"/>
        <v>28180.646076336783</v>
      </c>
      <c r="V384" s="16">
        <f t="shared" si="49"/>
        <v>30139.551087782082</v>
      </c>
    </row>
    <row r="385" spans="1:22" x14ac:dyDescent="0.3">
      <c r="A385">
        <v>383</v>
      </c>
      <c r="B385" s="15">
        <f>'일자별 시가총액'!B384/'일자별 시가총액'!$G384</f>
        <v>0.69617172032265517</v>
      </c>
      <c r="C385" s="15">
        <f>'일자별 시가총액'!C384/'일자별 시가총액'!$G384</f>
        <v>3.0182465213092795E-2</v>
      </c>
      <c r="D385" s="15">
        <f>'일자별 시가총액'!D384/'일자별 시가총액'!$G384</f>
        <v>0.12594348753577034</v>
      </c>
      <c r="E385" s="15">
        <f>'일자별 시가총액'!E384/'일자별 시가총액'!$G384</f>
        <v>7.5072229350582123E-2</v>
      </c>
      <c r="F385" s="15">
        <f>'일자별 시가총액'!F384/'일자별 시가총액'!$G384</f>
        <v>7.2630097577899552E-2</v>
      </c>
      <c r="G385" s="24">
        <f>'일자별 시가총액'!H384</f>
        <v>155.0199500290575</v>
      </c>
      <c r="H385" s="30">
        <v>200000</v>
      </c>
      <c r="I385" s="30">
        <v>150000</v>
      </c>
      <c r="J385" s="9">
        <f t="shared" si="44"/>
        <v>20100000</v>
      </c>
      <c r="K385" s="23">
        <f t="shared" si="42"/>
        <v>15501.995002905749</v>
      </c>
      <c r="L385" s="9">
        <f t="shared" si="43"/>
        <v>311590099558.40558</v>
      </c>
      <c r="M385" s="31">
        <f>$L385*B385/'일자별 주가'!B384-펀드!R384</f>
        <v>6761.9364220588468</v>
      </c>
      <c r="N385" s="31">
        <f>$L385*C385/'일자별 주가'!C384-펀드!S384</f>
        <v>26.330865721571172</v>
      </c>
      <c r="O385" s="31">
        <f>$L385*D385/'일자별 주가'!D384-펀드!T384</f>
        <v>803.44663145189406</v>
      </c>
      <c r="P385" s="31">
        <f>$L385*E385/'일자별 주가'!E384-펀드!U384</f>
        <v>70.27592537739838</v>
      </c>
      <c r="Q385" s="31">
        <f>$L385*F385/'일자별 주가'!F384-펀드!V384</f>
        <v>75.160975281247374</v>
      </c>
      <c r="R385" s="16">
        <f t="shared" si="45"/>
        <v>2718298.441667702</v>
      </c>
      <c r="S385" s="16">
        <f t="shared" si="46"/>
        <v>10585.008020072166</v>
      </c>
      <c r="T385" s="16">
        <f t="shared" si="47"/>
        <v>322985.54584365018</v>
      </c>
      <c r="U385" s="16">
        <f t="shared" si="48"/>
        <v>28250.922001714182</v>
      </c>
      <c r="V385" s="16">
        <f t="shared" si="49"/>
        <v>30214.712063063329</v>
      </c>
    </row>
    <row r="386" spans="1:22" x14ac:dyDescent="0.3">
      <c r="A386">
        <v>384</v>
      </c>
      <c r="B386" s="15">
        <f>'일자별 시가총액'!B385/'일자별 시가총액'!$G385</f>
        <v>0.69637004210319087</v>
      </c>
      <c r="C386" s="15">
        <f>'일자별 시가총액'!C385/'일자별 시가총액'!$G385</f>
        <v>3.1073485398963829E-2</v>
      </c>
      <c r="D386" s="15">
        <f>'일자별 시가총액'!D385/'일자별 시가총액'!$G385</f>
        <v>0.12463668825308573</v>
      </c>
      <c r="E386" s="15">
        <f>'일자별 시가총액'!E385/'일자별 시가총액'!$G385</f>
        <v>7.5121167771655062E-2</v>
      </c>
      <c r="F386" s="15">
        <f>'일자별 시가총액'!F385/'일자별 시가총액'!$G385</f>
        <v>7.2798616473104469E-2</v>
      </c>
      <c r="G386" s="24">
        <f>'일자별 시가총액'!H385</f>
        <v>153.42215920985839</v>
      </c>
      <c r="H386" s="30">
        <v>100000</v>
      </c>
      <c r="I386" s="30">
        <v>100000</v>
      </c>
      <c r="J386" s="9">
        <f t="shared" si="44"/>
        <v>20100000</v>
      </c>
      <c r="K386" s="23">
        <f t="shared" si="42"/>
        <v>15342.21592098584</v>
      </c>
      <c r="L386" s="9">
        <f t="shared" si="43"/>
        <v>308378540011.81537</v>
      </c>
      <c r="M386" s="31">
        <f>$L386*B386/'일자별 주가'!B385-펀드!R385</f>
        <v>0</v>
      </c>
      <c r="N386" s="31">
        <f>$L386*C386/'일자별 주가'!C385-펀드!S385</f>
        <v>0</v>
      </c>
      <c r="O386" s="31">
        <f>$L386*D386/'일자별 주가'!D385-펀드!T385</f>
        <v>0</v>
      </c>
      <c r="P386" s="31">
        <f>$L386*E386/'일자별 주가'!E385-펀드!U385</f>
        <v>0</v>
      </c>
      <c r="Q386" s="31">
        <f>$L386*F386/'일자별 주가'!F385-펀드!V385</f>
        <v>0</v>
      </c>
      <c r="R386" s="16">
        <f t="shared" si="45"/>
        <v>2718298.441667702</v>
      </c>
      <c r="S386" s="16">
        <f t="shared" si="46"/>
        <v>10585.008020072166</v>
      </c>
      <c r="T386" s="16">
        <f t="shared" si="47"/>
        <v>322985.54584365018</v>
      </c>
      <c r="U386" s="16">
        <f t="shared" si="48"/>
        <v>28250.922001714182</v>
      </c>
      <c r="V386" s="16">
        <f t="shared" si="49"/>
        <v>30214.712063063329</v>
      </c>
    </row>
    <row r="387" spans="1:22" x14ac:dyDescent="0.3">
      <c r="A387">
        <v>385</v>
      </c>
      <c r="B387" s="15">
        <f>'일자별 시가총액'!B386/'일자별 시가총액'!$G386</f>
        <v>0.69794688825192108</v>
      </c>
      <c r="C387" s="15">
        <f>'일자별 시가총액'!C386/'일자별 시가총액'!$G386</f>
        <v>3.1041844310310294E-2</v>
      </c>
      <c r="D387" s="15">
        <f>'일자별 시가총액'!D386/'일자별 시가총액'!$G386</f>
        <v>0.12439404365049538</v>
      </c>
      <c r="E387" s="15">
        <f>'일자별 시가총액'!E386/'일자별 시가총액'!$G386</f>
        <v>7.4832177501360952E-2</v>
      </c>
      <c r="F387" s="15">
        <f>'일자별 시가총액'!F386/'일자별 시가총액'!$G386</f>
        <v>7.1785046285912341E-2</v>
      </c>
      <c r="G387" s="24">
        <f>'일자별 시가총액'!H386</f>
        <v>153.07553807728794</v>
      </c>
      <c r="H387" s="30">
        <v>200000</v>
      </c>
      <c r="I387" s="30">
        <v>150000</v>
      </c>
      <c r="J387" s="9">
        <f t="shared" si="44"/>
        <v>20150000</v>
      </c>
      <c r="K387" s="23">
        <f t="shared" si="42"/>
        <v>15307.553807728793</v>
      </c>
      <c r="L387" s="9">
        <f t="shared" si="43"/>
        <v>308447209225.73517</v>
      </c>
      <c r="M387" s="31">
        <f>$L387*B387/'일자별 주가'!B386-펀드!R386</f>
        <v>6761.9364220588468</v>
      </c>
      <c r="N387" s="31">
        <f>$L387*C387/'일자별 주가'!C386-펀드!S386</f>
        <v>26.330865721571172</v>
      </c>
      <c r="O387" s="31">
        <f>$L387*D387/'일자별 주가'!D386-펀드!T386</f>
        <v>803.44663145177765</v>
      </c>
      <c r="P387" s="31">
        <f>$L387*E387/'일자별 주가'!E386-펀드!U386</f>
        <v>70.275925377391104</v>
      </c>
      <c r="Q387" s="31">
        <f>$L387*F387/'일자별 주가'!F386-펀드!V386</f>
        <v>75.160975281251012</v>
      </c>
      <c r="R387" s="16">
        <f t="shared" si="45"/>
        <v>2725060.3780897609</v>
      </c>
      <c r="S387" s="16">
        <f t="shared" si="46"/>
        <v>10611.338885793737</v>
      </c>
      <c r="T387" s="16">
        <f t="shared" si="47"/>
        <v>323788.99247510196</v>
      </c>
      <c r="U387" s="16">
        <f t="shared" si="48"/>
        <v>28321.197927091573</v>
      </c>
      <c r="V387" s="16">
        <f t="shared" si="49"/>
        <v>30289.87303834458</v>
      </c>
    </row>
    <row r="388" spans="1:22" x14ac:dyDescent="0.3">
      <c r="A388">
        <v>386</v>
      </c>
      <c r="B388" s="15">
        <f>'일자별 시가총액'!B387/'일자별 시가총액'!$G387</f>
        <v>0.69818127339647729</v>
      </c>
      <c r="C388" s="15">
        <f>'일자별 시가총액'!C387/'일자별 시가총액'!$G387</f>
        <v>3.0839304234646921E-2</v>
      </c>
      <c r="D388" s="15">
        <f>'일자별 시가총액'!D387/'일자별 시가총액'!$G387</f>
        <v>0.12364323294227957</v>
      </c>
      <c r="E388" s="15">
        <f>'일자별 시가총액'!E387/'일자별 시가총액'!$G387</f>
        <v>7.4871933419505793E-2</v>
      </c>
      <c r="F388" s="15">
        <f>'일자별 시가총액'!F387/'일자별 시가총액'!$G387</f>
        <v>7.2464256007090416E-2</v>
      </c>
      <c r="G388" s="24">
        <f>'일자별 시가총액'!H387</f>
        <v>152.05564209689001</v>
      </c>
      <c r="H388" s="30">
        <v>50000</v>
      </c>
      <c r="I388" s="30">
        <v>50000</v>
      </c>
      <c r="J388" s="9">
        <f t="shared" si="44"/>
        <v>20150000</v>
      </c>
      <c r="K388" s="23">
        <f t="shared" ref="K388:K451" si="50">10000*G388/G$3</f>
        <v>15205.564209689002</v>
      </c>
      <c r="L388" s="9">
        <f t="shared" ref="L388:L451" si="51">J388*K388</f>
        <v>306392118825.2334</v>
      </c>
      <c r="M388" s="31">
        <f>$L388*B388/'일자별 주가'!B387-펀드!R387</f>
        <v>0</v>
      </c>
      <c r="N388" s="31">
        <f>$L388*C388/'일자별 주가'!C387-펀드!S387</f>
        <v>0</v>
      </c>
      <c r="O388" s="31">
        <f>$L388*D388/'일자별 주가'!D387-펀드!T387</f>
        <v>0</v>
      </c>
      <c r="P388" s="31">
        <f>$L388*E388/'일자별 주가'!E387-펀드!U387</f>
        <v>0</v>
      </c>
      <c r="Q388" s="31">
        <f>$L388*F388/'일자별 주가'!F387-펀드!V387</f>
        <v>0</v>
      </c>
      <c r="R388" s="16">
        <f t="shared" si="45"/>
        <v>2725060.3780897609</v>
      </c>
      <c r="S388" s="16">
        <f t="shared" si="46"/>
        <v>10611.338885793737</v>
      </c>
      <c r="T388" s="16">
        <f t="shared" si="47"/>
        <v>323788.99247510196</v>
      </c>
      <c r="U388" s="16">
        <f t="shared" si="48"/>
        <v>28321.197927091573</v>
      </c>
      <c r="V388" s="16">
        <f t="shared" si="49"/>
        <v>30289.87303834458</v>
      </c>
    </row>
    <row r="389" spans="1:22" x14ac:dyDescent="0.3">
      <c r="A389">
        <v>387</v>
      </c>
      <c r="B389" s="15">
        <f>'일자별 시가총액'!B388/'일자별 시가총액'!$G388</f>
        <v>0.69858066716925094</v>
      </c>
      <c r="C389" s="15">
        <f>'일자별 시가총액'!C388/'일자별 시가총액'!$G388</f>
        <v>2.9818910131572354E-2</v>
      </c>
      <c r="D389" s="15">
        <f>'일자별 시가총액'!D388/'일자별 시가총액'!$G388</f>
        <v>0.12445492793980047</v>
      </c>
      <c r="E389" s="15">
        <f>'일자별 시가총액'!E388/'일자별 시가총액'!$G388</f>
        <v>7.5244329830852413E-2</v>
      </c>
      <c r="F389" s="15">
        <f>'일자별 시가총액'!F388/'일자별 시가총액'!$G388</f>
        <v>7.1901164928523775E-2</v>
      </c>
      <c r="G389" s="24">
        <f>'일자별 시가총액'!H388</f>
        <v>154.29179711540138</v>
      </c>
      <c r="H389" s="30">
        <v>50000</v>
      </c>
      <c r="I389" s="30">
        <v>0</v>
      </c>
      <c r="J389" s="9">
        <f t="shared" ref="J389:J452" si="52">J388+H389-I389</f>
        <v>20200000</v>
      </c>
      <c r="K389" s="23">
        <f t="shared" si="50"/>
        <v>15429.179711540139</v>
      </c>
      <c r="L389" s="9">
        <f t="shared" si="51"/>
        <v>311669430173.11078</v>
      </c>
      <c r="M389" s="31">
        <f>$L389*B389/'일자별 주가'!B388-펀드!R388</f>
        <v>6761.9364220583811</v>
      </c>
      <c r="N389" s="31">
        <f>$L389*C389/'일자별 주가'!C388-펀드!S388</f>
        <v>26.330865721571172</v>
      </c>
      <c r="O389" s="31">
        <f>$L389*D389/'일자별 주가'!D388-펀드!T388</f>
        <v>803.44663145183586</v>
      </c>
      <c r="P389" s="31">
        <f>$L389*E389/'일자별 주가'!E388-펀드!U388</f>
        <v>70.275925377402018</v>
      </c>
      <c r="Q389" s="31">
        <f>$L389*F389/'일자별 주가'!F388-펀드!V388</f>
        <v>75.160975281251012</v>
      </c>
      <c r="R389" s="16">
        <f t="shared" ref="R389:R452" si="53">R388+M389</f>
        <v>2731822.3145118193</v>
      </c>
      <c r="S389" s="16">
        <f t="shared" ref="S389:S452" si="54">S388+N389</f>
        <v>10637.669751515308</v>
      </c>
      <c r="T389" s="16">
        <f t="shared" ref="T389:T452" si="55">T388+O389</f>
        <v>324592.43910655379</v>
      </c>
      <c r="U389" s="16">
        <f t="shared" ref="U389:U452" si="56">U388+P389</f>
        <v>28391.473852468975</v>
      </c>
      <c r="V389" s="16">
        <f t="shared" ref="V389:V452" si="57">V388+Q389</f>
        <v>30365.034013625831</v>
      </c>
    </row>
    <row r="390" spans="1:22" x14ac:dyDescent="0.3">
      <c r="A390">
        <v>388</v>
      </c>
      <c r="B390" s="15">
        <f>'일자별 시가총액'!B389/'일자별 시가총액'!$G389</f>
        <v>0.69702291785433634</v>
      </c>
      <c r="C390" s="15">
        <f>'일자별 시가총액'!C389/'일자별 시가총액'!$G389</f>
        <v>3.0206941388814097E-2</v>
      </c>
      <c r="D390" s="15">
        <f>'일자별 시가총액'!D389/'일자별 시가총액'!$G389</f>
        <v>0.12375939339044711</v>
      </c>
      <c r="E390" s="15">
        <f>'일자별 시가총액'!E389/'일자별 시가총액'!$G389</f>
        <v>7.5637940846324483E-2</v>
      </c>
      <c r="F390" s="15">
        <f>'일자별 시가총액'!F389/'일자별 시가총액'!$G389</f>
        <v>7.3372806520077993E-2</v>
      </c>
      <c r="G390" s="24">
        <f>'일자별 시가총액'!H389</f>
        <v>153.86052439134718</v>
      </c>
      <c r="H390" s="30">
        <v>100000</v>
      </c>
      <c r="I390" s="30">
        <v>50000</v>
      </c>
      <c r="J390" s="9">
        <f t="shared" si="52"/>
        <v>20250000</v>
      </c>
      <c r="K390" s="23">
        <f t="shared" si="50"/>
        <v>15386.052439134719</v>
      </c>
      <c r="L390" s="9">
        <f t="shared" si="51"/>
        <v>311567561892.47809</v>
      </c>
      <c r="M390" s="31">
        <f>$L390*B390/'일자별 주가'!B389-펀드!R389</f>
        <v>6761.9364220597781</v>
      </c>
      <c r="N390" s="31">
        <f>$L390*C390/'일자별 주가'!C389-펀드!S389</f>
        <v>26.33086572157481</v>
      </c>
      <c r="O390" s="31">
        <f>$L390*D390/'일자별 주가'!D389-펀드!T389</f>
        <v>803.44663145189406</v>
      </c>
      <c r="P390" s="31">
        <f>$L390*E390/'일자별 주가'!E389-펀드!U389</f>
        <v>70.275925377402018</v>
      </c>
      <c r="Q390" s="31">
        <f>$L390*F390/'일자별 주가'!F389-펀드!V389</f>
        <v>75.16097528125465</v>
      </c>
      <c r="R390" s="16">
        <f t="shared" si="53"/>
        <v>2738584.2509338791</v>
      </c>
      <c r="S390" s="16">
        <f t="shared" si="54"/>
        <v>10664.000617236883</v>
      </c>
      <c r="T390" s="16">
        <f t="shared" si="55"/>
        <v>325395.88573800569</v>
      </c>
      <c r="U390" s="16">
        <f t="shared" si="56"/>
        <v>28461.749777846377</v>
      </c>
      <c r="V390" s="16">
        <f t="shared" si="57"/>
        <v>30440.194988907086</v>
      </c>
    </row>
    <row r="391" spans="1:22" x14ac:dyDescent="0.3">
      <c r="A391">
        <v>389</v>
      </c>
      <c r="B391" s="15">
        <f>'일자별 시가총액'!B390/'일자별 시가총액'!$G390</f>
        <v>0.69842518057167158</v>
      </c>
      <c r="C391" s="15">
        <f>'일자별 시가총액'!C390/'일자별 시가총액'!$G390</f>
        <v>3.0493864611189758E-2</v>
      </c>
      <c r="D391" s="15">
        <f>'일자별 시가총액'!D390/'일자별 시가총액'!$G390</f>
        <v>0.12321553985788743</v>
      </c>
      <c r="E391" s="15">
        <f>'일자별 시가총액'!E390/'일자별 시가총액'!$G390</f>
        <v>7.5257747880418738E-2</v>
      </c>
      <c r="F391" s="15">
        <f>'일자별 시가총액'!F390/'일자별 시가총액'!$G390</f>
        <v>7.2607667078832497E-2</v>
      </c>
      <c r="G391" s="24">
        <f>'일자별 시가총액'!H390</f>
        <v>152.58344197215453</v>
      </c>
      <c r="H391" s="30">
        <v>150000</v>
      </c>
      <c r="I391" s="30">
        <v>100000</v>
      </c>
      <c r="J391" s="9">
        <f t="shared" si="52"/>
        <v>20300000</v>
      </c>
      <c r="K391" s="23">
        <f t="shared" si="50"/>
        <v>15258.344197215454</v>
      </c>
      <c r="L391" s="9">
        <f t="shared" si="51"/>
        <v>309744387203.47369</v>
      </c>
      <c r="M391" s="31">
        <f>$L391*B391/'일자별 주가'!B390-펀드!R390</f>
        <v>6761.9364220583811</v>
      </c>
      <c r="N391" s="31">
        <f>$L391*C391/'일자별 주가'!C390-펀드!S390</f>
        <v>26.330865721571172</v>
      </c>
      <c r="O391" s="31">
        <f>$L391*D391/'일자별 주가'!D390-펀드!T390</f>
        <v>803.44663145183586</v>
      </c>
      <c r="P391" s="31">
        <f>$L391*E391/'일자별 주가'!E390-펀드!U390</f>
        <v>70.27592537739838</v>
      </c>
      <c r="Q391" s="31">
        <f>$L391*F391/'일자별 주가'!F390-펀드!V390</f>
        <v>75.160975281251012</v>
      </c>
      <c r="R391" s="16">
        <f t="shared" si="53"/>
        <v>2745346.1873559374</v>
      </c>
      <c r="S391" s="16">
        <f t="shared" si="54"/>
        <v>10690.331482958454</v>
      </c>
      <c r="T391" s="16">
        <f t="shared" si="55"/>
        <v>326199.33236945752</v>
      </c>
      <c r="U391" s="16">
        <f t="shared" si="56"/>
        <v>28532.025703223775</v>
      </c>
      <c r="V391" s="16">
        <f t="shared" si="57"/>
        <v>30515.355964188337</v>
      </c>
    </row>
    <row r="392" spans="1:22" x14ac:dyDescent="0.3">
      <c r="A392">
        <v>390</v>
      </c>
      <c r="B392" s="15">
        <f>'일자별 시가총액'!B391/'일자별 시가총액'!$G391</f>
        <v>0.69528687044888293</v>
      </c>
      <c r="C392" s="15">
        <f>'일자별 시가총액'!C391/'일자별 시가총액'!$G391</f>
        <v>3.0950055014842409E-2</v>
      </c>
      <c r="D392" s="15">
        <f>'일자별 시가총액'!D391/'일자별 시가총액'!$G391</f>
        <v>0.12207825479452437</v>
      </c>
      <c r="E392" s="15">
        <f>'일자별 시가총액'!E391/'일자별 시가총액'!$G391</f>
        <v>7.6862824059708554E-2</v>
      </c>
      <c r="F392" s="15">
        <f>'일자별 시가총액'!F391/'일자별 시가총액'!$G391</f>
        <v>7.4821995682041689E-2</v>
      </c>
      <c r="G392" s="24">
        <f>'일자별 시가총액'!H391</f>
        <v>152.68863304981775</v>
      </c>
      <c r="H392" s="30">
        <v>100000</v>
      </c>
      <c r="I392" s="30">
        <v>100000</v>
      </c>
      <c r="J392" s="9">
        <f t="shared" si="52"/>
        <v>20300000</v>
      </c>
      <c r="K392" s="23">
        <f t="shared" si="50"/>
        <v>15268.863304981776</v>
      </c>
      <c r="L392" s="9">
        <f t="shared" si="51"/>
        <v>309957925091.13007</v>
      </c>
      <c r="M392" s="31">
        <f>$L392*B392/'일자별 주가'!B391-펀드!R391</f>
        <v>0</v>
      </c>
      <c r="N392" s="31">
        <f>$L392*C392/'일자별 주가'!C391-펀드!S391</f>
        <v>0</v>
      </c>
      <c r="O392" s="31">
        <f>$L392*D392/'일자별 주가'!D391-펀드!T391</f>
        <v>0</v>
      </c>
      <c r="P392" s="31">
        <f>$L392*E392/'일자별 주가'!E391-펀드!U391</f>
        <v>0</v>
      </c>
      <c r="Q392" s="31">
        <f>$L392*F392/'일자별 주가'!F391-펀드!V391</f>
        <v>0</v>
      </c>
      <c r="R392" s="16">
        <f t="shared" si="53"/>
        <v>2745346.1873559374</v>
      </c>
      <c r="S392" s="16">
        <f t="shared" si="54"/>
        <v>10690.331482958454</v>
      </c>
      <c r="T392" s="16">
        <f t="shared" si="55"/>
        <v>326199.33236945752</v>
      </c>
      <c r="U392" s="16">
        <f t="shared" si="56"/>
        <v>28532.025703223775</v>
      </c>
      <c r="V392" s="16">
        <f t="shared" si="57"/>
        <v>30515.355964188337</v>
      </c>
    </row>
    <row r="393" spans="1:22" x14ac:dyDescent="0.3">
      <c r="A393">
        <v>391</v>
      </c>
      <c r="B393" s="15">
        <f>'일자별 시가총액'!B392/'일자별 시가총액'!$G392</f>
        <v>0.69874179582482643</v>
      </c>
      <c r="C393" s="15">
        <f>'일자별 시가총액'!C392/'일자별 시가총액'!$G392</f>
        <v>3.0761055292721093E-2</v>
      </c>
      <c r="D393" s="15">
        <f>'일자별 시가총액'!D392/'일자별 시가총액'!$G392</f>
        <v>0.11950397263753047</v>
      </c>
      <c r="E393" s="15">
        <f>'일자별 시가총액'!E392/'일자별 시가총액'!$G392</f>
        <v>7.656204155602607E-2</v>
      </c>
      <c r="F393" s="15">
        <f>'일자별 시가총액'!F392/'일자별 시가총액'!$G392</f>
        <v>7.4431134688895922E-2</v>
      </c>
      <c r="G393" s="24">
        <f>'일자별 시가총액'!H392</f>
        <v>153.28848734313584</v>
      </c>
      <c r="H393" s="30">
        <v>50000</v>
      </c>
      <c r="I393" s="30">
        <v>0</v>
      </c>
      <c r="J393" s="9">
        <f t="shared" si="52"/>
        <v>20350000</v>
      </c>
      <c r="K393" s="23">
        <f t="shared" si="50"/>
        <v>15328.848734313586</v>
      </c>
      <c r="L393" s="9">
        <f t="shared" si="51"/>
        <v>311942071743.28149</v>
      </c>
      <c r="M393" s="31">
        <f>$L393*B393/'일자별 주가'!B392-펀드!R392</f>
        <v>6761.9364220593125</v>
      </c>
      <c r="N393" s="31">
        <f>$L393*C393/'일자별 주가'!C392-펀드!S392</f>
        <v>26.33086572157481</v>
      </c>
      <c r="O393" s="31">
        <f>$L393*D393/'일자별 주가'!D392-펀드!T392</f>
        <v>803.44663145189406</v>
      </c>
      <c r="P393" s="31">
        <f>$L393*E393/'일자별 주가'!E392-펀드!U392</f>
        <v>70.275925377405656</v>
      </c>
      <c r="Q393" s="31">
        <f>$L393*F393/'일자별 주가'!F392-펀드!V392</f>
        <v>75.16097528125465</v>
      </c>
      <c r="R393" s="16">
        <f t="shared" si="53"/>
        <v>2752108.1237779967</v>
      </c>
      <c r="S393" s="16">
        <f t="shared" si="54"/>
        <v>10716.662348680029</v>
      </c>
      <c r="T393" s="16">
        <f t="shared" si="55"/>
        <v>327002.77900090942</v>
      </c>
      <c r="U393" s="16">
        <f t="shared" si="56"/>
        <v>28602.301628601181</v>
      </c>
      <c r="V393" s="16">
        <f t="shared" si="57"/>
        <v>30590.516939469591</v>
      </c>
    </row>
    <row r="394" spans="1:22" x14ac:dyDescent="0.3">
      <c r="A394">
        <v>392</v>
      </c>
      <c r="B394" s="15">
        <f>'일자별 시가총액'!B393/'일자별 시가총액'!$G393</f>
        <v>0.69767941628808694</v>
      </c>
      <c r="C394" s="15">
        <f>'일자별 시가총액'!C393/'일자별 시가총액'!$G393</f>
        <v>3.0961960669321612E-2</v>
      </c>
      <c r="D394" s="15">
        <f>'일자별 시가총액'!D393/'일자별 시가총액'!$G393</f>
        <v>0.11962435837097513</v>
      </c>
      <c r="E394" s="15">
        <f>'일자별 시가총액'!E393/'일자별 시가총액'!$G393</f>
        <v>7.6639168511083017E-2</v>
      </c>
      <c r="F394" s="15">
        <f>'일자별 시가총액'!F393/'일자별 시가총액'!$G393</f>
        <v>7.5095096160533267E-2</v>
      </c>
      <c r="G394" s="24">
        <f>'일자별 시가총액'!H393</f>
        <v>153.13422321809705</v>
      </c>
      <c r="H394" s="30">
        <v>150000</v>
      </c>
      <c r="I394" s="30">
        <v>100000</v>
      </c>
      <c r="J394" s="9">
        <f t="shared" si="52"/>
        <v>20400000</v>
      </c>
      <c r="K394" s="23">
        <f t="shared" si="50"/>
        <v>15313.422321809705</v>
      </c>
      <c r="L394" s="9">
        <f t="shared" si="51"/>
        <v>312393815364.91797</v>
      </c>
      <c r="M394" s="31">
        <f>$L394*B394/'일자별 주가'!B393-펀드!R393</f>
        <v>6761.9364220588468</v>
      </c>
      <c r="N394" s="31">
        <f>$L394*C394/'일자별 주가'!C393-펀드!S393</f>
        <v>26.330865721571172</v>
      </c>
      <c r="O394" s="31">
        <f>$L394*D394/'일자별 주가'!D393-펀드!T393</f>
        <v>803.44663145183586</v>
      </c>
      <c r="P394" s="31">
        <f>$L394*E394/'일자별 주가'!E393-펀드!U393</f>
        <v>70.275925377383828</v>
      </c>
      <c r="Q394" s="31">
        <f>$L394*F394/'일자별 주가'!F393-펀드!V393</f>
        <v>75.160975281243736</v>
      </c>
      <c r="R394" s="16">
        <f t="shared" si="53"/>
        <v>2758870.0602000556</v>
      </c>
      <c r="S394" s="16">
        <f t="shared" si="54"/>
        <v>10742.9932144016</v>
      </c>
      <c r="T394" s="16">
        <f t="shared" si="55"/>
        <v>327806.22563236125</v>
      </c>
      <c r="U394" s="16">
        <f t="shared" si="56"/>
        <v>28672.577553978565</v>
      </c>
      <c r="V394" s="16">
        <f t="shared" si="57"/>
        <v>30665.677914750835</v>
      </c>
    </row>
    <row r="395" spans="1:22" x14ac:dyDescent="0.3">
      <c r="A395">
        <v>393</v>
      </c>
      <c r="B395" s="15">
        <f>'일자별 시가총액'!B394/'일자별 시가총액'!$G394</f>
        <v>0.69914835236190642</v>
      </c>
      <c r="C395" s="15">
        <f>'일자별 시가총액'!C394/'일자별 시가총액'!$G394</f>
        <v>3.050500199924518E-2</v>
      </c>
      <c r="D395" s="15">
        <f>'일자별 시가총액'!D394/'일자별 시가총액'!$G394</f>
        <v>0.11905240015159042</v>
      </c>
      <c r="E395" s="15">
        <f>'일자별 시가총액'!E394/'일자별 시가총액'!$G394</f>
        <v>7.7937642199808671E-2</v>
      </c>
      <c r="F395" s="15">
        <f>'일자별 시가총액'!F394/'일자별 시가총액'!$G394</f>
        <v>7.3356603287449348E-2</v>
      </c>
      <c r="G395" s="24">
        <f>'일자별 시가총액'!H394</f>
        <v>151.84531504319682</v>
      </c>
      <c r="H395" s="30">
        <v>100000</v>
      </c>
      <c r="I395" s="30">
        <v>50000</v>
      </c>
      <c r="J395" s="9">
        <f t="shared" si="52"/>
        <v>20450000</v>
      </c>
      <c r="K395" s="23">
        <f t="shared" si="50"/>
        <v>15184.531504319682</v>
      </c>
      <c r="L395" s="9">
        <f t="shared" si="51"/>
        <v>310523669263.33752</v>
      </c>
      <c r="M395" s="31">
        <f>$L395*B395/'일자별 주가'!B394-펀드!R394</f>
        <v>6761.9364220588468</v>
      </c>
      <c r="N395" s="31">
        <f>$L395*C395/'일자별 주가'!C394-펀드!S394</f>
        <v>26.330865721572991</v>
      </c>
      <c r="O395" s="31">
        <f>$L395*D395/'일자별 주가'!D394-펀드!T394</f>
        <v>803.44663145189406</v>
      </c>
      <c r="P395" s="31">
        <f>$L395*E395/'일자별 주가'!E394-펀드!U394</f>
        <v>70.275925377402018</v>
      </c>
      <c r="Q395" s="31">
        <f>$L395*F395/'일자별 주가'!F394-펀드!V394</f>
        <v>75.16097528125465</v>
      </c>
      <c r="R395" s="16">
        <f t="shared" si="53"/>
        <v>2765631.9966221144</v>
      </c>
      <c r="S395" s="16">
        <f t="shared" si="54"/>
        <v>10769.324080123173</v>
      </c>
      <c r="T395" s="16">
        <f t="shared" si="55"/>
        <v>328609.67226381315</v>
      </c>
      <c r="U395" s="16">
        <f t="shared" si="56"/>
        <v>28742.853479355967</v>
      </c>
      <c r="V395" s="16">
        <f t="shared" si="57"/>
        <v>30740.83889003209</v>
      </c>
    </row>
    <row r="396" spans="1:22" x14ac:dyDescent="0.3">
      <c r="A396">
        <v>394</v>
      </c>
      <c r="B396" s="15">
        <f>'일자별 시가총액'!B395/'일자별 시가총액'!$G395</f>
        <v>0.69635206804038186</v>
      </c>
      <c r="C396" s="15">
        <f>'일자별 시가총액'!C395/'일자별 시가총액'!$G395</f>
        <v>3.085374705334017E-2</v>
      </c>
      <c r="D396" s="15">
        <f>'일자별 시가총액'!D395/'일자별 시가총액'!$G395</f>
        <v>0.12103183639348007</v>
      </c>
      <c r="E396" s="15">
        <f>'일자별 시가총액'!E395/'일자별 시가총액'!$G395</f>
        <v>7.8850584102868229E-2</v>
      </c>
      <c r="F396" s="15">
        <f>'일자별 시가총액'!F395/'일자별 시가총액'!$G395</f>
        <v>7.2911764409929733E-2</v>
      </c>
      <c r="G396" s="24">
        <f>'일자별 시가총액'!H395</f>
        <v>154.00875013648405</v>
      </c>
      <c r="H396" s="30">
        <v>150000</v>
      </c>
      <c r="I396" s="30">
        <v>50000</v>
      </c>
      <c r="J396" s="9">
        <f t="shared" si="52"/>
        <v>20550000</v>
      </c>
      <c r="K396" s="23">
        <f t="shared" si="50"/>
        <v>15400.875013648405</v>
      </c>
      <c r="L396" s="9">
        <f t="shared" si="51"/>
        <v>316487981530.47473</v>
      </c>
      <c r="M396" s="31">
        <f>$L396*B396/'일자별 주가'!B395-펀드!R395</f>
        <v>13523.872844118159</v>
      </c>
      <c r="N396" s="31">
        <f>$L396*C396/'일자별 주가'!C395-펀드!S395</f>
        <v>52.661731443145982</v>
      </c>
      <c r="O396" s="31">
        <f>$L396*D396/'일자별 주가'!D395-펀드!T395</f>
        <v>1606.8932629037299</v>
      </c>
      <c r="P396" s="31">
        <f>$L396*E396/'일자별 주가'!E395-펀드!U395</f>
        <v>140.55185075480404</v>
      </c>
      <c r="Q396" s="31">
        <f>$L396*F396/'일자별 주가'!F395-펀드!V395</f>
        <v>150.32195056251294</v>
      </c>
      <c r="R396" s="16">
        <f t="shared" si="53"/>
        <v>2779155.8694662326</v>
      </c>
      <c r="S396" s="16">
        <f t="shared" si="54"/>
        <v>10821.985811566319</v>
      </c>
      <c r="T396" s="16">
        <f t="shared" si="55"/>
        <v>330216.56552671688</v>
      </c>
      <c r="U396" s="16">
        <f t="shared" si="56"/>
        <v>28883.405330110771</v>
      </c>
      <c r="V396" s="16">
        <f t="shared" si="57"/>
        <v>30891.160840594603</v>
      </c>
    </row>
    <row r="397" spans="1:22" x14ac:dyDescent="0.3">
      <c r="A397">
        <v>395</v>
      </c>
      <c r="B397" s="15">
        <f>'일자별 시가총액'!B396/'일자별 시가총액'!$G396</f>
        <v>0.69963146424373102</v>
      </c>
      <c r="C397" s="15">
        <f>'일자별 시가총액'!C396/'일자별 시가총액'!$G396</f>
        <v>3.0067017910631207E-2</v>
      </c>
      <c r="D397" s="15">
        <f>'일자별 시가총액'!D396/'일자별 시가총액'!$G396</f>
        <v>0.12254966402251126</v>
      </c>
      <c r="E397" s="15">
        <f>'일자별 시가총액'!E396/'일자별 시가총액'!$G396</f>
        <v>7.6195522026014956E-2</v>
      </c>
      <c r="F397" s="15">
        <f>'일자별 시가총액'!F396/'일자별 시가총액'!$G396</f>
        <v>7.1556331797111614E-2</v>
      </c>
      <c r="G397" s="24">
        <f>'일자별 시가총액'!H396</f>
        <v>157.34616091075304</v>
      </c>
      <c r="H397" s="30">
        <v>50000</v>
      </c>
      <c r="I397" s="30">
        <v>0</v>
      </c>
      <c r="J397" s="9">
        <f t="shared" si="52"/>
        <v>20600000</v>
      </c>
      <c r="K397" s="23">
        <f t="shared" si="50"/>
        <v>15734.616091075304</v>
      </c>
      <c r="L397" s="9">
        <f t="shared" si="51"/>
        <v>324133091476.15125</v>
      </c>
      <c r="M397" s="31">
        <f>$L397*B397/'일자별 주가'!B396-펀드!R396</f>
        <v>6761.9364220588468</v>
      </c>
      <c r="N397" s="31">
        <f>$L397*C397/'일자별 주가'!C396-펀드!S396</f>
        <v>26.330865721571172</v>
      </c>
      <c r="O397" s="31">
        <f>$L397*D397/'일자별 주가'!D396-펀드!T396</f>
        <v>803.44663145177765</v>
      </c>
      <c r="P397" s="31">
        <f>$L397*E397/'일자별 주가'!E396-펀드!U396</f>
        <v>70.275925377394742</v>
      </c>
      <c r="Q397" s="31">
        <f>$L397*F397/'일자별 주가'!F396-펀드!V396</f>
        <v>75.160975281240098</v>
      </c>
      <c r="R397" s="16">
        <f t="shared" si="53"/>
        <v>2785917.8058882914</v>
      </c>
      <c r="S397" s="16">
        <f t="shared" si="54"/>
        <v>10848.31667728789</v>
      </c>
      <c r="T397" s="16">
        <f t="shared" si="55"/>
        <v>331020.01215816865</v>
      </c>
      <c r="U397" s="16">
        <f t="shared" si="56"/>
        <v>28953.681255488165</v>
      </c>
      <c r="V397" s="16">
        <f t="shared" si="57"/>
        <v>30966.321815875843</v>
      </c>
    </row>
    <row r="398" spans="1:22" x14ac:dyDescent="0.3">
      <c r="A398">
        <v>396</v>
      </c>
      <c r="B398" s="15">
        <f>'일자별 시가총액'!B397/'일자별 시가총액'!$G397</f>
        <v>0.70296287759234077</v>
      </c>
      <c r="C398" s="15">
        <f>'일자별 시가총액'!C397/'일자별 시가총액'!$G397</f>
        <v>2.9467754994539019E-2</v>
      </c>
      <c r="D398" s="15">
        <f>'일자별 시가총액'!D397/'일자별 시가총액'!$G397</f>
        <v>0.1219127652529803</v>
      </c>
      <c r="E398" s="15">
        <f>'일자별 시가총액'!E397/'일자별 시가총액'!$G397</f>
        <v>7.5437470090972306E-2</v>
      </c>
      <c r="F398" s="15">
        <f>'일자별 시가총액'!F397/'일자별 시가총액'!$G397</f>
        <v>7.0219132069167564E-2</v>
      </c>
      <c r="G398" s="24">
        <f>'일자별 시가총액'!H397</f>
        <v>159.48623953191677</v>
      </c>
      <c r="H398" s="30">
        <v>100000</v>
      </c>
      <c r="I398" s="30">
        <v>50000</v>
      </c>
      <c r="J398" s="9">
        <f t="shared" si="52"/>
        <v>20650000</v>
      </c>
      <c r="K398" s="23">
        <f t="shared" si="50"/>
        <v>15948.623953191678</v>
      </c>
      <c r="L398" s="9">
        <f t="shared" si="51"/>
        <v>329339084633.40814</v>
      </c>
      <c r="M398" s="31">
        <f>$L398*B398/'일자별 주가'!B397-펀드!R397</f>
        <v>6761.9364220588468</v>
      </c>
      <c r="N398" s="31">
        <f>$L398*C398/'일자별 주가'!C397-펀드!S397</f>
        <v>26.330865721572991</v>
      </c>
      <c r="O398" s="31">
        <f>$L398*D398/'일자별 주가'!D397-펀드!T397</f>
        <v>803.44663145201048</v>
      </c>
      <c r="P398" s="31">
        <f>$L398*E398/'일자별 주가'!E397-펀드!U397</f>
        <v>70.27592537739838</v>
      </c>
      <c r="Q398" s="31">
        <f>$L398*F398/'일자별 주가'!F397-펀드!V397</f>
        <v>75.160975281258288</v>
      </c>
      <c r="R398" s="16">
        <f t="shared" si="53"/>
        <v>2792679.7423103503</v>
      </c>
      <c r="S398" s="16">
        <f t="shared" si="54"/>
        <v>10874.647543009463</v>
      </c>
      <c r="T398" s="16">
        <f t="shared" si="55"/>
        <v>331823.45878962066</v>
      </c>
      <c r="U398" s="16">
        <f t="shared" si="56"/>
        <v>29023.957180865564</v>
      </c>
      <c r="V398" s="16">
        <f t="shared" si="57"/>
        <v>31041.482791157101</v>
      </c>
    </row>
    <row r="399" spans="1:22" x14ac:dyDescent="0.3">
      <c r="A399">
        <v>397</v>
      </c>
      <c r="B399" s="15">
        <f>'일자별 시가총액'!B398/'일자별 시가총액'!$G398</f>
        <v>0.69964861649835308</v>
      </c>
      <c r="C399" s="15">
        <f>'일자별 시가총액'!C398/'일자별 시가총액'!$G398</f>
        <v>2.9909749579417926E-2</v>
      </c>
      <c r="D399" s="15">
        <f>'일자별 시가총액'!D398/'일자별 시가총액'!$G398</f>
        <v>0.12150776142648281</v>
      </c>
      <c r="E399" s="15">
        <f>'일자별 시가총액'!E398/'일자별 시가총액'!$G398</f>
        <v>7.5901985113440165E-2</v>
      </c>
      <c r="F399" s="15">
        <f>'일자별 시가총액'!F398/'일자별 시가총액'!$G398</f>
        <v>7.3031887382305954E-2</v>
      </c>
      <c r="G399" s="24">
        <f>'일자별 시가총액'!H398</f>
        <v>158.69536997858046</v>
      </c>
      <c r="H399" s="30">
        <v>200000</v>
      </c>
      <c r="I399" s="30">
        <v>150000</v>
      </c>
      <c r="J399" s="9">
        <f t="shared" si="52"/>
        <v>20700000</v>
      </c>
      <c r="K399" s="23">
        <f t="shared" si="50"/>
        <v>15869.536997858046</v>
      </c>
      <c r="L399" s="9">
        <f t="shared" si="51"/>
        <v>328499415855.66156</v>
      </c>
      <c r="M399" s="31">
        <f>$L399*B399/'일자별 주가'!B398-펀드!R398</f>
        <v>6761.9364220583811</v>
      </c>
      <c r="N399" s="31">
        <f>$L399*C399/'일자별 주가'!C398-펀드!S398</f>
        <v>26.330865721569353</v>
      </c>
      <c r="O399" s="31">
        <f>$L399*D399/'일자별 주가'!D398-펀드!T398</f>
        <v>803.44663145177765</v>
      </c>
      <c r="P399" s="31">
        <f>$L399*E399/'일자별 주가'!E398-펀드!U398</f>
        <v>70.275925377391104</v>
      </c>
      <c r="Q399" s="31">
        <f>$L399*F399/'일자별 주가'!F398-펀드!V398</f>
        <v>75.160975281247374</v>
      </c>
      <c r="R399" s="16">
        <f t="shared" si="53"/>
        <v>2799441.6787324087</v>
      </c>
      <c r="S399" s="16">
        <f t="shared" si="54"/>
        <v>10900.978408731033</v>
      </c>
      <c r="T399" s="16">
        <f t="shared" si="55"/>
        <v>332626.90542107244</v>
      </c>
      <c r="U399" s="16">
        <f t="shared" si="56"/>
        <v>29094.233106242955</v>
      </c>
      <c r="V399" s="16">
        <f t="shared" si="57"/>
        <v>31116.643766438348</v>
      </c>
    </row>
    <row r="400" spans="1:22" x14ac:dyDescent="0.3">
      <c r="A400">
        <v>398</v>
      </c>
      <c r="B400" s="15">
        <f>'일자별 시가총액'!B399/'일자별 시가총액'!$G399</f>
        <v>0.69996975296499697</v>
      </c>
      <c r="C400" s="15">
        <f>'일자별 시가총액'!C399/'일자별 시가총액'!$G399</f>
        <v>3.0375137865423257E-2</v>
      </c>
      <c r="D400" s="15">
        <f>'일자별 시가총액'!D399/'일자별 시가총액'!$G399</f>
        <v>0.12041750469854343</v>
      </c>
      <c r="E400" s="15">
        <f>'일자별 시가총액'!E399/'일자별 시가총액'!$G399</f>
        <v>7.5156967143044054E-2</v>
      </c>
      <c r="F400" s="15">
        <f>'일자별 시가총액'!F399/'일자별 시가총액'!$G399</f>
        <v>7.4080637327992291E-2</v>
      </c>
      <c r="G400" s="24">
        <f>'일자별 시가총액'!H399</f>
        <v>157.46332354031406</v>
      </c>
      <c r="H400" s="30">
        <v>100000</v>
      </c>
      <c r="I400" s="30">
        <v>50000</v>
      </c>
      <c r="J400" s="9">
        <f t="shared" si="52"/>
        <v>20750000</v>
      </c>
      <c r="K400" s="23">
        <f t="shared" si="50"/>
        <v>15746.332354031405</v>
      </c>
      <c r="L400" s="9">
        <f t="shared" si="51"/>
        <v>326736396346.15167</v>
      </c>
      <c r="M400" s="31">
        <f>$L400*B400/'일자별 주가'!B399-펀드!R399</f>
        <v>6761.9364220588468</v>
      </c>
      <c r="N400" s="31">
        <f>$L400*C400/'일자별 주가'!C399-펀드!S399</f>
        <v>26.33086572157481</v>
      </c>
      <c r="O400" s="31">
        <f>$L400*D400/'일자별 주가'!D399-펀드!T399</f>
        <v>803.44663145189406</v>
      </c>
      <c r="P400" s="31">
        <f>$L400*E400/'일자별 주가'!E399-펀드!U399</f>
        <v>70.275925377402018</v>
      </c>
      <c r="Q400" s="31">
        <f>$L400*F400/'일자별 주가'!F399-펀드!V399</f>
        <v>75.160975281247374</v>
      </c>
      <c r="R400" s="16">
        <f t="shared" si="53"/>
        <v>2806203.6151544675</v>
      </c>
      <c r="S400" s="16">
        <f t="shared" si="54"/>
        <v>10927.309274452607</v>
      </c>
      <c r="T400" s="16">
        <f t="shared" si="55"/>
        <v>333430.35205252434</v>
      </c>
      <c r="U400" s="16">
        <f t="shared" si="56"/>
        <v>29164.509031620357</v>
      </c>
      <c r="V400" s="16">
        <f t="shared" si="57"/>
        <v>31191.804741719596</v>
      </c>
    </row>
    <row r="401" spans="1:22" x14ac:dyDescent="0.3">
      <c r="A401">
        <v>399</v>
      </c>
      <c r="B401" s="15">
        <f>'일자별 시가총액'!B400/'일자별 시가총액'!$G400</f>
        <v>0.7012484772238512</v>
      </c>
      <c r="C401" s="15">
        <f>'일자별 시가총액'!C400/'일자별 시가총액'!$G400</f>
        <v>3.0099532552920048E-2</v>
      </c>
      <c r="D401" s="15">
        <f>'일자별 시가총액'!D400/'일자별 시가총액'!$G400</f>
        <v>0.11859278358788314</v>
      </c>
      <c r="E401" s="15">
        <f>'일자별 시가총액'!E400/'일자별 시가총액'!$G400</f>
        <v>7.5651958460880145E-2</v>
      </c>
      <c r="F401" s="15">
        <f>'일자별 시가총액'!F400/'일자별 시가총액'!$G400</f>
        <v>7.4407248174465479E-2</v>
      </c>
      <c r="G401" s="24">
        <f>'일자별 시가총액'!H400</f>
        <v>157.17618969513563</v>
      </c>
      <c r="H401" s="30">
        <v>50000</v>
      </c>
      <c r="I401" s="30">
        <v>0</v>
      </c>
      <c r="J401" s="9">
        <f t="shared" si="52"/>
        <v>20800000</v>
      </c>
      <c r="K401" s="23">
        <f t="shared" si="50"/>
        <v>15717.618969513564</v>
      </c>
      <c r="L401" s="9">
        <f t="shared" si="51"/>
        <v>326926474565.88214</v>
      </c>
      <c r="M401" s="31">
        <f>$L401*B401/'일자별 주가'!B400-펀드!R400</f>
        <v>6761.9364220597781</v>
      </c>
      <c r="N401" s="31">
        <f>$L401*C401/'일자별 주가'!C400-펀드!S400</f>
        <v>26.33086572157481</v>
      </c>
      <c r="O401" s="31">
        <f>$L401*D401/'일자별 주가'!D400-펀드!T400</f>
        <v>803.44663145189406</v>
      </c>
      <c r="P401" s="31">
        <f>$L401*E401/'일자별 주가'!E400-펀드!U400</f>
        <v>70.275925377405656</v>
      </c>
      <c r="Q401" s="31">
        <f>$L401*F401/'일자별 주가'!F400-펀드!V400</f>
        <v>75.160975281261926</v>
      </c>
      <c r="R401" s="16">
        <f t="shared" si="53"/>
        <v>2812965.5515765273</v>
      </c>
      <c r="S401" s="16">
        <f t="shared" si="54"/>
        <v>10953.640140174182</v>
      </c>
      <c r="T401" s="16">
        <f t="shared" si="55"/>
        <v>334233.79868397623</v>
      </c>
      <c r="U401" s="16">
        <f t="shared" si="56"/>
        <v>29234.784956997762</v>
      </c>
      <c r="V401" s="16">
        <f t="shared" si="57"/>
        <v>31266.965717000858</v>
      </c>
    </row>
    <row r="402" spans="1:22" x14ac:dyDescent="0.3">
      <c r="A402">
        <v>400</v>
      </c>
      <c r="B402" s="15">
        <f>'일자별 시가총액'!B401/'일자별 시가총액'!$G401</f>
        <v>0.69764274621630917</v>
      </c>
      <c r="C402" s="15">
        <f>'일자별 시가총액'!C401/'일자별 시가총액'!$G401</f>
        <v>3.1702251415676626E-2</v>
      </c>
      <c r="D402" s="15">
        <f>'일자별 시가총액'!D401/'일자별 시가총액'!$G401</f>
        <v>0.11627790230464502</v>
      </c>
      <c r="E402" s="15">
        <f>'일자별 시가총액'!E401/'일자별 시가총액'!$G401</f>
        <v>7.7025371105165677E-2</v>
      </c>
      <c r="F402" s="15">
        <f>'일자별 시가총액'!F401/'일자별 시가총액'!$G401</f>
        <v>7.7351728958203483E-2</v>
      </c>
      <c r="G402" s="24">
        <f>'일자별 시가총액'!H401</f>
        <v>155.46848411750912</v>
      </c>
      <c r="H402" s="30">
        <v>200000</v>
      </c>
      <c r="I402" s="30">
        <v>150000</v>
      </c>
      <c r="J402" s="9">
        <f t="shared" si="52"/>
        <v>20850000</v>
      </c>
      <c r="K402" s="23">
        <f t="shared" si="50"/>
        <v>15546.848411750912</v>
      </c>
      <c r="L402" s="9">
        <f t="shared" si="51"/>
        <v>324151789385.00653</v>
      </c>
      <c r="M402" s="31">
        <f>$L402*B402/'일자별 주가'!B401-펀드!R401</f>
        <v>6761.9364220588468</v>
      </c>
      <c r="N402" s="31">
        <f>$L402*C402/'일자별 주가'!C401-펀드!S401</f>
        <v>26.330865721569353</v>
      </c>
      <c r="O402" s="31">
        <f>$L402*D402/'일자별 주가'!D401-펀드!T401</f>
        <v>803.44663145183586</v>
      </c>
      <c r="P402" s="31">
        <f>$L402*E402/'일자별 주가'!E401-펀드!U401</f>
        <v>70.275925377391104</v>
      </c>
      <c r="Q402" s="31">
        <f>$L402*F402/'일자별 주가'!F401-펀드!V401</f>
        <v>75.160975281251012</v>
      </c>
      <c r="R402" s="16">
        <f t="shared" si="53"/>
        <v>2819727.4879985861</v>
      </c>
      <c r="S402" s="16">
        <f t="shared" si="54"/>
        <v>10979.971005895752</v>
      </c>
      <c r="T402" s="16">
        <f t="shared" si="55"/>
        <v>335037.24531542807</v>
      </c>
      <c r="U402" s="16">
        <f t="shared" si="56"/>
        <v>29305.060882375154</v>
      </c>
      <c r="V402" s="16">
        <f t="shared" si="57"/>
        <v>31342.126692282109</v>
      </c>
    </row>
    <row r="403" spans="1:22" x14ac:dyDescent="0.3">
      <c r="A403">
        <v>401</v>
      </c>
      <c r="B403" s="15">
        <f>'일자별 시가총액'!B402/'일자별 시가총액'!$G402</f>
        <v>0.69749003343414862</v>
      </c>
      <c r="C403" s="15">
        <f>'일자별 시가총액'!C402/'일자별 시가총액'!$G402</f>
        <v>3.333912814697864E-2</v>
      </c>
      <c r="D403" s="15">
        <f>'일자별 시가총액'!D402/'일자별 시가총액'!$G402</f>
        <v>0.11137988377127578</v>
      </c>
      <c r="E403" s="15">
        <f>'일자별 시가총액'!E402/'일자별 시가총액'!$G402</f>
        <v>7.8583867640285451E-2</v>
      </c>
      <c r="F403" s="15">
        <f>'일자별 시가총액'!F402/'일자별 시가총액'!$G402</f>
        <v>7.920708700731148E-2</v>
      </c>
      <c r="G403" s="24">
        <f>'일자별 시가총액'!H402</f>
        <v>152.20633519826293</v>
      </c>
      <c r="H403" s="30">
        <v>150000</v>
      </c>
      <c r="I403" s="30">
        <v>50000</v>
      </c>
      <c r="J403" s="9">
        <f t="shared" si="52"/>
        <v>20950000</v>
      </c>
      <c r="K403" s="23">
        <f t="shared" si="50"/>
        <v>15220.633519826293</v>
      </c>
      <c r="L403" s="9">
        <f t="shared" si="51"/>
        <v>318872272240.36084</v>
      </c>
      <c r="M403" s="31">
        <f>$L403*B403/'일자별 주가'!B402-펀드!R402</f>
        <v>13523.872844117228</v>
      </c>
      <c r="N403" s="31">
        <f>$L403*C403/'일자별 주가'!C402-펀드!S402</f>
        <v>52.661731443145982</v>
      </c>
      <c r="O403" s="31">
        <f>$L403*D403/'일자별 주가'!D402-펀드!T402</f>
        <v>1606.8932629036717</v>
      </c>
      <c r="P403" s="31">
        <f>$L403*E403/'일자별 주가'!E402-펀드!U402</f>
        <v>140.55185075479312</v>
      </c>
      <c r="Q403" s="31">
        <f>$L403*F403/'일자별 주가'!F402-펀드!V402</f>
        <v>150.32195056249839</v>
      </c>
      <c r="R403" s="16">
        <f t="shared" si="53"/>
        <v>2833251.3608427034</v>
      </c>
      <c r="S403" s="16">
        <f t="shared" si="54"/>
        <v>11032.632737338898</v>
      </c>
      <c r="T403" s="16">
        <f t="shared" si="55"/>
        <v>336644.13857833174</v>
      </c>
      <c r="U403" s="16">
        <f t="shared" si="56"/>
        <v>29445.612733129947</v>
      </c>
      <c r="V403" s="16">
        <f t="shared" si="57"/>
        <v>31492.448642844607</v>
      </c>
    </row>
    <row r="404" spans="1:22" x14ac:dyDescent="0.3">
      <c r="A404">
        <v>402</v>
      </c>
      <c r="B404" s="15">
        <f>'일자별 시가총액'!B403/'일자별 시가총액'!$G403</f>
        <v>0.69439367166399513</v>
      </c>
      <c r="C404" s="15">
        <f>'일자별 시가총액'!C403/'일자별 시가총액'!$G403</f>
        <v>3.3733586497211504E-2</v>
      </c>
      <c r="D404" s="15">
        <f>'일자별 시가총액'!D403/'일자별 시가총액'!$G403</f>
        <v>0.10768793324542303</v>
      </c>
      <c r="E404" s="15">
        <f>'일자별 시가총액'!E403/'일자별 시가총액'!$G403</f>
        <v>8.2289615850491493E-2</v>
      </c>
      <c r="F404" s="15">
        <f>'일자별 시가총액'!F403/'일자별 시가총액'!$G403</f>
        <v>8.189519274287882E-2</v>
      </c>
      <c r="G404" s="24">
        <f>'일자별 시가총액'!H403</f>
        <v>149.96366635970222</v>
      </c>
      <c r="H404" s="30">
        <v>200000</v>
      </c>
      <c r="I404" s="30">
        <v>150000</v>
      </c>
      <c r="J404" s="9">
        <f t="shared" si="52"/>
        <v>21000000</v>
      </c>
      <c r="K404" s="23">
        <f t="shared" si="50"/>
        <v>14996.366635970222</v>
      </c>
      <c r="L404" s="9">
        <f t="shared" si="51"/>
        <v>314923699355.37463</v>
      </c>
      <c r="M404" s="31">
        <f>$L404*B404/'일자별 주가'!B403-펀드!R403</f>
        <v>6761.9364220593125</v>
      </c>
      <c r="N404" s="31">
        <f>$L404*C404/'일자별 주가'!C403-펀드!S403</f>
        <v>26.330865721571172</v>
      </c>
      <c r="O404" s="31">
        <f>$L404*D404/'일자별 주가'!D403-펀드!T403</f>
        <v>803.44663145189406</v>
      </c>
      <c r="P404" s="31">
        <f>$L404*E404/'일자별 주가'!E403-펀드!U403</f>
        <v>70.275925377402018</v>
      </c>
      <c r="Q404" s="31">
        <f>$L404*F404/'일자별 주가'!F403-펀드!V403</f>
        <v>75.160975281251012</v>
      </c>
      <c r="R404" s="16">
        <f t="shared" si="53"/>
        <v>2840013.2972647627</v>
      </c>
      <c r="S404" s="16">
        <f t="shared" si="54"/>
        <v>11058.963603060469</v>
      </c>
      <c r="T404" s="16">
        <f t="shared" si="55"/>
        <v>337447.58520978363</v>
      </c>
      <c r="U404" s="16">
        <f t="shared" si="56"/>
        <v>29515.888658507349</v>
      </c>
      <c r="V404" s="16">
        <f t="shared" si="57"/>
        <v>31567.609618125858</v>
      </c>
    </row>
    <row r="405" spans="1:22" x14ac:dyDescent="0.3">
      <c r="A405">
        <v>403</v>
      </c>
      <c r="B405" s="15">
        <f>'일자별 시가총액'!B404/'일자별 시가총액'!$G404</f>
        <v>0.68485377166011074</v>
      </c>
      <c r="C405" s="15">
        <f>'일자별 시가총액'!C404/'일자별 시가총액'!$G404</f>
        <v>3.4822467468748466E-2</v>
      </c>
      <c r="D405" s="15">
        <f>'일자별 시가총액'!D404/'일자별 시가총액'!$G404</f>
        <v>0.11101378490972623</v>
      </c>
      <c r="E405" s="15">
        <f>'일자별 시가총액'!E404/'일자별 시가총액'!$G404</f>
        <v>8.5717286802864404E-2</v>
      </c>
      <c r="F405" s="15">
        <f>'일자별 시가총액'!F404/'일자별 시가총액'!$G404</f>
        <v>8.3592689158550129E-2</v>
      </c>
      <c r="G405" s="24">
        <f>'일자별 시가총액'!H404</f>
        <v>146.91839064613242</v>
      </c>
      <c r="H405" s="30">
        <v>50000</v>
      </c>
      <c r="I405" s="30">
        <v>0</v>
      </c>
      <c r="J405" s="9">
        <f t="shared" si="52"/>
        <v>21050000</v>
      </c>
      <c r="K405" s="23">
        <f t="shared" si="50"/>
        <v>14691.839064613243</v>
      </c>
      <c r="L405" s="9">
        <f t="shared" si="51"/>
        <v>309263212310.10876</v>
      </c>
      <c r="M405" s="31">
        <f>$L405*B405/'일자별 주가'!B404-펀드!R404</f>
        <v>6761.9364220597781</v>
      </c>
      <c r="N405" s="31">
        <f>$L405*C405/'일자별 주가'!C404-펀드!S404</f>
        <v>26.330865721576629</v>
      </c>
      <c r="O405" s="31">
        <f>$L405*D405/'일자별 주가'!D404-펀드!T404</f>
        <v>803.44663145195227</v>
      </c>
      <c r="P405" s="31">
        <f>$L405*E405/'일자별 주가'!E404-펀드!U404</f>
        <v>70.275925377405656</v>
      </c>
      <c r="Q405" s="31">
        <f>$L405*F405/'일자별 주가'!F404-펀드!V404</f>
        <v>75.160975281258288</v>
      </c>
      <c r="R405" s="16">
        <f t="shared" si="53"/>
        <v>2846775.2336868225</v>
      </c>
      <c r="S405" s="16">
        <f t="shared" si="54"/>
        <v>11085.294468782045</v>
      </c>
      <c r="T405" s="16">
        <f t="shared" si="55"/>
        <v>338251.03184123558</v>
      </c>
      <c r="U405" s="16">
        <f t="shared" si="56"/>
        <v>29586.164583884754</v>
      </c>
      <c r="V405" s="16">
        <f t="shared" si="57"/>
        <v>31642.770593407116</v>
      </c>
    </row>
    <row r="406" spans="1:22" x14ac:dyDescent="0.3">
      <c r="A406">
        <v>404</v>
      </c>
      <c r="B406" s="15">
        <f>'일자별 시가총액'!B405/'일자별 시가총액'!$G405</f>
        <v>0.68538003964518712</v>
      </c>
      <c r="C406" s="15">
        <f>'일자별 시가총액'!C405/'일자별 시가총액'!$G405</f>
        <v>3.5974051076001774E-2</v>
      </c>
      <c r="D406" s="15">
        <f>'일자별 시가총액'!D405/'일자별 시가총액'!$G405</f>
        <v>0.11139855064231834</v>
      </c>
      <c r="E406" s="15">
        <f>'일자별 시가총액'!E405/'일자별 시가총액'!$G405</f>
        <v>8.5726382141557811E-2</v>
      </c>
      <c r="F406" s="15">
        <f>'일자별 시가총액'!F405/'일자별 시가총액'!$G405</f>
        <v>8.1520976494934977E-2</v>
      </c>
      <c r="G406" s="24">
        <f>'일자별 시가총액'!H405</f>
        <v>146.41094093621905</v>
      </c>
      <c r="H406" s="30">
        <v>50000</v>
      </c>
      <c r="I406" s="30">
        <v>50000</v>
      </c>
      <c r="J406" s="9">
        <f t="shared" si="52"/>
        <v>21050000</v>
      </c>
      <c r="K406" s="23">
        <f t="shared" si="50"/>
        <v>14641.094093621905</v>
      </c>
      <c r="L406" s="9">
        <f t="shared" si="51"/>
        <v>308195030670.74109</v>
      </c>
      <c r="M406" s="31">
        <f>$L406*B406/'일자별 주가'!B405-펀드!R405</f>
        <v>0</v>
      </c>
      <c r="N406" s="31">
        <f>$L406*C406/'일자별 주가'!C405-펀드!S405</f>
        <v>0</v>
      </c>
      <c r="O406" s="31">
        <f>$L406*D406/'일자별 주가'!D405-펀드!T405</f>
        <v>0</v>
      </c>
      <c r="P406" s="31">
        <f>$L406*E406/'일자별 주가'!E405-펀드!U405</f>
        <v>0</v>
      </c>
      <c r="Q406" s="31">
        <f>$L406*F406/'일자별 주가'!F405-펀드!V405</f>
        <v>0</v>
      </c>
      <c r="R406" s="16">
        <f t="shared" si="53"/>
        <v>2846775.2336868225</v>
      </c>
      <c r="S406" s="16">
        <f t="shared" si="54"/>
        <v>11085.294468782045</v>
      </c>
      <c r="T406" s="16">
        <f t="shared" si="55"/>
        <v>338251.03184123558</v>
      </c>
      <c r="U406" s="16">
        <f t="shared" si="56"/>
        <v>29586.164583884754</v>
      </c>
      <c r="V406" s="16">
        <f t="shared" si="57"/>
        <v>31642.770593407116</v>
      </c>
    </row>
    <row r="407" spans="1:22" x14ac:dyDescent="0.3">
      <c r="A407">
        <v>405</v>
      </c>
      <c r="B407" s="15">
        <f>'일자별 시가총액'!B406/'일자별 시가총액'!$G406</f>
        <v>0.68289215154591987</v>
      </c>
      <c r="C407" s="15">
        <f>'일자별 시가총액'!C406/'일자별 시가총액'!$G406</f>
        <v>3.53132798606881E-2</v>
      </c>
      <c r="D407" s="15">
        <f>'일자별 시가총액'!D406/'일자별 시가총액'!$G406</f>
        <v>0.11418971092083144</v>
      </c>
      <c r="E407" s="15">
        <f>'일자별 시가총액'!E406/'일자별 시가총액'!$G406</f>
        <v>8.6050061018149243E-2</v>
      </c>
      <c r="F407" s="15">
        <f>'일자별 시가총액'!F406/'일자별 시가총액'!$G406</f>
        <v>8.1554796654411302E-2</v>
      </c>
      <c r="G407" s="24">
        <f>'일자별 시가총액'!H406</f>
        <v>146.35022542254396</v>
      </c>
      <c r="H407" s="30">
        <v>100000</v>
      </c>
      <c r="I407" s="30">
        <v>100000</v>
      </c>
      <c r="J407" s="9">
        <f t="shared" si="52"/>
        <v>21050000</v>
      </c>
      <c r="K407" s="23">
        <f t="shared" si="50"/>
        <v>14635.022542254395</v>
      </c>
      <c r="L407" s="9">
        <f t="shared" si="51"/>
        <v>308067224514.45502</v>
      </c>
      <c r="M407" s="31">
        <f>$L407*B407/'일자별 주가'!B406-펀드!R406</f>
        <v>0</v>
      </c>
      <c r="N407" s="31">
        <f>$L407*C407/'일자별 주가'!C406-펀드!S406</f>
        <v>0</v>
      </c>
      <c r="O407" s="31">
        <f>$L407*D407/'일자별 주가'!D406-펀드!T406</f>
        <v>0</v>
      </c>
      <c r="P407" s="31">
        <f>$L407*E407/'일자별 주가'!E406-펀드!U406</f>
        <v>0</v>
      </c>
      <c r="Q407" s="31">
        <f>$L407*F407/'일자별 주가'!F406-펀드!V406</f>
        <v>0</v>
      </c>
      <c r="R407" s="16">
        <f t="shared" si="53"/>
        <v>2846775.2336868225</v>
      </c>
      <c r="S407" s="16">
        <f t="shared" si="54"/>
        <v>11085.294468782045</v>
      </c>
      <c r="T407" s="16">
        <f t="shared" si="55"/>
        <v>338251.03184123558</v>
      </c>
      <c r="U407" s="16">
        <f t="shared" si="56"/>
        <v>29586.164583884754</v>
      </c>
      <c r="V407" s="16">
        <f t="shared" si="57"/>
        <v>31642.770593407116</v>
      </c>
    </row>
    <row r="408" spans="1:22" x14ac:dyDescent="0.3">
      <c r="A408">
        <v>406</v>
      </c>
      <c r="B408" s="15">
        <f>'일자별 시가총액'!B407/'일자별 시가총액'!$G407</f>
        <v>0.68343967360363345</v>
      </c>
      <c r="C408" s="15">
        <f>'일자별 시가총액'!C407/'일자별 시가총액'!$G407</f>
        <v>3.5080736119541142E-2</v>
      </c>
      <c r="D408" s="15">
        <f>'일자별 시가총액'!D407/'일자별 시가총액'!$G407</f>
        <v>0.11386562271121338</v>
      </c>
      <c r="E408" s="15">
        <f>'일자별 시가총액'!E407/'일자별 시가총액'!$G407</f>
        <v>8.6867198928772454E-2</v>
      </c>
      <c r="F408" s="15">
        <f>'일자별 시가총액'!F407/'일자별 시가총액'!$G407</f>
        <v>8.0746768636839564E-2</v>
      </c>
      <c r="G408" s="24">
        <f>'일자별 시가총액'!H407</f>
        <v>144.64994396540754</v>
      </c>
      <c r="H408" s="30">
        <v>100000</v>
      </c>
      <c r="I408" s="30">
        <v>50000</v>
      </c>
      <c r="J408" s="9">
        <f t="shared" si="52"/>
        <v>21100000</v>
      </c>
      <c r="K408" s="23">
        <f t="shared" si="50"/>
        <v>14464.994396540755</v>
      </c>
      <c r="L408" s="9">
        <f t="shared" si="51"/>
        <v>305211381767.00995</v>
      </c>
      <c r="M408" s="31">
        <f>$L408*B408/'일자별 주가'!B407-펀드!R407</f>
        <v>6761.9364220588468</v>
      </c>
      <c r="N408" s="31">
        <f>$L408*C408/'일자별 주가'!C407-펀드!S407</f>
        <v>26.330865721572991</v>
      </c>
      <c r="O408" s="31">
        <f>$L408*D408/'일자별 주가'!D407-펀드!T407</f>
        <v>803.44663145183586</v>
      </c>
      <c r="P408" s="31">
        <f>$L408*E408/'일자별 주가'!E407-펀드!U407</f>
        <v>70.275925377402018</v>
      </c>
      <c r="Q408" s="31">
        <f>$L408*F408/'일자별 주가'!F407-펀드!V407</f>
        <v>75.16097528125465</v>
      </c>
      <c r="R408" s="16">
        <f t="shared" si="53"/>
        <v>2853537.1701088813</v>
      </c>
      <c r="S408" s="16">
        <f t="shared" si="54"/>
        <v>11111.625334503618</v>
      </c>
      <c r="T408" s="16">
        <f t="shared" si="55"/>
        <v>339054.47847268742</v>
      </c>
      <c r="U408" s="16">
        <f t="shared" si="56"/>
        <v>29656.440509262156</v>
      </c>
      <c r="V408" s="16">
        <f t="shared" si="57"/>
        <v>31717.931568688371</v>
      </c>
    </row>
    <row r="409" spans="1:22" x14ac:dyDescent="0.3">
      <c r="A409">
        <v>407</v>
      </c>
      <c r="B409" s="15">
        <f>'일자별 시가총액'!B408/'일자별 시가총액'!$G408</f>
        <v>0.68207005861648629</v>
      </c>
      <c r="C409" s="15">
        <f>'일자별 시가총액'!C408/'일자별 시가총액'!$G408</f>
        <v>3.5600217106434177E-2</v>
      </c>
      <c r="D409" s="15">
        <f>'일자별 시가총액'!D408/'일자별 시가총액'!$G408</f>
        <v>0.11426267605130186</v>
      </c>
      <c r="E409" s="15">
        <f>'일자별 시가총액'!E408/'일자별 시가총액'!$G408</f>
        <v>8.756013069102174E-2</v>
      </c>
      <c r="F409" s="15">
        <f>'일자별 시가총액'!F408/'일자별 시가총액'!$G408</f>
        <v>8.0506917534755931E-2</v>
      </c>
      <c r="G409" s="24">
        <f>'일자별 시가총액'!H408</f>
        <v>144.1472973849153</v>
      </c>
      <c r="H409" s="30">
        <v>150000</v>
      </c>
      <c r="I409" s="30">
        <v>100000</v>
      </c>
      <c r="J409" s="9">
        <f t="shared" si="52"/>
        <v>21150000</v>
      </c>
      <c r="K409" s="23">
        <f t="shared" si="50"/>
        <v>14414.729738491531</v>
      </c>
      <c r="L409" s="9">
        <f t="shared" si="51"/>
        <v>304871533969.09589</v>
      </c>
      <c r="M409" s="31">
        <f>$L409*B409/'일자별 주가'!B408-펀드!R408</f>
        <v>6761.9364220583811</v>
      </c>
      <c r="N409" s="31">
        <f>$L409*C409/'일자별 주가'!C408-펀드!S408</f>
        <v>26.330865721567534</v>
      </c>
      <c r="O409" s="31">
        <f>$L409*D409/'일자별 주가'!D408-펀드!T408</f>
        <v>803.44663145177765</v>
      </c>
      <c r="P409" s="31">
        <f>$L409*E409/'일자별 주가'!E408-펀드!U408</f>
        <v>70.275925377383828</v>
      </c>
      <c r="Q409" s="31">
        <f>$L409*F409/'일자별 주가'!F408-펀드!V408</f>
        <v>75.160975281247374</v>
      </c>
      <c r="R409" s="16">
        <f t="shared" si="53"/>
        <v>2860299.1065309397</v>
      </c>
      <c r="S409" s="16">
        <f t="shared" si="54"/>
        <v>11137.956200225186</v>
      </c>
      <c r="T409" s="16">
        <f t="shared" si="55"/>
        <v>339857.9251041392</v>
      </c>
      <c r="U409" s="16">
        <f t="shared" si="56"/>
        <v>29726.71643463954</v>
      </c>
      <c r="V409" s="16">
        <f t="shared" si="57"/>
        <v>31793.092543969618</v>
      </c>
    </row>
    <row r="410" spans="1:22" x14ac:dyDescent="0.3">
      <c r="A410">
        <v>408</v>
      </c>
      <c r="B410" s="15">
        <f>'일자별 시가총액'!B409/'일자별 시가총액'!$G409</f>
        <v>0.68771450980119131</v>
      </c>
      <c r="C410" s="15">
        <f>'일자별 시가총액'!C409/'일자별 시가총액'!$G409</f>
        <v>3.6431463539199231E-2</v>
      </c>
      <c r="D410" s="15">
        <f>'일자별 시가총액'!D409/'일자별 시가총액'!$G409</f>
        <v>0.11482260318470366</v>
      </c>
      <c r="E410" s="15">
        <f>'일자별 시가총액'!E409/'일자별 시가총액'!$G409</f>
        <v>7.7811286188637724E-2</v>
      </c>
      <c r="F410" s="15">
        <f>'일자별 시가총액'!F409/'일자별 시가총액'!$G409</f>
        <v>8.3220137286268064E-2</v>
      </c>
      <c r="G410" s="24">
        <f>'일자별 시가총액'!H409</f>
        <v>144.14409836436553</v>
      </c>
      <c r="H410" s="30">
        <v>50000</v>
      </c>
      <c r="I410" s="30">
        <v>0</v>
      </c>
      <c r="J410" s="9">
        <f t="shared" si="52"/>
        <v>21200000</v>
      </c>
      <c r="K410" s="23">
        <f t="shared" si="50"/>
        <v>14414.409836436555</v>
      </c>
      <c r="L410" s="9">
        <f t="shared" si="51"/>
        <v>305585488532.45496</v>
      </c>
      <c r="M410" s="31">
        <f>$L410*B410/'일자별 주가'!B409-펀드!R409</f>
        <v>6761.9364220593125</v>
      </c>
      <c r="N410" s="31">
        <f>$L410*C410/'일자별 주가'!C409-펀드!S409</f>
        <v>26.330865721576629</v>
      </c>
      <c r="O410" s="31">
        <f>$L410*D410/'일자별 주가'!D409-펀드!T409</f>
        <v>803.44663145189406</v>
      </c>
      <c r="P410" s="31">
        <f>$L410*E410/'일자별 주가'!E409-펀드!U409</f>
        <v>70.275925377409294</v>
      </c>
      <c r="Q410" s="31">
        <f>$L410*F410/'일자별 주가'!F409-펀드!V409</f>
        <v>75.16097528125465</v>
      </c>
      <c r="R410" s="16">
        <f t="shared" si="53"/>
        <v>2867061.042952999</v>
      </c>
      <c r="S410" s="16">
        <f t="shared" si="54"/>
        <v>11164.287065946763</v>
      </c>
      <c r="T410" s="16">
        <f t="shared" si="55"/>
        <v>340661.37173559109</v>
      </c>
      <c r="U410" s="16">
        <f t="shared" si="56"/>
        <v>29796.99236001695</v>
      </c>
      <c r="V410" s="16">
        <f t="shared" si="57"/>
        <v>31868.253519250873</v>
      </c>
    </row>
    <row r="411" spans="1:22" x14ac:dyDescent="0.3">
      <c r="A411">
        <v>409</v>
      </c>
      <c r="B411" s="15">
        <f>'일자별 시가총액'!B410/'일자별 시가총액'!$G410</f>
        <v>0.69681884816134787</v>
      </c>
      <c r="C411" s="15">
        <f>'일자별 시가총액'!C410/'일자별 시가총액'!$G410</f>
        <v>3.391072617647261E-2</v>
      </c>
      <c r="D411" s="15">
        <f>'일자별 시가총액'!D410/'일자별 시가총액'!$G410</f>
        <v>0.11499351363912753</v>
      </c>
      <c r="E411" s="15">
        <f>'일자별 시가총액'!E410/'일자별 시가총액'!$G410</f>
        <v>7.5389057890844269E-2</v>
      </c>
      <c r="F411" s="15">
        <f>'일자별 시가총액'!F410/'일자별 시가총액'!$G410</f>
        <v>7.8887854132207696E-2</v>
      </c>
      <c r="G411" s="24">
        <f>'일자별 시가총액'!H410</f>
        <v>146.72461712438891</v>
      </c>
      <c r="H411" s="30">
        <v>200000</v>
      </c>
      <c r="I411" s="30">
        <v>100000</v>
      </c>
      <c r="J411" s="9">
        <f t="shared" si="52"/>
        <v>21300000</v>
      </c>
      <c r="K411" s="23">
        <f t="shared" si="50"/>
        <v>14672.46171243889</v>
      </c>
      <c r="L411" s="9">
        <f t="shared" si="51"/>
        <v>312523434474.94836</v>
      </c>
      <c r="M411" s="31">
        <f>$L411*B411/'일자별 주가'!B410-펀드!R410</f>
        <v>13523.872844117228</v>
      </c>
      <c r="N411" s="31">
        <f>$L411*C411/'일자별 주가'!C410-펀드!S410</f>
        <v>52.661731443144163</v>
      </c>
      <c r="O411" s="31">
        <f>$L411*D411/'일자별 주가'!D410-펀드!T410</f>
        <v>1606.8932629037299</v>
      </c>
      <c r="P411" s="31">
        <f>$L411*E411/'일자별 주가'!E410-펀드!U410</f>
        <v>140.55185075478948</v>
      </c>
      <c r="Q411" s="31">
        <f>$L411*F411/'일자별 주가'!F410-펀드!V410</f>
        <v>150.32195056250202</v>
      </c>
      <c r="R411" s="16">
        <f t="shared" si="53"/>
        <v>2880584.9157971162</v>
      </c>
      <c r="S411" s="16">
        <f t="shared" si="54"/>
        <v>11216.948797389907</v>
      </c>
      <c r="T411" s="16">
        <f t="shared" si="55"/>
        <v>342268.26499849482</v>
      </c>
      <c r="U411" s="16">
        <f t="shared" si="56"/>
        <v>29937.544210771739</v>
      </c>
      <c r="V411" s="16">
        <f t="shared" si="57"/>
        <v>32018.575469813375</v>
      </c>
    </row>
    <row r="412" spans="1:22" x14ac:dyDescent="0.3">
      <c r="A412">
        <v>410</v>
      </c>
      <c r="B412" s="15">
        <f>'일자별 시가총액'!B411/'일자별 시가총액'!$G411</f>
        <v>0.69684058738591526</v>
      </c>
      <c r="C412" s="15">
        <f>'일자별 시가총액'!C411/'일자별 시가총액'!$G411</f>
        <v>3.4114999800659004E-2</v>
      </c>
      <c r="D412" s="15">
        <f>'일자별 시가총액'!D411/'일자별 시가총액'!$G411</f>
        <v>0.11320454399380776</v>
      </c>
      <c r="E412" s="15">
        <f>'일자별 시가총액'!E411/'일자별 시가총액'!$G411</f>
        <v>7.6439850309045002E-2</v>
      </c>
      <c r="F412" s="15">
        <f>'일자별 시가총액'!F411/'일자별 시가총액'!$G411</f>
        <v>7.9400018510572989E-2</v>
      </c>
      <c r="G412" s="24">
        <f>'일자별 시가총액'!H411</f>
        <v>146.9141139066233</v>
      </c>
      <c r="H412" s="30">
        <v>100000</v>
      </c>
      <c r="I412" s="30">
        <v>50000</v>
      </c>
      <c r="J412" s="9">
        <f t="shared" si="52"/>
        <v>21350000</v>
      </c>
      <c r="K412" s="23">
        <f t="shared" si="50"/>
        <v>14691.411390662332</v>
      </c>
      <c r="L412" s="9">
        <f t="shared" si="51"/>
        <v>313661633190.64081</v>
      </c>
      <c r="M412" s="31">
        <f>$L412*B412/'일자별 주가'!B411-펀드!R411</f>
        <v>6761.9364220597781</v>
      </c>
      <c r="N412" s="31">
        <f>$L412*C412/'일자별 주가'!C411-펀드!S411</f>
        <v>26.330865721572991</v>
      </c>
      <c r="O412" s="31">
        <f>$L412*D412/'일자별 주가'!D411-펀드!T411</f>
        <v>803.44663145195227</v>
      </c>
      <c r="P412" s="31">
        <f>$L412*E412/'일자별 주가'!E411-펀드!U411</f>
        <v>70.275925377402018</v>
      </c>
      <c r="Q412" s="31">
        <f>$L412*F412/'일자별 주가'!F411-펀드!V411</f>
        <v>75.160975281258288</v>
      </c>
      <c r="R412" s="16">
        <f t="shared" si="53"/>
        <v>2887346.852219176</v>
      </c>
      <c r="S412" s="16">
        <f t="shared" si="54"/>
        <v>11243.27966311148</v>
      </c>
      <c r="T412" s="16">
        <f t="shared" si="55"/>
        <v>343071.71162994677</v>
      </c>
      <c r="U412" s="16">
        <f t="shared" si="56"/>
        <v>30007.820136149141</v>
      </c>
      <c r="V412" s="16">
        <f t="shared" si="57"/>
        <v>32093.736445094633</v>
      </c>
    </row>
    <row r="413" spans="1:22" x14ac:dyDescent="0.3">
      <c r="A413">
        <v>411</v>
      </c>
      <c r="B413" s="15">
        <f>'일자별 시가총액'!B412/'일자별 시가총액'!$G412</f>
        <v>0.69510866351162459</v>
      </c>
      <c r="C413" s="15">
        <f>'일자별 시가총액'!C412/'일자별 시가총액'!$G412</f>
        <v>3.4209255701244536E-2</v>
      </c>
      <c r="D413" s="15">
        <f>'일자별 시가총액'!D412/'일자별 시가총액'!$G412</f>
        <v>0.11514183975543435</v>
      </c>
      <c r="E413" s="15">
        <f>'일자별 시가총액'!E412/'일자별 시가총액'!$G412</f>
        <v>7.6308968199145552E-2</v>
      </c>
      <c r="F413" s="15">
        <f>'일자별 시가총액'!F412/'일자별 시가총액'!$G412</f>
        <v>7.9231272832550936E-2</v>
      </c>
      <c r="G413" s="24">
        <f>'일자별 시가총액'!H412</f>
        <v>145.14002876534781</v>
      </c>
      <c r="H413" s="30">
        <v>100000</v>
      </c>
      <c r="I413" s="30">
        <v>100000</v>
      </c>
      <c r="J413" s="9">
        <f t="shared" si="52"/>
        <v>21350000</v>
      </c>
      <c r="K413" s="23">
        <f t="shared" si="50"/>
        <v>14514.002876534782</v>
      </c>
      <c r="L413" s="9">
        <f t="shared" si="51"/>
        <v>309873961414.01758</v>
      </c>
      <c r="M413" s="31">
        <f>$L413*B413/'일자별 주가'!B412-펀드!R412</f>
        <v>0</v>
      </c>
      <c r="N413" s="31">
        <f>$L413*C413/'일자별 주가'!C412-펀드!S412</f>
        <v>0</v>
      </c>
      <c r="O413" s="31">
        <f>$L413*D413/'일자별 주가'!D412-펀드!T412</f>
        <v>0</v>
      </c>
      <c r="P413" s="31">
        <f>$L413*E413/'일자별 주가'!E412-펀드!U412</f>
        <v>0</v>
      </c>
      <c r="Q413" s="31">
        <f>$L413*F413/'일자별 주가'!F412-펀드!V412</f>
        <v>0</v>
      </c>
      <c r="R413" s="16">
        <f t="shared" si="53"/>
        <v>2887346.852219176</v>
      </c>
      <c r="S413" s="16">
        <f t="shared" si="54"/>
        <v>11243.27966311148</v>
      </c>
      <c r="T413" s="16">
        <f t="shared" si="55"/>
        <v>343071.71162994677</v>
      </c>
      <c r="U413" s="16">
        <f t="shared" si="56"/>
        <v>30007.820136149141</v>
      </c>
      <c r="V413" s="16">
        <f t="shared" si="57"/>
        <v>32093.736445094633</v>
      </c>
    </row>
    <row r="414" spans="1:22" x14ac:dyDescent="0.3">
      <c r="A414">
        <v>412</v>
      </c>
      <c r="B414" s="15">
        <f>'일자별 시가총액'!B413/'일자별 시가총액'!$G413</f>
        <v>0.69515240074941409</v>
      </c>
      <c r="C414" s="15">
        <f>'일자별 시가총액'!C413/'일자별 시가총액'!$G413</f>
        <v>3.4097505203868325E-2</v>
      </c>
      <c r="D414" s="15">
        <f>'일자별 시가총액'!D413/'일자별 시가총액'!$G413</f>
        <v>0.11505818374809809</v>
      </c>
      <c r="E414" s="15">
        <f>'일자별 시가총액'!E413/'일자별 시가총액'!$G413</f>
        <v>7.6135721064418682E-2</v>
      </c>
      <c r="F414" s="15">
        <f>'일자별 시가총액'!F413/'일자별 시가총액'!$G413</f>
        <v>7.9556189234200839E-2</v>
      </c>
      <c r="G414" s="24">
        <f>'일자별 시가총액'!H413</f>
        <v>144.54726060568933</v>
      </c>
      <c r="H414" s="30">
        <v>50000</v>
      </c>
      <c r="I414" s="30">
        <v>0</v>
      </c>
      <c r="J414" s="9">
        <f t="shared" si="52"/>
        <v>21400000</v>
      </c>
      <c r="K414" s="23">
        <f t="shared" si="50"/>
        <v>14454.726060568932</v>
      </c>
      <c r="L414" s="9">
        <f t="shared" si="51"/>
        <v>309331137696.17511</v>
      </c>
      <c r="M414" s="31">
        <f>$L414*B414/'일자별 주가'!B413-펀드!R413</f>
        <v>6761.9364220583811</v>
      </c>
      <c r="N414" s="31">
        <f>$L414*C414/'일자별 주가'!C413-펀드!S413</f>
        <v>26.330865721569353</v>
      </c>
      <c r="O414" s="31">
        <f>$L414*D414/'일자별 주가'!D413-펀드!T413</f>
        <v>803.44663145177765</v>
      </c>
      <c r="P414" s="31">
        <f>$L414*E414/'일자별 주가'!E413-펀드!U413</f>
        <v>70.275925377391104</v>
      </c>
      <c r="Q414" s="31">
        <f>$L414*F414/'일자별 주가'!F413-펀드!V413</f>
        <v>75.160975281240098</v>
      </c>
      <c r="R414" s="16">
        <f t="shared" si="53"/>
        <v>2894108.7886412344</v>
      </c>
      <c r="S414" s="16">
        <f t="shared" si="54"/>
        <v>11269.610528833049</v>
      </c>
      <c r="T414" s="16">
        <f t="shared" si="55"/>
        <v>343875.15826139855</v>
      </c>
      <c r="U414" s="16">
        <f t="shared" si="56"/>
        <v>30078.096061526532</v>
      </c>
      <c r="V414" s="16">
        <f t="shared" si="57"/>
        <v>32168.897420375873</v>
      </c>
    </row>
    <row r="415" spans="1:22" x14ac:dyDescent="0.3">
      <c r="A415">
        <v>413</v>
      </c>
      <c r="B415" s="15">
        <f>'일자별 시가총액'!B414/'일자별 시가총액'!$G414</f>
        <v>0.69702884827992106</v>
      </c>
      <c r="C415" s="15">
        <f>'일자별 시가총액'!C414/'일자별 시가총액'!$G414</f>
        <v>3.405205424022275E-2</v>
      </c>
      <c r="D415" s="15">
        <f>'일자별 시가총액'!D414/'일자별 시가총액'!$G414</f>
        <v>0.11490481459996264</v>
      </c>
      <c r="E415" s="15">
        <f>'일자별 시가총액'!E414/'일자별 시가총액'!$G414</f>
        <v>7.4771852480226858E-2</v>
      </c>
      <c r="F415" s="15">
        <f>'일자별 시가총액'!F414/'일자별 시가총액'!$G414</f>
        <v>7.9242430399666691E-2</v>
      </c>
      <c r="G415" s="24">
        <f>'일자별 시가총액'!H414</f>
        <v>144.74019499491914</v>
      </c>
      <c r="H415" s="30">
        <v>100000</v>
      </c>
      <c r="I415" s="30">
        <v>100000</v>
      </c>
      <c r="J415" s="9">
        <f t="shared" si="52"/>
        <v>21400000</v>
      </c>
      <c r="K415" s="23">
        <f t="shared" si="50"/>
        <v>14474.019499491915</v>
      </c>
      <c r="L415" s="9">
        <f t="shared" si="51"/>
        <v>309744017289.12695</v>
      </c>
      <c r="M415" s="31">
        <f>$L415*B415/'일자별 주가'!B414-펀드!R414</f>
        <v>0</v>
      </c>
      <c r="N415" s="31">
        <f>$L415*C415/'일자별 주가'!C414-펀드!S414</f>
        <v>0</v>
      </c>
      <c r="O415" s="31">
        <f>$L415*D415/'일자별 주가'!D414-펀드!T414</f>
        <v>0</v>
      </c>
      <c r="P415" s="31">
        <f>$L415*E415/'일자별 주가'!E414-펀드!U414</f>
        <v>0</v>
      </c>
      <c r="Q415" s="31">
        <f>$L415*F415/'일자별 주가'!F414-펀드!V414</f>
        <v>0</v>
      </c>
      <c r="R415" s="16">
        <f t="shared" si="53"/>
        <v>2894108.7886412344</v>
      </c>
      <c r="S415" s="16">
        <f t="shared" si="54"/>
        <v>11269.610528833049</v>
      </c>
      <c r="T415" s="16">
        <f t="shared" si="55"/>
        <v>343875.15826139855</v>
      </c>
      <c r="U415" s="16">
        <f t="shared" si="56"/>
        <v>30078.096061526532</v>
      </c>
      <c r="V415" s="16">
        <f t="shared" si="57"/>
        <v>32168.897420375873</v>
      </c>
    </row>
    <row r="416" spans="1:22" x14ac:dyDescent="0.3">
      <c r="A416">
        <v>414</v>
      </c>
      <c r="B416" s="15">
        <f>'일자별 시가총액'!B415/'일자별 시가총액'!$G415</f>
        <v>0.6987962861803978</v>
      </c>
      <c r="C416" s="15">
        <f>'일자별 시가총액'!C415/'일자별 시가총액'!$G415</f>
        <v>3.3834814081269732E-2</v>
      </c>
      <c r="D416" s="15">
        <f>'일자별 시가총액'!D415/'일자별 시가총액'!$G415</f>
        <v>0.11528977277514495</v>
      </c>
      <c r="E416" s="15">
        <f>'일자별 시가총액'!E415/'일자별 시가총액'!$G415</f>
        <v>7.1772805054141686E-2</v>
      </c>
      <c r="F416" s="15">
        <f>'일자별 시가총액'!F415/'일자별 시가총액'!$G415</f>
        <v>8.0306321909045811E-2</v>
      </c>
      <c r="G416" s="24">
        <f>'일자별 시가총액'!H415</f>
        <v>148.43825985590098</v>
      </c>
      <c r="H416" s="30">
        <v>200000</v>
      </c>
      <c r="I416" s="30">
        <v>50000</v>
      </c>
      <c r="J416" s="9">
        <f t="shared" si="52"/>
        <v>21550000</v>
      </c>
      <c r="K416" s="23">
        <f t="shared" si="50"/>
        <v>14843.825985590098</v>
      </c>
      <c r="L416" s="9">
        <f t="shared" si="51"/>
        <v>319884449989.46661</v>
      </c>
      <c r="M416" s="31">
        <f>$L416*B416/'일자별 주가'!B415-펀드!R415</f>
        <v>20285.809266177006</v>
      </c>
      <c r="N416" s="31">
        <f>$L416*C416/'일자별 주가'!C415-펀드!S415</f>
        <v>78.992597164718973</v>
      </c>
      <c r="O416" s="31">
        <f>$L416*D416/'일자별 주가'!D415-펀드!T415</f>
        <v>2410.339894355624</v>
      </c>
      <c r="P416" s="31">
        <f>$L416*E416/'일자별 주가'!E415-펀드!U415</f>
        <v>210.82777613220605</v>
      </c>
      <c r="Q416" s="31">
        <f>$L416*F416/'일자별 주가'!F415-펀드!V415</f>
        <v>225.48292584376031</v>
      </c>
      <c r="R416" s="16">
        <f t="shared" si="53"/>
        <v>2914394.5979074114</v>
      </c>
      <c r="S416" s="16">
        <f t="shared" si="54"/>
        <v>11348.603125997768</v>
      </c>
      <c r="T416" s="16">
        <f t="shared" si="55"/>
        <v>346285.49815575418</v>
      </c>
      <c r="U416" s="16">
        <f t="shared" si="56"/>
        <v>30288.923837658738</v>
      </c>
      <c r="V416" s="16">
        <f t="shared" si="57"/>
        <v>32394.380346219634</v>
      </c>
    </row>
    <row r="417" spans="1:22" x14ac:dyDescent="0.3">
      <c r="A417">
        <v>415</v>
      </c>
      <c r="B417" s="15">
        <f>'일자별 시가총액'!B416/'일자별 시가총액'!$G416</f>
        <v>0.70081470669779178</v>
      </c>
      <c r="C417" s="15">
        <f>'일자별 시가총액'!C416/'일자별 시가총액'!$G416</f>
        <v>3.3783004042160766E-2</v>
      </c>
      <c r="D417" s="15">
        <f>'일자별 시가총액'!D416/'일자별 시가총액'!$G416</f>
        <v>0.11709859753022137</v>
      </c>
      <c r="E417" s="15">
        <f>'일자별 시가총액'!E416/'일자별 시가총액'!$G416</f>
        <v>6.8377424965330891E-2</v>
      </c>
      <c r="F417" s="15">
        <f>'일자별 시가총액'!F416/'일자별 시가총액'!$G416</f>
        <v>7.9926266764495171E-2</v>
      </c>
      <c r="G417" s="24">
        <f>'일자별 시가총액'!H416</f>
        <v>148.20371554733083</v>
      </c>
      <c r="H417" s="30">
        <v>200000</v>
      </c>
      <c r="I417" s="30">
        <v>200000</v>
      </c>
      <c r="J417" s="9">
        <f t="shared" si="52"/>
        <v>21550000</v>
      </c>
      <c r="K417" s="23">
        <f t="shared" si="50"/>
        <v>14820.371554733085</v>
      </c>
      <c r="L417" s="9">
        <f t="shared" si="51"/>
        <v>319379007004.49799</v>
      </c>
      <c r="M417" s="31">
        <f>$L417*B417/'일자별 주가'!B416-펀드!R416</f>
        <v>0</v>
      </c>
      <c r="N417" s="31">
        <f>$L417*C417/'일자별 주가'!C416-펀드!S416</f>
        <v>0</v>
      </c>
      <c r="O417" s="31">
        <f>$L417*D417/'일자별 주가'!D416-펀드!T416</f>
        <v>0</v>
      </c>
      <c r="P417" s="31">
        <f>$L417*E417/'일자별 주가'!E416-펀드!U416</f>
        <v>0</v>
      </c>
      <c r="Q417" s="31">
        <f>$L417*F417/'일자별 주가'!F416-펀드!V416</f>
        <v>0</v>
      </c>
      <c r="R417" s="16">
        <f t="shared" si="53"/>
        <v>2914394.5979074114</v>
      </c>
      <c r="S417" s="16">
        <f t="shared" si="54"/>
        <v>11348.603125997768</v>
      </c>
      <c r="T417" s="16">
        <f t="shared" si="55"/>
        <v>346285.49815575418</v>
      </c>
      <c r="U417" s="16">
        <f t="shared" si="56"/>
        <v>30288.923837658738</v>
      </c>
      <c r="V417" s="16">
        <f t="shared" si="57"/>
        <v>32394.380346219634</v>
      </c>
    </row>
    <row r="418" spans="1:22" x14ac:dyDescent="0.3">
      <c r="A418">
        <v>416</v>
      </c>
      <c r="B418" s="15">
        <f>'일자별 시가총액'!B417/'일자별 시가총액'!$G417</f>
        <v>0.70351918983203487</v>
      </c>
      <c r="C418" s="15">
        <f>'일자별 시가총액'!C417/'일자별 시가총액'!$G417</f>
        <v>3.3771625743674143E-2</v>
      </c>
      <c r="D418" s="15">
        <f>'일자별 시가총액'!D417/'일자별 시가총액'!$G417</f>
        <v>0.11713802971372546</v>
      </c>
      <c r="E418" s="15">
        <f>'일자별 시가총액'!E417/'일자별 시가총액'!$G417</f>
        <v>6.8401786795197109E-2</v>
      </c>
      <c r="F418" s="15">
        <f>'일자별 시가총액'!F417/'일자별 시가총액'!$G417</f>
        <v>7.7169367915368423E-2</v>
      </c>
      <c r="G418" s="24">
        <f>'일자별 시가총액'!H417</f>
        <v>146.09613369584878</v>
      </c>
      <c r="H418" s="30">
        <v>100000</v>
      </c>
      <c r="I418" s="30">
        <v>100000</v>
      </c>
      <c r="J418" s="9">
        <f t="shared" si="52"/>
        <v>21550000</v>
      </c>
      <c r="K418" s="23">
        <f t="shared" si="50"/>
        <v>14609.613369584877</v>
      </c>
      <c r="L418" s="9">
        <f t="shared" si="51"/>
        <v>314837168114.55408</v>
      </c>
      <c r="M418" s="31">
        <f>$L418*B418/'일자별 주가'!B417-펀드!R417</f>
        <v>0</v>
      </c>
      <c r="N418" s="31">
        <f>$L418*C418/'일자별 주가'!C417-펀드!S417</f>
        <v>0</v>
      </c>
      <c r="O418" s="31">
        <f>$L418*D418/'일자별 주가'!D417-펀드!T417</f>
        <v>0</v>
      </c>
      <c r="P418" s="31">
        <f>$L418*E418/'일자별 주가'!E417-펀드!U417</f>
        <v>0</v>
      </c>
      <c r="Q418" s="31">
        <f>$L418*F418/'일자별 주가'!F417-펀드!V417</f>
        <v>0</v>
      </c>
      <c r="R418" s="16">
        <f t="shared" si="53"/>
        <v>2914394.5979074114</v>
      </c>
      <c r="S418" s="16">
        <f t="shared" si="54"/>
        <v>11348.603125997768</v>
      </c>
      <c r="T418" s="16">
        <f t="shared" si="55"/>
        <v>346285.49815575418</v>
      </c>
      <c r="U418" s="16">
        <f t="shared" si="56"/>
        <v>30288.923837658738</v>
      </c>
      <c r="V418" s="16">
        <f t="shared" si="57"/>
        <v>32394.380346219634</v>
      </c>
    </row>
    <row r="419" spans="1:22" x14ac:dyDescent="0.3">
      <c r="A419">
        <v>417</v>
      </c>
      <c r="B419" s="15">
        <f>'일자별 시가총액'!B418/'일자별 시가총액'!$G418</f>
        <v>0.70303651491453067</v>
      </c>
      <c r="C419" s="15">
        <f>'일자별 시가총액'!C418/'일자별 시가총액'!$G418</f>
        <v>3.3590073599920986E-2</v>
      </c>
      <c r="D419" s="15">
        <f>'일자별 시가총액'!D418/'일자별 시가총액'!$G418</f>
        <v>0.11668602395003766</v>
      </c>
      <c r="E419" s="15">
        <f>'일자별 시가총액'!E418/'일자별 시가총액'!$G418</f>
        <v>6.9154844520195699E-2</v>
      </c>
      <c r="F419" s="15">
        <f>'일자별 시가총액'!F418/'일자별 시가총액'!$G418</f>
        <v>7.7532543015315036E-2</v>
      </c>
      <c r="G419" s="24">
        <f>'일자별 시가총액'!H418</f>
        <v>147.35061947463316</v>
      </c>
      <c r="H419" s="30">
        <v>200000</v>
      </c>
      <c r="I419" s="30">
        <v>100000</v>
      </c>
      <c r="J419" s="9">
        <f t="shared" si="52"/>
        <v>21650000</v>
      </c>
      <c r="K419" s="23">
        <f t="shared" si="50"/>
        <v>14735.061947463315</v>
      </c>
      <c r="L419" s="9">
        <f t="shared" si="51"/>
        <v>319014091162.58075</v>
      </c>
      <c r="M419" s="31">
        <f>$L419*B419/'일자별 주가'!B418-펀드!R418</f>
        <v>13523.872844117694</v>
      </c>
      <c r="N419" s="31">
        <f>$L419*C419/'일자별 주가'!C418-펀드!S418</f>
        <v>52.661731443144163</v>
      </c>
      <c r="O419" s="31">
        <f>$L419*D419/'일자별 주가'!D418-펀드!T418</f>
        <v>1606.8932629037299</v>
      </c>
      <c r="P419" s="31">
        <f>$L419*E419/'일자별 주가'!E418-펀드!U418</f>
        <v>140.55185075478948</v>
      </c>
      <c r="Q419" s="31">
        <f>$L419*F419/'일자별 주가'!F418-펀드!V418</f>
        <v>150.32195056250202</v>
      </c>
      <c r="R419" s="16">
        <f t="shared" si="53"/>
        <v>2927918.4707515291</v>
      </c>
      <c r="S419" s="16">
        <f t="shared" si="54"/>
        <v>11401.264857440912</v>
      </c>
      <c r="T419" s="16">
        <f t="shared" si="55"/>
        <v>347892.39141865791</v>
      </c>
      <c r="U419" s="16">
        <f t="shared" si="56"/>
        <v>30429.475688413528</v>
      </c>
      <c r="V419" s="16">
        <f t="shared" si="57"/>
        <v>32544.702296782136</v>
      </c>
    </row>
    <row r="420" spans="1:22" x14ac:dyDescent="0.3">
      <c r="A420">
        <v>418</v>
      </c>
      <c r="B420" s="15">
        <f>'일자별 시가총액'!B419/'일자별 시가총액'!$G419</f>
        <v>0.70345445696521658</v>
      </c>
      <c r="C420" s="15">
        <f>'일자별 시가총액'!C419/'일자별 시가총액'!$G419</f>
        <v>3.3410751405710502E-2</v>
      </c>
      <c r="D420" s="15">
        <f>'일자별 시가총액'!D419/'일자별 시가총액'!$G419</f>
        <v>0.11461680764300938</v>
      </c>
      <c r="E420" s="15">
        <f>'일자별 시가총액'!E419/'일자별 시가총액'!$G419</f>
        <v>7.0933803089076999E-2</v>
      </c>
      <c r="F420" s="15">
        <f>'일자별 시가총액'!F419/'일자별 시가총액'!$G419</f>
        <v>7.7584180896986488E-2</v>
      </c>
      <c r="G420" s="24">
        <f>'일자별 시가총액'!H419</f>
        <v>148.60882044308468</v>
      </c>
      <c r="H420" s="30">
        <v>50000</v>
      </c>
      <c r="I420" s="30">
        <v>50000</v>
      </c>
      <c r="J420" s="9">
        <f t="shared" si="52"/>
        <v>21650000</v>
      </c>
      <c r="K420" s="23">
        <f t="shared" si="50"/>
        <v>14860.882044308468</v>
      </c>
      <c r="L420" s="9">
        <f t="shared" si="51"/>
        <v>321738096259.27832</v>
      </c>
      <c r="M420" s="31">
        <f>$L420*B420/'일자별 주가'!B419-펀드!R419</f>
        <v>0</v>
      </c>
      <c r="N420" s="31">
        <f>$L420*C420/'일자별 주가'!C419-펀드!S419</f>
        <v>0</v>
      </c>
      <c r="O420" s="31">
        <f>$L420*D420/'일자별 주가'!D419-펀드!T419</f>
        <v>0</v>
      </c>
      <c r="P420" s="31">
        <f>$L420*E420/'일자별 주가'!E419-펀드!U419</f>
        <v>0</v>
      </c>
      <c r="Q420" s="31">
        <f>$L420*F420/'일자별 주가'!F419-펀드!V419</f>
        <v>0</v>
      </c>
      <c r="R420" s="16">
        <f t="shared" si="53"/>
        <v>2927918.4707515291</v>
      </c>
      <c r="S420" s="16">
        <f t="shared" si="54"/>
        <v>11401.264857440912</v>
      </c>
      <c r="T420" s="16">
        <f t="shared" si="55"/>
        <v>347892.39141865791</v>
      </c>
      <c r="U420" s="16">
        <f t="shared" si="56"/>
        <v>30429.475688413528</v>
      </c>
      <c r="V420" s="16">
        <f t="shared" si="57"/>
        <v>32544.702296782136</v>
      </c>
    </row>
    <row r="421" spans="1:22" x14ac:dyDescent="0.3">
      <c r="A421">
        <v>419</v>
      </c>
      <c r="B421" s="15">
        <f>'일자별 시가총액'!B420/'일자별 시가총액'!$G420</f>
        <v>0.70031920838585859</v>
      </c>
      <c r="C421" s="15">
        <f>'일자별 시가총액'!C420/'일자별 시가총액'!$G420</f>
        <v>3.3644683702531368E-2</v>
      </c>
      <c r="D421" s="15">
        <f>'일자별 시가총액'!D420/'일자별 시가총액'!$G420</f>
        <v>0.11426510504656341</v>
      </c>
      <c r="E421" s="15">
        <f>'일자별 시가총액'!E420/'일자별 시가총액'!$G420</f>
        <v>7.2496339252973677E-2</v>
      </c>
      <c r="F421" s="15">
        <f>'일자별 시가총액'!F420/'일자별 시가총액'!$G420</f>
        <v>7.9274663612072915E-2</v>
      </c>
      <c r="G421" s="24">
        <f>'일자별 시가총액'!H420</f>
        <v>146.95680357096933</v>
      </c>
      <c r="H421" s="30">
        <v>200000</v>
      </c>
      <c r="I421" s="30">
        <v>200000</v>
      </c>
      <c r="J421" s="9">
        <f t="shared" si="52"/>
        <v>21650000</v>
      </c>
      <c r="K421" s="23">
        <f t="shared" si="50"/>
        <v>14695.680357096933</v>
      </c>
      <c r="L421" s="9">
        <f t="shared" si="51"/>
        <v>318161479731.14862</v>
      </c>
      <c r="M421" s="31">
        <f>$L421*B421/'일자별 주가'!B420-펀드!R420</f>
        <v>0</v>
      </c>
      <c r="N421" s="31">
        <f>$L421*C421/'일자별 주가'!C420-펀드!S420</f>
        <v>0</v>
      </c>
      <c r="O421" s="31">
        <f>$L421*D421/'일자별 주가'!D420-펀드!T420</f>
        <v>0</v>
      </c>
      <c r="P421" s="31">
        <f>$L421*E421/'일자별 주가'!E420-펀드!U420</f>
        <v>0</v>
      </c>
      <c r="Q421" s="31">
        <f>$L421*F421/'일자별 주가'!F420-펀드!V420</f>
        <v>0</v>
      </c>
      <c r="R421" s="16">
        <f t="shared" si="53"/>
        <v>2927918.4707515291</v>
      </c>
      <c r="S421" s="16">
        <f t="shared" si="54"/>
        <v>11401.264857440912</v>
      </c>
      <c r="T421" s="16">
        <f t="shared" si="55"/>
        <v>347892.39141865791</v>
      </c>
      <c r="U421" s="16">
        <f t="shared" si="56"/>
        <v>30429.475688413528</v>
      </c>
      <c r="V421" s="16">
        <f t="shared" si="57"/>
        <v>32544.702296782136</v>
      </c>
    </row>
    <row r="422" spans="1:22" x14ac:dyDescent="0.3">
      <c r="A422">
        <v>420</v>
      </c>
      <c r="B422" s="15">
        <f>'일자별 시가총액'!B421/'일자별 시가총액'!$G421</f>
        <v>0.70068475319064571</v>
      </c>
      <c r="C422" s="15">
        <f>'일자별 시가총액'!C421/'일자별 시가총액'!$G421</f>
        <v>3.2902515579552122E-2</v>
      </c>
      <c r="D422" s="15">
        <f>'일자별 시가총액'!D421/'일자별 시가총액'!$G421</f>
        <v>0.11566179976739017</v>
      </c>
      <c r="E422" s="15">
        <f>'일자별 시가총액'!E421/'일자별 시가총액'!$G421</f>
        <v>7.2153169769161057E-2</v>
      </c>
      <c r="F422" s="15">
        <f>'일자별 시가총액'!F421/'일자별 시가총액'!$G421</f>
        <v>7.8597761693250959E-2</v>
      </c>
      <c r="G422" s="24">
        <f>'일자별 시가총액'!H421</f>
        <v>147.26615547255111</v>
      </c>
      <c r="H422" s="30">
        <v>200000</v>
      </c>
      <c r="I422" s="30">
        <v>200000</v>
      </c>
      <c r="J422" s="9">
        <f t="shared" si="52"/>
        <v>21650000</v>
      </c>
      <c r="K422" s="23">
        <f t="shared" si="50"/>
        <v>14726.615547255111</v>
      </c>
      <c r="L422" s="9">
        <f t="shared" si="51"/>
        <v>318831226598.07312</v>
      </c>
      <c r="M422" s="31">
        <f>$L422*B422/'일자별 주가'!B421-펀드!R421</f>
        <v>0</v>
      </c>
      <c r="N422" s="31">
        <f>$L422*C422/'일자별 주가'!C421-펀드!S421</f>
        <v>0</v>
      </c>
      <c r="O422" s="31">
        <f>$L422*D422/'일자별 주가'!D421-펀드!T421</f>
        <v>0</v>
      </c>
      <c r="P422" s="31">
        <f>$L422*E422/'일자별 주가'!E421-펀드!U421</f>
        <v>0</v>
      </c>
      <c r="Q422" s="31">
        <f>$L422*F422/'일자별 주가'!F421-펀드!V421</f>
        <v>0</v>
      </c>
      <c r="R422" s="16">
        <f t="shared" si="53"/>
        <v>2927918.4707515291</v>
      </c>
      <c r="S422" s="16">
        <f t="shared" si="54"/>
        <v>11401.264857440912</v>
      </c>
      <c r="T422" s="16">
        <f t="shared" si="55"/>
        <v>347892.39141865791</v>
      </c>
      <c r="U422" s="16">
        <f t="shared" si="56"/>
        <v>30429.475688413528</v>
      </c>
      <c r="V422" s="16">
        <f t="shared" si="57"/>
        <v>32544.702296782136</v>
      </c>
    </row>
    <row r="423" spans="1:22" x14ac:dyDescent="0.3">
      <c r="A423">
        <v>421</v>
      </c>
      <c r="B423" s="15">
        <f>'일자별 시가총액'!B422/'일자별 시가총액'!$G422</f>
        <v>0.70274536545785671</v>
      </c>
      <c r="C423" s="15">
        <f>'일자별 시가총액'!C422/'일자별 시가총액'!$G422</f>
        <v>3.2791044179065719E-2</v>
      </c>
      <c r="D423" s="15">
        <f>'일자별 시가총액'!D422/'일자별 시가총액'!$G422</f>
        <v>0.11421580100455993</v>
      </c>
      <c r="E423" s="15">
        <f>'일자별 시가총액'!E422/'일자별 시가총액'!$G422</f>
        <v>7.2550448534836595E-2</v>
      </c>
      <c r="F423" s="15">
        <f>'일자별 시가총액'!F422/'일자별 시가총액'!$G422</f>
        <v>7.7697340823681016E-2</v>
      </c>
      <c r="G423" s="24">
        <f>'일자별 시가총액'!H422</f>
        <v>144.90990267841889</v>
      </c>
      <c r="H423" s="30">
        <v>200000</v>
      </c>
      <c r="I423" s="30">
        <v>200000</v>
      </c>
      <c r="J423" s="9">
        <f t="shared" si="52"/>
        <v>21650000</v>
      </c>
      <c r="K423" s="23">
        <f t="shared" si="50"/>
        <v>14490.990267841888</v>
      </c>
      <c r="L423" s="9">
        <f t="shared" si="51"/>
        <v>313729939298.77686</v>
      </c>
      <c r="M423" s="31">
        <f>$L423*B423/'일자별 주가'!B422-펀드!R422</f>
        <v>0</v>
      </c>
      <c r="N423" s="31">
        <f>$L423*C423/'일자별 주가'!C422-펀드!S422</f>
        <v>0</v>
      </c>
      <c r="O423" s="31">
        <f>$L423*D423/'일자별 주가'!D422-펀드!T422</f>
        <v>0</v>
      </c>
      <c r="P423" s="31">
        <f>$L423*E423/'일자별 주가'!E422-펀드!U422</f>
        <v>0</v>
      </c>
      <c r="Q423" s="31">
        <f>$L423*F423/'일자별 주가'!F422-펀드!V422</f>
        <v>0</v>
      </c>
      <c r="R423" s="16">
        <f t="shared" si="53"/>
        <v>2927918.4707515291</v>
      </c>
      <c r="S423" s="16">
        <f t="shared" si="54"/>
        <v>11401.264857440912</v>
      </c>
      <c r="T423" s="16">
        <f t="shared" si="55"/>
        <v>347892.39141865791</v>
      </c>
      <c r="U423" s="16">
        <f t="shared" si="56"/>
        <v>30429.475688413528</v>
      </c>
      <c r="V423" s="16">
        <f t="shared" si="57"/>
        <v>32544.702296782136</v>
      </c>
    </row>
    <row r="424" spans="1:22" x14ac:dyDescent="0.3">
      <c r="A424">
        <v>422</v>
      </c>
      <c r="B424" s="15">
        <f>'일자별 시가총액'!B423/'일자별 시가총액'!$G423</f>
        <v>0.7013590977814429</v>
      </c>
      <c r="C424" s="15">
        <f>'일자별 시가총액'!C423/'일자별 시가총액'!$G423</f>
        <v>3.3156477029906553E-2</v>
      </c>
      <c r="D424" s="15">
        <f>'일자별 시가총액'!D423/'일자별 시가총액'!$G423</f>
        <v>0.11620390133162629</v>
      </c>
      <c r="E424" s="15">
        <f>'일자별 시가총액'!E423/'일자별 시가총액'!$G423</f>
        <v>7.1632922228981585E-2</v>
      </c>
      <c r="F424" s="15">
        <f>'일자별 시가총액'!F423/'일자별 시가총액'!$G423</f>
        <v>7.7647601628042628E-2</v>
      </c>
      <c r="G424" s="24">
        <f>'일자별 시가총액'!H423</f>
        <v>145.19632359277045</v>
      </c>
      <c r="H424" s="30">
        <v>50000</v>
      </c>
      <c r="I424" s="30">
        <v>0</v>
      </c>
      <c r="J424" s="9">
        <f t="shared" si="52"/>
        <v>21700000</v>
      </c>
      <c r="K424" s="23">
        <f t="shared" si="50"/>
        <v>14519.632359277044</v>
      </c>
      <c r="L424" s="9">
        <f t="shared" si="51"/>
        <v>315076022196.31183</v>
      </c>
      <c r="M424" s="31">
        <f>$L424*B424/'일자별 주가'!B423-펀드!R423</f>
        <v>6761.9364220583811</v>
      </c>
      <c r="N424" s="31">
        <f>$L424*C424/'일자별 주가'!C423-펀드!S423</f>
        <v>26.330865721571172</v>
      </c>
      <c r="O424" s="31">
        <f>$L424*D424/'일자별 주가'!D423-펀드!T423</f>
        <v>803.44663145171944</v>
      </c>
      <c r="P424" s="31">
        <f>$L424*E424/'일자별 주가'!E423-펀드!U423</f>
        <v>70.275925377391104</v>
      </c>
      <c r="Q424" s="31">
        <f>$L424*F424/'일자별 주가'!F423-펀드!V423</f>
        <v>75.160975281247374</v>
      </c>
      <c r="R424" s="16">
        <f t="shared" si="53"/>
        <v>2934680.4071735875</v>
      </c>
      <c r="S424" s="16">
        <f t="shared" si="54"/>
        <v>11427.595723162483</v>
      </c>
      <c r="T424" s="16">
        <f t="shared" si="55"/>
        <v>348695.83805010963</v>
      </c>
      <c r="U424" s="16">
        <f t="shared" si="56"/>
        <v>30499.751613790919</v>
      </c>
      <c r="V424" s="16">
        <f t="shared" si="57"/>
        <v>32619.863272063383</v>
      </c>
    </row>
    <row r="425" spans="1:22" x14ac:dyDescent="0.3">
      <c r="A425">
        <v>423</v>
      </c>
      <c r="B425" s="15">
        <f>'일자별 시가총액'!B424/'일자별 시가총액'!$G424</f>
        <v>0.70343496870911515</v>
      </c>
      <c r="C425" s="15">
        <f>'일자별 시가총액'!C424/'일자별 시가총액'!$G424</f>
        <v>3.239303559878156E-2</v>
      </c>
      <c r="D425" s="15">
        <f>'일자별 시가총액'!D424/'일자별 시가총액'!$G424</f>
        <v>0.11666349285959897</v>
      </c>
      <c r="E425" s="15">
        <f>'일자별 시가총액'!E424/'일자별 시가총액'!$G424</f>
        <v>7.1574036045934958E-2</v>
      </c>
      <c r="F425" s="15">
        <f>'일자별 시가총액'!F424/'일자별 시가총액'!$G424</f>
        <v>7.593446678656933E-2</v>
      </c>
      <c r="G425" s="24">
        <f>'일자별 시가총액'!H424</f>
        <v>146.6903898593215</v>
      </c>
      <c r="H425" s="30">
        <v>100000</v>
      </c>
      <c r="I425" s="30">
        <v>50000</v>
      </c>
      <c r="J425" s="9">
        <f t="shared" si="52"/>
        <v>21750000</v>
      </c>
      <c r="K425" s="23">
        <f t="shared" si="50"/>
        <v>14669.038985932151</v>
      </c>
      <c r="L425" s="9">
        <f t="shared" si="51"/>
        <v>319051597944.02429</v>
      </c>
      <c r="M425" s="31">
        <f>$L425*B425/'일자별 주가'!B424-펀드!R424</f>
        <v>6761.9364220597781</v>
      </c>
      <c r="N425" s="31">
        <f>$L425*C425/'일자별 주가'!C424-펀드!S424</f>
        <v>26.33086572157481</v>
      </c>
      <c r="O425" s="31">
        <f>$L425*D425/'일자별 주가'!D424-펀드!T424</f>
        <v>803.44663145206869</v>
      </c>
      <c r="P425" s="31">
        <f>$L425*E425/'일자별 주가'!E424-펀드!U424</f>
        <v>70.275925377412932</v>
      </c>
      <c r="Q425" s="31">
        <f>$L425*F425/'일자별 주가'!F424-펀드!V424</f>
        <v>75.160975281261926</v>
      </c>
      <c r="R425" s="16">
        <f t="shared" si="53"/>
        <v>2941442.3435956473</v>
      </c>
      <c r="S425" s="16">
        <f t="shared" si="54"/>
        <v>11453.926588884058</v>
      </c>
      <c r="T425" s="16">
        <f t="shared" si="55"/>
        <v>349499.28468156169</v>
      </c>
      <c r="U425" s="16">
        <f t="shared" si="56"/>
        <v>30570.027539168332</v>
      </c>
      <c r="V425" s="16">
        <f t="shared" si="57"/>
        <v>32695.024247344645</v>
      </c>
    </row>
    <row r="426" spans="1:22" x14ac:dyDescent="0.3">
      <c r="A426">
        <v>424</v>
      </c>
      <c r="B426" s="15">
        <f>'일자별 시가총액'!B425/'일자별 시가총액'!$G425</f>
        <v>0.70335198749859162</v>
      </c>
      <c r="C426" s="15">
        <f>'일자별 시가총액'!C425/'일자별 시가총액'!$G425</f>
        <v>3.2262363622239235E-2</v>
      </c>
      <c r="D426" s="15">
        <f>'일자별 시가총액'!D425/'일자별 시가총액'!$G425</f>
        <v>0.11728389077375341</v>
      </c>
      <c r="E426" s="15">
        <f>'일자별 시가총액'!E425/'일자별 시가총액'!$G425</f>
        <v>7.0044735429841284E-2</v>
      </c>
      <c r="F426" s="15">
        <f>'일자별 시가총액'!F425/'일자별 시가총액'!$G425</f>
        <v>7.7057022675574433E-2</v>
      </c>
      <c r="G426" s="24">
        <f>'일자별 시가총액'!H425</f>
        <v>147.28452869574167</v>
      </c>
      <c r="H426" s="30">
        <v>200000</v>
      </c>
      <c r="I426" s="30">
        <v>150000</v>
      </c>
      <c r="J426" s="9">
        <f t="shared" si="52"/>
        <v>21800000</v>
      </c>
      <c r="K426" s="23">
        <f t="shared" si="50"/>
        <v>14728.452869574166</v>
      </c>
      <c r="L426" s="9">
        <f t="shared" si="51"/>
        <v>321080272556.71686</v>
      </c>
      <c r="M426" s="31">
        <f>$L426*B426/'일자별 주가'!B425-펀드!R425</f>
        <v>6761.9364220588468</v>
      </c>
      <c r="N426" s="31">
        <f>$L426*C426/'일자별 주가'!C425-펀드!S425</f>
        <v>26.33086572157481</v>
      </c>
      <c r="O426" s="31">
        <f>$L426*D426/'일자별 주가'!D425-펀드!T425</f>
        <v>803.44663145183586</v>
      </c>
      <c r="P426" s="31">
        <f>$L426*E426/'일자별 주가'!E425-펀드!U425</f>
        <v>70.275925377394742</v>
      </c>
      <c r="Q426" s="31">
        <f>$L426*F426/'일자별 주가'!F425-펀드!V425</f>
        <v>75.160975281247374</v>
      </c>
      <c r="R426" s="16">
        <f t="shared" si="53"/>
        <v>2948204.2800177061</v>
      </c>
      <c r="S426" s="16">
        <f t="shared" si="54"/>
        <v>11480.257454605633</v>
      </c>
      <c r="T426" s="16">
        <f t="shared" si="55"/>
        <v>350302.73131301353</v>
      </c>
      <c r="U426" s="16">
        <f t="shared" si="56"/>
        <v>30640.303464545726</v>
      </c>
      <c r="V426" s="16">
        <f t="shared" si="57"/>
        <v>32770.185222625892</v>
      </c>
    </row>
    <row r="427" spans="1:22" x14ac:dyDescent="0.3">
      <c r="A427">
        <v>425</v>
      </c>
      <c r="B427" s="15">
        <f>'일자별 시가총액'!B426/'일자별 시가총액'!$G426</f>
        <v>0.70529796872823169</v>
      </c>
      <c r="C427" s="15">
        <f>'일자별 시가총액'!C426/'일자별 시가총액'!$G426</f>
        <v>3.2994328399005339E-2</v>
      </c>
      <c r="D427" s="15">
        <f>'일자별 시가총액'!D426/'일자별 시가총액'!$G426</f>
        <v>0.11699743035782337</v>
      </c>
      <c r="E427" s="15">
        <f>'일자별 시가총액'!E426/'일자별 시가총액'!$G426</f>
        <v>6.8350523008741559E-2</v>
      </c>
      <c r="F427" s="15">
        <f>'일자별 시가총액'!F426/'일자별 시가총액'!$G426</f>
        <v>7.6359749506197991E-2</v>
      </c>
      <c r="G427" s="24">
        <f>'일자별 시가총액'!H426</f>
        <v>147.64514505476086</v>
      </c>
      <c r="H427" s="30">
        <v>50000</v>
      </c>
      <c r="I427" s="30">
        <v>0</v>
      </c>
      <c r="J427" s="9">
        <f t="shared" si="52"/>
        <v>21850000</v>
      </c>
      <c r="K427" s="23">
        <f t="shared" si="50"/>
        <v>14764.514505476085</v>
      </c>
      <c r="L427" s="9">
        <f t="shared" si="51"/>
        <v>322604641944.65247</v>
      </c>
      <c r="M427" s="31">
        <f>$L427*B427/'일자별 주가'!B426-펀드!R426</f>
        <v>6761.9364220583811</v>
      </c>
      <c r="N427" s="31">
        <f>$L427*C427/'일자별 주가'!C426-펀드!S426</f>
        <v>26.330865721569353</v>
      </c>
      <c r="O427" s="31">
        <f>$L427*D427/'일자별 주가'!D426-펀드!T426</f>
        <v>803.44663145177765</v>
      </c>
      <c r="P427" s="31">
        <f>$L427*E427/'일자별 주가'!E426-펀드!U426</f>
        <v>70.275925377394742</v>
      </c>
      <c r="Q427" s="31">
        <f>$L427*F427/'일자별 주가'!F426-펀드!V426</f>
        <v>75.160975281251012</v>
      </c>
      <c r="R427" s="16">
        <f t="shared" si="53"/>
        <v>2954966.2164397645</v>
      </c>
      <c r="S427" s="16">
        <f t="shared" si="54"/>
        <v>11506.588320327202</v>
      </c>
      <c r="T427" s="16">
        <f t="shared" si="55"/>
        <v>351106.17794446531</v>
      </c>
      <c r="U427" s="16">
        <f t="shared" si="56"/>
        <v>30710.579389923121</v>
      </c>
      <c r="V427" s="16">
        <f t="shared" si="57"/>
        <v>32845.346197907144</v>
      </c>
    </row>
    <row r="428" spans="1:22" x14ac:dyDescent="0.3">
      <c r="A428">
        <v>426</v>
      </c>
      <c r="B428" s="15">
        <f>'일자별 시가총액'!B427/'일자별 시가총액'!$G427</f>
        <v>0.708024130300272</v>
      </c>
      <c r="C428" s="15">
        <f>'일자별 시가총액'!C427/'일자별 시가총액'!$G427</f>
        <v>3.2797473020079126E-2</v>
      </c>
      <c r="D428" s="15">
        <f>'일자별 시가총액'!D427/'일자별 시가총액'!$G427</f>
        <v>0.11496951331645862</v>
      </c>
      <c r="E428" s="15">
        <f>'일자별 시가총액'!E427/'일자별 시가총액'!$G427</f>
        <v>6.9232802939096422E-2</v>
      </c>
      <c r="F428" s="15">
        <f>'일자별 시가총액'!F427/'일자별 시가총액'!$G427</f>
        <v>7.497608042409383E-2</v>
      </c>
      <c r="G428" s="24">
        <f>'일자별 시가총액'!H427</f>
        <v>145.35757743184621</v>
      </c>
      <c r="H428" s="30">
        <v>200000</v>
      </c>
      <c r="I428" s="30">
        <v>150000</v>
      </c>
      <c r="J428" s="9">
        <f t="shared" si="52"/>
        <v>21900000</v>
      </c>
      <c r="K428" s="23">
        <f t="shared" si="50"/>
        <v>14535.75774318462</v>
      </c>
      <c r="L428" s="9">
        <f t="shared" si="51"/>
        <v>318333094575.74316</v>
      </c>
      <c r="M428" s="31">
        <f>$L428*B428/'일자별 주가'!B427-펀드!R427</f>
        <v>6761.9364220593125</v>
      </c>
      <c r="N428" s="31">
        <f>$L428*C428/'일자별 주가'!C427-펀드!S427</f>
        <v>26.330865721571172</v>
      </c>
      <c r="O428" s="31">
        <f>$L428*D428/'일자별 주가'!D427-펀드!T427</f>
        <v>803.44663145183586</v>
      </c>
      <c r="P428" s="31">
        <f>$L428*E428/'일자별 주가'!E427-펀드!U427</f>
        <v>70.275925377394742</v>
      </c>
      <c r="Q428" s="31">
        <f>$L428*F428/'일자별 주가'!F427-펀드!V427</f>
        <v>75.160975281251012</v>
      </c>
      <c r="R428" s="16">
        <f t="shared" si="53"/>
        <v>2961728.1528618238</v>
      </c>
      <c r="S428" s="16">
        <f t="shared" si="54"/>
        <v>11532.919186048774</v>
      </c>
      <c r="T428" s="16">
        <f t="shared" si="55"/>
        <v>351909.62457591714</v>
      </c>
      <c r="U428" s="16">
        <f t="shared" si="56"/>
        <v>30780.855315300516</v>
      </c>
      <c r="V428" s="16">
        <f t="shared" si="57"/>
        <v>32920.507173188395</v>
      </c>
    </row>
    <row r="429" spans="1:22" x14ac:dyDescent="0.3">
      <c r="A429">
        <v>427</v>
      </c>
      <c r="B429" s="15">
        <f>'일자별 시가총액'!B428/'일자별 시가총액'!$G428</f>
        <v>0.7092446224972041</v>
      </c>
      <c r="C429" s="15">
        <f>'일자별 시가총액'!C428/'일자별 시가총액'!$G428</f>
        <v>3.2986928552051278E-2</v>
      </c>
      <c r="D429" s="15">
        <f>'일자별 시가총액'!D428/'일자별 시가총액'!$G428</f>
        <v>0.11680151614747993</v>
      </c>
      <c r="E429" s="15">
        <f>'일자별 시가총액'!E428/'일자별 시가총액'!$G428</f>
        <v>6.6931762173781564E-2</v>
      </c>
      <c r="F429" s="15">
        <f>'일자별 시가총액'!F428/'일자별 시가총액'!$G428</f>
        <v>7.4035170629483116E-2</v>
      </c>
      <c r="G429" s="24">
        <f>'일자별 시가총액'!H428</f>
        <v>147.20492062243574</v>
      </c>
      <c r="H429" s="30">
        <v>200000</v>
      </c>
      <c r="I429" s="30">
        <v>150000</v>
      </c>
      <c r="J429" s="9">
        <f t="shared" si="52"/>
        <v>21950000</v>
      </c>
      <c r="K429" s="23">
        <f t="shared" si="50"/>
        <v>14720.492062243575</v>
      </c>
      <c r="L429" s="9">
        <f t="shared" si="51"/>
        <v>323114800766.24646</v>
      </c>
      <c r="M429" s="31">
        <f>$L429*B429/'일자별 주가'!B428-펀드!R428</f>
        <v>6761.9364220593125</v>
      </c>
      <c r="N429" s="31">
        <f>$L429*C429/'일자별 주가'!C428-펀드!S428</f>
        <v>26.330865721576629</v>
      </c>
      <c r="O429" s="31">
        <f>$L429*D429/'일자별 주가'!D428-펀드!T428</f>
        <v>803.44663145195227</v>
      </c>
      <c r="P429" s="31">
        <f>$L429*E429/'일자별 주가'!E428-펀드!U428</f>
        <v>70.275925377402018</v>
      </c>
      <c r="Q429" s="31">
        <f>$L429*F429/'일자별 주가'!F428-펀드!V428</f>
        <v>75.160975281258288</v>
      </c>
      <c r="R429" s="16">
        <f t="shared" si="53"/>
        <v>2968490.0892838831</v>
      </c>
      <c r="S429" s="16">
        <f t="shared" si="54"/>
        <v>11559.25005177035</v>
      </c>
      <c r="T429" s="16">
        <f t="shared" si="55"/>
        <v>352713.0712073691</v>
      </c>
      <c r="U429" s="16">
        <f t="shared" si="56"/>
        <v>30851.131240677918</v>
      </c>
      <c r="V429" s="16">
        <f t="shared" si="57"/>
        <v>32995.668148469653</v>
      </c>
    </row>
    <row r="430" spans="1:22" x14ac:dyDescent="0.3">
      <c r="A430">
        <v>428</v>
      </c>
      <c r="B430" s="15">
        <f>'일자별 시가총액'!B429/'일자별 시가총액'!$G429</f>
        <v>0.7068505286908231</v>
      </c>
      <c r="C430" s="15">
        <f>'일자별 시가총액'!C429/'일자별 시가총액'!$G429</f>
        <v>3.2333734768622391E-2</v>
      </c>
      <c r="D430" s="15">
        <f>'일자별 시가총액'!D429/'일자별 시가총액'!$G429</f>
        <v>0.11447879181058805</v>
      </c>
      <c r="E430" s="15">
        <f>'일자별 시가총액'!E429/'일자별 시가총액'!$G429</f>
        <v>7.2133284665992198E-2</v>
      </c>
      <c r="F430" s="15">
        <f>'일자별 시가총액'!F429/'일자별 시가총액'!$G429</f>
        <v>7.4203660063974289E-2</v>
      </c>
      <c r="G430" s="24">
        <f>'일자별 시가총액'!H429</f>
        <v>148.08615338711519</v>
      </c>
      <c r="H430" s="30">
        <v>200000</v>
      </c>
      <c r="I430" s="30">
        <v>100000</v>
      </c>
      <c r="J430" s="9">
        <f t="shared" si="52"/>
        <v>22050000</v>
      </c>
      <c r="K430" s="23">
        <f t="shared" si="50"/>
        <v>14808.615338711519</v>
      </c>
      <c r="L430" s="9">
        <f t="shared" si="51"/>
        <v>326529968218.58899</v>
      </c>
      <c r="M430" s="31">
        <f>$L430*B430/'일자별 주가'!B429-펀드!R429</f>
        <v>13523.872844118159</v>
      </c>
      <c r="N430" s="31">
        <f>$L430*C430/'일자별 주가'!C429-펀드!S429</f>
        <v>52.661731443144163</v>
      </c>
      <c r="O430" s="31">
        <f>$L430*D430/'일자별 주가'!D429-펀드!T429</f>
        <v>1606.8932629037299</v>
      </c>
      <c r="P430" s="31">
        <f>$L430*E430/'일자별 주가'!E429-펀드!U429</f>
        <v>140.5518507548004</v>
      </c>
      <c r="Q430" s="31">
        <f>$L430*F430/'일자별 주가'!F429-펀드!V429</f>
        <v>150.32195056250202</v>
      </c>
      <c r="R430" s="16">
        <f t="shared" si="53"/>
        <v>2982013.9621280013</v>
      </c>
      <c r="S430" s="16">
        <f t="shared" si="54"/>
        <v>11611.911783213494</v>
      </c>
      <c r="T430" s="16">
        <f t="shared" si="55"/>
        <v>354319.96447027283</v>
      </c>
      <c r="U430" s="16">
        <f t="shared" si="56"/>
        <v>30991.683091432718</v>
      </c>
      <c r="V430" s="16">
        <f t="shared" si="57"/>
        <v>33145.990099032155</v>
      </c>
    </row>
    <row r="431" spans="1:22" x14ac:dyDescent="0.3">
      <c r="A431">
        <v>429</v>
      </c>
      <c r="B431" s="15">
        <f>'일자별 시가총액'!B430/'일자별 시가총액'!$G430</f>
        <v>0.70797857940384079</v>
      </c>
      <c r="C431" s="15">
        <f>'일자별 시가총액'!C430/'일자별 시가총액'!$G430</f>
        <v>3.2497704087559691E-2</v>
      </c>
      <c r="D431" s="15">
        <f>'일자별 시가총액'!D430/'일자별 시가총액'!$G430</f>
        <v>0.113177452559675</v>
      </c>
      <c r="E431" s="15">
        <f>'일자별 시가총액'!E430/'일자별 시가총액'!$G430</f>
        <v>7.2437052554390577E-2</v>
      </c>
      <c r="F431" s="15">
        <f>'일자별 시가총액'!F430/'일자별 시가총액'!$G430</f>
        <v>7.3909211394533894E-2</v>
      </c>
      <c r="G431" s="24">
        <f>'일자별 시가총액'!H430</f>
        <v>147.65918083716585</v>
      </c>
      <c r="H431" s="30">
        <v>150000</v>
      </c>
      <c r="I431" s="30">
        <v>50000</v>
      </c>
      <c r="J431" s="9">
        <f t="shared" si="52"/>
        <v>22150000</v>
      </c>
      <c r="K431" s="23">
        <f t="shared" si="50"/>
        <v>14765.918083716584</v>
      </c>
      <c r="L431" s="9">
        <f t="shared" si="51"/>
        <v>327065085554.32233</v>
      </c>
      <c r="M431" s="31">
        <f>$L431*B431/'일자별 주가'!B430-펀드!R430</f>
        <v>13523.872844117228</v>
      </c>
      <c r="N431" s="31">
        <f>$L431*C431/'일자별 주가'!C430-펀드!S430</f>
        <v>52.661731443144163</v>
      </c>
      <c r="O431" s="31">
        <f>$L431*D431/'일자별 주가'!D430-펀드!T430</f>
        <v>1606.8932629036717</v>
      </c>
      <c r="P431" s="31">
        <f>$L431*E431/'일자별 주가'!E430-펀드!U430</f>
        <v>140.55185075479312</v>
      </c>
      <c r="Q431" s="31">
        <f>$L431*F431/'일자별 주가'!F430-펀드!V430</f>
        <v>150.32195056250202</v>
      </c>
      <c r="R431" s="16">
        <f t="shared" si="53"/>
        <v>2995537.8349721185</v>
      </c>
      <c r="S431" s="16">
        <f t="shared" si="54"/>
        <v>11664.573514656639</v>
      </c>
      <c r="T431" s="16">
        <f t="shared" si="55"/>
        <v>355926.8577331765</v>
      </c>
      <c r="U431" s="16">
        <f t="shared" si="56"/>
        <v>31132.234942187511</v>
      </c>
      <c r="V431" s="16">
        <f t="shared" si="57"/>
        <v>33296.312049594657</v>
      </c>
    </row>
    <row r="432" spans="1:22" x14ac:dyDescent="0.3">
      <c r="A432">
        <v>430</v>
      </c>
      <c r="B432" s="15">
        <f>'일자별 시가총액'!B431/'일자별 시가총액'!$G431</f>
        <v>0.70746095402200115</v>
      </c>
      <c r="C432" s="15">
        <f>'일자별 시가총액'!C431/'일자별 시가총액'!$G431</f>
        <v>3.2236709203323714E-2</v>
      </c>
      <c r="D432" s="15">
        <f>'일자별 시가총액'!D431/'일자별 시가총액'!$G431</f>
        <v>0.11305341829141344</v>
      </c>
      <c r="E432" s="15">
        <f>'일자별 시가총액'!E431/'일자별 시가총액'!$G431</f>
        <v>7.2863104550155641E-2</v>
      </c>
      <c r="F432" s="15">
        <f>'일자별 시가총액'!F431/'일자별 시가총액'!$G431</f>
        <v>7.4385813933106074E-2</v>
      </c>
      <c r="G432" s="24">
        <f>'일자별 시가총액'!H431</f>
        <v>148.53186087712814</v>
      </c>
      <c r="H432" s="30">
        <v>150000</v>
      </c>
      <c r="I432" s="30">
        <v>50000</v>
      </c>
      <c r="J432" s="9">
        <f t="shared" si="52"/>
        <v>22250000</v>
      </c>
      <c r="K432" s="23">
        <f t="shared" si="50"/>
        <v>14853.186087712813</v>
      </c>
      <c r="L432" s="9">
        <f t="shared" si="51"/>
        <v>330483390451.61011</v>
      </c>
      <c r="M432" s="31">
        <f>$L432*B432/'일자별 주가'!B431-펀드!R431</f>
        <v>13523.872844118159</v>
      </c>
      <c r="N432" s="31">
        <f>$L432*C432/'일자별 주가'!C431-펀드!S431</f>
        <v>52.661731443144163</v>
      </c>
      <c r="O432" s="31">
        <f>$L432*D432/'일자별 주가'!D431-펀드!T431</f>
        <v>1606.8932629037299</v>
      </c>
      <c r="P432" s="31">
        <f>$L432*E432/'일자별 주가'!E431-펀드!U431</f>
        <v>140.55185075479312</v>
      </c>
      <c r="Q432" s="31">
        <f>$L432*F432/'일자별 주가'!F431-펀드!V431</f>
        <v>150.32195056250202</v>
      </c>
      <c r="R432" s="16">
        <f t="shared" si="53"/>
        <v>3009061.7078162367</v>
      </c>
      <c r="S432" s="16">
        <f t="shared" si="54"/>
        <v>11717.235246099783</v>
      </c>
      <c r="T432" s="16">
        <f t="shared" si="55"/>
        <v>357533.75099608023</v>
      </c>
      <c r="U432" s="16">
        <f t="shared" si="56"/>
        <v>31272.786792942305</v>
      </c>
      <c r="V432" s="16">
        <f t="shared" si="57"/>
        <v>33446.634000157159</v>
      </c>
    </row>
    <row r="433" spans="1:22" x14ac:dyDescent="0.3">
      <c r="A433">
        <v>431</v>
      </c>
      <c r="B433" s="15">
        <f>'일자별 시가총액'!B432/'일자별 시가총액'!$G432</f>
        <v>0.70672987668763287</v>
      </c>
      <c r="C433" s="15">
        <f>'일자별 시가총액'!C432/'일자별 시가총액'!$G432</f>
        <v>3.1047615692561547E-2</v>
      </c>
      <c r="D433" s="15">
        <f>'일자별 시가총액'!D432/'일자별 시가총액'!$G432</f>
        <v>0.1139082590736563</v>
      </c>
      <c r="E433" s="15">
        <f>'일자별 시가총액'!E432/'일자별 시가총액'!$G432</f>
        <v>7.4700949933215688E-2</v>
      </c>
      <c r="F433" s="15">
        <f>'일자별 시가총액'!F432/'일자별 시가총액'!$G432</f>
        <v>7.3613298612933614E-2</v>
      </c>
      <c r="G433" s="24">
        <f>'일자별 시가총액'!H432</f>
        <v>146.0064915951294</v>
      </c>
      <c r="H433" s="30">
        <v>100000</v>
      </c>
      <c r="I433" s="30">
        <v>50000</v>
      </c>
      <c r="J433" s="9">
        <f t="shared" si="52"/>
        <v>22300000</v>
      </c>
      <c r="K433" s="23">
        <f t="shared" si="50"/>
        <v>14600.649159512941</v>
      </c>
      <c r="L433" s="9">
        <f t="shared" si="51"/>
        <v>325594476257.13861</v>
      </c>
      <c r="M433" s="31">
        <f>$L433*B433/'일자별 주가'!B432-펀드!R432</f>
        <v>6761.9364220593125</v>
      </c>
      <c r="N433" s="31">
        <f>$L433*C433/'일자별 주가'!C432-펀드!S432</f>
        <v>26.33086572157481</v>
      </c>
      <c r="O433" s="31">
        <f>$L433*D433/'일자별 주가'!D432-펀드!T432</f>
        <v>803.44663145189406</v>
      </c>
      <c r="P433" s="31">
        <f>$L433*E433/'일자별 주가'!E432-펀드!U432</f>
        <v>70.275925377405656</v>
      </c>
      <c r="Q433" s="31">
        <f>$L433*F433/'일자별 주가'!F432-펀드!V432</f>
        <v>75.160975281258288</v>
      </c>
      <c r="R433" s="16">
        <f t="shared" si="53"/>
        <v>3015823.644238296</v>
      </c>
      <c r="S433" s="16">
        <f t="shared" si="54"/>
        <v>11743.566111821357</v>
      </c>
      <c r="T433" s="16">
        <f t="shared" si="55"/>
        <v>358337.19762753212</v>
      </c>
      <c r="U433" s="16">
        <f t="shared" si="56"/>
        <v>31343.06271831971</v>
      </c>
      <c r="V433" s="16">
        <f t="shared" si="57"/>
        <v>33521.794975438417</v>
      </c>
    </row>
    <row r="434" spans="1:22" x14ac:dyDescent="0.3">
      <c r="A434">
        <v>432</v>
      </c>
      <c r="B434" s="15">
        <f>'일자별 시가총액'!B433/'일자별 시가총액'!$G433</f>
        <v>0.7043894126595539</v>
      </c>
      <c r="C434" s="15">
        <f>'일자별 시가총액'!C433/'일자별 시가총액'!$G433</f>
        <v>3.1973287000320531E-2</v>
      </c>
      <c r="D434" s="15">
        <f>'일자별 시가총액'!D433/'일자별 시가총액'!$G433</f>
        <v>0.11294852475558036</v>
      </c>
      <c r="E434" s="15">
        <f>'일자별 시가총액'!E433/'일자별 시가총액'!$G433</f>
        <v>7.5774916344585094E-2</v>
      </c>
      <c r="F434" s="15">
        <f>'일자별 시가총액'!F433/'일자별 시가총액'!$G433</f>
        <v>7.4913859239960079E-2</v>
      </c>
      <c r="G434" s="24">
        <f>'일자별 시가총액'!H433</f>
        <v>142.26775129476326</v>
      </c>
      <c r="H434" s="30">
        <v>150000</v>
      </c>
      <c r="I434" s="30">
        <v>150000</v>
      </c>
      <c r="J434" s="9">
        <f t="shared" si="52"/>
        <v>22300000</v>
      </c>
      <c r="K434" s="23">
        <f t="shared" si="50"/>
        <v>14226.775129476324</v>
      </c>
      <c r="L434" s="9">
        <f t="shared" si="51"/>
        <v>317257085387.32202</v>
      </c>
      <c r="M434" s="31">
        <f>$L434*B434/'일자별 주가'!B433-펀드!R433</f>
        <v>0</v>
      </c>
      <c r="N434" s="31">
        <f>$L434*C434/'일자별 주가'!C433-펀드!S433</f>
        <v>0</v>
      </c>
      <c r="O434" s="31">
        <f>$L434*D434/'일자별 주가'!D433-펀드!T433</f>
        <v>0</v>
      </c>
      <c r="P434" s="31">
        <f>$L434*E434/'일자별 주가'!E433-펀드!U433</f>
        <v>0</v>
      </c>
      <c r="Q434" s="31">
        <f>$L434*F434/'일자별 주가'!F433-펀드!V433</f>
        <v>0</v>
      </c>
      <c r="R434" s="16">
        <f t="shared" si="53"/>
        <v>3015823.644238296</v>
      </c>
      <c r="S434" s="16">
        <f t="shared" si="54"/>
        <v>11743.566111821357</v>
      </c>
      <c r="T434" s="16">
        <f t="shared" si="55"/>
        <v>358337.19762753212</v>
      </c>
      <c r="U434" s="16">
        <f t="shared" si="56"/>
        <v>31343.06271831971</v>
      </c>
      <c r="V434" s="16">
        <f t="shared" si="57"/>
        <v>33521.794975438417</v>
      </c>
    </row>
    <row r="435" spans="1:22" x14ac:dyDescent="0.3">
      <c r="A435">
        <v>433</v>
      </c>
      <c r="B435" s="15">
        <f>'일자별 시가총액'!B434/'일자별 시가총액'!$G434</f>
        <v>0.7007256319376014</v>
      </c>
      <c r="C435" s="15">
        <f>'일자별 시가총액'!C434/'일자별 시가총액'!$G434</f>
        <v>3.1806982523813802E-2</v>
      </c>
      <c r="D435" s="15">
        <f>'일자별 시가총액'!D434/'일자별 시가총액'!$G434</f>
        <v>0.11573187034363837</v>
      </c>
      <c r="E435" s="15">
        <f>'일자별 시가총액'!E434/'일자별 시가총액'!$G434</f>
        <v>7.6265304242838103E-2</v>
      </c>
      <c r="F435" s="15">
        <f>'일자별 시가총액'!F434/'일자별 시가총액'!$G434</f>
        <v>7.5470210952108319E-2</v>
      </c>
      <c r="G435" s="24">
        <f>'일자별 시가총액'!H434</f>
        <v>143.01160569481993</v>
      </c>
      <c r="H435" s="30">
        <v>150000</v>
      </c>
      <c r="I435" s="30">
        <v>150000</v>
      </c>
      <c r="J435" s="9">
        <f t="shared" si="52"/>
        <v>22300000</v>
      </c>
      <c r="K435" s="23">
        <f t="shared" si="50"/>
        <v>14301.160569481994</v>
      </c>
      <c r="L435" s="9">
        <f t="shared" si="51"/>
        <v>318915880699.44849</v>
      </c>
      <c r="M435" s="31">
        <f>$L435*B435/'일자별 주가'!B434-펀드!R434</f>
        <v>0</v>
      </c>
      <c r="N435" s="31">
        <f>$L435*C435/'일자별 주가'!C434-펀드!S434</f>
        <v>0</v>
      </c>
      <c r="O435" s="31">
        <f>$L435*D435/'일자별 주가'!D434-펀드!T434</f>
        <v>0</v>
      </c>
      <c r="P435" s="31">
        <f>$L435*E435/'일자별 주가'!E434-펀드!U434</f>
        <v>0</v>
      </c>
      <c r="Q435" s="31">
        <f>$L435*F435/'일자별 주가'!F434-펀드!V434</f>
        <v>0</v>
      </c>
      <c r="R435" s="16">
        <f t="shared" si="53"/>
        <v>3015823.644238296</v>
      </c>
      <c r="S435" s="16">
        <f t="shared" si="54"/>
        <v>11743.566111821357</v>
      </c>
      <c r="T435" s="16">
        <f t="shared" si="55"/>
        <v>358337.19762753212</v>
      </c>
      <c r="U435" s="16">
        <f t="shared" si="56"/>
        <v>31343.06271831971</v>
      </c>
      <c r="V435" s="16">
        <f t="shared" si="57"/>
        <v>33521.794975438417</v>
      </c>
    </row>
    <row r="436" spans="1:22" x14ac:dyDescent="0.3">
      <c r="A436">
        <v>434</v>
      </c>
      <c r="B436" s="15">
        <f>'일자별 시가총액'!B435/'일자별 시가총액'!$G435</f>
        <v>0.7017524496274482</v>
      </c>
      <c r="C436" s="15">
        <f>'일자별 시가총액'!C435/'일자별 시가총액'!$G435</f>
        <v>3.228211662545008E-2</v>
      </c>
      <c r="D436" s="15">
        <f>'일자별 시가총액'!D435/'일자별 시가총액'!$G435</f>
        <v>0.11390920149093692</v>
      </c>
      <c r="E436" s="15">
        <f>'일자별 시가총액'!E435/'일자별 시가총액'!$G435</f>
        <v>7.6718317775122766E-2</v>
      </c>
      <c r="F436" s="15">
        <f>'일자별 시가총액'!F435/'일자별 시가총액'!$G435</f>
        <v>7.5337914481042087E-2</v>
      </c>
      <c r="G436" s="24">
        <f>'일자별 시가총액'!H435</f>
        <v>141.06790688297315</v>
      </c>
      <c r="H436" s="30">
        <v>100000</v>
      </c>
      <c r="I436" s="30">
        <v>50000</v>
      </c>
      <c r="J436" s="9">
        <f t="shared" si="52"/>
        <v>22350000</v>
      </c>
      <c r="K436" s="23">
        <f t="shared" si="50"/>
        <v>14106.790688297315</v>
      </c>
      <c r="L436" s="9">
        <f t="shared" si="51"/>
        <v>315286771883.44501</v>
      </c>
      <c r="M436" s="31">
        <f>$L436*B436/'일자별 주가'!B435-펀드!R435</f>
        <v>6761.9364220588468</v>
      </c>
      <c r="N436" s="31">
        <f>$L436*C436/'일자별 주가'!C435-펀드!S435</f>
        <v>26.330865721572991</v>
      </c>
      <c r="O436" s="31">
        <f>$L436*D436/'일자별 주가'!D435-펀드!T435</f>
        <v>803.44663145189406</v>
      </c>
      <c r="P436" s="31">
        <f>$L436*E436/'일자별 주가'!E435-펀드!U435</f>
        <v>70.27592537739838</v>
      </c>
      <c r="Q436" s="31">
        <f>$L436*F436/'일자별 주가'!F435-펀드!V435</f>
        <v>75.160975281251012</v>
      </c>
      <c r="R436" s="16">
        <f t="shared" si="53"/>
        <v>3022585.5806603548</v>
      </c>
      <c r="S436" s="16">
        <f t="shared" si="54"/>
        <v>11769.89697754293</v>
      </c>
      <c r="T436" s="16">
        <f t="shared" si="55"/>
        <v>359140.64425898402</v>
      </c>
      <c r="U436" s="16">
        <f t="shared" si="56"/>
        <v>31413.338643697109</v>
      </c>
      <c r="V436" s="16">
        <f t="shared" si="57"/>
        <v>33596.955950719668</v>
      </c>
    </row>
    <row r="437" spans="1:22" x14ac:dyDescent="0.3">
      <c r="A437">
        <v>435</v>
      </c>
      <c r="B437" s="15">
        <f>'일자별 시가총액'!B436/'일자별 시가총액'!$G436</f>
        <v>0.70591107583455548</v>
      </c>
      <c r="C437" s="15">
        <f>'일자별 시가총액'!C436/'일자별 시가총액'!$G436</f>
        <v>3.0552747529727531E-2</v>
      </c>
      <c r="D437" s="15">
        <f>'일자별 시가총액'!D436/'일자별 시가총액'!$G436</f>
        <v>0.11373167661807862</v>
      </c>
      <c r="E437" s="15">
        <f>'일자별 시가총액'!E436/'일자별 시가총액'!$G436</f>
        <v>7.5904738824123935E-2</v>
      </c>
      <c r="F437" s="15">
        <f>'일자별 시가총액'!F436/'일자별 시가총액'!$G436</f>
        <v>7.3899761193514477E-2</v>
      </c>
      <c r="G437" s="24">
        <f>'일자별 시가총액'!H436</f>
        <v>138.32105101778546</v>
      </c>
      <c r="H437" s="30">
        <v>50000</v>
      </c>
      <c r="I437" s="30">
        <v>0</v>
      </c>
      <c r="J437" s="9">
        <f t="shared" si="52"/>
        <v>22400000</v>
      </c>
      <c r="K437" s="23">
        <f t="shared" si="50"/>
        <v>13832.105101778547</v>
      </c>
      <c r="L437" s="9">
        <f t="shared" si="51"/>
        <v>309839154279.83942</v>
      </c>
      <c r="M437" s="31">
        <f>$L437*B437/'일자별 주가'!B436-펀드!R436</f>
        <v>6761.9364220588468</v>
      </c>
      <c r="N437" s="31">
        <f>$L437*C437/'일자별 주가'!C436-펀드!S436</f>
        <v>26.330865721569353</v>
      </c>
      <c r="O437" s="31">
        <f>$L437*D437/'일자별 주가'!D436-펀드!T436</f>
        <v>803.44663145183586</v>
      </c>
      <c r="P437" s="31">
        <f>$L437*E437/'일자별 주가'!E436-펀드!U436</f>
        <v>70.275925377391104</v>
      </c>
      <c r="Q437" s="31">
        <f>$L437*F437/'일자별 주가'!F436-펀드!V436</f>
        <v>75.160975281243736</v>
      </c>
      <c r="R437" s="16">
        <f t="shared" si="53"/>
        <v>3029347.5170824137</v>
      </c>
      <c r="S437" s="16">
        <f t="shared" si="54"/>
        <v>11796.2278432645</v>
      </c>
      <c r="T437" s="16">
        <f t="shared" si="55"/>
        <v>359944.09089043585</v>
      </c>
      <c r="U437" s="16">
        <f t="shared" si="56"/>
        <v>31483.6145690745</v>
      </c>
      <c r="V437" s="16">
        <f t="shared" si="57"/>
        <v>33672.116926000912</v>
      </c>
    </row>
    <row r="438" spans="1:22" x14ac:dyDescent="0.3">
      <c r="A438">
        <v>436</v>
      </c>
      <c r="B438" s="15">
        <f>'일자별 시가총액'!B437/'일자별 시가총액'!$G437</f>
        <v>0.70639644048521677</v>
      </c>
      <c r="C438" s="15">
        <f>'일자별 시가총액'!C437/'일자별 시가총액'!$G437</f>
        <v>3.0159006348205696E-2</v>
      </c>
      <c r="D438" s="15">
        <f>'일자별 시가총액'!D437/'일자별 시가총액'!$G437</f>
        <v>0.11359840584578862</v>
      </c>
      <c r="E438" s="15">
        <f>'일자별 시가총액'!E437/'일자별 시가총액'!$G437</f>
        <v>7.6503847316829202E-2</v>
      </c>
      <c r="F438" s="15">
        <f>'일자별 시가총액'!F437/'일자별 시가총액'!$G437</f>
        <v>7.3342300003959707E-2</v>
      </c>
      <c r="G438" s="24">
        <f>'일자별 시가총액'!H437</f>
        <v>136.50297177648181</v>
      </c>
      <c r="H438" s="30">
        <v>100000</v>
      </c>
      <c r="I438" s="30">
        <v>100000</v>
      </c>
      <c r="J438" s="9">
        <f t="shared" si="52"/>
        <v>22400000</v>
      </c>
      <c r="K438" s="23">
        <f t="shared" si="50"/>
        <v>13650.297177648181</v>
      </c>
      <c r="L438" s="9">
        <f t="shared" si="51"/>
        <v>305766656779.31927</v>
      </c>
      <c r="M438" s="31">
        <f>$L438*B438/'일자별 주가'!B437-펀드!R437</f>
        <v>0</v>
      </c>
      <c r="N438" s="31">
        <f>$L438*C438/'일자별 주가'!C437-펀드!S437</f>
        <v>0</v>
      </c>
      <c r="O438" s="31">
        <f>$L438*D438/'일자별 주가'!D437-펀드!T437</f>
        <v>0</v>
      </c>
      <c r="P438" s="31">
        <f>$L438*E438/'일자별 주가'!E437-펀드!U437</f>
        <v>0</v>
      </c>
      <c r="Q438" s="31">
        <f>$L438*F438/'일자별 주가'!F437-펀드!V437</f>
        <v>0</v>
      </c>
      <c r="R438" s="16">
        <f t="shared" si="53"/>
        <v>3029347.5170824137</v>
      </c>
      <c r="S438" s="16">
        <f t="shared" si="54"/>
        <v>11796.2278432645</v>
      </c>
      <c r="T438" s="16">
        <f t="shared" si="55"/>
        <v>359944.09089043585</v>
      </c>
      <c r="U438" s="16">
        <f t="shared" si="56"/>
        <v>31483.6145690745</v>
      </c>
      <c r="V438" s="16">
        <f t="shared" si="57"/>
        <v>33672.116926000912</v>
      </c>
    </row>
    <row r="439" spans="1:22" x14ac:dyDescent="0.3">
      <c r="A439">
        <v>437</v>
      </c>
      <c r="B439" s="15">
        <f>'일자별 시가총액'!B438/'일자별 시가총액'!$G438</f>
        <v>0.70764352468225022</v>
      </c>
      <c r="C439" s="15">
        <f>'일자별 시가총액'!C438/'일자별 시가총액'!$G438</f>
        <v>3.0998496217749954E-2</v>
      </c>
      <c r="D439" s="15">
        <f>'일자별 시가총액'!D438/'일자별 시가총액'!$G438</f>
        <v>0.11238268494576283</v>
      </c>
      <c r="E439" s="15">
        <f>'일자별 시가총액'!E438/'일자별 시가총액'!$G438</f>
        <v>7.5701501307284869E-2</v>
      </c>
      <c r="F439" s="15">
        <f>'일자별 시가총액'!F438/'일자별 시가총액'!$G438</f>
        <v>7.3273792846952068E-2</v>
      </c>
      <c r="G439" s="24">
        <f>'일자별 시가총액'!H438</f>
        <v>136.83574594618642</v>
      </c>
      <c r="H439" s="30">
        <v>50000</v>
      </c>
      <c r="I439" s="30">
        <v>0</v>
      </c>
      <c r="J439" s="9">
        <f t="shared" si="52"/>
        <v>22450000</v>
      </c>
      <c r="K439" s="23">
        <f t="shared" si="50"/>
        <v>13683.574594618643</v>
      </c>
      <c r="L439" s="9">
        <f t="shared" si="51"/>
        <v>307196249649.18854</v>
      </c>
      <c r="M439" s="31">
        <f>$L439*B439/'일자별 주가'!B438-펀드!R438</f>
        <v>6761.9364220593125</v>
      </c>
      <c r="N439" s="31">
        <f>$L439*C439/'일자별 주가'!C438-펀드!S438</f>
        <v>26.33086572157481</v>
      </c>
      <c r="O439" s="31">
        <f>$L439*D439/'일자별 주가'!D438-펀드!T438</f>
        <v>803.44663145189406</v>
      </c>
      <c r="P439" s="31">
        <f>$L439*E439/'일자별 주가'!E438-펀드!U438</f>
        <v>70.275925377409294</v>
      </c>
      <c r="Q439" s="31">
        <f>$L439*F439/'일자별 주가'!F438-펀드!V438</f>
        <v>75.160975281265564</v>
      </c>
      <c r="R439" s="16">
        <f t="shared" si="53"/>
        <v>3036109.453504473</v>
      </c>
      <c r="S439" s="16">
        <f t="shared" si="54"/>
        <v>11822.558708986075</v>
      </c>
      <c r="T439" s="16">
        <f t="shared" si="55"/>
        <v>360747.53752188775</v>
      </c>
      <c r="U439" s="16">
        <f t="shared" si="56"/>
        <v>31553.890494451909</v>
      </c>
      <c r="V439" s="16">
        <f t="shared" si="57"/>
        <v>33747.277901282177</v>
      </c>
    </row>
    <row r="440" spans="1:22" x14ac:dyDescent="0.3">
      <c r="A440">
        <v>438</v>
      </c>
      <c r="B440" s="15">
        <f>'일자별 시가총액'!B439/'일자별 시가총액'!$G439</f>
        <v>0.7049306436133097</v>
      </c>
      <c r="C440" s="15">
        <f>'일자별 시가총액'!C439/'일자별 시가총액'!$G439</f>
        <v>3.1491960845437275E-2</v>
      </c>
      <c r="D440" s="15">
        <f>'일자별 시가총액'!D439/'일자별 시가총액'!$G439</f>
        <v>0.11011694468644645</v>
      </c>
      <c r="E440" s="15">
        <f>'일자별 시가총액'!E439/'일자별 시가총액'!$G439</f>
        <v>7.8283312936485341E-2</v>
      </c>
      <c r="F440" s="15">
        <f>'일자별 시가총액'!F439/'일자별 시가총액'!$G439</f>
        <v>7.5177137918321271E-2</v>
      </c>
      <c r="G440" s="24">
        <f>'일자별 시가총액'!H439</f>
        <v>137.17050281684965</v>
      </c>
      <c r="H440" s="30">
        <v>200000</v>
      </c>
      <c r="I440" s="30">
        <v>200000</v>
      </c>
      <c r="J440" s="9">
        <f t="shared" si="52"/>
        <v>22450000</v>
      </c>
      <c r="K440" s="23">
        <f t="shared" si="50"/>
        <v>13717.050281684964</v>
      </c>
      <c r="L440" s="9">
        <f t="shared" si="51"/>
        <v>307947778823.82745</v>
      </c>
      <c r="M440" s="31">
        <f>$L440*B440/'일자별 주가'!B439-펀드!R439</f>
        <v>0</v>
      </c>
      <c r="N440" s="31">
        <f>$L440*C440/'일자별 주가'!C439-펀드!S439</f>
        <v>0</v>
      </c>
      <c r="O440" s="31">
        <f>$L440*D440/'일자별 주가'!D439-펀드!T439</f>
        <v>0</v>
      </c>
      <c r="P440" s="31">
        <f>$L440*E440/'일자별 주가'!E439-펀드!U439</f>
        <v>0</v>
      </c>
      <c r="Q440" s="31">
        <f>$L440*F440/'일자별 주가'!F439-펀드!V439</f>
        <v>0</v>
      </c>
      <c r="R440" s="16">
        <f t="shared" si="53"/>
        <v>3036109.453504473</v>
      </c>
      <c r="S440" s="16">
        <f t="shared" si="54"/>
        <v>11822.558708986075</v>
      </c>
      <c r="T440" s="16">
        <f t="shared" si="55"/>
        <v>360747.53752188775</v>
      </c>
      <c r="U440" s="16">
        <f t="shared" si="56"/>
        <v>31553.890494451909</v>
      </c>
      <c r="V440" s="16">
        <f t="shared" si="57"/>
        <v>33747.277901282177</v>
      </c>
    </row>
    <row r="441" spans="1:22" x14ac:dyDescent="0.3">
      <c r="A441">
        <v>439</v>
      </c>
      <c r="B441" s="15">
        <f>'일자별 시가총액'!B440/'일자별 시가총액'!$G440</f>
        <v>0.69892043856948816</v>
      </c>
      <c r="C441" s="15">
        <f>'일자별 시가총액'!C440/'일자별 시가총액'!$G440</f>
        <v>3.2510665912358572E-2</v>
      </c>
      <c r="D441" s="15">
        <f>'일자별 시가총액'!D440/'일자별 시가총액'!$G440</f>
        <v>0.11012494265621052</v>
      </c>
      <c r="E441" s="15">
        <f>'일자별 시가총액'!E440/'일자별 시가총액'!$G440</f>
        <v>8.3796756281514895E-2</v>
      </c>
      <c r="F441" s="15">
        <f>'일자별 시가총액'!F440/'일자별 시가총액'!$G440</f>
        <v>7.4647196580427871E-2</v>
      </c>
      <c r="G441" s="24">
        <f>'일자별 시가총액'!H440</f>
        <v>133.5126539086553</v>
      </c>
      <c r="H441" s="30">
        <v>150000</v>
      </c>
      <c r="I441" s="30">
        <v>150000</v>
      </c>
      <c r="J441" s="9">
        <f t="shared" si="52"/>
        <v>22450000</v>
      </c>
      <c r="K441" s="23">
        <f t="shared" si="50"/>
        <v>13351.26539086553</v>
      </c>
      <c r="L441" s="9">
        <f t="shared" si="51"/>
        <v>299735908024.93115</v>
      </c>
      <c r="M441" s="31">
        <f>$L441*B441/'일자별 주가'!B440-펀드!R440</f>
        <v>0</v>
      </c>
      <c r="N441" s="31">
        <f>$L441*C441/'일자별 주가'!C440-펀드!S440</f>
        <v>0</v>
      </c>
      <c r="O441" s="31">
        <f>$L441*D441/'일자별 주가'!D440-펀드!T440</f>
        <v>0</v>
      </c>
      <c r="P441" s="31">
        <f>$L441*E441/'일자별 주가'!E440-펀드!U440</f>
        <v>0</v>
      </c>
      <c r="Q441" s="31">
        <f>$L441*F441/'일자별 주가'!F440-펀드!V440</f>
        <v>0</v>
      </c>
      <c r="R441" s="16">
        <f t="shared" si="53"/>
        <v>3036109.453504473</v>
      </c>
      <c r="S441" s="16">
        <f t="shared" si="54"/>
        <v>11822.558708986075</v>
      </c>
      <c r="T441" s="16">
        <f t="shared" si="55"/>
        <v>360747.53752188775</v>
      </c>
      <c r="U441" s="16">
        <f t="shared" si="56"/>
        <v>31553.890494451909</v>
      </c>
      <c r="V441" s="16">
        <f t="shared" si="57"/>
        <v>33747.277901282177</v>
      </c>
    </row>
    <row r="442" spans="1:22" x14ac:dyDescent="0.3">
      <c r="A442">
        <v>440</v>
      </c>
      <c r="B442" s="15">
        <f>'일자별 시가총액'!B441/'일자별 시가총액'!$G441</f>
        <v>0.69651496889222264</v>
      </c>
      <c r="C442" s="15">
        <f>'일자별 시가총액'!C441/'일자별 시가총액'!$G441</f>
        <v>3.2298173715806192E-2</v>
      </c>
      <c r="D442" s="15">
        <f>'일자별 시가총액'!D441/'일자별 시가총액'!$G441</f>
        <v>0.11066640309548917</v>
      </c>
      <c r="E442" s="15">
        <f>'일자별 시가총액'!E441/'일자별 시가총액'!$G441</f>
        <v>8.5013689956001684E-2</v>
      </c>
      <c r="F442" s="15">
        <f>'일자별 시가총액'!F441/'일자별 시가총액'!$G441</f>
        <v>7.5506764340480315E-2</v>
      </c>
      <c r="G442" s="24">
        <f>'일자별 시가총액'!H441</f>
        <v>133.58542073476784</v>
      </c>
      <c r="H442" s="30">
        <v>100000</v>
      </c>
      <c r="I442" s="30">
        <v>50000</v>
      </c>
      <c r="J442" s="9">
        <f t="shared" si="52"/>
        <v>22500000</v>
      </c>
      <c r="K442" s="23">
        <f t="shared" si="50"/>
        <v>13358.542073476783</v>
      </c>
      <c r="L442" s="9">
        <f t="shared" si="51"/>
        <v>300567196653.2276</v>
      </c>
      <c r="M442" s="31">
        <f>$L442*B442/'일자별 주가'!B441-펀드!R441</f>
        <v>6761.9364220588468</v>
      </c>
      <c r="N442" s="31">
        <f>$L442*C442/'일자별 주가'!C441-펀드!S441</f>
        <v>26.330865721572991</v>
      </c>
      <c r="O442" s="31">
        <f>$L442*D442/'일자별 주가'!D441-펀드!T441</f>
        <v>803.44663145195227</v>
      </c>
      <c r="P442" s="31">
        <f>$L442*E442/'일자별 주가'!E441-펀드!U441</f>
        <v>70.275925377394742</v>
      </c>
      <c r="Q442" s="31">
        <f>$L442*F442/'일자별 주가'!F441-펀드!V441</f>
        <v>75.160975281251012</v>
      </c>
      <c r="R442" s="16">
        <f t="shared" si="53"/>
        <v>3042871.3899265318</v>
      </c>
      <c r="S442" s="16">
        <f t="shared" si="54"/>
        <v>11848.889574707648</v>
      </c>
      <c r="T442" s="16">
        <f t="shared" si="55"/>
        <v>361550.9841533397</v>
      </c>
      <c r="U442" s="16">
        <f t="shared" si="56"/>
        <v>31624.166419829304</v>
      </c>
      <c r="V442" s="16">
        <f t="shared" si="57"/>
        <v>33822.438876563428</v>
      </c>
    </row>
    <row r="443" spans="1:22" x14ac:dyDescent="0.3">
      <c r="A443">
        <v>441</v>
      </c>
      <c r="B443" s="15">
        <f>'일자별 시가총액'!B442/'일자별 시가총액'!$G442</f>
        <v>0.69153845116783697</v>
      </c>
      <c r="C443" s="15">
        <f>'일자별 시가총액'!C442/'일자별 시가총액'!$G442</f>
        <v>3.294059926218857E-2</v>
      </c>
      <c r="D443" s="15">
        <f>'일자별 시가총액'!D442/'일자별 시가총액'!$G442</f>
        <v>0.11105692696606571</v>
      </c>
      <c r="E443" s="15">
        <f>'일자별 시가총액'!E442/'일자별 시가총액'!$G442</f>
        <v>8.7818942813444739E-2</v>
      </c>
      <c r="F443" s="15">
        <f>'일자별 시가총액'!F442/'일자별 시가총액'!$G442</f>
        <v>7.6645079790464005E-2</v>
      </c>
      <c r="G443" s="24">
        <f>'일자별 시가총액'!H442</f>
        <v>135.72011415949379</v>
      </c>
      <c r="H443" s="30">
        <v>50000</v>
      </c>
      <c r="I443" s="30">
        <v>50000</v>
      </c>
      <c r="J443" s="9">
        <f t="shared" si="52"/>
        <v>22500000</v>
      </c>
      <c r="K443" s="23">
        <f t="shared" si="50"/>
        <v>13572.011415949381</v>
      </c>
      <c r="L443" s="9">
        <f t="shared" si="51"/>
        <v>305370256858.86108</v>
      </c>
      <c r="M443" s="31">
        <f>$L443*B443/'일자별 주가'!B442-펀드!R442</f>
        <v>0</v>
      </c>
      <c r="N443" s="31">
        <f>$L443*C443/'일자별 주가'!C442-펀드!S442</f>
        <v>0</v>
      </c>
      <c r="O443" s="31">
        <f>$L443*D443/'일자별 주가'!D442-펀드!T442</f>
        <v>0</v>
      </c>
      <c r="P443" s="31">
        <f>$L443*E443/'일자별 주가'!E442-펀드!U442</f>
        <v>0</v>
      </c>
      <c r="Q443" s="31">
        <f>$L443*F443/'일자별 주가'!F442-펀드!V442</f>
        <v>0</v>
      </c>
      <c r="R443" s="16">
        <f t="shared" si="53"/>
        <v>3042871.3899265318</v>
      </c>
      <c r="S443" s="16">
        <f t="shared" si="54"/>
        <v>11848.889574707648</v>
      </c>
      <c r="T443" s="16">
        <f t="shared" si="55"/>
        <v>361550.9841533397</v>
      </c>
      <c r="U443" s="16">
        <f t="shared" si="56"/>
        <v>31624.166419829304</v>
      </c>
      <c r="V443" s="16">
        <f t="shared" si="57"/>
        <v>33822.438876563428</v>
      </c>
    </row>
    <row r="444" spans="1:22" x14ac:dyDescent="0.3">
      <c r="A444">
        <v>442</v>
      </c>
      <c r="B444" s="15">
        <f>'일자별 시가총액'!B443/'일자별 시가총액'!$G443</f>
        <v>0.68902071411499688</v>
      </c>
      <c r="C444" s="15">
        <f>'일자별 시가총액'!C443/'일자별 시가총액'!$G443</f>
        <v>3.2871197225400065E-2</v>
      </c>
      <c r="D444" s="15">
        <f>'일자별 시가총액'!D443/'일자별 시가총액'!$G443</f>
        <v>0.11491991868100607</v>
      </c>
      <c r="E444" s="15">
        <f>'일자별 시가총액'!E443/'일자별 시가총액'!$G443</f>
        <v>8.539963760640347E-2</v>
      </c>
      <c r="F444" s="15">
        <f>'일자별 시가총액'!F443/'일자별 시가총액'!$G443</f>
        <v>7.7788532372193533E-2</v>
      </c>
      <c r="G444" s="24">
        <f>'일자별 시가총액'!H443</f>
        <v>137.58998342892227</v>
      </c>
      <c r="H444" s="30">
        <v>150000</v>
      </c>
      <c r="I444" s="30">
        <v>150000</v>
      </c>
      <c r="J444" s="9">
        <f t="shared" si="52"/>
        <v>22500000</v>
      </c>
      <c r="K444" s="23">
        <f t="shared" si="50"/>
        <v>13758.998342892228</v>
      </c>
      <c r="L444" s="9">
        <f t="shared" si="51"/>
        <v>309577462715.07513</v>
      </c>
      <c r="M444" s="31">
        <f>$L444*B444/'일자별 주가'!B443-펀드!R443</f>
        <v>0</v>
      </c>
      <c r="N444" s="31">
        <f>$L444*C444/'일자별 주가'!C443-펀드!S443</f>
        <v>0</v>
      </c>
      <c r="O444" s="31">
        <f>$L444*D444/'일자별 주가'!D443-펀드!T443</f>
        <v>0</v>
      </c>
      <c r="P444" s="31">
        <f>$L444*E444/'일자별 주가'!E443-펀드!U443</f>
        <v>0</v>
      </c>
      <c r="Q444" s="31">
        <f>$L444*F444/'일자별 주가'!F443-펀드!V443</f>
        <v>0</v>
      </c>
      <c r="R444" s="16">
        <f t="shared" si="53"/>
        <v>3042871.3899265318</v>
      </c>
      <c r="S444" s="16">
        <f t="shared" si="54"/>
        <v>11848.889574707648</v>
      </c>
      <c r="T444" s="16">
        <f t="shared" si="55"/>
        <v>361550.9841533397</v>
      </c>
      <c r="U444" s="16">
        <f t="shared" si="56"/>
        <v>31624.166419829304</v>
      </c>
      <c r="V444" s="16">
        <f t="shared" si="57"/>
        <v>33822.438876563428</v>
      </c>
    </row>
    <row r="445" spans="1:22" x14ac:dyDescent="0.3">
      <c r="A445">
        <v>443</v>
      </c>
      <c r="B445" s="15">
        <f>'일자별 시가총액'!B444/'일자별 시가총액'!$G444</f>
        <v>0.69182701006538971</v>
      </c>
      <c r="C445" s="15">
        <f>'일자별 시가총액'!C444/'일자별 시가총액'!$G444</f>
        <v>3.2540842927083681E-2</v>
      </c>
      <c r="D445" s="15">
        <f>'일자별 시가총액'!D444/'일자별 시가총액'!$G444</f>
        <v>0.11370133988398737</v>
      </c>
      <c r="E445" s="15">
        <f>'일자별 시가총액'!E444/'일자별 시가총액'!$G444</f>
        <v>8.4703508762779059E-2</v>
      </c>
      <c r="F445" s="15">
        <f>'일자별 시가총액'!F444/'일자별 시가총액'!$G444</f>
        <v>7.7227298360760116E-2</v>
      </c>
      <c r="G445" s="24">
        <f>'일자별 시가총액'!H444</f>
        <v>137.22735016768792</v>
      </c>
      <c r="H445" s="30">
        <v>150000</v>
      </c>
      <c r="I445" s="30">
        <v>50000</v>
      </c>
      <c r="J445" s="9">
        <f t="shared" si="52"/>
        <v>22600000</v>
      </c>
      <c r="K445" s="23">
        <f t="shared" si="50"/>
        <v>13722.735016768791</v>
      </c>
      <c r="L445" s="9">
        <f t="shared" si="51"/>
        <v>310133811378.97467</v>
      </c>
      <c r="M445" s="31">
        <f>$L445*B445/'일자별 주가'!B444-펀드!R444</f>
        <v>13523.872844117228</v>
      </c>
      <c r="N445" s="31">
        <f>$L445*C445/'일자별 주가'!C444-펀드!S444</f>
        <v>52.661731443142344</v>
      </c>
      <c r="O445" s="31">
        <f>$L445*D445/'일자별 주가'!D444-펀드!T444</f>
        <v>1606.8932629036135</v>
      </c>
      <c r="P445" s="31">
        <f>$L445*E445/'일자별 주가'!E444-펀드!U444</f>
        <v>140.55185075479312</v>
      </c>
      <c r="Q445" s="31">
        <f>$L445*F445/'일자별 주가'!F444-펀드!V444</f>
        <v>150.32195056250202</v>
      </c>
      <c r="R445" s="16">
        <f t="shared" si="53"/>
        <v>3056395.262770649</v>
      </c>
      <c r="S445" s="16">
        <f t="shared" si="54"/>
        <v>11901.55130615079</v>
      </c>
      <c r="T445" s="16">
        <f t="shared" si="55"/>
        <v>363157.87741624331</v>
      </c>
      <c r="U445" s="16">
        <f t="shared" si="56"/>
        <v>31764.718270584097</v>
      </c>
      <c r="V445" s="16">
        <f t="shared" si="57"/>
        <v>33972.760827125931</v>
      </c>
    </row>
    <row r="446" spans="1:22" x14ac:dyDescent="0.3">
      <c r="A446">
        <v>444</v>
      </c>
      <c r="B446" s="15">
        <f>'일자별 시가총액'!B445/'일자별 시가총액'!$G445</f>
        <v>0.69035424870238571</v>
      </c>
      <c r="C446" s="15">
        <f>'일자별 시가총액'!C445/'일자별 시가총액'!$G445</f>
        <v>3.2663908884628563E-2</v>
      </c>
      <c r="D446" s="15">
        <f>'일자별 시가총액'!D445/'일자별 시가총액'!$G445</f>
        <v>0.1135135787353698</v>
      </c>
      <c r="E446" s="15">
        <f>'일자별 시가총액'!E445/'일자별 시가총액'!$G445</f>
        <v>8.4450809079706743E-2</v>
      </c>
      <c r="F446" s="15">
        <f>'일자별 시가총액'!F445/'일자별 시가총액'!$G445</f>
        <v>7.9017454597909223E-2</v>
      </c>
      <c r="G446" s="24">
        <f>'일자별 시가총액'!H445</f>
        <v>138.30369329795153</v>
      </c>
      <c r="H446" s="30">
        <v>200000</v>
      </c>
      <c r="I446" s="30">
        <v>200000</v>
      </c>
      <c r="J446" s="9">
        <f t="shared" si="52"/>
        <v>22600000</v>
      </c>
      <c r="K446" s="23">
        <f t="shared" si="50"/>
        <v>13830.369329795152</v>
      </c>
      <c r="L446" s="9">
        <f t="shared" si="51"/>
        <v>312566346853.37042</v>
      </c>
      <c r="M446" s="31">
        <f>$L446*B446/'일자별 주가'!B445-펀드!R445</f>
        <v>0</v>
      </c>
      <c r="N446" s="31">
        <f>$L446*C446/'일자별 주가'!C445-펀드!S445</f>
        <v>0</v>
      </c>
      <c r="O446" s="31">
        <f>$L446*D446/'일자별 주가'!D445-펀드!T445</f>
        <v>0</v>
      </c>
      <c r="P446" s="31">
        <f>$L446*E446/'일자별 주가'!E445-펀드!U445</f>
        <v>0</v>
      </c>
      <c r="Q446" s="31">
        <f>$L446*F446/'일자별 주가'!F445-펀드!V445</f>
        <v>0</v>
      </c>
      <c r="R446" s="16">
        <f t="shared" si="53"/>
        <v>3056395.262770649</v>
      </c>
      <c r="S446" s="16">
        <f t="shared" si="54"/>
        <v>11901.55130615079</v>
      </c>
      <c r="T446" s="16">
        <f t="shared" si="55"/>
        <v>363157.87741624331</v>
      </c>
      <c r="U446" s="16">
        <f t="shared" si="56"/>
        <v>31764.718270584097</v>
      </c>
      <c r="V446" s="16">
        <f t="shared" si="57"/>
        <v>33972.760827125931</v>
      </c>
    </row>
    <row r="447" spans="1:22" x14ac:dyDescent="0.3">
      <c r="A447">
        <v>445</v>
      </c>
      <c r="B447" s="15">
        <f>'일자별 시가총액'!B446/'일자별 시가총액'!$G446</f>
        <v>0.68846933928397303</v>
      </c>
      <c r="C447" s="15">
        <f>'일자별 시가총액'!C446/'일자별 시가총액'!$G446</f>
        <v>3.2977552831068138E-2</v>
      </c>
      <c r="D447" s="15">
        <f>'일자별 시가총액'!D446/'일자별 시가총액'!$G446</f>
        <v>0.11391946110189514</v>
      </c>
      <c r="E447" s="15">
        <f>'일자별 시가총액'!E446/'일자별 시가총액'!$G446</f>
        <v>8.5495657162767205E-2</v>
      </c>
      <c r="F447" s="15">
        <f>'일자별 시가총액'!F446/'일자별 시가총액'!$G446</f>
        <v>7.9137989620296459E-2</v>
      </c>
      <c r="G447" s="24">
        <f>'일자별 시가총액'!H446</f>
        <v>138.09304302937778</v>
      </c>
      <c r="H447" s="30">
        <v>100000</v>
      </c>
      <c r="I447" s="30">
        <v>100000</v>
      </c>
      <c r="J447" s="9">
        <f t="shared" si="52"/>
        <v>22600000</v>
      </c>
      <c r="K447" s="23">
        <f t="shared" si="50"/>
        <v>13809.304302937777</v>
      </c>
      <c r="L447" s="9">
        <f t="shared" si="51"/>
        <v>312090277246.39374</v>
      </c>
      <c r="M447" s="31">
        <f>$L447*B447/'일자별 주가'!B446-펀드!R446</f>
        <v>0</v>
      </c>
      <c r="N447" s="31">
        <f>$L447*C447/'일자별 주가'!C446-펀드!S446</f>
        <v>0</v>
      </c>
      <c r="O447" s="31">
        <f>$L447*D447/'일자별 주가'!D446-펀드!T446</f>
        <v>0</v>
      </c>
      <c r="P447" s="31">
        <f>$L447*E447/'일자별 주가'!E446-펀드!U446</f>
        <v>0</v>
      </c>
      <c r="Q447" s="31">
        <f>$L447*F447/'일자별 주가'!F446-펀드!V446</f>
        <v>0</v>
      </c>
      <c r="R447" s="16">
        <f t="shared" si="53"/>
        <v>3056395.262770649</v>
      </c>
      <c r="S447" s="16">
        <f t="shared" si="54"/>
        <v>11901.55130615079</v>
      </c>
      <c r="T447" s="16">
        <f t="shared" si="55"/>
        <v>363157.87741624331</v>
      </c>
      <c r="U447" s="16">
        <f t="shared" si="56"/>
        <v>31764.718270584097</v>
      </c>
      <c r="V447" s="16">
        <f t="shared" si="57"/>
        <v>33972.760827125931</v>
      </c>
    </row>
    <row r="448" spans="1:22" x14ac:dyDescent="0.3">
      <c r="A448">
        <v>446</v>
      </c>
      <c r="B448" s="15">
        <f>'일자별 시가총액'!B447/'일자별 시가총액'!$G447</f>
        <v>0.69233700357046102</v>
      </c>
      <c r="C448" s="15">
        <f>'일자별 시가총액'!C447/'일자별 시가총액'!$G447</f>
        <v>3.2944376038526346E-2</v>
      </c>
      <c r="D448" s="15">
        <f>'일자별 시가총액'!D447/'일자별 시가총액'!$G447</f>
        <v>0.11284768917727375</v>
      </c>
      <c r="E448" s="15">
        <f>'일자별 시가총액'!E447/'일자별 시가총액'!$G447</f>
        <v>8.2613488943373059E-2</v>
      </c>
      <c r="F448" s="15">
        <f>'일자별 시가총액'!F447/'일자별 시가총액'!$G447</f>
        <v>7.9257442270365769E-2</v>
      </c>
      <c r="G448" s="24">
        <f>'일자별 시가총액'!H447</f>
        <v>137.12626492026831</v>
      </c>
      <c r="H448" s="30">
        <v>100000</v>
      </c>
      <c r="I448" s="30">
        <v>50000</v>
      </c>
      <c r="J448" s="9">
        <f t="shared" si="52"/>
        <v>22650000</v>
      </c>
      <c r="K448" s="23">
        <f t="shared" si="50"/>
        <v>13712.62649202683</v>
      </c>
      <c r="L448" s="9">
        <f t="shared" si="51"/>
        <v>310590990044.40771</v>
      </c>
      <c r="M448" s="31">
        <f>$L448*B448/'일자별 주가'!B447-펀드!R447</f>
        <v>6761.9364220593125</v>
      </c>
      <c r="N448" s="31">
        <f>$L448*C448/'일자별 주가'!C447-펀드!S447</f>
        <v>26.330865721572991</v>
      </c>
      <c r="O448" s="31">
        <f>$L448*D448/'일자별 주가'!D447-펀드!T447</f>
        <v>803.44663145183586</v>
      </c>
      <c r="P448" s="31">
        <f>$L448*E448/'일자별 주가'!E447-펀드!U447</f>
        <v>70.275925377402018</v>
      </c>
      <c r="Q448" s="31">
        <f>$L448*F448/'일자별 주가'!F447-펀드!V447</f>
        <v>75.160975281251012</v>
      </c>
      <c r="R448" s="16">
        <f t="shared" si="53"/>
        <v>3063157.1991927084</v>
      </c>
      <c r="S448" s="16">
        <f t="shared" si="54"/>
        <v>11927.882171872363</v>
      </c>
      <c r="T448" s="16">
        <f t="shared" si="55"/>
        <v>363961.32404769515</v>
      </c>
      <c r="U448" s="16">
        <f t="shared" si="56"/>
        <v>31834.994195961499</v>
      </c>
      <c r="V448" s="16">
        <f t="shared" si="57"/>
        <v>34047.921802407182</v>
      </c>
    </row>
    <row r="449" spans="1:22" x14ac:dyDescent="0.3">
      <c r="A449">
        <v>447</v>
      </c>
      <c r="B449" s="15">
        <f>'일자별 시가총액'!B448/'일자별 시가총액'!$G448</f>
        <v>0.68895582138011235</v>
      </c>
      <c r="C449" s="15">
        <f>'일자별 시가총액'!C448/'일자별 시가총액'!$G448</f>
        <v>3.3142307285375608E-2</v>
      </c>
      <c r="D449" s="15">
        <f>'일자별 시가총액'!D448/'일자별 시가총액'!$G448</f>
        <v>0.11453570585945376</v>
      </c>
      <c r="E449" s="15">
        <f>'일자별 시가총액'!E448/'일자별 시가총액'!$G448</f>
        <v>8.3196969771742832E-2</v>
      </c>
      <c r="F449" s="15">
        <f>'일자별 시가총액'!F448/'일자별 시가총액'!$G448</f>
        <v>8.016919570331546E-2</v>
      </c>
      <c r="G449" s="24">
        <f>'일자별 시가총액'!H448</f>
        <v>138.19182866017431</v>
      </c>
      <c r="H449" s="30">
        <v>100000</v>
      </c>
      <c r="I449" s="30">
        <v>50000</v>
      </c>
      <c r="J449" s="9">
        <f t="shared" si="52"/>
        <v>22700000</v>
      </c>
      <c r="K449" s="23">
        <f t="shared" si="50"/>
        <v>13819.182866017432</v>
      </c>
      <c r="L449" s="9">
        <f t="shared" si="51"/>
        <v>313695451058.5957</v>
      </c>
      <c r="M449" s="31">
        <f>$L449*B449/'일자별 주가'!B448-펀드!R448</f>
        <v>6761.9364220593125</v>
      </c>
      <c r="N449" s="31">
        <f>$L449*C449/'일자별 주가'!C448-펀드!S448</f>
        <v>26.330865721572991</v>
      </c>
      <c r="O449" s="31">
        <f>$L449*D449/'일자별 주가'!D448-펀드!T448</f>
        <v>803.44663145195227</v>
      </c>
      <c r="P449" s="31">
        <f>$L449*E449/'일자별 주가'!E448-펀드!U448</f>
        <v>70.27592537739838</v>
      </c>
      <c r="Q449" s="31">
        <f>$L449*F449/'일자별 주가'!F448-펀드!V448</f>
        <v>75.160975281251012</v>
      </c>
      <c r="R449" s="16">
        <f t="shared" si="53"/>
        <v>3069919.1356147677</v>
      </c>
      <c r="S449" s="16">
        <f t="shared" si="54"/>
        <v>11954.213037593936</v>
      </c>
      <c r="T449" s="16">
        <f t="shared" si="55"/>
        <v>364764.7706791471</v>
      </c>
      <c r="U449" s="16">
        <f t="shared" si="56"/>
        <v>31905.270121338897</v>
      </c>
      <c r="V449" s="16">
        <f t="shared" si="57"/>
        <v>34123.082777688433</v>
      </c>
    </row>
    <row r="450" spans="1:22" x14ac:dyDescent="0.3">
      <c r="A450">
        <v>448</v>
      </c>
      <c r="B450" s="15">
        <f>'일자별 시가총액'!B449/'일자별 시가총액'!$G449</f>
        <v>0.68731200176337359</v>
      </c>
      <c r="C450" s="15">
        <f>'일자별 시가총액'!C449/'일자별 시가총액'!$G449</f>
        <v>3.3044387483581919E-2</v>
      </c>
      <c r="D450" s="15">
        <f>'일자별 시가총액'!D449/'일자별 시가총액'!$G449</f>
        <v>0.11633295681846811</v>
      </c>
      <c r="E450" s="15">
        <f>'일자별 시가총액'!E449/'일자별 시가총액'!$G449</f>
        <v>8.3540190737435197E-2</v>
      </c>
      <c r="F450" s="15">
        <f>'일자별 시가총액'!F449/'일자별 시가총액'!$G449</f>
        <v>7.9770463197141164E-2</v>
      </c>
      <c r="G450" s="24">
        <f>'일자별 시가총액'!H449</f>
        <v>138.12880776435608</v>
      </c>
      <c r="H450" s="30">
        <v>200000</v>
      </c>
      <c r="I450" s="30">
        <v>150000</v>
      </c>
      <c r="J450" s="9">
        <f t="shared" si="52"/>
        <v>22750000</v>
      </c>
      <c r="K450" s="23">
        <f t="shared" si="50"/>
        <v>13812.880776435608</v>
      </c>
      <c r="L450" s="9">
        <f t="shared" si="51"/>
        <v>314243037663.9101</v>
      </c>
      <c r="M450" s="31">
        <f>$L450*B450/'일자별 주가'!B449-펀드!R449</f>
        <v>6761.9364220593125</v>
      </c>
      <c r="N450" s="31">
        <f>$L450*C450/'일자별 주가'!C449-펀드!S449</f>
        <v>26.33086572157481</v>
      </c>
      <c r="O450" s="31">
        <f>$L450*D450/'일자별 주가'!D449-펀드!T449</f>
        <v>803.44663145195227</v>
      </c>
      <c r="P450" s="31">
        <f>$L450*E450/'일자별 주가'!E449-펀드!U449</f>
        <v>70.27592537739838</v>
      </c>
      <c r="Q450" s="31">
        <f>$L450*F450/'일자별 주가'!F449-펀드!V449</f>
        <v>75.160975281258288</v>
      </c>
      <c r="R450" s="16">
        <f t="shared" si="53"/>
        <v>3076681.072036827</v>
      </c>
      <c r="S450" s="16">
        <f t="shared" si="54"/>
        <v>11980.543903315511</v>
      </c>
      <c r="T450" s="16">
        <f t="shared" si="55"/>
        <v>365568.21731059905</v>
      </c>
      <c r="U450" s="16">
        <f t="shared" si="56"/>
        <v>31975.546046716296</v>
      </c>
      <c r="V450" s="16">
        <f t="shared" si="57"/>
        <v>34198.243752969691</v>
      </c>
    </row>
    <row r="451" spans="1:22" x14ac:dyDescent="0.3">
      <c r="A451">
        <v>449</v>
      </c>
      <c r="B451" s="15">
        <f>'일자별 시가총액'!B450/'일자별 시가총액'!$G450</f>
        <v>0.68682120343059105</v>
      </c>
      <c r="C451" s="15">
        <f>'일자별 시가총액'!C450/'일자별 시가총액'!$G450</f>
        <v>3.2677172394660121E-2</v>
      </c>
      <c r="D451" s="15">
        <f>'일자별 시가총액'!D450/'일자별 시가총액'!$G450</f>
        <v>0.11707393516438262</v>
      </c>
      <c r="E451" s="15">
        <f>'일자별 시가총액'!E450/'일자별 시가총액'!$G450</f>
        <v>8.3327370195788036E-2</v>
      </c>
      <c r="F451" s="15">
        <f>'일자별 시가총액'!F450/'일자별 시가총액'!$G450</f>
        <v>8.0100318814578214E-2</v>
      </c>
      <c r="G451" s="24">
        <f>'일자별 시가총액'!H450</f>
        <v>139.99966139862431</v>
      </c>
      <c r="H451" s="30">
        <v>100000</v>
      </c>
      <c r="I451" s="30">
        <v>50000</v>
      </c>
      <c r="J451" s="9">
        <f t="shared" si="52"/>
        <v>22800000</v>
      </c>
      <c r="K451" s="23">
        <f t="shared" si="50"/>
        <v>13999.96613986243</v>
      </c>
      <c r="L451" s="9">
        <f t="shared" si="51"/>
        <v>319199227988.8634</v>
      </c>
      <c r="M451" s="31">
        <f>$L451*B451/'일자별 주가'!B450-펀드!R450</f>
        <v>6761.9364220583811</v>
      </c>
      <c r="N451" s="31">
        <f>$L451*C451/'일자별 주가'!C450-펀드!S450</f>
        <v>26.330865721571172</v>
      </c>
      <c r="O451" s="31">
        <f>$L451*D451/'일자별 주가'!D450-펀드!T450</f>
        <v>803.44663145171944</v>
      </c>
      <c r="P451" s="31">
        <f>$L451*E451/'일자별 주가'!E450-펀드!U450</f>
        <v>70.275925377402018</v>
      </c>
      <c r="Q451" s="31">
        <f>$L451*F451/'일자별 주가'!F450-펀드!V450</f>
        <v>75.160975281243736</v>
      </c>
      <c r="R451" s="16">
        <f t="shared" si="53"/>
        <v>3083443.0084588854</v>
      </c>
      <c r="S451" s="16">
        <f t="shared" si="54"/>
        <v>12006.874769037082</v>
      </c>
      <c r="T451" s="16">
        <f t="shared" si="55"/>
        <v>366371.66394205077</v>
      </c>
      <c r="U451" s="16">
        <f t="shared" si="56"/>
        <v>32045.821972093698</v>
      </c>
      <c r="V451" s="16">
        <f t="shared" si="57"/>
        <v>34273.404728250935</v>
      </c>
    </row>
    <row r="452" spans="1:22" x14ac:dyDescent="0.3">
      <c r="A452">
        <v>450</v>
      </c>
      <c r="B452" s="15">
        <f>'일자별 시가총액'!B451/'일자별 시가총액'!$G451</f>
        <v>0.68372502828373483</v>
      </c>
      <c r="C452" s="15">
        <f>'일자별 시가총액'!C451/'일자별 시가총액'!$G451</f>
        <v>3.3707068483571544E-2</v>
      </c>
      <c r="D452" s="15">
        <f>'일자별 시가총액'!D451/'일자별 시가총액'!$G451</f>
        <v>0.11762928395571937</v>
      </c>
      <c r="E452" s="15">
        <f>'일자별 시가총액'!E451/'일자별 시가총액'!$G451</f>
        <v>8.362822872963592E-2</v>
      </c>
      <c r="F452" s="15">
        <f>'일자별 시가총액'!F451/'일자별 시가총액'!$G451</f>
        <v>8.131039054733831E-2</v>
      </c>
      <c r="G452" s="24">
        <f>'일자별 시가총액'!H451</f>
        <v>138.65566523904573</v>
      </c>
      <c r="H452" s="30">
        <v>50000</v>
      </c>
      <c r="I452" s="30">
        <v>0</v>
      </c>
      <c r="J452" s="9">
        <f t="shared" si="52"/>
        <v>22850000</v>
      </c>
      <c r="K452" s="23">
        <f t="shared" ref="K452:K515" si="58">10000*G452/G$3</f>
        <v>13865.566523904572</v>
      </c>
      <c r="L452" s="9">
        <f t="shared" ref="L452:L515" si="59">J452*K452</f>
        <v>316828195071.21948</v>
      </c>
      <c r="M452" s="31">
        <f>$L452*B452/'일자별 주가'!B451-펀드!R451</f>
        <v>6761.9364220588468</v>
      </c>
      <c r="N452" s="31">
        <f>$L452*C452/'일자별 주가'!C451-펀드!S451</f>
        <v>26.33086572157481</v>
      </c>
      <c r="O452" s="31">
        <f>$L452*D452/'일자별 주가'!D451-펀드!T451</f>
        <v>803.44663145195227</v>
      </c>
      <c r="P452" s="31">
        <f>$L452*E452/'일자별 주가'!E451-펀드!U451</f>
        <v>70.275925377394742</v>
      </c>
      <c r="Q452" s="31">
        <f>$L452*F452/'일자별 주가'!F451-펀드!V451</f>
        <v>75.160975281258288</v>
      </c>
      <c r="R452" s="16">
        <f t="shared" si="53"/>
        <v>3090204.9448809442</v>
      </c>
      <c r="S452" s="16">
        <f t="shared" si="54"/>
        <v>12033.205634758657</v>
      </c>
      <c r="T452" s="16">
        <f t="shared" si="55"/>
        <v>367175.11057350272</v>
      </c>
      <c r="U452" s="16">
        <f t="shared" si="56"/>
        <v>32116.097897471092</v>
      </c>
      <c r="V452" s="16">
        <f t="shared" si="57"/>
        <v>34348.565703532193</v>
      </c>
    </row>
    <row r="453" spans="1:22" x14ac:dyDescent="0.3">
      <c r="A453">
        <v>451</v>
      </c>
      <c r="B453" s="15">
        <f>'일자별 시가총액'!B452/'일자별 시가총액'!$G452</f>
        <v>0.68052831136794811</v>
      </c>
      <c r="C453" s="15">
        <f>'일자별 시가총액'!C452/'일자별 시가총액'!$G452</f>
        <v>3.2820256239848015E-2</v>
      </c>
      <c r="D453" s="15">
        <f>'일자별 시가총액'!D452/'일자별 시가총액'!$G452</f>
        <v>0.12180422213142302</v>
      </c>
      <c r="E453" s="15">
        <f>'일자별 시가총액'!E452/'일자별 시가총액'!$G452</f>
        <v>8.5031766078785639E-2</v>
      </c>
      <c r="F453" s="15">
        <f>'일자별 시가총액'!F452/'일자별 시가총액'!$G452</f>
        <v>7.981544418199521E-2</v>
      </c>
      <c r="G453" s="24">
        <f>'일자별 시가총액'!H452</f>
        <v>140.49934354048824</v>
      </c>
      <c r="H453" s="30">
        <v>50000</v>
      </c>
      <c r="I453" s="30">
        <v>0</v>
      </c>
      <c r="J453" s="9">
        <f t="shared" ref="J453:J516" si="60">J452+H453-I453</f>
        <v>22900000</v>
      </c>
      <c r="K453" s="23">
        <f t="shared" si="58"/>
        <v>14049.934354048823</v>
      </c>
      <c r="L453" s="9">
        <f t="shared" si="59"/>
        <v>321743496707.71802</v>
      </c>
      <c r="M453" s="31">
        <f>$L453*B453/'일자별 주가'!B452-펀드!R452</f>
        <v>6761.9364220588468</v>
      </c>
      <c r="N453" s="31">
        <f>$L453*C453/'일자별 주가'!C452-펀드!S452</f>
        <v>26.330865721569353</v>
      </c>
      <c r="O453" s="31">
        <f>$L453*D453/'일자별 주가'!D452-펀드!T452</f>
        <v>803.44663145177765</v>
      </c>
      <c r="P453" s="31">
        <f>$L453*E453/'일자별 주가'!E452-펀드!U452</f>
        <v>70.275925377394742</v>
      </c>
      <c r="Q453" s="31">
        <f>$L453*F453/'일자별 주가'!F452-펀드!V452</f>
        <v>75.160975281251012</v>
      </c>
      <c r="R453" s="16">
        <f t="shared" ref="R453:R516" si="61">R452+M453</f>
        <v>3096966.8813030031</v>
      </c>
      <c r="S453" s="16">
        <f t="shared" ref="S453:S516" si="62">S452+N453</f>
        <v>12059.536500480226</v>
      </c>
      <c r="T453" s="16">
        <f t="shared" ref="T453:T516" si="63">T452+O453</f>
        <v>367978.5572049545</v>
      </c>
      <c r="U453" s="16">
        <f t="shared" ref="U453:U516" si="64">U452+P453</f>
        <v>32186.373822848487</v>
      </c>
      <c r="V453" s="16">
        <f t="shared" ref="V453:V516" si="65">V452+Q453</f>
        <v>34423.726678813444</v>
      </c>
    </row>
    <row r="454" spans="1:22" x14ac:dyDescent="0.3">
      <c r="A454">
        <v>452</v>
      </c>
      <c r="B454" s="15">
        <f>'일자별 시가총액'!B453/'일자별 시가총액'!$G453</f>
        <v>0.68272475350742312</v>
      </c>
      <c r="C454" s="15">
        <f>'일자별 시가총액'!C453/'일자별 시가총액'!$G453</f>
        <v>3.27860855235707E-2</v>
      </c>
      <c r="D454" s="15">
        <f>'일자별 시가총액'!D453/'일자별 시가총액'!$G453</f>
        <v>0.11970530639520607</v>
      </c>
      <c r="E454" s="15">
        <f>'일자별 시가총액'!E453/'일자별 시가총액'!$G453</f>
        <v>8.4982987466127882E-2</v>
      </c>
      <c r="F454" s="15">
        <f>'일자별 시가총액'!F453/'일자별 시가총액'!$G453</f>
        <v>7.9800867107672188E-2</v>
      </c>
      <c r="G454" s="24">
        <f>'일자별 시가총액'!H453</f>
        <v>138.26455239390515</v>
      </c>
      <c r="H454" s="30">
        <v>50000</v>
      </c>
      <c r="I454" s="30">
        <v>0</v>
      </c>
      <c r="J454" s="9">
        <f t="shared" si="60"/>
        <v>22950000</v>
      </c>
      <c r="K454" s="23">
        <f t="shared" si="58"/>
        <v>13826.455239390514</v>
      </c>
      <c r="L454" s="9">
        <f t="shared" si="59"/>
        <v>317317147744.01233</v>
      </c>
      <c r="M454" s="31">
        <f>$L454*B454/'일자별 주가'!B453-펀드!R453</f>
        <v>6761.9364220597781</v>
      </c>
      <c r="N454" s="31">
        <f>$L454*C454/'일자별 주가'!C453-펀드!S453</f>
        <v>26.330865721576629</v>
      </c>
      <c r="O454" s="31">
        <f>$L454*D454/'일자별 주가'!D453-펀드!T453</f>
        <v>803.44663145201048</v>
      </c>
      <c r="P454" s="31">
        <f>$L454*E454/'일자별 주가'!E453-펀드!U453</f>
        <v>70.275925377409294</v>
      </c>
      <c r="Q454" s="31">
        <f>$L454*F454/'일자별 주가'!F453-펀드!V453</f>
        <v>75.160975281258288</v>
      </c>
      <c r="R454" s="16">
        <f t="shared" si="61"/>
        <v>3103728.8177250628</v>
      </c>
      <c r="S454" s="16">
        <f t="shared" si="62"/>
        <v>12085.867366201803</v>
      </c>
      <c r="T454" s="16">
        <f t="shared" si="63"/>
        <v>368782.00383640651</v>
      </c>
      <c r="U454" s="16">
        <f t="shared" si="64"/>
        <v>32256.649748225896</v>
      </c>
      <c r="V454" s="16">
        <f t="shared" si="65"/>
        <v>34498.887654094702</v>
      </c>
    </row>
    <row r="455" spans="1:22" x14ac:dyDescent="0.3">
      <c r="A455">
        <v>453</v>
      </c>
      <c r="B455" s="15">
        <f>'일자별 시가총액'!B454/'일자별 시가총액'!$G454</f>
        <v>0.68128012895711965</v>
      </c>
      <c r="C455" s="15">
        <f>'일자별 시가총액'!C454/'일자별 시가총액'!$G454</f>
        <v>3.2782435889069143E-2</v>
      </c>
      <c r="D455" s="15">
        <f>'일자별 시가총액'!D454/'일자별 시가총액'!$G454</f>
        <v>0.12333436586225646</v>
      </c>
      <c r="E455" s="15">
        <f>'일자별 시가총액'!E454/'일자별 시가총액'!$G454</f>
        <v>8.4276669093036924E-2</v>
      </c>
      <c r="F455" s="15">
        <f>'일자별 시가총액'!F454/'일자별 시가총액'!$G454</f>
        <v>7.8326400198517818E-2</v>
      </c>
      <c r="G455" s="24">
        <f>'일자별 시가총액'!H454</f>
        <v>138.75624308181486</v>
      </c>
      <c r="H455" s="30">
        <v>100000</v>
      </c>
      <c r="I455" s="30">
        <v>100000</v>
      </c>
      <c r="J455" s="9">
        <f t="shared" si="60"/>
        <v>22950000</v>
      </c>
      <c r="K455" s="23">
        <f t="shared" si="58"/>
        <v>13875.624308181486</v>
      </c>
      <c r="L455" s="9">
        <f t="shared" si="59"/>
        <v>318445577872.76514</v>
      </c>
      <c r="M455" s="31">
        <f>$L455*B455/'일자별 주가'!B454-펀드!R454</f>
        <v>0</v>
      </c>
      <c r="N455" s="31">
        <f>$L455*C455/'일자별 주가'!C454-펀드!S454</f>
        <v>0</v>
      </c>
      <c r="O455" s="31">
        <f>$L455*D455/'일자별 주가'!D454-펀드!T454</f>
        <v>0</v>
      </c>
      <c r="P455" s="31">
        <f>$L455*E455/'일자별 주가'!E454-펀드!U454</f>
        <v>0</v>
      </c>
      <c r="Q455" s="31">
        <f>$L455*F455/'일자별 주가'!F454-펀드!V454</f>
        <v>0</v>
      </c>
      <c r="R455" s="16">
        <f t="shared" si="61"/>
        <v>3103728.8177250628</v>
      </c>
      <c r="S455" s="16">
        <f t="shared" si="62"/>
        <v>12085.867366201803</v>
      </c>
      <c r="T455" s="16">
        <f t="shared" si="63"/>
        <v>368782.00383640651</v>
      </c>
      <c r="U455" s="16">
        <f t="shared" si="64"/>
        <v>32256.649748225896</v>
      </c>
      <c r="V455" s="16">
        <f t="shared" si="65"/>
        <v>34498.887654094702</v>
      </c>
    </row>
    <row r="456" spans="1:22" x14ac:dyDescent="0.3">
      <c r="A456">
        <v>454</v>
      </c>
      <c r="B456" s="15">
        <f>'일자별 시가총액'!B455/'일자별 시가총액'!$G455</f>
        <v>0.68487695070677812</v>
      </c>
      <c r="C456" s="15">
        <f>'일자별 시가총액'!C455/'일자별 시가총액'!$G455</f>
        <v>3.2218044939965433E-2</v>
      </c>
      <c r="D456" s="15">
        <f>'일자별 시가총액'!D455/'일자별 시가총액'!$G455</f>
        <v>0.12234914086014133</v>
      </c>
      <c r="E456" s="15">
        <f>'일자별 시가총액'!E455/'일자별 시가총액'!$G455</f>
        <v>8.2726189853525672E-2</v>
      </c>
      <c r="F456" s="15">
        <f>'일자별 시가총액'!F455/'일자별 시가총액'!$G455</f>
        <v>7.7829673639589494E-2</v>
      </c>
      <c r="G456" s="24">
        <f>'일자별 시가총액'!H455</f>
        <v>141.18695443853858</v>
      </c>
      <c r="H456" s="30">
        <v>100000</v>
      </c>
      <c r="I456" s="30">
        <v>100000</v>
      </c>
      <c r="J456" s="9">
        <f t="shared" si="60"/>
        <v>22950000</v>
      </c>
      <c r="K456" s="23">
        <f t="shared" si="58"/>
        <v>14118.695443853858</v>
      </c>
      <c r="L456" s="9">
        <f t="shared" si="59"/>
        <v>324024060436.44604</v>
      </c>
      <c r="M456" s="31">
        <f>$L456*B456/'일자별 주가'!B455-펀드!R455</f>
        <v>0</v>
      </c>
      <c r="N456" s="31">
        <f>$L456*C456/'일자별 주가'!C455-펀드!S455</f>
        <v>0</v>
      </c>
      <c r="O456" s="31">
        <f>$L456*D456/'일자별 주가'!D455-펀드!T455</f>
        <v>0</v>
      </c>
      <c r="P456" s="31">
        <f>$L456*E456/'일자별 주가'!E455-펀드!U455</f>
        <v>0</v>
      </c>
      <c r="Q456" s="31">
        <f>$L456*F456/'일자별 주가'!F455-펀드!V455</f>
        <v>0</v>
      </c>
      <c r="R456" s="16">
        <f t="shared" si="61"/>
        <v>3103728.8177250628</v>
      </c>
      <c r="S456" s="16">
        <f t="shared" si="62"/>
        <v>12085.867366201803</v>
      </c>
      <c r="T456" s="16">
        <f t="shared" si="63"/>
        <v>368782.00383640651</v>
      </c>
      <c r="U456" s="16">
        <f t="shared" si="64"/>
        <v>32256.649748225896</v>
      </c>
      <c r="V456" s="16">
        <f t="shared" si="65"/>
        <v>34498.887654094702</v>
      </c>
    </row>
    <row r="457" spans="1:22" x14ac:dyDescent="0.3">
      <c r="A457">
        <v>455</v>
      </c>
      <c r="B457" s="15">
        <f>'일자별 시가총액'!B456/'일자별 시가총액'!$G456</f>
        <v>0.68627136035142755</v>
      </c>
      <c r="C457" s="15">
        <f>'일자별 시가총액'!C456/'일자별 시가총액'!$G456</f>
        <v>3.2788072776470757E-2</v>
      </c>
      <c r="D457" s="15">
        <f>'일자별 시가총액'!D456/'일자별 시가총액'!$G456</f>
        <v>0.12219730471797484</v>
      </c>
      <c r="E457" s="15">
        <f>'일자별 시가총액'!E456/'일자별 시가총액'!$G456</f>
        <v>7.9428208773867234E-2</v>
      </c>
      <c r="F457" s="15">
        <f>'일자별 시가총액'!F456/'일자별 시가총액'!$G456</f>
        <v>7.9315053380259584E-2</v>
      </c>
      <c r="G457" s="24">
        <f>'일자별 시가총액'!H456</f>
        <v>138.73238826961358</v>
      </c>
      <c r="H457" s="30">
        <v>200000</v>
      </c>
      <c r="I457" s="30">
        <v>50000</v>
      </c>
      <c r="J457" s="9">
        <f t="shared" si="60"/>
        <v>23100000</v>
      </c>
      <c r="K457" s="23">
        <f t="shared" si="58"/>
        <v>13873.238826961358</v>
      </c>
      <c r="L457" s="9">
        <f t="shared" si="59"/>
        <v>320471816902.80737</v>
      </c>
      <c r="M457" s="31">
        <f>$L457*B457/'일자별 주가'!B456-펀드!R456</f>
        <v>20285.809266176075</v>
      </c>
      <c r="N457" s="31">
        <f>$L457*C457/'일자별 주가'!C456-펀드!S456</f>
        <v>78.992597164713516</v>
      </c>
      <c r="O457" s="31">
        <f>$L457*D457/'일자별 주가'!D456-펀드!T456</f>
        <v>2410.3398943555076</v>
      </c>
      <c r="P457" s="31">
        <f>$L457*E457/'일자별 주가'!E456-펀드!U456</f>
        <v>210.82777613218786</v>
      </c>
      <c r="Q457" s="31">
        <f>$L457*F457/'일자별 주가'!F456-펀드!V456</f>
        <v>225.48292584374576</v>
      </c>
      <c r="R457" s="16">
        <f t="shared" si="61"/>
        <v>3124014.6269912389</v>
      </c>
      <c r="S457" s="16">
        <f t="shared" si="62"/>
        <v>12164.859963366516</v>
      </c>
      <c r="T457" s="16">
        <f t="shared" si="63"/>
        <v>371192.34373076202</v>
      </c>
      <c r="U457" s="16">
        <f t="shared" si="64"/>
        <v>32467.477524358084</v>
      </c>
      <c r="V457" s="16">
        <f t="shared" si="65"/>
        <v>34724.370579938448</v>
      </c>
    </row>
    <row r="458" spans="1:22" x14ac:dyDescent="0.3">
      <c r="A458">
        <v>456</v>
      </c>
      <c r="B458" s="15">
        <f>'일자별 시가총액'!B457/'일자별 시가총액'!$G457</f>
        <v>0.68489397553988407</v>
      </c>
      <c r="C458" s="15">
        <f>'일자별 시가총액'!C457/'일자별 시가총액'!$G457</f>
        <v>3.2293552663940607E-2</v>
      </c>
      <c r="D458" s="15">
        <f>'일자별 시가총액'!D457/'일자별 시가총액'!$G457</f>
        <v>0.12218290918074766</v>
      </c>
      <c r="E458" s="15">
        <f>'일자별 시가총액'!E457/'일자별 시가총액'!$G457</f>
        <v>7.9649164820118551E-2</v>
      </c>
      <c r="F458" s="15">
        <f>'일자별 시가총액'!F457/'일자별 시가총액'!$G457</f>
        <v>8.0980397795309064E-2</v>
      </c>
      <c r="G458" s="24">
        <f>'일자별 시가총액'!H457</f>
        <v>139.40631059604408</v>
      </c>
      <c r="H458" s="30">
        <v>150000</v>
      </c>
      <c r="I458" s="30">
        <v>50000</v>
      </c>
      <c r="J458" s="9">
        <f t="shared" si="60"/>
        <v>23200000</v>
      </c>
      <c r="K458" s="23">
        <f t="shared" si="58"/>
        <v>13940.631059604408</v>
      </c>
      <c r="L458" s="9">
        <f t="shared" si="59"/>
        <v>323422640582.82227</v>
      </c>
      <c r="M458" s="31">
        <f>$L458*B458/'일자별 주가'!B457-펀드!R457</f>
        <v>13523.872844117694</v>
      </c>
      <c r="N458" s="31">
        <f>$L458*C458/'일자별 주가'!C457-펀드!S457</f>
        <v>52.661731443145982</v>
      </c>
      <c r="O458" s="31">
        <f>$L458*D458/'일자별 주가'!D457-펀드!T457</f>
        <v>1606.8932629037299</v>
      </c>
      <c r="P458" s="31">
        <f>$L458*E458/'일자별 주가'!E457-펀드!U457</f>
        <v>140.55185075479312</v>
      </c>
      <c r="Q458" s="31">
        <f>$L458*F458/'일자별 주가'!F457-펀드!V457</f>
        <v>150.32195056250202</v>
      </c>
      <c r="R458" s="16">
        <f t="shared" si="61"/>
        <v>3137538.4998353566</v>
      </c>
      <c r="S458" s="16">
        <f t="shared" si="62"/>
        <v>12217.521694809662</v>
      </c>
      <c r="T458" s="16">
        <f t="shared" si="63"/>
        <v>372799.23699366575</v>
      </c>
      <c r="U458" s="16">
        <f t="shared" si="64"/>
        <v>32608.029375112877</v>
      </c>
      <c r="V458" s="16">
        <f t="shared" si="65"/>
        <v>34874.69253050095</v>
      </c>
    </row>
    <row r="459" spans="1:22" x14ac:dyDescent="0.3">
      <c r="A459">
        <v>457</v>
      </c>
      <c r="B459" s="15">
        <f>'일자별 시가총액'!B458/'일자별 시가총액'!$G458</f>
        <v>0.6828826329002412</v>
      </c>
      <c r="C459" s="15">
        <f>'일자별 시가총액'!C458/'일자별 시가총액'!$G458</f>
        <v>3.2344759128190147E-2</v>
      </c>
      <c r="D459" s="15">
        <f>'일자별 시가총액'!D458/'일자별 시가총액'!$G458</f>
        <v>0.12367407892827502</v>
      </c>
      <c r="E459" s="15">
        <f>'일자별 시가총액'!E458/'일자별 시가총액'!$G458</f>
        <v>7.9463372268680166E-2</v>
      </c>
      <c r="F459" s="15">
        <f>'일자별 시가총액'!F458/'일자별 시가총액'!$G458</f>
        <v>8.1635156774613429E-2</v>
      </c>
      <c r="G459" s="24">
        <f>'일자별 시가총액'!H458</f>
        <v>139.02475006942626</v>
      </c>
      <c r="H459" s="30">
        <v>150000</v>
      </c>
      <c r="I459" s="30">
        <v>50000</v>
      </c>
      <c r="J459" s="9">
        <f t="shared" si="60"/>
        <v>23300000</v>
      </c>
      <c r="K459" s="23">
        <f t="shared" si="58"/>
        <v>13902.475006942626</v>
      </c>
      <c r="L459" s="9">
        <f t="shared" si="59"/>
        <v>323927667661.76318</v>
      </c>
      <c r="M459" s="31">
        <f>$L459*B459/'일자별 주가'!B458-펀드!R458</f>
        <v>13523.872844118625</v>
      </c>
      <c r="N459" s="31">
        <f>$L459*C459/'일자별 주가'!C458-펀드!S458</f>
        <v>52.661731443145982</v>
      </c>
      <c r="O459" s="31">
        <f>$L459*D459/'일자별 주가'!D458-펀드!T458</f>
        <v>1606.8932629037881</v>
      </c>
      <c r="P459" s="31">
        <f>$L459*E459/'일자별 주가'!E458-펀드!U458</f>
        <v>140.55185075480404</v>
      </c>
      <c r="Q459" s="31">
        <f>$L459*F459/'일자별 주가'!F458-펀드!V458</f>
        <v>150.32195056251658</v>
      </c>
      <c r="R459" s="16">
        <f t="shared" si="61"/>
        <v>3151062.3726794752</v>
      </c>
      <c r="S459" s="16">
        <f t="shared" si="62"/>
        <v>12270.183426252808</v>
      </c>
      <c r="T459" s="16">
        <f t="shared" si="63"/>
        <v>374406.13025656954</v>
      </c>
      <c r="U459" s="16">
        <f t="shared" si="64"/>
        <v>32748.581225867681</v>
      </c>
      <c r="V459" s="16">
        <f t="shared" si="65"/>
        <v>35025.014481063467</v>
      </c>
    </row>
    <row r="460" spans="1:22" x14ac:dyDescent="0.3">
      <c r="A460">
        <v>458</v>
      </c>
      <c r="B460" s="15">
        <f>'일자별 시가총액'!B459/'일자별 시가총액'!$G459</f>
        <v>0.68661698210178523</v>
      </c>
      <c r="C460" s="15">
        <f>'일자별 시가총액'!C459/'일자별 시가총액'!$G459</f>
        <v>3.0802855389864853E-2</v>
      </c>
      <c r="D460" s="15">
        <f>'일자별 시가총액'!D459/'일자별 시가총액'!$G459</f>
        <v>0.12422364121019364</v>
      </c>
      <c r="E460" s="15">
        <f>'일자별 시가총액'!E459/'일자별 시가총액'!$G459</f>
        <v>7.7929108424429669E-2</v>
      </c>
      <c r="F460" s="15">
        <f>'일자별 시가총액'!F459/'일자별 시가총액'!$G459</f>
        <v>8.0427412873726595E-2</v>
      </c>
      <c r="G460" s="24">
        <f>'일자별 시가총액'!H459</f>
        <v>139.05648238877757</v>
      </c>
      <c r="H460" s="30">
        <v>50000</v>
      </c>
      <c r="I460" s="30">
        <v>50000</v>
      </c>
      <c r="J460" s="9">
        <f t="shared" si="60"/>
        <v>23300000</v>
      </c>
      <c r="K460" s="23">
        <f t="shared" si="58"/>
        <v>13905.648238877757</v>
      </c>
      <c r="L460" s="9">
        <f t="shared" si="59"/>
        <v>324001603965.85175</v>
      </c>
      <c r="M460" s="31">
        <f>$L460*B460/'일자별 주가'!B459-펀드!R459</f>
        <v>0</v>
      </c>
      <c r="N460" s="31">
        <f>$L460*C460/'일자별 주가'!C459-펀드!S459</f>
        <v>0</v>
      </c>
      <c r="O460" s="31">
        <f>$L460*D460/'일자별 주가'!D459-펀드!T459</f>
        <v>0</v>
      </c>
      <c r="P460" s="31">
        <f>$L460*E460/'일자별 주가'!E459-펀드!U459</f>
        <v>0</v>
      </c>
      <c r="Q460" s="31">
        <f>$L460*F460/'일자별 주가'!F459-펀드!V459</f>
        <v>0</v>
      </c>
      <c r="R460" s="16">
        <f t="shared" si="61"/>
        <v>3151062.3726794752</v>
      </c>
      <c r="S460" s="16">
        <f t="shared" si="62"/>
        <v>12270.183426252808</v>
      </c>
      <c r="T460" s="16">
        <f t="shared" si="63"/>
        <v>374406.13025656954</v>
      </c>
      <c r="U460" s="16">
        <f t="shared" si="64"/>
        <v>32748.581225867681</v>
      </c>
      <c r="V460" s="16">
        <f t="shared" si="65"/>
        <v>35025.014481063467</v>
      </c>
    </row>
    <row r="461" spans="1:22" x14ac:dyDescent="0.3">
      <c r="A461">
        <v>459</v>
      </c>
      <c r="B461" s="15">
        <f>'일자별 시가총액'!B460/'일자별 시가총액'!$G460</f>
        <v>0.68488876525209785</v>
      </c>
      <c r="C461" s="15">
        <f>'일자별 시가총액'!C460/'일자별 시가총액'!$G460</f>
        <v>3.0881069553807022E-2</v>
      </c>
      <c r="D461" s="15">
        <f>'일자별 시가총액'!D460/'일자별 시가총액'!$G460</f>
        <v>0.12581817294855629</v>
      </c>
      <c r="E461" s="15">
        <f>'일자별 시가총액'!E460/'일자별 시가총액'!$G460</f>
        <v>7.764129222271049E-2</v>
      </c>
      <c r="F461" s="15">
        <f>'일자별 시가총액'!F460/'일자별 시가총액'!$G460</f>
        <v>8.0770700022828351E-2</v>
      </c>
      <c r="G461" s="24">
        <f>'일자별 시가총액'!H460</f>
        <v>139.20991026321889</v>
      </c>
      <c r="H461" s="30">
        <v>50000</v>
      </c>
      <c r="I461" s="30">
        <v>0</v>
      </c>
      <c r="J461" s="9">
        <f t="shared" si="60"/>
        <v>23350000</v>
      </c>
      <c r="K461" s="23">
        <f t="shared" si="58"/>
        <v>13920.99102632189</v>
      </c>
      <c r="L461" s="9">
        <f t="shared" si="59"/>
        <v>325055140464.61615</v>
      </c>
      <c r="M461" s="31">
        <f>$L461*B461/'일자별 주가'!B460-펀드!R460</f>
        <v>6761.9364220593125</v>
      </c>
      <c r="N461" s="31">
        <f>$L461*C461/'일자별 주가'!C460-펀드!S460</f>
        <v>26.330865721572991</v>
      </c>
      <c r="O461" s="31">
        <f>$L461*D461/'일자별 주가'!D460-펀드!T460</f>
        <v>803.44663145189406</v>
      </c>
      <c r="P461" s="31">
        <f>$L461*E461/'일자별 주가'!E460-펀드!U460</f>
        <v>70.27592537739838</v>
      </c>
      <c r="Q461" s="31">
        <f>$L461*F461/'일자별 주가'!F460-펀드!V460</f>
        <v>75.160975281243736</v>
      </c>
      <c r="R461" s="16">
        <f t="shared" si="61"/>
        <v>3157824.3091015345</v>
      </c>
      <c r="S461" s="16">
        <f t="shared" si="62"/>
        <v>12296.514291974381</v>
      </c>
      <c r="T461" s="16">
        <f t="shared" si="63"/>
        <v>375209.57688802143</v>
      </c>
      <c r="U461" s="16">
        <f t="shared" si="64"/>
        <v>32818.85715124508</v>
      </c>
      <c r="V461" s="16">
        <f t="shared" si="65"/>
        <v>35100.17545634471</v>
      </c>
    </row>
    <row r="462" spans="1:22" x14ac:dyDescent="0.3">
      <c r="A462">
        <v>460</v>
      </c>
      <c r="B462" s="15">
        <f>'일자별 시가총액'!B461/'일자별 시가총액'!$G461</f>
        <v>0.68660536977372122</v>
      </c>
      <c r="C462" s="15">
        <f>'일자별 시가총액'!C461/'일자별 시가총액'!$G461</f>
        <v>3.0864921645737647E-2</v>
      </c>
      <c r="D462" s="15">
        <f>'일자별 시가총액'!D461/'일자별 시가총액'!$G461</f>
        <v>0.12609148887505453</v>
      </c>
      <c r="E462" s="15">
        <f>'일자별 시가총액'!E461/'일자별 시가총액'!$G461</f>
        <v>7.5119037004947084E-2</v>
      </c>
      <c r="F462" s="15">
        <f>'일자별 시가총액'!F461/'일자별 시가총액'!$G461</f>
        <v>8.1319182700539505E-2</v>
      </c>
      <c r="G462" s="24">
        <f>'일자별 시가총액'!H461</f>
        <v>138.27096545573997</v>
      </c>
      <c r="H462" s="30">
        <v>150000</v>
      </c>
      <c r="I462" s="30">
        <v>100000</v>
      </c>
      <c r="J462" s="9">
        <f t="shared" si="60"/>
        <v>23400000</v>
      </c>
      <c r="K462" s="23">
        <f t="shared" si="58"/>
        <v>13827.096545573997</v>
      </c>
      <c r="L462" s="9">
        <f t="shared" si="59"/>
        <v>323554059166.43152</v>
      </c>
      <c r="M462" s="31">
        <f>$L462*B462/'일자별 주가'!B461-펀드!R461</f>
        <v>6761.9364220579155</v>
      </c>
      <c r="N462" s="31">
        <f>$L462*C462/'일자별 주가'!C461-펀드!S461</f>
        <v>26.330865721569353</v>
      </c>
      <c r="O462" s="31">
        <f>$L462*D462/'일자별 주가'!D461-펀드!T461</f>
        <v>803.44663145171944</v>
      </c>
      <c r="P462" s="31">
        <f>$L462*E462/'일자별 주가'!E461-펀드!U461</f>
        <v>70.275925377391104</v>
      </c>
      <c r="Q462" s="31">
        <f>$L462*F462/'일자별 주가'!F461-펀드!V461</f>
        <v>75.160975281243736</v>
      </c>
      <c r="R462" s="16">
        <f t="shared" si="61"/>
        <v>3164586.2455235925</v>
      </c>
      <c r="S462" s="16">
        <f t="shared" si="62"/>
        <v>12322.845157695951</v>
      </c>
      <c r="T462" s="16">
        <f t="shared" si="63"/>
        <v>376013.02351947315</v>
      </c>
      <c r="U462" s="16">
        <f t="shared" si="64"/>
        <v>32889.133076622471</v>
      </c>
      <c r="V462" s="16">
        <f t="shared" si="65"/>
        <v>35175.336431625954</v>
      </c>
    </row>
    <row r="463" spans="1:22" x14ac:dyDescent="0.3">
      <c r="A463">
        <v>461</v>
      </c>
      <c r="B463" s="15">
        <f>'일자별 시가총액'!B462/'일자별 시가총액'!$G462</f>
        <v>0.68487702422094376</v>
      </c>
      <c r="C463" s="15">
        <f>'일자별 시가총액'!C462/'일자별 시가총액'!$G462</f>
        <v>3.0881666244164899E-2</v>
      </c>
      <c r="D463" s="15">
        <f>'일자별 시가총액'!D462/'일자별 시가총액'!$G462</f>
        <v>0.12514970687410293</v>
      </c>
      <c r="E463" s="15">
        <f>'일자별 시가총액'!E462/'일자별 시가총액'!$G462</f>
        <v>7.7084452252379795E-2</v>
      </c>
      <c r="F463" s="15">
        <f>'일자별 시가총액'!F462/'일자별 시가총액'!$G462</f>
        <v>8.2007150408408558E-2</v>
      </c>
      <c r="G463" s="24">
        <f>'일자별 시가총액'!H462</f>
        <v>138.02751127169938</v>
      </c>
      <c r="H463" s="30">
        <v>200000</v>
      </c>
      <c r="I463" s="30">
        <v>200000</v>
      </c>
      <c r="J463" s="9">
        <f t="shared" si="60"/>
        <v>23400000</v>
      </c>
      <c r="K463" s="23">
        <f t="shared" si="58"/>
        <v>13802.751127169939</v>
      </c>
      <c r="L463" s="9">
        <f t="shared" si="59"/>
        <v>322984376375.77655</v>
      </c>
      <c r="M463" s="31">
        <f>$L463*B463/'일자별 주가'!B462-펀드!R462</f>
        <v>0</v>
      </c>
      <c r="N463" s="31">
        <f>$L463*C463/'일자별 주가'!C462-펀드!S462</f>
        <v>0</v>
      </c>
      <c r="O463" s="31">
        <f>$L463*D463/'일자별 주가'!D462-펀드!T462</f>
        <v>0</v>
      </c>
      <c r="P463" s="31">
        <f>$L463*E463/'일자별 주가'!E462-펀드!U462</f>
        <v>0</v>
      </c>
      <c r="Q463" s="31">
        <f>$L463*F463/'일자별 주가'!F462-펀드!V462</f>
        <v>0</v>
      </c>
      <c r="R463" s="16">
        <f t="shared" si="61"/>
        <v>3164586.2455235925</v>
      </c>
      <c r="S463" s="16">
        <f t="shared" si="62"/>
        <v>12322.845157695951</v>
      </c>
      <c r="T463" s="16">
        <f t="shared" si="63"/>
        <v>376013.02351947315</v>
      </c>
      <c r="U463" s="16">
        <f t="shared" si="64"/>
        <v>32889.133076622471</v>
      </c>
      <c r="V463" s="16">
        <f t="shared" si="65"/>
        <v>35175.336431625954</v>
      </c>
    </row>
    <row r="464" spans="1:22" x14ac:dyDescent="0.3">
      <c r="A464">
        <v>462</v>
      </c>
      <c r="B464" s="15">
        <f>'일자별 시가총액'!B463/'일자별 시가총액'!$G463</f>
        <v>0.6864257140454193</v>
      </c>
      <c r="C464" s="15">
        <f>'일자별 시가총액'!C463/'일자별 시가총액'!$G463</f>
        <v>3.1168447117568578E-2</v>
      </c>
      <c r="D464" s="15">
        <f>'일자별 시가총액'!D463/'일자별 시가총액'!$G463</f>
        <v>0.12303378989018673</v>
      </c>
      <c r="E464" s="15">
        <f>'일자별 시가총액'!E463/'일자별 시가총액'!$G463</f>
        <v>7.8210541668988248E-2</v>
      </c>
      <c r="F464" s="15">
        <f>'일자별 시가총액'!F463/'일자별 시가총액'!$G463</f>
        <v>8.116150727783715E-2</v>
      </c>
      <c r="G464" s="24">
        <f>'일자별 시가총액'!H463</f>
        <v>139.09522957229265</v>
      </c>
      <c r="H464" s="30">
        <v>150000</v>
      </c>
      <c r="I464" s="30">
        <v>100000</v>
      </c>
      <c r="J464" s="9">
        <f t="shared" si="60"/>
        <v>23450000</v>
      </c>
      <c r="K464" s="23">
        <f t="shared" si="58"/>
        <v>13909.522957229265</v>
      </c>
      <c r="L464" s="9">
        <f t="shared" si="59"/>
        <v>326178313347.02625</v>
      </c>
      <c r="M464" s="31">
        <f>$L464*B464/'일자별 주가'!B463-펀드!R463</f>
        <v>6761.9364220593125</v>
      </c>
      <c r="N464" s="31">
        <f>$L464*C464/'일자별 주가'!C463-펀드!S463</f>
        <v>26.330865721572991</v>
      </c>
      <c r="O464" s="31">
        <f>$L464*D464/'일자별 주가'!D463-펀드!T463</f>
        <v>803.44663145189406</v>
      </c>
      <c r="P464" s="31">
        <f>$L464*E464/'일자별 주가'!E463-펀드!U463</f>
        <v>70.27592537739838</v>
      </c>
      <c r="Q464" s="31">
        <f>$L464*F464/'일자별 주가'!F463-펀드!V463</f>
        <v>75.160975281258288</v>
      </c>
      <c r="R464" s="16">
        <f t="shared" si="61"/>
        <v>3171348.1819456518</v>
      </c>
      <c r="S464" s="16">
        <f t="shared" si="62"/>
        <v>12349.176023417524</v>
      </c>
      <c r="T464" s="16">
        <f t="shared" si="63"/>
        <v>376816.47015092504</v>
      </c>
      <c r="U464" s="16">
        <f t="shared" si="64"/>
        <v>32959.409001999869</v>
      </c>
      <c r="V464" s="16">
        <f t="shared" si="65"/>
        <v>35250.497406907212</v>
      </c>
    </row>
    <row r="465" spans="1:22" x14ac:dyDescent="0.3">
      <c r="A465">
        <v>463</v>
      </c>
      <c r="B465" s="15">
        <f>'일자별 시가총액'!B464/'일자별 시가총액'!$G464</f>
        <v>0.6849221741568754</v>
      </c>
      <c r="C465" s="15">
        <f>'일자별 시가총액'!C464/'일자별 시가총액'!$G464</f>
        <v>3.189612909321124E-2</v>
      </c>
      <c r="D465" s="15">
        <f>'일자별 시가총액'!D464/'일자별 시가총액'!$G464</f>
        <v>0.126517891290687</v>
      </c>
      <c r="E465" s="15">
        <f>'일자별 시가총액'!E464/'일자별 시가총액'!$G464</f>
        <v>7.6267575370260868E-2</v>
      </c>
      <c r="F465" s="15">
        <f>'일자별 시가총액'!F464/'일자별 시가총액'!$G464</f>
        <v>8.0396230088965473E-2</v>
      </c>
      <c r="G465" s="24">
        <f>'일자별 시가총액'!H464</f>
        <v>140.98018103424056</v>
      </c>
      <c r="H465" s="30">
        <v>100000</v>
      </c>
      <c r="I465" s="30">
        <v>100000</v>
      </c>
      <c r="J465" s="9">
        <f t="shared" si="60"/>
        <v>23450000</v>
      </c>
      <c r="K465" s="23">
        <f t="shared" si="58"/>
        <v>14098.018103424058</v>
      </c>
      <c r="L465" s="9">
        <f t="shared" si="59"/>
        <v>330598524525.29413</v>
      </c>
      <c r="M465" s="31">
        <f>$L465*B465/'일자별 주가'!B464-펀드!R464</f>
        <v>0</v>
      </c>
      <c r="N465" s="31">
        <f>$L465*C465/'일자별 주가'!C464-펀드!S464</f>
        <v>0</v>
      </c>
      <c r="O465" s="31">
        <f>$L465*D465/'일자별 주가'!D464-펀드!T464</f>
        <v>0</v>
      </c>
      <c r="P465" s="31">
        <f>$L465*E465/'일자별 주가'!E464-펀드!U464</f>
        <v>0</v>
      </c>
      <c r="Q465" s="31">
        <f>$L465*F465/'일자별 주가'!F464-펀드!V464</f>
        <v>0</v>
      </c>
      <c r="R465" s="16">
        <f t="shared" si="61"/>
        <v>3171348.1819456518</v>
      </c>
      <c r="S465" s="16">
        <f t="shared" si="62"/>
        <v>12349.176023417524</v>
      </c>
      <c r="T465" s="16">
        <f t="shared" si="63"/>
        <v>376816.47015092504</v>
      </c>
      <c r="U465" s="16">
        <f t="shared" si="64"/>
        <v>32959.409001999869</v>
      </c>
      <c r="V465" s="16">
        <f t="shared" si="65"/>
        <v>35250.497406907212</v>
      </c>
    </row>
    <row r="466" spans="1:22" x14ac:dyDescent="0.3">
      <c r="A466">
        <v>464</v>
      </c>
      <c r="B466" s="15">
        <f>'일자별 시가총액'!B465/'일자별 시가총액'!$G465</f>
        <v>0.68238522746011754</v>
      </c>
      <c r="C466" s="15">
        <f>'일자별 시가총액'!C465/'일자별 시가총액'!$G465</f>
        <v>3.2117232227337998E-2</v>
      </c>
      <c r="D466" s="15">
        <f>'일자별 시가총액'!D465/'일자별 시가총액'!$G465</f>
        <v>0.1273632288325362</v>
      </c>
      <c r="E466" s="15">
        <f>'일자별 시가총액'!E465/'일자별 시가총액'!$G465</f>
        <v>7.7285246310364528E-2</v>
      </c>
      <c r="F466" s="15">
        <f>'일자별 시가총액'!F465/'일자별 시가총액'!$G465</f>
        <v>8.0849065169643727E-2</v>
      </c>
      <c r="G466" s="24">
        <f>'일자별 시가총액'!H465</f>
        <v>141.30612665438511</v>
      </c>
      <c r="H466" s="30">
        <v>100000</v>
      </c>
      <c r="I466" s="30">
        <v>100000</v>
      </c>
      <c r="J466" s="9">
        <f t="shared" si="60"/>
        <v>23450000</v>
      </c>
      <c r="K466" s="23">
        <f t="shared" si="58"/>
        <v>14130.61266543851</v>
      </c>
      <c r="L466" s="9">
        <f t="shared" si="59"/>
        <v>331362867004.53308</v>
      </c>
      <c r="M466" s="31">
        <f>$L466*B466/'일자별 주가'!B465-펀드!R465</f>
        <v>0</v>
      </c>
      <c r="N466" s="31">
        <f>$L466*C466/'일자별 주가'!C465-펀드!S465</f>
        <v>0</v>
      </c>
      <c r="O466" s="31">
        <f>$L466*D466/'일자별 주가'!D465-펀드!T465</f>
        <v>0</v>
      </c>
      <c r="P466" s="31">
        <f>$L466*E466/'일자별 주가'!E465-펀드!U465</f>
        <v>0</v>
      </c>
      <c r="Q466" s="31">
        <f>$L466*F466/'일자별 주가'!F465-펀드!V465</f>
        <v>0</v>
      </c>
      <c r="R466" s="16">
        <f t="shared" si="61"/>
        <v>3171348.1819456518</v>
      </c>
      <c r="S466" s="16">
        <f t="shared" si="62"/>
        <v>12349.176023417524</v>
      </c>
      <c r="T466" s="16">
        <f t="shared" si="63"/>
        <v>376816.47015092504</v>
      </c>
      <c r="U466" s="16">
        <f t="shared" si="64"/>
        <v>32959.409001999869</v>
      </c>
      <c r="V466" s="16">
        <f t="shared" si="65"/>
        <v>35250.497406907212</v>
      </c>
    </row>
    <row r="467" spans="1:22" x14ac:dyDescent="0.3">
      <c r="A467">
        <v>465</v>
      </c>
      <c r="B467" s="15">
        <f>'일자별 시가총액'!B466/'일자별 시가총액'!$G466</f>
        <v>0.68267869974589135</v>
      </c>
      <c r="C467" s="15">
        <f>'일자별 시가총액'!C466/'일자별 시가총액'!$G466</f>
        <v>3.1586184238441839E-2</v>
      </c>
      <c r="D467" s="15">
        <f>'일자별 시가총액'!D466/'일자별 시가총액'!$G466</f>
        <v>0.12677837126856503</v>
      </c>
      <c r="E467" s="15">
        <f>'일자별 시가총액'!E466/'일자별 시가총액'!$G466</f>
        <v>7.7171824607269179E-2</v>
      </c>
      <c r="F467" s="15">
        <f>'일자별 시가총액'!F466/'일자별 시가총액'!$G466</f>
        <v>8.1784920139832629E-2</v>
      </c>
      <c r="G467" s="24">
        <f>'일자별 시가총액'!H466</f>
        <v>140.05678080113429</v>
      </c>
      <c r="H467" s="30">
        <v>50000</v>
      </c>
      <c r="I467" s="30">
        <v>0</v>
      </c>
      <c r="J467" s="9">
        <f t="shared" si="60"/>
        <v>23500000</v>
      </c>
      <c r="K467" s="23">
        <f t="shared" si="58"/>
        <v>14005.67808011343</v>
      </c>
      <c r="L467" s="9">
        <f t="shared" si="59"/>
        <v>329133434882.66559</v>
      </c>
      <c r="M467" s="31">
        <f>$L467*B467/'일자별 주가'!B466-펀드!R466</f>
        <v>6761.9364220588468</v>
      </c>
      <c r="N467" s="31">
        <f>$L467*C467/'일자별 주가'!C466-펀드!S466</f>
        <v>26.330865721571172</v>
      </c>
      <c r="O467" s="31">
        <f>$L467*D467/'일자별 주가'!D466-펀드!T466</f>
        <v>803.44663145189406</v>
      </c>
      <c r="P467" s="31">
        <f>$L467*E467/'일자별 주가'!E466-펀드!U466</f>
        <v>70.275925377405656</v>
      </c>
      <c r="Q467" s="31">
        <f>$L467*F467/'일자별 주가'!F466-펀드!V466</f>
        <v>75.160975281251012</v>
      </c>
      <c r="R467" s="16">
        <f t="shared" si="61"/>
        <v>3178110.1183677106</v>
      </c>
      <c r="S467" s="16">
        <f t="shared" si="62"/>
        <v>12375.506889139095</v>
      </c>
      <c r="T467" s="16">
        <f t="shared" si="63"/>
        <v>377619.91678237694</v>
      </c>
      <c r="U467" s="16">
        <f t="shared" si="64"/>
        <v>33029.684927377275</v>
      </c>
      <c r="V467" s="16">
        <f t="shared" si="65"/>
        <v>35325.658382188463</v>
      </c>
    </row>
    <row r="468" spans="1:22" x14ac:dyDescent="0.3">
      <c r="A468">
        <v>466</v>
      </c>
      <c r="B468" s="15">
        <f>'일자별 시가총액'!B467/'일자별 시가총액'!$G467</f>
        <v>0.68120653446650703</v>
      </c>
      <c r="C468" s="15">
        <f>'일자별 시가총액'!C467/'일자별 시가총액'!$G467</f>
        <v>3.1406447554053835E-2</v>
      </c>
      <c r="D468" s="15">
        <f>'일자별 시가총액'!D467/'일자별 시가총액'!$G467</f>
        <v>0.12682951435557316</v>
      </c>
      <c r="E468" s="15">
        <f>'일자별 시가총액'!E467/'일자별 시가총액'!$G467</f>
        <v>7.8259830752016202E-2</v>
      </c>
      <c r="F468" s="15">
        <f>'일자별 시가총액'!F467/'일자별 시가총액'!$G467</f>
        <v>8.2297672871849831E-2</v>
      </c>
      <c r="G468" s="24">
        <f>'일자별 시가총액'!H467</f>
        <v>139.36681837624917</v>
      </c>
      <c r="H468" s="30">
        <v>50000</v>
      </c>
      <c r="I468" s="30">
        <v>0</v>
      </c>
      <c r="J468" s="9">
        <f t="shared" si="60"/>
        <v>23550000</v>
      </c>
      <c r="K468" s="23">
        <f t="shared" si="58"/>
        <v>13936.681837624918</v>
      </c>
      <c r="L468" s="9">
        <f t="shared" si="59"/>
        <v>328208857276.06683</v>
      </c>
      <c r="M468" s="31">
        <f>$L468*B468/'일자별 주가'!B467-펀드!R467</f>
        <v>6761.9364220602438</v>
      </c>
      <c r="N468" s="31">
        <f>$L468*C468/'일자별 주가'!C467-펀드!S467</f>
        <v>26.330865721578448</v>
      </c>
      <c r="O468" s="31">
        <f>$L468*D468/'일자별 주가'!D467-펀드!T467</f>
        <v>803.44663145195227</v>
      </c>
      <c r="P468" s="31">
        <f>$L468*E468/'일자별 주가'!E467-펀드!U467</f>
        <v>70.275925377405656</v>
      </c>
      <c r="Q468" s="31">
        <f>$L468*F468/'일자별 주가'!F467-펀드!V467</f>
        <v>75.160975281258288</v>
      </c>
      <c r="R468" s="16">
        <f t="shared" si="61"/>
        <v>3184872.0547897709</v>
      </c>
      <c r="S468" s="16">
        <f t="shared" si="62"/>
        <v>12401.837754860673</v>
      </c>
      <c r="T468" s="16">
        <f t="shared" si="63"/>
        <v>378423.36341382889</v>
      </c>
      <c r="U468" s="16">
        <f t="shared" si="64"/>
        <v>33099.960852754681</v>
      </c>
      <c r="V468" s="16">
        <f t="shared" si="65"/>
        <v>35400.819357469722</v>
      </c>
    </row>
    <row r="469" spans="1:22" x14ac:dyDescent="0.3">
      <c r="A469">
        <v>467</v>
      </c>
      <c r="B469" s="15">
        <f>'일자별 시가총액'!B468/'일자별 시가총액'!$G468</f>
        <v>0.68347726322001079</v>
      </c>
      <c r="C469" s="15">
        <f>'일자별 시가총액'!C468/'일자별 시가총액'!$G468</f>
        <v>3.2952624505707885E-2</v>
      </c>
      <c r="D469" s="15">
        <f>'일자별 시가총액'!D468/'일자별 시가총액'!$G468</f>
        <v>0.12717592253727406</v>
      </c>
      <c r="E469" s="15">
        <f>'일자별 시가총액'!E468/'일자별 시가총액'!$G468</f>
        <v>7.5622107015542492E-2</v>
      </c>
      <c r="F469" s="15">
        <f>'일자별 시가총액'!F468/'일자별 시가총액'!$G468</f>
        <v>8.0772082721464758E-2</v>
      </c>
      <c r="G469" s="24">
        <f>'일자별 시가총액'!H468</f>
        <v>140.88248407339324</v>
      </c>
      <c r="H469" s="30">
        <v>100000</v>
      </c>
      <c r="I469" s="30">
        <v>50000</v>
      </c>
      <c r="J469" s="9">
        <f t="shared" si="60"/>
        <v>23600000</v>
      </c>
      <c r="K469" s="23">
        <f t="shared" si="58"/>
        <v>14088.248407339323</v>
      </c>
      <c r="L469" s="9">
        <f t="shared" si="59"/>
        <v>332482662413.20801</v>
      </c>
      <c r="M469" s="31">
        <f>$L469*B469/'일자별 주가'!B468-펀드!R468</f>
        <v>6761.9364220574498</v>
      </c>
      <c r="N469" s="31">
        <f>$L469*C469/'일자별 주가'!C468-펀드!S468</f>
        <v>26.330865721567534</v>
      </c>
      <c r="O469" s="31">
        <f>$L469*D469/'일자별 주가'!D468-펀드!T468</f>
        <v>803.44663145166123</v>
      </c>
      <c r="P469" s="31">
        <f>$L469*E469/'일자별 주가'!E468-펀드!U468</f>
        <v>70.275925377383828</v>
      </c>
      <c r="Q469" s="31">
        <f>$L469*F469/'일자별 주가'!F468-펀드!V468</f>
        <v>75.160975281243736</v>
      </c>
      <c r="R469" s="16">
        <f t="shared" si="61"/>
        <v>3191633.9912118283</v>
      </c>
      <c r="S469" s="16">
        <f t="shared" si="62"/>
        <v>12428.168620582241</v>
      </c>
      <c r="T469" s="16">
        <f t="shared" si="63"/>
        <v>379226.81004528055</v>
      </c>
      <c r="U469" s="16">
        <f t="shared" si="64"/>
        <v>33170.236778132065</v>
      </c>
      <c r="V469" s="16">
        <f t="shared" si="65"/>
        <v>35475.980332750965</v>
      </c>
    </row>
    <row r="470" spans="1:22" x14ac:dyDescent="0.3">
      <c r="A470">
        <v>468</v>
      </c>
      <c r="B470" s="15">
        <f>'일자별 시가총액'!B469/'일자별 시가총액'!$G469</f>
        <v>0.68897230752889582</v>
      </c>
      <c r="C470" s="15">
        <f>'일자별 시가총액'!C469/'일자별 시가총액'!$G469</f>
        <v>3.1010266659135907E-2</v>
      </c>
      <c r="D470" s="15">
        <f>'일자별 시가총액'!D469/'일자별 시가총액'!$G469</f>
        <v>0.13060921073778622</v>
      </c>
      <c r="E470" s="15">
        <f>'일자별 시가총액'!E469/'일자별 시가총액'!$G469</f>
        <v>7.3133586794732239E-2</v>
      </c>
      <c r="F470" s="15">
        <f>'일자별 시가총액'!F469/'일자별 시가총액'!$G469</f>
        <v>7.6274628279449794E-2</v>
      </c>
      <c r="G470" s="24">
        <f>'일자별 시가총액'!H469</f>
        <v>147.02159505619156</v>
      </c>
      <c r="H470" s="30">
        <v>100000</v>
      </c>
      <c r="I470" s="30">
        <v>50000</v>
      </c>
      <c r="J470" s="9">
        <f t="shared" si="60"/>
        <v>23650000</v>
      </c>
      <c r="K470" s="23">
        <f t="shared" si="58"/>
        <v>14702.159505619155</v>
      </c>
      <c r="L470" s="9">
        <f t="shared" si="59"/>
        <v>347706072307.89301</v>
      </c>
      <c r="M470" s="31">
        <f>$L470*B470/'일자별 주가'!B469-펀드!R469</f>
        <v>6761.9364220588468</v>
      </c>
      <c r="N470" s="31">
        <f>$L470*C470/'일자별 주가'!C469-펀드!S469</f>
        <v>26.330865721571172</v>
      </c>
      <c r="O470" s="31">
        <f>$L470*D470/'일자별 주가'!D469-펀드!T469</f>
        <v>803.44663145189406</v>
      </c>
      <c r="P470" s="31">
        <f>$L470*E470/'일자별 주가'!E469-펀드!U469</f>
        <v>70.27592537739838</v>
      </c>
      <c r="Q470" s="31">
        <f>$L470*F470/'일자별 주가'!F469-펀드!V469</f>
        <v>75.160975281243736</v>
      </c>
      <c r="R470" s="16">
        <f t="shared" si="61"/>
        <v>3198395.9276338872</v>
      </c>
      <c r="S470" s="16">
        <f t="shared" si="62"/>
        <v>12454.499486303812</v>
      </c>
      <c r="T470" s="16">
        <f t="shared" si="63"/>
        <v>380030.25667673245</v>
      </c>
      <c r="U470" s="16">
        <f t="shared" si="64"/>
        <v>33240.512703509463</v>
      </c>
      <c r="V470" s="16">
        <f t="shared" si="65"/>
        <v>35551.141308032209</v>
      </c>
    </row>
    <row r="471" spans="1:22" x14ac:dyDescent="0.3">
      <c r="A471">
        <v>469</v>
      </c>
      <c r="B471" s="15">
        <f>'일자별 시가총액'!B470/'일자별 시가총액'!$G470</f>
        <v>0.69329002459429223</v>
      </c>
      <c r="C471" s="15">
        <f>'일자별 시가총액'!C470/'일자별 시가총액'!$G470</f>
        <v>3.0294733868474356E-2</v>
      </c>
      <c r="D471" s="15">
        <f>'일자별 시가총액'!D470/'일자별 시가총액'!$G470</f>
        <v>0.13018258404659494</v>
      </c>
      <c r="E471" s="15">
        <f>'일자별 시가총액'!E470/'일자별 시가총액'!$G470</f>
        <v>7.0808791916986621E-2</v>
      </c>
      <c r="F471" s="15">
        <f>'일자별 시가총액'!F470/'일자별 시가총액'!$G470</f>
        <v>7.5423865573651896E-2</v>
      </c>
      <c r="G471" s="24">
        <f>'일자별 시가총액'!H470</f>
        <v>146.8862365008076</v>
      </c>
      <c r="H471" s="30">
        <v>50000</v>
      </c>
      <c r="I471" s="30">
        <v>0</v>
      </c>
      <c r="J471" s="9">
        <f t="shared" si="60"/>
        <v>23700000</v>
      </c>
      <c r="K471" s="23">
        <f t="shared" si="58"/>
        <v>14688.623650080759</v>
      </c>
      <c r="L471" s="9">
        <f t="shared" si="59"/>
        <v>348120380506.914</v>
      </c>
      <c r="M471" s="31">
        <f>$L471*B471/'일자별 주가'!B470-펀드!R470</f>
        <v>6761.9364220593125</v>
      </c>
      <c r="N471" s="31">
        <f>$L471*C471/'일자별 주가'!C470-펀드!S470</f>
        <v>26.33086572157481</v>
      </c>
      <c r="O471" s="31">
        <f>$L471*D471/'일자별 주가'!D470-펀드!T470</f>
        <v>803.44663145195227</v>
      </c>
      <c r="P471" s="31">
        <f>$L471*E471/'일자별 주가'!E470-펀드!U470</f>
        <v>70.27592537739838</v>
      </c>
      <c r="Q471" s="31">
        <f>$L471*F471/'일자별 주가'!F470-펀드!V470</f>
        <v>75.160975281265564</v>
      </c>
      <c r="R471" s="16">
        <f t="shared" si="61"/>
        <v>3205157.8640559465</v>
      </c>
      <c r="S471" s="16">
        <f t="shared" si="62"/>
        <v>12480.830352025387</v>
      </c>
      <c r="T471" s="16">
        <f t="shared" si="63"/>
        <v>380833.7033081844</v>
      </c>
      <c r="U471" s="16">
        <f t="shared" si="64"/>
        <v>33310.788628886861</v>
      </c>
      <c r="V471" s="16">
        <f t="shared" si="65"/>
        <v>35626.302283313475</v>
      </c>
    </row>
    <row r="472" spans="1:22" x14ac:dyDescent="0.3">
      <c r="A472">
        <v>470</v>
      </c>
      <c r="B472" s="15">
        <f>'일자별 시가총액'!B471/'일자별 시가총액'!$G471</f>
        <v>0.69167152493937145</v>
      </c>
      <c r="C472" s="15">
        <f>'일자별 시가총액'!C471/'일자별 시가총액'!$G471</f>
        <v>3.0212554185074826E-2</v>
      </c>
      <c r="D472" s="15">
        <f>'일자별 시가총액'!D471/'일자별 시가총액'!$G471</f>
        <v>0.13129619957033792</v>
      </c>
      <c r="E472" s="15">
        <f>'일자별 시가총액'!E471/'일자별 시가총액'!$G471</f>
        <v>7.1788419288616151E-2</v>
      </c>
      <c r="F472" s="15">
        <f>'일자별 시가총액'!F471/'일자별 시가총액'!$G471</f>
        <v>7.5031302016599674E-2</v>
      </c>
      <c r="G472" s="24">
        <f>'일자별 시가총액'!H471</f>
        <v>146.25232531130888</v>
      </c>
      <c r="H472" s="30">
        <v>150000</v>
      </c>
      <c r="I472" s="30">
        <v>100000</v>
      </c>
      <c r="J472" s="9">
        <f t="shared" si="60"/>
        <v>23750000</v>
      </c>
      <c r="K472" s="23">
        <f t="shared" si="58"/>
        <v>14625.232531130889</v>
      </c>
      <c r="L472" s="9">
        <f t="shared" si="59"/>
        <v>347349272614.35858</v>
      </c>
      <c r="M472" s="31">
        <f>$L472*B472/'일자별 주가'!B471-펀드!R471</f>
        <v>6761.9364220597781</v>
      </c>
      <c r="N472" s="31">
        <f>$L472*C472/'일자별 주가'!C471-펀드!S471</f>
        <v>26.330865721572991</v>
      </c>
      <c r="O472" s="31">
        <f>$L472*D472/'일자별 주가'!D471-펀드!T471</f>
        <v>803.44663145189406</v>
      </c>
      <c r="P472" s="31">
        <f>$L472*E472/'일자별 주가'!E471-펀드!U471</f>
        <v>70.275925377405656</v>
      </c>
      <c r="Q472" s="31">
        <f>$L472*F472/'일자별 주가'!F471-펀드!V471</f>
        <v>75.160975281258288</v>
      </c>
      <c r="R472" s="16">
        <f t="shared" si="61"/>
        <v>3211919.8004780062</v>
      </c>
      <c r="S472" s="16">
        <f t="shared" si="62"/>
        <v>12507.16121774696</v>
      </c>
      <c r="T472" s="16">
        <f t="shared" si="63"/>
        <v>381637.14993963629</v>
      </c>
      <c r="U472" s="16">
        <f t="shared" si="64"/>
        <v>33381.064554264267</v>
      </c>
      <c r="V472" s="16">
        <f t="shared" si="65"/>
        <v>35701.463258594733</v>
      </c>
    </row>
    <row r="473" spans="1:22" x14ac:dyDescent="0.3">
      <c r="A473">
        <v>471</v>
      </c>
      <c r="B473" s="15">
        <f>'일자별 시가총액'!B472/'일자별 시가총액'!$G472</f>
        <v>0.69170306552091076</v>
      </c>
      <c r="C473" s="15">
        <f>'일자별 시가총액'!C472/'일자별 시가총액'!$G472</f>
        <v>3.0592633590906727E-2</v>
      </c>
      <c r="D473" s="15">
        <f>'일자별 시가총액'!D472/'일자별 시가총액'!$G472</f>
        <v>0.13103159584032356</v>
      </c>
      <c r="E473" s="15">
        <f>'일자별 시가총액'!E472/'일자별 시가총액'!$G472</f>
        <v>7.2082881785854716E-2</v>
      </c>
      <c r="F473" s="15">
        <f>'일자별 시가총액'!F472/'일자별 시가총액'!$G472</f>
        <v>7.4589823262004251E-2</v>
      </c>
      <c r="G473" s="24">
        <f>'일자별 시가총액'!H472</f>
        <v>144.09498501512124</v>
      </c>
      <c r="H473" s="30">
        <v>200000</v>
      </c>
      <c r="I473" s="30">
        <v>200000</v>
      </c>
      <c r="J473" s="9">
        <f t="shared" si="60"/>
        <v>23750000</v>
      </c>
      <c r="K473" s="23">
        <f t="shared" si="58"/>
        <v>14409.498501512124</v>
      </c>
      <c r="L473" s="9">
        <f t="shared" si="59"/>
        <v>342225589410.91296</v>
      </c>
      <c r="M473" s="31">
        <f>$L473*B473/'일자별 주가'!B472-펀드!R472</f>
        <v>0</v>
      </c>
      <c r="N473" s="31">
        <f>$L473*C473/'일자별 주가'!C472-펀드!S472</f>
        <v>0</v>
      </c>
      <c r="O473" s="31">
        <f>$L473*D473/'일자별 주가'!D472-펀드!T472</f>
        <v>0</v>
      </c>
      <c r="P473" s="31">
        <f>$L473*E473/'일자별 주가'!E472-펀드!U472</f>
        <v>0</v>
      </c>
      <c r="Q473" s="31">
        <f>$L473*F473/'일자별 주가'!F472-펀드!V472</f>
        <v>0</v>
      </c>
      <c r="R473" s="16">
        <f t="shared" si="61"/>
        <v>3211919.8004780062</v>
      </c>
      <c r="S473" s="16">
        <f t="shared" si="62"/>
        <v>12507.16121774696</v>
      </c>
      <c r="T473" s="16">
        <f t="shared" si="63"/>
        <v>381637.14993963629</v>
      </c>
      <c r="U473" s="16">
        <f t="shared" si="64"/>
        <v>33381.064554264267</v>
      </c>
      <c r="V473" s="16">
        <f t="shared" si="65"/>
        <v>35701.463258594733</v>
      </c>
    </row>
    <row r="474" spans="1:22" x14ac:dyDescent="0.3">
      <c r="A474">
        <v>472</v>
      </c>
      <c r="B474" s="15">
        <f>'일자별 시가총액'!B473/'일자별 시가총액'!$G473</f>
        <v>0.68995012242409559</v>
      </c>
      <c r="C474" s="15">
        <f>'일자별 시가총액'!C473/'일자별 시가총액'!$G473</f>
        <v>3.19506712522864E-2</v>
      </c>
      <c r="D474" s="15">
        <f>'일자별 시가총액'!D473/'일자별 시가총액'!$G473</f>
        <v>0.13096261375991733</v>
      </c>
      <c r="E474" s="15">
        <f>'일자별 시가총액'!E473/'일자별 시가총액'!$G473</f>
        <v>7.1507262675612332E-2</v>
      </c>
      <c r="F474" s="15">
        <f>'일자별 시가총액'!F473/'일자별 시가총액'!$G473</f>
        <v>7.5629329888088334E-2</v>
      </c>
      <c r="G474" s="24">
        <f>'일자별 시가총액'!H473</f>
        <v>141.71691182463627</v>
      </c>
      <c r="H474" s="30">
        <v>100000</v>
      </c>
      <c r="I474" s="30">
        <v>50000</v>
      </c>
      <c r="J474" s="9">
        <f t="shared" si="60"/>
        <v>23800000</v>
      </c>
      <c r="K474" s="23">
        <f t="shared" si="58"/>
        <v>14171.691182463628</v>
      </c>
      <c r="L474" s="9">
        <f t="shared" si="59"/>
        <v>337286250142.63434</v>
      </c>
      <c r="M474" s="31">
        <f>$L474*B474/'일자별 주가'!B473-펀드!R473</f>
        <v>6761.9364220588468</v>
      </c>
      <c r="N474" s="31">
        <f>$L474*C474/'일자별 주가'!C473-펀드!S473</f>
        <v>26.330865721572991</v>
      </c>
      <c r="O474" s="31">
        <f>$L474*D474/'일자별 주가'!D473-펀드!T473</f>
        <v>803.44663145189406</v>
      </c>
      <c r="P474" s="31">
        <f>$L474*E474/'일자별 주가'!E473-펀드!U473</f>
        <v>70.27592537739838</v>
      </c>
      <c r="Q474" s="31">
        <f>$L474*F474/'일자별 주가'!F473-펀드!V473</f>
        <v>75.160975281251012</v>
      </c>
      <c r="R474" s="16">
        <f t="shared" si="61"/>
        <v>3218681.7369000651</v>
      </c>
      <c r="S474" s="16">
        <f t="shared" si="62"/>
        <v>12533.492083468533</v>
      </c>
      <c r="T474" s="16">
        <f t="shared" si="63"/>
        <v>382440.59657108819</v>
      </c>
      <c r="U474" s="16">
        <f t="shared" si="64"/>
        <v>33451.340479641665</v>
      </c>
      <c r="V474" s="16">
        <f t="shared" si="65"/>
        <v>35776.624233875984</v>
      </c>
    </row>
    <row r="475" spans="1:22" x14ac:dyDescent="0.3">
      <c r="A475">
        <v>473</v>
      </c>
      <c r="B475" s="15">
        <f>'일자별 시가총액'!B474/'일자별 시가총액'!$G474</f>
        <v>0.69011285670070577</v>
      </c>
      <c r="C475" s="15">
        <f>'일자별 시가총액'!C474/'일자별 시가총액'!$G474</f>
        <v>3.2472471622410751E-2</v>
      </c>
      <c r="D475" s="15">
        <f>'일자별 시가총액'!D474/'일자별 시가총액'!$G474</f>
        <v>0.1315605745452543</v>
      </c>
      <c r="E475" s="15">
        <f>'일자별 시가총액'!E474/'일자별 시가총액'!$G474</f>
        <v>7.0631317060222618E-2</v>
      </c>
      <c r="F475" s="15">
        <f>'일자별 시가총액'!F474/'일자별 시가총액'!$G474</f>
        <v>7.522278007140655E-2</v>
      </c>
      <c r="G475" s="24">
        <f>'일자별 시가총액'!H474</f>
        <v>141.68349381350188</v>
      </c>
      <c r="H475" s="30">
        <v>150000</v>
      </c>
      <c r="I475" s="30">
        <v>100000</v>
      </c>
      <c r="J475" s="9">
        <f t="shared" si="60"/>
        <v>23850000</v>
      </c>
      <c r="K475" s="23">
        <f t="shared" si="58"/>
        <v>14168.349381350188</v>
      </c>
      <c r="L475" s="9">
        <f t="shared" si="59"/>
        <v>337915132745.20197</v>
      </c>
      <c r="M475" s="31">
        <f>$L475*B475/'일자별 주가'!B474-펀드!R474</f>
        <v>6761.9364220588468</v>
      </c>
      <c r="N475" s="31">
        <f>$L475*C475/'일자별 주가'!C474-펀드!S474</f>
        <v>26.330865721572991</v>
      </c>
      <c r="O475" s="31">
        <f>$L475*D475/'일자별 주가'!D474-펀드!T474</f>
        <v>803.44663145183586</v>
      </c>
      <c r="P475" s="31">
        <f>$L475*E475/'일자별 주가'!E474-펀드!U474</f>
        <v>70.27592537739838</v>
      </c>
      <c r="Q475" s="31">
        <f>$L475*F475/'일자별 주가'!F474-펀드!V474</f>
        <v>75.160975281243736</v>
      </c>
      <c r="R475" s="16">
        <f t="shared" si="61"/>
        <v>3225443.6733221239</v>
      </c>
      <c r="S475" s="16">
        <f t="shared" si="62"/>
        <v>12559.822949190106</v>
      </c>
      <c r="T475" s="16">
        <f t="shared" si="63"/>
        <v>383244.04320254002</v>
      </c>
      <c r="U475" s="16">
        <f t="shared" si="64"/>
        <v>33521.616405019064</v>
      </c>
      <c r="V475" s="16">
        <f t="shared" si="65"/>
        <v>35851.785209157228</v>
      </c>
    </row>
    <row r="476" spans="1:22" x14ac:dyDescent="0.3">
      <c r="A476">
        <v>474</v>
      </c>
      <c r="B476" s="15">
        <f>'일자별 시가총액'!B475/'일자별 시가총액'!$G475</f>
        <v>0.69138330492264277</v>
      </c>
      <c r="C476" s="15">
        <f>'일자별 시가총액'!C475/'일자별 시가총액'!$G475</f>
        <v>3.3175130154684727E-2</v>
      </c>
      <c r="D476" s="15">
        <f>'일자별 시가총액'!D475/'일자별 시가총액'!$G475</f>
        <v>0.13134700094041094</v>
      </c>
      <c r="E476" s="15">
        <f>'일자별 시가총액'!E475/'일자별 시가총액'!$G475</f>
        <v>6.993978916924995E-2</v>
      </c>
      <c r="F476" s="15">
        <f>'일자별 시가총액'!F475/'일자별 시가총액'!$G475</f>
        <v>7.4154774813011609E-2</v>
      </c>
      <c r="G476" s="24">
        <f>'일자별 시가총액'!H475</f>
        <v>139.46708387664864</v>
      </c>
      <c r="H476" s="30">
        <v>100000</v>
      </c>
      <c r="I476" s="30">
        <v>100000</v>
      </c>
      <c r="J476" s="9">
        <f t="shared" si="60"/>
        <v>23850000</v>
      </c>
      <c r="K476" s="23">
        <f t="shared" si="58"/>
        <v>13946.708387664863</v>
      </c>
      <c r="L476" s="9">
        <f t="shared" si="59"/>
        <v>332628995045.80701</v>
      </c>
      <c r="M476" s="31">
        <f>$L476*B476/'일자별 주가'!B475-펀드!R475</f>
        <v>0</v>
      </c>
      <c r="N476" s="31">
        <f>$L476*C476/'일자별 주가'!C475-펀드!S475</f>
        <v>0</v>
      </c>
      <c r="O476" s="31">
        <f>$L476*D476/'일자별 주가'!D475-펀드!T475</f>
        <v>0</v>
      </c>
      <c r="P476" s="31">
        <f>$L476*E476/'일자별 주가'!E475-펀드!U475</f>
        <v>0</v>
      </c>
      <c r="Q476" s="31">
        <f>$L476*F476/'일자별 주가'!F475-펀드!V475</f>
        <v>0</v>
      </c>
      <c r="R476" s="16">
        <f t="shared" si="61"/>
        <v>3225443.6733221239</v>
      </c>
      <c r="S476" s="16">
        <f t="shared" si="62"/>
        <v>12559.822949190106</v>
      </c>
      <c r="T476" s="16">
        <f t="shared" si="63"/>
        <v>383244.04320254002</v>
      </c>
      <c r="U476" s="16">
        <f t="shared" si="64"/>
        <v>33521.616405019064</v>
      </c>
      <c r="V476" s="16">
        <f t="shared" si="65"/>
        <v>35851.785209157228</v>
      </c>
    </row>
    <row r="477" spans="1:22" x14ac:dyDescent="0.3">
      <c r="A477">
        <v>475</v>
      </c>
      <c r="B477" s="15">
        <f>'일자별 시가총액'!B476/'일자별 시가총액'!$G476</f>
        <v>0.69639229889430199</v>
      </c>
      <c r="C477" s="15">
        <f>'일자별 시가총액'!C476/'일자별 시가총액'!$G476</f>
        <v>3.2095190026718727E-2</v>
      </c>
      <c r="D477" s="15">
        <f>'일자별 시가총액'!D476/'일자별 시가총액'!$G476</f>
        <v>0.12956655177319659</v>
      </c>
      <c r="E477" s="15">
        <f>'일자별 시가총액'!E476/'일자별 시가총액'!$G476</f>
        <v>6.9845906529603832E-2</v>
      </c>
      <c r="F477" s="15">
        <f>'일자별 시가총액'!F476/'일자별 시가총액'!$G476</f>
        <v>7.2100052776178855E-2</v>
      </c>
      <c r="G477" s="24">
        <f>'일자별 시가총액'!H476</f>
        <v>144.48409914927706</v>
      </c>
      <c r="H477" s="30">
        <v>200000</v>
      </c>
      <c r="I477" s="30">
        <v>50000</v>
      </c>
      <c r="J477" s="9">
        <f t="shared" si="60"/>
        <v>24000000</v>
      </c>
      <c r="K477" s="23">
        <f t="shared" si="58"/>
        <v>14448.409914927706</v>
      </c>
      <c r="L477" s="9">
        <f t="shared" si="59"/>
        <v>346761837958.26495</v>
      </c>
      <c r="M477" s="31">
        <f>$L477*B477/'일자별 주가'!B476-펀드!R476</f>
        <v>20285.80926617654</v>
      </c>
      <c r="N477" s="31">
        <f>$L477*C477/'일자별 주가'!C476-펀드!S476</f>
        <v>78.992597164720792</v>
      </c>
      <c r="O477" s="31">
        <f>$L477*D477/'일자별 주가'!D476-펀드!T476</f>
        <v>2410.339894355624</v>
      </c>
      <c r="P477" s="31">
        <f>$L477*E477/'일자별 주가'!E476-펀드!U476</f>
        <v>210.82777613219514</v>
      </c>
      <c r="Q477" s="31">
        <f>$L477*F477/'일자별 주가'!F476-펀드!V476</f>
        <v>225.48292584376031</v>
      </c>
      <c r="R477" s="16">
        <f t="shared" si="61"/>
        <v>3245729.4825883005</v>
      </c>
      <c r="S477" s="16">
        <f t="shared" si="62"/>
        <v>12638.815546354826</v>
      </c>
      <c r="T477" s="16">
        <f t="shared" si="63"/>
        <v>385654.38309689565</v>
      </c>
      <c r="U477" s="16">
        <f t="shared" si="64"/>
        <v>33732.444181151259</v>
      </c>
      <c r="V477" s="16">
        <f t="shared" si="65"/>
        <v>36077.268135000988</v>
      </c>
    </row>
    <row r="478" spans="1:22" x14ac:dyDescent="0.3">
      <c r="A478">
        <v>476</v>
      </c>
      <c r="B478" s="15">
        <f>'일자별 시가총액'!B477/'일자별 시가총액'!$G477</f>
        <v>0.697584566433194</v>
      </c>
      <c r="C478" s="15">
        <f>'일자별 시가총액'!C477/'일자별 시가총액'!$G477</f>
        <v>3.1591743122643234E-2</v>
      </c>
      <c r="D478" s="15">
        <f>'일자별 시가총액'!D477/'일자별 시가총액'!$G477</f>
        <v>0.13121843542751302</v>
      </c>
      <c r="E478" s="15">
        <f>'일자별 시가총액'!E477/'일자별 시가총액'!$G477</f>
        <v>6.9534055315473381E-2</v>
      </c>
      <c r="F478" s="15">
        <f>'일자별 시가총액'!F477/'일자별 시가총액'!$G477</f>
        <v>7.007119970117634E-2</v>
      </c>
      <c r="G478" s="24">
        <f>'일자별 시가총액'!H477</f>
        <v>146.95129607376577</v>
      </c>
      <c r="H478" s="30">
        <v>50000</v>
      </c>
      <c r="I478" s="30">
        <v>0</v>
      </c>
      <c r="J478" s="9">
        <f t="shared" si="60"/>
        <v>24050000</v>
      </c>
      <c r="K478" s="23">
        <f t="shared" si="58"/>
        <v>14695.129607376577</v>
      </c>
      <c r="L478" s="9">
        <f t="shared" si="59"/>
        <v>353417867057.40668</v>
      </c>
      <c r="M478" s="31">
        <f>$L478*B478/'일자별 주가'!B477-펀드!R477</f>
        <v>6761.9364220588468</v>
      </c>
      <c r="N478" s="31">
        <f>$L478*C478/'일자별 주가'!C477-펀드!S477</f>
        <v>26.330865721569353</v>
      </c>
      <c r="O478" s="31">
        <f>$L478*D478/'일자별 주가'!D477-펀드!T477</f>
        <v>803.44663145183586</v>
      </c>
      <c r="P478" s="31">
        <f>$L478*E478/'일자별 주가'!E477-펀드!U477</f>
        <v>70.27592537739838</v>
      </c>
      <c r="Q478" s="31">
        <f>$L478*F478/'일자별 주가'!F477-펀드!V477</f>
        <v>75.160975281251012</v>
      </c>
      <c r="R478" s="16">
        <f t="shared" si="61"/>
        <v>3252491.4190103593</v>
      </c>
      <c r="S478" s="16">
        <f t="shared" si="62"/>
        <v>12665.146412076396</v>
      </c>
      <c r="T478" s="16">
        <f t="shared" si="63"/>
        <v>386457.82972834748</v>
      </c>
      <c r="U478" s="16">
        <f t="shared" si="64"/>
        <v>33802.720106528657</v>
      </c>
      <c r="V478" s="16">
        <f t="shared" si="65"/>
        <v>36152.429110282239</v>
      </c>
    </row>
    <row r="479" spans="1:22" x14ac:dyDescent="0.3">
      <c r="A479">
        <v>477</v>
      </c>
      <c r="B479" s="15">
        <f>'일자별 시가총액'!B478/'일자별 시가총액'!$G478</f>
        <v>0.69852732985084187</v>
      </c>
      <c r="C479" s="15">
        <f>'일자별 시가총액'!C478/'일자별 시가총액'!$G478</f>
        <v>3.2002617611196979E-2</v>
      </c>
      <c r="D479" s="15">
        <f>'일자별 시가총액'!D478/'일자별 시가총액'!$G478</f>
        <v>0.12954765783232505</v>
      </c>
      <c r="E479" s="15">
        <f>'일자별 시가총액'!E478/'일자별 시가총액'!$G478</f>
        <v>6.8851951259019287E-2</v>
      </c>
      <c r="F479" s="15">
        <f>'일자별 시가총액'!F478/'일자별 시가총액'!$G478</f>
        <v>7.1070443446616796E-2</v>
      </c>
      <c r="G479" s="24">
        <f>'일자별 시가총액'!H478</f>
        <v>146.3657531099937</v>
      </c>
      <c r="H479" s="30">
        <v>150000</v>
      </c>
      <c r="I479" s="30">
        <v>100000</v>
      </c>
      <c r="J479" s="9">
        <f t="shared" si="60"/>
        <v>24100000</v>
      </c>
      <c r="K479" s="23">
        <f t="shared" si="58"/>
        <v>14636.575310999371</v>
      </c>
      <c r="L479" s="9">
        <f t="shared" si="59"/>
        <v>352741464995.08484</v>
      </c>
      <c r="M479" s="31">
        <f>$L479*B479/'일자별 주가'!B478-펀드!R478</f>
        <v>6761.9364220588468</v>
      </c>
      <c r="N479" s="31">
        <f>$L479*C479/'일자별 주가'!C478-펀드!S478</f>
        <v>26.330865721571172</v>
      </c>
      <c r="O479" s="31">
        <f>$L479*D479/'일자별 주가'!D478-펀드!T478</f>
        <v>803.44663145177765</v>
      </c>
      <c r="P479" s="31">
        <f>$L479*E479/'일자별 주가'!E478-펀드!U478</f>
        <v>70.27592537739838</v>
      </c>
      <c r="Q479" s="31">
        <f>$L479*F479/'일자별 주가'!F478-펀드!V478</f>
        <v>75.160975281251012</v>
      </c>
      <c r="R479" s="16">
        <f t="shared" si="61"/>
        <v>3259253.3554324182</v>
      </c>
      <c r="S479" s="16">
        <f t="shared" si="62"/>
        <v>12691.477277797967</v>
      </c>
      <c r="T479" s="16">
        <f t="shared" si="63"/>
        <v>387261.27635979926</v>
      </c>
      <c r="U479" s="16">
        <f t="shared" si="64"/>
        <v>33872.996031906056</v>
      </c>
      <c r="V479" s="16">
        <f t="shared" si="65"/>
        <v>36227.59008556349</v>
      </c>
    </row>
    <row r="480" spans="1:22" x14ac:dyDescent="0.3">
      <c r="A480">
        <v>478</v>
      </c>
      <c r="B480" s="15">
        <f>'일자별 시가총액'!B479/'일자별 시가총액'!$G479</f>
        <v>0.6996300332673191</v>
      </c>
      <c r="C480" s="15">
        <f>'일자별 시가총액'!C479/'일자별 시가총액'!$G479</f>
        <v>3.1794349102742078E-2</v>
      </c>
      <c r="D480" s="15">
        <f>'일자별 시가총액'!D479/'일자별 시가총액'!$G479</f>
        <v>0.12910652975183795</v>
      </c>
      <c r="E480" s="15">
        <f>'일자별 시가총액'!E479/'일자별 시가총액'!$G479</f>
        <v>6.8327975316805387E-2</v>
      </c>
      <c r="F480" s="15">
        <f>'일자별 시가총액'!F479/'일자별 시가총액'!$G479</f>
        <v>7.1141112561295447E-2</v>
      </c>
      <c r="G480" s="24">
        <f>'일자별 시가총액'!H479</f>
        <v>147.48816502163123</v>
      </c>
      <c r="H480" s="30">
        <v>150000</v>
      </c>
      <c r="I480" s="30">
        <v>100000</v>
      </c>
      <c r="J480" s="9">
        <f t="shared" si="60"/>
        <v>24150000</v>
      </c>
      <c r="K480" s="23">
        <f t="shared" si="58"/>
        <v>14748.816502163123</v>
      </c>
      <c r="L480" s="9">
        <f t="shared" si="59"/>
        <v>356183918527.23944</v>
      </c>
      <c r="M480" s="31">
        <f>$L480*B480/'일자별 주가'!B479-펀드!R479</f>
        <v>6761.9364220588468</v>
      </c>
      <c r="N480" s="31">
        <f>$L480*C480/'일자별 주가'!C479-펀드!S479</f>
        <v>26.330865721572991</v>
      </c>
      <c r="O480" s="31">
        <f>$L480*D480/'일자별 주가'!D479-펀드!T479</f>
        <v>803.44663145189406</v>
      </c>
      <c r="P480" s="31">
        <f>$L480*E480/'일자별 주가'!E479-펀드!U479</f>
        <v>70.27592537739838</v>
      </c>
      <c r="Q480" s="31">
        <f>$L480*F480/'일자별 주가'!F479-펀드!V479</f>
        <v>75.160975281251012</v>
      </c>
      <c r="R480" s="16">
        <f t="shared" si="61"/>
        <v>3266015.291854477</v>
      </c>
      <c r="S480" s="16">
        <f t="shared" si="62"/>
        <v>12717.80814351954</v>
      </c>
      <c r="T480" s="16">
        <f t="shared" si="63"/>
        <v>388064.72299125115</v>
      </c>
      <c r="U480" s="16">
        <f t="shared" si="64"/>
        <v>33943.271957283454</v>
      </c>
      <c r="V480" s="16">
        <f t="shared" si="65"/>
        <v>36302.751060844741</v>
      </c>
    </row>
    <row r="481" spans="1:22" x14ac:dyDescent="0.3">
      <c r="A481">
        <v>479</v>
      </c>
      <c r="B481" s="15">
        <f>'일자별 시가총액'!B480/'일자별 시가총액'!$G480</f>
        <v>0.70183983937939953</v>
      </c>
      <c r="C481" s="15">
        <f>'일자별 시가총액'!C480/'일자별 시가총액'!$G480</f>
        <v>3.0603982641047425E-2</v>
      </c>
      <c r="D481" s="15">
        <f>'일자별 시가총액'!D480/'일자별 시가총액'!$G480</f>
        <v>0.13090591944789343</v>
      </c>
      <c r="E481" s="15">
        <f>'일자별 시가총액'!E480/'일자별 시가총액'!$G480</f>
        <v>6.7004218616793051E-2</v>
      </c>
      <c r="F481" s="15">
        <f>'일자별 시가총액'!F480/'일자별 시가총액'!$G480</f>
        <v>6.964603991486655E-2</v>
      </c>
      <c r="G481" s="24">
        <f>'일자별 시가총액'!H480</f>
        <v>149.14339417669871</v>
      </c>
      <c r="H481" s="30">
        <v>150000</v>
      </c>
      <c r="I481" s="30">
        <v>50000</v>
      </c>
      <c r="J481" s="9">
        <f t="shared" si="60"/>
        <v>24250000</v>
      </c>
      <c r="K481" s="23">
        <f t="shared" si="58"/>
        <v>14914.339417669871</v>
      </c>
      <c r="L481" s="9">
        <f t="shared" si="59"/>
        <v>361672730878.49438</v>
      </c>
      <c r="M481" s="31">
        <f>$L481*B481/'일자별 주가'!B480-펀드!R480</f>
        <v>13523.872844118625</v>
      </c>
      <c r="N481" s="31">
        <f>$L481*C481/'일자별 주가'!C480-펀드!S480</f>
        <v>52.661731443147801</v>
      </c>
      <c r="O481" s="31">
        <f>$L481*D481/'일자별 주가'!D480-펀드!T480</f>
        <v>1606.8932629037299</v>
      </c>
      <c r="P481" s="31">
        <f>$L481*E481/'일자별 주가'!E480-펀드!U480</f>
        <v>140.55185075479676</v>
      </c>
      <c r="Q481" s="31">
        <f>$L481*F481/'일자별 주가'!F480-펀드!V480</f>
        <v>150.3219505625093</v>
      </c>
      <c r="R481" s="16">
        <f t="shared" si="61"/>
        <v>3279539.1646985956</v>
      </c>
      <c r="S481" s="16">
        <f t="shared" si="62"/>
        <v>12770.469874962688</v>
      </c>
      <c r="T481" s="16">
        <f t="shared" si="63"/>
        <v>389671.61625415488</v>
      </c>
      <c r="U481" s="16">
        <f t="shared" si="64"/>
        <v>34083.823808038251</v>
      </c>
      <c r="V481" s="16">
        <f t="shared" si="65"/>
        <v>36453.07301140725</v>
      </c>
    </row>
    <row r="482" spans="1:22" x14ac:dyDescent="0.3">
      <c r="A482">
        <v>480</v>
      </c>
      <c r="B482" s="15">
        <f>'일자별 시가총액'!B481/'일자별 시가총액'!$G481</f>
        <v>0.69809829147337454</v>
      </c>
      <c r="C482" s="15">
        <f>'일자별 시가총액'!C481/'일자별 시가총액'!$G481</f>
        <v>3.1725108954495394E-2</v>
      </c>
      <c r="D482" s="15">
        <f>'일자별 시가총액'!D481/'일자별 시가총액'!$G481</f>
        <v>0.12860054576038041</v>
      </c>
      <c r="E482" s="15">
        <f>'일자별 시가총액'!E481/'일자별 시가총액'!$G481</f>
        <v>7.0396495804005699E-2</v>
      </c>
      <c r="F482" s="15">
        <f>'일자별 시가총액'!F481/'일자별 시가총액'!$G481</f>
        <v>7.1179558007743948E-2</v>
      </c>
      <c r="G482" s="24">
        <f>'일자별 시가총액'!H481</f>
        <v>149.94274744971926</v>
      </c>
      <c r="H482" s="30">
        <v>50000</v>
      </c>
      <c r="I482" s="30">
        <v>50000</v>
      </c>
      <c r="J482" s="9">
        <f t="shared" si="60"/>
        <v>24250000</v>
      </c>
      <c r="K482" s="23">
        <f t="shared" si="58"/>
        <v>14994.274744971925</v>
      </c>
      <c r="L482" s="9">
        <f t="shared" si="59"/>
        <v>363611162565.56915</v>
      </c>
      <c r="M482" s="31">
        <f>$L482*B482/'일자별 주가'!B481-펀드!R481</f>
        <v>0</v>
      </c>
      <c r="N482" s="31">
        <f>$L482*C482/'일자별 주가'!C481-펀드!S481</f>
        <v>0</v>
      </c>
      <c r="O482" s="31">
        <f>$L482*D482/'일자별 주가'!D481-펀드!T481</f>
        <v>0</v>
      </c>
      <c r="P482" s="31">
        <f>$L482*E482/'일자별 주가'!E481-펀드!U481</f>
        <v>0</v>
      </c>
      <c r="Q482" s="31">
        <f>$L482*F482/'일자별 주가'!F481-펀드!V481</f>
        <v>0</v>
      </c>
      <c r="R482" s="16">
        <f t="shared" si="61"/>
        <v>3279539.1646985956</v>
      </c>
      <c r="S482" s="16">
        <f t="shared" si="62"/>
        <v>12770.469874962688</v>
      </c>
      <c r="T482" s="16">
        <f t="shared" si="63"/>
        <v>389671.61625415488</v>
      </c>
      <c r="U482" s="16">
        <f t="shared" si="64"/>
        <v>34083.823808038251</v>
      </c>
      <c r="V482" s="16">
        <f t="shared" si="65"/>
        <v>36453.07301140725</v>
      </c>
    </row>
    <row r="483" spans="1:22" x14ac:dyDescent="0.3">
      <c r="A483">
        <v>481</v>
      </c>
      <c r="B483" s="15">
        <f>'일자별 시가총액'!B482/'일자별 시가총액'!$G482</f>
        <v>0.69801234775955745</v>
      </c>
      <c r="C483" s="15">
        <f>'일자별 시가총액'!C482/'일자별 시가총액'!$G482</f>
        <v>3.1465405524691736E-2</v>
      </c>
      <c r="D483" s="15">
        <f>'일자별 시가총액'!D482/'일자별 시가총액'!$G482</f>
        <v>0.13098128929784028</v>
      </c>
      <c r="E483" s="15">
        <f>'일자별 시가총액'!E482/'일자별 시가총액'!$G482</f>
        <v>6.9296682540025634E-2</v>
      </c>
      <c r="F483" s="15">
        <f>'일자별 시가총액'!F482/'일자별 시가총액'!$G482</f>
        <v>7.0244274877884913E-2</v>
      </c>
      <c r="G483" s="24">
        <f>'일자별 시가총액'!H482</f>
        <v>151.51119601315688</v>
      </c>
      <c r="H483" s="30">
        <v>150000</v>
      </c>
      <c r="I483" s="30">
        <v>50000</v>
      </c>
      <c r="J483" s="9">
        <f t="shared" si="60"/>
        <v>24350000</v>
      </c>
      <c r="K483" s="23">
        <f t="shared" si="58"/>
        <v>15151.119601315688</v>
      </c>
      <c r="L483" s="9">
        <f t="shared" si="59"/>
        <v>368929762292.03699</v>
      </c>
      <c r="M483" s="31">
        <f>$L483*B483/'일자별 주가'!B482-펀드!R482</f>
        <v>13523.872844117694</v>
      </c>
      <c r="N483" s="31">
        <f>$L483*C483/'일자별 주가'!C482-펀드!S482</f>
        <v>52.661731443142344</v>
      </c>
      <c r="O483" s="31">
        <f>$L483*D483/'일자별 주가'!D482-펀드!T482</f>
        <v>1606.8932629037881</v>
      </c>
      <c r="P483" s="31">
        <f>$L483*E483/'일자별 주가'!E482-펀드!U482</f>
        <v>140.55185075479676</v>
      </c>
      <c r="Q483" s="31">
        <f>$L483*F483/'일자별 주가'!F482-펀드!V482</f>
        <v>150.32195056250202</v>
      </c>
      <c r="R483" s="16">
        <f t="shared" si="61"/>
        <v>3293063.0375427133</v>
      </c>
      <c r="S483" s="16">
        <f t="shared" si="62"/>
        <v>12823.13160640583</v>
      </c>
      <c r="T483" s="16">
        <f t="shared" si="63"/>
        <v>391278.50951705867</v>
      </c>
      <c r="U483" s="16">
        <f t="shared" si="64"/>
        <v>34224.375658793047</v>
      </c>
      <c r="V483" s="16">
        <f t="shared" si="65"/>
        <v>36603.394961969752</v>
      </c>
    </row>
    <row r="484" spans="1:22" x14ac:dyDescent="0.3">
      <c r="A484">
        <v>482</v>
      </c>
      <c r="B484" s="15">
        <f>'일자별 시가총액'!B483/'일자별 시가총액'!$G483</f>
        <v>0.6974640301953412</v>
      </c>
      <c r="C484" s="15">
        <f>'일자별 시가총액'!C483/'일자별 시가총액'!$G483</f>
        <v>3.1448613802229602E-2</v>
      </c>
      <c r="D484" s="15">
        <f>'일자별 시가총액'!D483/'일자별 시가총액'!$G483</f>
        <v>0.12985792926661752</v>
      </c>
      <c r="E484" s="15">
        <f>'일자별 시가총액'!E483/'일자별 시가총액'!$G483</f>
        <v>6.9752966907653466E-2</v>
      </c>
      <c r="F484" s="15">
        <f>'일자별 시가총액'!F483/'일자별 시가총액'!$G483</f>
        <v>7.1476459828158201E-2</v>
      </c>
      <c r="G484" s="24">
        <f>'일자별 시가총액'!H483</f>
        <v>149.10959944721384</v>
      </c>
      <c r="H484" s="30">
        <v>200000</v>
      </c>
      <c r="I484" s="30">
        <v>100000</v>
      </c>
      <c r="J484" s="9">
        <f t="shared" si="60"/>
        <v>24450000</v>
      </c>
      <c r="K484" s="23">
        <f t="shared" si="58"/>
        <v>14910.959944721384</v>
      </c>
      <c r="L484" s="9">
        <f t="shared" si="59"/>
        <v>364572970648.43787</v>
      </c>
      <c r="M484" s="31">
        <f>$L484*B484/'일자별 주가'!B483-펀드!R483</f>
        <v>13523.872844117694</v>
      </c>
      <c r="N484" s="31">
        <f>$L484*C484/'일자별 주가'!C483-펀드!S483</f>
        <v>52.661731443145982</v>
      </c>
      <c r="O484" s="31">
        <f>$L484*D484/'일자별 주가'!D483-펀드!T483</f>
        <v>1606.8932629037299</v>
      </c>
      <c r="P484" s="31">
        <f>$L484*E484/'일자별 주가'!E483-펀드!U483</f>
        <v>140.55185075479676</v>
      </c>
      <c r="Q484" s="31">
        <f>$L484*F484/'일자별 주가'!F483-펀드!V483</f>
        <v>150.32195056250202</v>
      </c>
      <c r="R484" s="16">
        <f t="shared" si="61"/>
        <v>3306586.910386831</v>
      </c>
      <c r="S484" s="16">
        <f t="shared" si="62"/>
        <v>12875.793337848976</v>
      </c>
      <c r="T484" s="16">
        <f t="shared" si="63"/>
        <v>392885.4027799624</v>
      </c>
      <c r="U484" s="16">
        <f t="shared" si="64"/>
        <v>34364.927509547844</v>
      </c>
      <c r="V484" s="16">
        <f t="shared" si="65"/>
        <v>36753.716912532254</v>
      </c>
    </row>
    <row r="485" spans="1:22" x14ac:dyDescent="0.3">
      <c r="A485">
        <v>483</v>
      </c>
      <c r="B485" s="15">
        <f>'일자별 시가총액'!B484/'일자별 시가총액'!$G484</f>
        <v>0.69769773108829991</v>
      </c>
      <c r="C485" s="15">
        <f>'일자별 시가총액'!C484/'일자별 시가총액'!$G484</f>
        <v>3.048625766759562E-2</v>
      </c>
      <c r="D485" s="15">
        <f>'일자별 시가총액'!D484/'일자별 시가총액'!$G484</f>
        <v>0.13115000749606021</v>
      </c>
      <c r="E485" s="15">
        <f>'일자별 시가총액'!E484/'일자별 시가총액'!$G484</f>
        <v>6.9678363551129038E-2</v>
      </c>
      <c r="F485" s="15">
        <f>'일자별 시가총액'!F484/'일자별 시가총액'!$G484</f>
        <v>7.0987640196915211E-2</v>
      </c>
      <c r="G485" s="24">
        <f>'일자별 시가총액'!H484</f>
        <v>148.86581798225853</v>
      </c>
      <c r="H485" s="30">
        <v>200000</v>
      </c>
      <c r="I485" s="30">
        <v>100000</v>
      </c>
      <c r="J485" s="9">
        <f t="shared" si="60"/>
        <v>24550000</v>
      </c>
      <c r="K485" s="23">
        <f t="shared" si="58"/>
        <v>14886.581798225852</v>
      </c>
      <c r="L485" s="9">
        <f t="shared" si="59"/>
        <v>365465583146.4447</v>
      </c>
      <c r="M485" s="31">
        <f>$L485*B485/'일자별 주가'!B484-펀드!R484</f>
        <v>13523.872844118159</v>
      </c>
      <c r="N485" s="31">
        <f>$L485*C485/'일자별 주가'!C484-펀드!S484</f>
        <v>52.661731443147801</v>
      </c>
      <c r="O485" s="31">
        <f>$L485*D485/'일자별 주가'!D484-펀드!T484</f>
        <v>1606.8932629037299</v>
      </c>
      <c r="P485" s="31">
        <f>$L485*E485/'일자별 주가'!E484-펀드!U484</f>
        <v>140.55185075479676</v>
      </c>
      <c r="Q485" s="31">
        <f>$L485*F485/'일자별 주가'!F484-펀드!V484</f>
        <v>150.32195056250202</v>
      </c>
      <c r="R485" s="16">
        <f t="shared" si="61"/>
        <v>3320110.7832309492</v>
      </c>
      <c r="S485" s="16">
        <f t="shared" si="62"/>
        <v>12928.455069292124</v>
      </c>
      <c r="T485" s="16">
        <f t="shared" si="63"/>
        <v>394492.29604286613</v>
      </c>
      <c r="U485" s="16">
        <f t="shared" si="64"/>
        <v>34505.479360302641</v>
      </c>
      <c r="V485" s="16">
        <f t="shared" si="65"/>
        <v>36904.038863094756</v>
      </c>
    </row>
    <row r="486" spans="1:22" x14ac:dyDescent="0.3">
      <c r="A486">
        <v>484</v>
      </c>
      <c r="B486" s="15">
        <f>'일자별 시가총액'!B485/'일자별 시가총액'!$G485</f>
        <v>0.70226003726064401</v>
      </c>
      <c r="C486" s="15">
        <f>'일자별 시가총액'!C485/'일자별 시가총액'!$G485</f>
        <v>3.1237668087757259E-2</v>
      </c>
      <c r="D486" s="15">
        <f>'일자별 시가총액'!D485/'일자별 시가총액'!$G485</f>
        <v>0.13112290172840654</v>
      </c>
      <c r="E486" s="15">
        <f>'일자별 시가총액'!E485/'일자별 시가총액'!$G485</f>
        <v>6.6444760130590252E-2</v>
      </c>
      <c r="F486" s="15">
        <f>'일자별 시가총액'!F485/'일자별 시가총액'!$G485</f>
        <v>6.8934632792601924E-2</v>
      </c>
      <c r="G486" s="24">
        <f>'일자별 시가총액'!H485</f>
        <v>148.28384839597342</v>
      </c>
      <c r="H486" s="30">
        <v>200000</v>
      </c>
      <c r="I486" s="30">
        <v>150000</v>
      </c>
      <c r="J486" s="9">
        <f t="shared" si="60"/>
        <v>24600000</v>
      </c>
      <c r="K486" s="23">
        <f t="shared" si="58"/>
        <v>14828.384839597342</v>
      </c>
      <c r="L486" s="9">
        <f t="shared" si="59"/>
        <v>364778267054.0946</v>
      </c>
      <c r="M486" s="31">
        <f>$L486*B486/'일자별 주가'!B485-펀드!R485</f>
        <v>6761.9364220588468</v>
      </c>
      <c r="N486" s="31">
        <f>$L486*C486/'일자별 주가'!C485-펀드!S485</f>
        <v>26.330865721571172</v>
      </c>
      <c r="O486" s="31">
        <f>$L486*D486/'일자별 주가'!D485-펀드!T485</f>
        <v>803.44663145189406</v>
      </c>
      <c r="P486" s="31">
        <f>$L486*E486/'일자별 주가'!E485-펀드!U485</f>
        <v>70.27592537739838</v>
      </c>
      <c r="Q486" s="31">
        <f>$L486*F486/'일자별 주가'!F485-펀드!V485</f>
        <v>75.160975281258288</v>
      </c>
      <c r="R486" s="16">
        <f t="shared" si="61"/>
        <v>3326872.719653008</v>
      </c>
      <c r="S486" s="16">
        <f t="shared" si="62"/>
        <v>12954.785935013695</v>
      </c>
      <c r="T486" s="16">
        <f t="shared" si="63"/>
        <v>395295.74267431803</v>
      </c>
      <c r="U486" s="16">
        <f t="shared" si="64"/>
        <v>34575.755285680039</v>
      </c>
      <c r="V486" s="16">
        <f t="shared" si="65"/>
        <v>36979.199838376015</v>
      </c>
    </row>
    <row r="487" spans="1:22" x14ac:dyDescent="0.3">
      <c r="A487">
        <v>485</v>
      </c>
      <c r="B487" s="15">
        <f>'일자별 시가총액'!B486/'일자별 시가총액'!$G486</f>
        <v>0.70240061766500128</v>
      </c>
      <c r="C487" s="15">
        <f>'일자별 시가총액'!C486/'일자별 시가총액'!$G486</f>
        <v>3.149001656646782E-2</v>
      </c>
      <c r="D487" s="15">
        <f>'일자별 시가총액'!D486/'일자별 시가총액'!$G486</f>
        <v>0.13282385241235242</v>
      </c>
      <c r="E487" s="15">
        <f>'일자별 시가총액'!E486/'일자별 시가총액'!$G486</f>
        <v>6.5473852109100658E-2</v>
      </c>
      <c r="F487" s="15">
        <f>'일자별 시가총액'!F486/'일자별 시가총액'!$G486</f>
        <v>6.7811661247077798E-2</v>
      </c>
      <c r="G487" s="24">
        <f>'일자별 시가총액'!H486</f>
        <v>149.40939775825626</v>
      </c>
      <c r="H487" s="30">
        <v>100000</v>
      </c>
      <c r="I487" s="30">
        <v>100000</v>
      </c>
      <c r="J487" s="9">
        <f t="shared" si="60"/>
        <v>24600000</v>
      </c>
      <c r="K487" s="23">
        <f t="shared" si="58"/>
        <v>14940.939775825627</v>
      </c>
      <c r="L487" s="9">
        <f t="shared" si="59"/>
        <v>367547118485.31042</v>
      </c>
      <c r="M487" s="31">
        <f>$L487*B487/'일자별 주가'!B486-펀드!R486</f>
        <v>0</v>
      </c>
      <c r="N487" s="31">
        <f>$L487*C487/'일자별 주가'!C486-펀드!S486</f>
        <v>0</v>
      </c>
      <c r="O487" s="31">
        <f>$L487*D487/'일자별 주가'!D486-펀드!T486</f>
        <v>0</v>
      </c>
      <c r="P487" s="31">
        <f>$L487*E487/'일자별 주가'!E486-펀드!U486</f>
        <v>0</v>
      </c>
      <c r="Q487" s="31">
        <f>$L487*F487/'일자별 주가'!F486-펀드!V486</f>
        <v>0</v>
      </c>
      <c r="R487" s="16">
        <f t="shared" si="61"/>
        <v>3326872.719653008</v>
      </c>
      <c r="S487" s="16">
        <f t="shared" si="62"/>
        <v>12954.785935013695</v>
      </c>
      <c r="T487" s="16">
        <f t="shared" si="63"/>
        <v>395295.74267431803</v>
      </c>
      <c r="U487" s="16">
        <f t="shared" si="64"/>
        <v>34575.755285680039</v>
      </c>
      <c r="V487" s="16">
        <f t="shared" si="65"/>
        <v>36979.199838376015</v>
      </c>
    </row>
    <row r="488" spans="1:22" x14ac:dyDescent="0.3">
      <c r="A488">
        <v>486</v>
      </c>
      <c r="B488" s="15">
        <f>'일자별 시가총액'!B487/'일자별 시가총액'!$G487</f>
        <v>0.70002391653209073</v>
      </c>
      <c r="C488" s="15">
        <f>'일자별 시가총액'!C487/'일자별 시가총액'!$G487</f>
        <v>3.3172643479917274E-2</v>
      </c>
      <c r="D488" s="15">
        <f>'일자별 시가총액'!D487/'일자별 시가총액'!$G487</f>
        <v>0.13256867555728283</v>
      </c>
      <c r="E488" s="15">
        <f>'일자별 시가총액'!E487/'일자별 시가총액'!$G487</f>
        <v>6.5926176375539089E-2</v>
      </c>
      <c r="F488" s="15">
        <f>'일자별 시가총액'!F487/'일자별 시가총액'!$G487</f>
        <v>6.8308588055170066E-2</v>
      </c>
      <c r="G488" s="24">
        <f>'일자별 시가총액'!H487</f>
        <v>150.30305142783513</v>
      </c>
      <c r="H488" s="30">
        <v>200000</v>
      </c>
      <c r="I488" s="30">
        <v>150000</v>
      </c>
      <c r="J488" s="9">
        <f t="shared" si="60"/>
        <v>24650000</v>
      </c>
      <c r="K488" s="23">
        <f t="shared" si="58"/>
        <v>15030.305142783513</v>
      </c>
      <c r="L488" s="9">
        <f t="shared" si="59"/>
        <v>370497021769.61359</v>
      </c>
      <c r="M488" s="31">
        <f>$L488*B488/'일자별 주가'!B487-펀드!R487</f>
        <v>6761.9364220588468</v>
      </c>
      <c r="N488" s="31">
        <f>$L488*C488/'일자별 주가'!C487-펀드!S487</f>
        <v>26.330865721569353</v>
      </c>
      <c r="O488" s="31">
        <f>$L488*D488/'일자별 주가'!D487-펀드!T487</f>
        <v>803.44663145177765</v>
      </c>
      <c r="P488" s="31">
        <f>$L488*E488/'일자별 주가'!E487-펀드!U487</f>
        <v>70.275925377391104</v>
      </c>
      <c r="Q488" s="31">
        <f>$L488*F488/'일자별 주가'!F487-펀드!V487</f>
        <v>75.160975281243736</v>
      </c>
      <c r="R488" s="16">
        <f t="shared" si="61"/>
        <v>3333634.6560750669</v>
      </c>
      <c r="S488" s="16">
        <f t="shared" si="62"/>
        <v>12981.116800735264</v>
      </c>
      <c r="T488" s="16">
        <f t="shared" si="63"/>
        <v>396099.1893057698</v>
      </c>
      <c r="U488" s="16">
        <f t="shared" si="64"/>
        <v>34646.03121105743</v>
      </c>
      <c r="V488" s="16">
        <f t="shared" si="65"/>
        <v>37054.360813657258</v>
      </c>
    </row>
    <row r="489" spans="1:22" x14ac:dyDescent="0.3">
      <c r="A489">
        <v>487</v>
      </c>
      <c r="B489" s="15">
        <f>'일자별 시가총액'!B488/'일자별 시가총액'!$G488</f>
        <v>0.70287121859736923</v>
      </c>
      <c r="C489" s="15">
        <f>'일자별 시가총액'!C488/'일자별 시가총액'!$G488</f>
        <v>3.3118127140028035E-2</v>
      </c>
      <c r="D489" s="15">
        <f>'일자별 시가총액'!D488/'일자별 시가총액'!$G488</f>
        <v>0.13062519122269059</v>
      </c>
      <c r="E489" s="15">
        <f>'일자별 시가총액'!E488/'일자별 시가총액'!$G488</f>
        <v>6.527538250238786E-2</v>
      </c>
      <c r="F489" s="15">
        <f>'일자별 시가총액'!F488/'일자별 시가총액'!$G488</f>
        <v>6.8110080537524292E-2</v>
      </c>
      <c r="G489" s="24">
        <f>'일자별 시가총액'!H488</f>
        <v>150.07899796299128</v>
      </c>
      <c r="H489" s="30">
        <v>200000</v>
      </c>
      <c r="I489" s="30">
        <v>200000</v>
      </c>
      <c r="J489" s="9">
        <f t="shared" si="60"/>
        <v>24650000</v>
      </c>
      <c r="K489" s="23">
        <f t="shared" si="58"/>
        <v>15007.899796299129</v>
      </c>
      <c r="L489" s="9">
        <f t="shared" si="59"/>
        <v>369944729978.7735</v>
      </c>
      <c r="M489" s="31">
        <f>$L489*B489/'일자별 주가'!B488-펀드!R488</f>
        <v>0</v>
      </c>
      <c r="N489" s="31">
        <f>$L489*C489/'일자별 주가'!C488-펀드!S488</f>
        <v>0</v>
      </c>
      <c r="O489" s="31">
        <f>$L489*D489/'일자별 주가'!D488-펀드!T488</f>
        <v>0</v>
      </c>
      <c r="P489" s="31">
        <f>$L489*E489/'일자별 주가'!E488-펀드!U488</f>
        <v>0</v>
      </c>
      <c r="Q489" s="31">
        <f>$L489*F489/'일자별 주가'!F488-펀드!V488</f>
        <v>0</v>
      </c>
      <c r="R489" s="16">
        <f t="shared" si="61"/>
        <v>3333634.6560750669</v>
      </c>
      <c r="S489" s="16">
        <f t="shared" si="62"/>
        <v>12981.116800735264</v>
      </c>
      <c r="T489" s="16">
        <f t="shared" si="63"/>
        <v>396099.1893057698</v>
      </c>
      <c r="U489" s="16">
        <f t="shared" si="64"/>
        <v>34646.03121105743</v>
      </c>
      <c r="V489" s="16">
        <f t="shared" si="65"/>
        <v>37054.360813657258</v>
      </c>
    </row>
    <row r="490" spans="1:22" x14ac:dyDescent="0.3">
      <c r="A490">
        <v>488</v>
      </c>
      <c r="B490" s="15">
        <f>'일자별 시가총액'!B489/'일자별 시가총액'!$G489</f>
        <v>0.70667112793538533</v>
      </c>
      <c r="C490" s="15">
        <f>'일자별 시가총액'!C489/'일자별 시가총액'!$G489</f>
        <v>3.2980389960861611E-2</v>
      </c>
      <c r="D490" s="15">
        <f>'일자별 시가총액'!D489/'일자별 시가총액'!$G489</f>
        <v>0.13123085791069877</v>
      </c>
      <c r="E490" s="15">
        <f>'일자별 시가총액'!E489/'일자별 시가총액'!$G489</f>
        <v>6.248881646280964E-2</v>
      </c>
      <c r="F490" s="15">
        <f>'일자별 시가총액'!F489/'일자별 시가총액'!$G489</f>
        <v>6.6628807730244627E-2</v>
      </c>
      <c r="G490" s="24">
        <f>'일자별 시가총액'!H489</f>
        <v>147.5496245796574</v>
      </c>
      <c r="H490" s="30">
        <v>100000</v>
      </c>
      <c r="I490" s="30">
        <v>50000</v>
      </c>
      <c r="J490" s="9">
        <f t="shared" si="60"/>
        <v>24700000</v>
      </c>
      <c r="K490" s="23">
        <f t="shared" si="58"/>
        <v>14754.962457965741</v>
      </c>
      <c r="L490" s="9">
        <f t="shared" si="59"/>
        <v>364447572711.75378</v>
      </c>
      <c r="M490" s="31">
        <f>$L490*B490/'일자별 주가'!B489-펀드!R489</f>
        <v>6761.9364220588468</v>
      </c>
      <c r="N490" s="31">
        <f>$L490*C490/'일자별 주가'!C489-펀드!S489</f>
        <v>26.33086572157481</v>
      </c>
      <c r="O490" s="31">
        <f>$L490*D490/'일자별 주가'!D489-펀드!T489</f>
        <v>803.44663145195227</v>
      </c>
      <c r="P490" s="31">
        <f>$L490*E490/'일자별 주가'!E489-펀드!U489</f>
        <v>70.275925377412932</v>
      </c>
      <c r="Q490" s="31">
        <f>$L490*F490/'일자별 주가'!F489-펀드!V489</f>
        <v>75.160975281258288</v>
      </c>
      <c r="R490" s="16">
        <f t="shared" si="61"/>
        <v>3340396.5924971257</v>
      </c>
      <c r="S490" s="16">
        <f t="shared" si="62"/>
        <v>13007.447666456839</v>
      </c>
      <c r="T490" s="16">
        <f t="shared" si="63"/>
        <v>396902.63593722176</v>
      </c>
      <c r="U490" s="16">
        <f t="shared" si="64"/>
        <v>34716.307136434843</v>
      </c>
      <c r="V490" s="16">
        <f t="shared" si="65"/>
        <v>37129.521788938517</v>
      </c>
    </row>
    <row r="491" spans="1:22" x14ac:dyDescent="0.3">
      <c r="A491">
        <v>489</v>
      </c>
      <c r="B491" s="15">
        <f>'일자별 시가총액'!B490/'일자별 시가총액'!$G490</f>
        <v>0.70800643641622552</v>
      </c>
      <c r="C491" s="15">
        <f>'일자별 시가총액'!C490/'일자별 시가총액'!$G490</f>
        <v>3.241029517746094E-2</v>
      </c>
      <c r="D491" s="15">
        <f>'일자별 시가총액'!D490/'일자별 시가총액'!$G490</f>
        <v>0.1341039205106595</v>
      </c>
      <c r="E491" s="15">
        <f>'일자별 시가총액'!E490/'일자별 시가총액'!$G490</f>
        <v>6.0486254153484131E-2</v>
      </c>
      <c r="F491" s="15">
        <f>'일자별 시가총액'!F490/'일자별 시가총액'!$G490</f>
        <v>6.4993093742169938E-2</v>
      </c>
      <c r="G491" s="24">
        <f>'일자별 시가총액'!H490</f>
        <v>149.18147841592193</v>
      </c>
      <c r="H491" s="30">
        <v>100000</v>
      </c>
      <c r="I491" s="30">
        <v>50000</v>
      </c>
      <c r="J491" s="9">
        <f t="shared" si="60"/>
        <v>24750000</v>
      </c>
      <c r="K491" s="23">
        <f t="shared" si="58"/>
        <v>14918.147841592194</v>
      </c>
      <c r="L491" s="9">
        <f t="shared" si="59"/>
        <v>369224159079.4068</v>
      </c>
      <c r="M491" s="31">
        <f>$L491*B491/'일자별 주가'!B490-펀드!R490</f>
        <v>6761.9364220597781</v>
      </c>
      <c r="N491" s="31">
        <f>$L491*C491/'일자별 주가'!C490-펀드!S490</f>
        <v>26.33086572157481</v>
      </c>
      <c r="O491" s="31">
        <f>$L491*D491/'일자별 주가'!D490-펀드!T490</f>
        <v>803.44663145183586</v>
      </c>
      <c r="P491" s="31">
        <f>$L491*E491/'일자별 주가'!E490-펀드!U490</f>
        <v>70.275925377391104</v>
      </c>
      <c r="Q491" s="31">
        <f>$L491*F491/'일자별 주가'!F490-펀드!V490</f>
        <v>75.160975281258288</v>
      </c>
      <c r="R491" s="16">
        <f t="shared" si="61"/>
        <v>3347158.5289191855</v>
      </c>
      <c r="S491" s="16">
        <f t="shared" si="62"/>
        <v>13033.778532178414</v>
      </c>
      <c r="T491" s="16">
        <f t="shared" si="63"/>
        <v>397706.08256867359</v>
      </c>
      <c r="U491" s="16">
        <f t="shared" si="64"/>
        <v>34786.583061812235</v>
      </c>
      <c r="V491" s="16">
        <f t="shared" si="65"/>
        <v>37204.682764219775</v>
      </c>
    </row>
    <row r="492" spans="1:22" x14ac:dyDescent="0.3">
      <c r="A492">
        <v>490</v>
      </c>
      <c r="B492" s="15">
        <f>'일자별 시가총액'!B491/'일자별 시가총액'!$G491</f>
        <v>0.71224913318264393</v>
      </c>
      <c r="C492" s="15">
        <f>'일자별 시가총액'!C491/'일자별 시가총액'!$G491</f>
        <v>3.1104087076577799E-2</v>
      </c>
      <c r="D492" s="15">
        <f>'일자별 시가총액'!D491/'일자별 시가총액'!$G491</f>
        <v>0.13536335163658073</v>
      </c>
      <c r="E492" s="15">
        <f>'일자별 시가총액'!E491/'일자별 시가총액'!$G491</f>
        <v>5.8267573708700122E-2</v>
      </c>
      <c r="F492" s="15">
        <f>'일자별 시가총액'!F491/'일자별 시가총액'!$G491</f>
        <v>6.301585439549745E-2</v>
      </c>
      <c r="G492" s="24">
        <f>'일자별 시가총액'!H491</f>
        <v>150.76122297611931</v>
      </c>
      <c r="H492" s="30">
        <v>200000</v>
      </c>
      <c r="I492" s="30">
        <v>150000</v>
      </c>
      <c r="J492" s="9">
        <f t="shared" si="60"/>
        <v>24800000</v>
      </c>
      <c r="K492" s="23">
        <f t="shared" si="58"/>
        <v>15076.12229761193</v>
      </c>
      <c r="L492" s="9">
        <f t="shared" si="59"/>
        <v>373887832980.77588</v>
      </c>
      <c r="M492" s="31">
        <f>$L492*B492/'일자별 주가'!B491-펀드!R491</f>
        <v>6761.9364220583811</v>
      </c>
      <c r="N492" s="31">
        <f>$L492*C492/'일자별 주가'!C491-펀드!S491</f>
        <v>26.330865721569353</v>
      </c>
      <c r="O492" s="31">
        <f>$L492*D492/'일자별 주가'!D491-펀드!T491</f>
        <v>803.44663145183586</v>
      </c>
      <c r="P492" s="31">
        <f>$L492*E492/'일자별 주가'!E491-펀드!U491</f>
        <v>70.27592537739838</v>
      </c>
      <c r="Q492" s="31">
        <f>$L492*F492/'일자별 주가'!F491-펀드!V491</f>
        <v>75.160975281243736</v>
      </c>
      <c r="R492" s="16">
        <f t="shared" si="61"/>
        <v>3353920.4653412439</v>
      </c>
      <c r="S492" s="16">
        <f t="shared" si="62"/>
        <v>13060.109397899983</v>
      </c>
      <c r="T492" s="16">
        <f t="shared" si="63"/>
        <v>398509.52920012543</v>
      </c>
      <c r="U492" s="16">
        <f t="shared" si="64"/>
        <v>34856.858987189633</v>
      </c>
      <c r="V492" s="16">
        <f t="shared" si="65"/>
        <v>37279.843739501019</v>
      </c>
    </row>
    <row r="493" spans="1:22" x14ac:dyDescent="0.3">
      <c r="A493">
        <v>491</v>
      </c>
      <c r="B493" s="15">
        <f>'일자별 시가총액'!B492/'일자별 시가총액'!$G492</f>
        <v>0.71190662079888656</v>
      </c>
      <c r="C493" s="15">
        <f>'일자별 시가총액'!C492/'일자별 시가총액'!$G492</f>
        <v>3.072314988978752E-2</v>
      </c>
      <c r="D493" s="15">
        <f>'일자별 시가총액'!D492/'일자별 시가총액'!$G492</f>
        <v>0.13498092146416488</v>
      </c>
      <c r="E493" s="15">
        <f>'일자별 시가총액'!E492/'일자별 시가총액'!$G492</f>
        <v>5.8708502180457062E-2</v>
      </c>
      <c r="F493" s="15">
        <f>'일자별 시가총액'!F492/'일자별 시가총액'!$G492</f>
        <v>6.3680805666703949E-2</v>
      </c>
      <c r="G493" s="24">
        <f>'일자별 시가총액'!H492</f>
        <v>151.78359193126241</v>
      </c>
      <c r="H493" s="30">
        <v>150000</v>
      </c>
      <c r="I493" s="30">
        <v>100000</v>
      </c>
      <c r="J493" s="9">
        <f t="shared" si="60"/>
        <v>24850000</v>
      </c>
      <c r="K493" s="23">
        <f t="shared" si="58"/>
        <v>15178.35919312624</v>
      </c>
      <c r="L493" s="9">
        <f t="shared" si="59"/>
        <v>377182225949.18707</v>
      </c>
      <c r="M493" s="31">
        <f>$L493*B493/'일자별 주가'!B492-펀드!R492</f>
        <v>6761.9364220588468</v>
      </c>
      <c r="N493" s="31">
        <f>$L493*C493/'일자별 주가'!C492-펀드!S492</f>
        <v>26.330865721572991</v>
      </c>
      <c r="O493" s="31">
        <f>$L493*D493/'일자별 주가'!D492-펀드!T492</f>
        <v>803.44663145195227</v>
      </c>
      <c r="P493" s="31">
        <f>$L493*E493/'일자별 주가'!E492-펀드!U492</f>
        <v>70.27592537739838</v>
      </c>
      <c r="Q493" s="31">
        <f>$L493*F493/'일자별 주가'!F492-펀드!V492</f>
        <v>75.160975281251012</v>
      </c>
      <c r="R493" s="16">
        <f t="shared" si="61"/>
        <v>3360682.4017633027</v>
      </c>
      <c r="S493" s="16">
        <f t="shared" si="62"/>
        <v>13086.440263621556</v>
      </c>
      <c r="T493" s="16">
        <f t="shared" si="63"/>
        <v>399312.97583157738</v>
      </c>
      <c r="U493" s="16">
        <f t="shared" si="64"/>
        <v>34927.134912567031</v>
      </c>
      <c r="V493" s="16">
        <f t="shared" si="65"/>
        <v>37355.00471478227</v>
      </c>
    </row>
    <row r="494" spans="1:22" x14ac:dyDescent="0.3">
      <c r="A494">
        <v>492</v>
      </c>
      <c r="B494" s="15">
        <f>'일자별 시가총액'!B493/'일자별 시가총액'!$G493</f>
        <v>0.71362268538453411</v>
      </c>
      <c r="C494" s="15">
        <f>'일자별 시가총액'!C493/'일자별 시가총액'!$G493</f>
        <v>3.0192366206822911E-2</v>
      </c>
      <c r="D494" s="15">
        <f>'일자별 시가총액'!D493/'일자별 시가총액'!$G493</f>
        <v>0.13482445948483207</v>
      </c>
      <c r="E494" s="15">
        <f>'일자별 시가총액'!E493/'일자별 시가총액'!$G493</f>
        <v>5.7213676645165051E-2</v>
      </c>
      <c r="F494" s="15">
        <f>'일자별 시가총액'!F493/'일자별 시가총액'!$G493</f>
        <v>6.4146812278645854E-2</v>
      </c>
      <c r="G494" s="24">
        <f>'일자별 시가총액'!H493</f>
        <v>152.55565528509845</v>
      </c>
      <c r="H494" s="30">
        <v>50000</v>
      </c>
      <c r="I494" s="30">
        <v>50000</v>
      </c>
      <c r="J494" s="9">
        <f t="shared" si="60"/>
        <v>24850000</v>
      </c>
      <c r="K494" s="23">
        <f t="shared" si="58"/>
        <v>15255.565528509846</v>
      </c>
      <c r="L494" s="9">
        <f t="shared" si="59"/>
        <v>379100803383.46967</v>
      </c>
      <c r="M494" s="31">
        <f>$L494*B494/'일자별 주가'!B493-펀드!R493</f>
        <v>0</v>
      </c>
      <c r="N494" s="31">
        <f>$L494*C494/'일자별 주가'!C493-펀드!S493</f>
        <v>0</v>
      </c>
      <c r="O494" s="31">
        <f>$L494*D494/'일자별 주가'!D493-펀드!T493</f>
        <v>0</v>
      </c>
      <c r="P494" s="31">
        <f>$L494*E494/'일자별 주가'!E493-펀드!U493</f>
        <v>0</v>
      </c>
      <c r="Q494" s="31">
        <f>$L494*F494/'일자별 주가'!F493-펀드!V493</f>
        <v>0</v>
      </c>
      <c r="R494" s="16">
        <f t="shared" si="61"/>
        <v>3360682.4017633027</v>
      </c>
      <c r="S494" s="16">
        <f t="shared" si="62"/>
        <v>13086.440263621556</v>
      </c>
      <c r="T494" s="16">
        <f t="shared" si="63"/>
        <v>399312.97583157738</v>
      </c>
      <c r="U494" s="16">
        <f t="shared" si="64"/>
        <v>34927.134912567031</v>
      </c>
      <c r="V494" s="16">
        <f t="shared" si="65"/>
        <v>37355.00471478227</v>
      </c>
    </row>
    <row r="495" spans="1:22" x14ac:dyDescent="0.3">
      <c r="A495">
        <v>493</v>
      </c>
      <c r="B495" s="15">
        <f>'일자별 시가총액'!B494/'일자별 시가총액'!$G494</f>
        <v>0.71444177980098322</v>
      </c>
      <c r="C495" s="15">
        <f>'일자별 시가총액'!C494/'일자별 시가총액'!$G494</f>
        <v>3.0374396595908407E-2</v>
      </c>
      <c r="D495" s="15">
        <f>'일자별 시가총액'!D494/'일자별 시가총액'!$G494</f>
        <v>0.13336718106159962</v>
      </c>
      <c r="E495" s="15">
        <f>'일자별 시가총액'!E494/'일자별 시가총액'!$G494</f>
        <v>5.8049102060538614E-2</v>
      </c>
      <c r="F495" s="15">
        <f>'일자별 시가총액'!F494/'일자별 시가총액'!$G494</f>
        <v>6.3767540480970081E-2</v>
      </c>
      <c r="G495" s="24">
        <f>'일자별 시가총액'!H494</f>
        <v>151.81287443749304</v>
      </c>
      <c r="H495" s="30">
        <v>200000</v>
      </c>
      <c r="I495" s="30">
        <v>100000</v>
      </c>
      <c r="J495" s="9">
        <f t="shared" si="60"/>
        <v>24950000</v>
      </c>
      <c r="K495" s="23">
        <f t="shared" si="58"/>
        <v>15181.287443749305</v>
      </c>
      <c r="L495" s="9">
        <f t="shared" si="59"/>
        <v>378773121721.54517</v>
      </c>
      <c r="M495" s="31">
        <f>$L495*B495/'일자별 주가'!B494-펀드!R494</f>
        <v>13523.872844118625</v>
      </c>
      <c r="N495" s="31">
        <f>$L495*C495/'일자별 주가'!C494-펀드!S494</f>
        <v>52.661731443147801</v>
      </c>
      <c r="O495" s="31">
        <f>$L495*D495/'일자별 주가'!D494-펀드!T494</f>
        <v>1606.8932629037881</v>
      </c>
      <c r="P495" s="31">
        <f>$L495*E495/'일자별 주가'!E494-펀드!U494</f>
        <v>140.55185075480404</v>
      </c>
      <c r="Q495" s="31">
        <f>$L495*F495/'일자별 주가'!F494-펀드!V494</f>
        <v>150.32195056251658</v>
      </c>
      <c r="R495" s="16">
        <f t="shared" si="61"/>
        <v>3374206.2746074214</v>
      </c>
      <c r="S495" s="16">
        <f t="shared" si="62"/>
        <v>13139.101995064704</v>
      </c>
      <c r="T495" s="16">
        <f t="shared" si="63"/>
        <v>400919.86909448117</v>
      </c>
      <c r="U495" s="16">
        <f t="shared" si="64"/>
        <v>35067.686763321835</v>
      </c>
      <c r="V495" s="16">
        <f t="shared" si="65"/>
        <v>37505.326665344786</v>
      </c>
    </row>
    <row r="496" spans="1:22" x14ac:dyDescent="0.3">
      <c r="A496">
        <v>494</v>
      </c>
      <c r="B496" s="15">
        <f>'일자별 시가총액'!B495/'일자별 시가총액'!$G495</f>
        <v>0.71262039815486122</v>
      </c>
      <c r="C496" s="15">
        <f>'일자별 시가총액'!C495/'일자별 시가총액'!$G495</f>
        <v>3.0429977507183268E-2</v>
      </c>
      <c r="D496" s="15">
        <f>'일자별 시가총액'!D495/'일자별 시가총액'!$G495</f>
        <v>0.13444319976554323</v>
      </c>
      <c r="E496" s="15">
        <f>'일자별 시가총액'!E495/'일자별 시가총액'!$G495</f>
        <v>5.8290163360156175E-2</v>
      </c>
      <c r="F496" s="15">
        <f>'일자별 시가총액'!F495/'일자별 시가총액'!$G495</f>
        <v>6.4216261212256126E-2</v>
      </c>
      <c r="G496" s="24">
        <f>'일자별 시가총액'!H495</f>
        <v>152.39066860764697</v>
      </c>
      <c r="H496" s="30">
        <v>200000</v>
      </c>
      <c r="I496" s="30">
        <v>100000</v>
      </c>
      <c r="J496" s="9">
        <f t="shared" si="60"/>
        <v>25050000</v>
      </c>
      <c r="K496" s="23">
        <f t="shared" si="58"/>
        <v>15239.066860764697</v>
      </c>
      <c r="L496" s="9">
        <f t="shared" si="59"/>
        <v>381738624862.15564</v>
      </c>
      <c r="M496" s="31">
        <f>$L496*B496/'일자별 주가'!B495-펀드!R495</f>
        <v>13523.872844117228</v>
      </c>
      <c r="N496" s="31">
        <f>$L496*C496/'일자별 주가'!C495-펀드!S495</f>
        <v>52.661731443142344</v>
      </c>
      <c r="O496" s="31">
        <f>$L496*D496/'일자별 주가'!D495-펀드!T495</f>
        <v>1606.8932629036135</v>
      </c>
      <c r="P496" s="31">
        <f>$L496*E496/'일자별 주가'!E495-펀드!U495</f>
        <v>140.55185075478948</v>
      </c>
      <c r="Q496" s="31">
        <f>$L496*F496/'일자별 주가'!F495-펀드!V495</f>
        <v>150.32195056249475</v>
      </c>
      <c r="R496" s="16">
        <f t="shared" si="61"/>
        <v>3387730.1474515386</v>
      </c>
      <c r="S496" s="16">
        <f t="shared" si="62"/>
        <v>13191.763726507847</v>
      </c>
      <c r="T496" s="16">
        <f t="shared" si="63"/>
        <v>402526.76235738478</v>
      </c>
      <c r="U496" s="16">
        <f t="shared" si="64"/>
        <v>35208.238614076625</v>
      </c>
      <c r="V496" s="16">
        <f t="shared" si="65"/>
        <v>37655.648615907281</v>
      </c>
    </row>
    <row r="497" spans="1:22" x14ac:dyDescent="0.3">
      <c r="A497">
        <v>495</v>
      </c>
      <c r="B497" s="15">
        <f>'일자별 시가총액'!B496/'일자별 시가총액'!$G496</f>
        <v>0.7085612900467686</v>
      </c>
      <c r="C497" s="15">
        <f>'일자별 시가총액'!C496/'일자별 시가총액'!$G496</f>
        <v>3.0798004698734217E-2</v>
      </c>
      <c r="D497" s="15">
        <f>'일자별 시가총액'!D496/'일자별 시가총액'!$G496</f>
        <v>0.13568782375153768</v>
      </c>
      <c r="E497" s="15">
        <f>'일자별 시가총액'!E496/'일자별 시가총액'!$G496</f>
        <v>5.8687598504865282E-2</v>
      </c>
      <c r="F497" s="15">
        <f>'일자별 시가총액'!F496/'일자별 시가총액'!$G496</f>
        <v>6.6265282998094172E-2</v>
      </c>
      <c r="G497" s="24">
        <f>'일자별 시가총액'!H496</f>
        <v>150.40070563919059</v>
      </c>
      <c r="H497" s="30">
        <v>150000</v>
      </c>
      <c r="I497" s="30">
        <v>150000</v>
      </c>
      <c r="J497" s="9">
        <f t="shared" si="60"/>
        <v>25050000</v>
      </c>
      <c r="K497" s="23">
        <f t="shared" si="58"/>
        <v>15040.07056391906</v>
      </c>
      <c r="L497" s="9">
        <f t="shared" si="59"/>
        <v>376753767626.17249</v>
      </c>
      <c r="M497" s="31">
        <f>$L497*B497/'일자별 주가'!B496-펀드!R496</f>
        <v>0</v>
      </c>
      <c r="N497" s="31">
        <f>$L497*C497/'일자별 주가'!C496-펀드!S496</f>
        <v>0</v>
      </c>
      <c r="O497" s="31">
        <f>$L497*D497/'일자별 주가'!D496-펀드!T496</f>
        <v>0</v>
      </c>
      <c r="P497" s="31">
        <f>$L497*E497/'일자별 주가'!E496-펀드!U496</f>
        <v>0</v>
      </c>
      <c r="Q497" s="31">
        <f>$L497*F497/'일자별 주가'!F496-펀드!V496</f>
        <v>0</v>
      </c>
      <c r="R497" s="16">
        <f t="shared" si="61"/>
        <v>3387730.1474515386</v>
      </c>
      <c r="S497" s="16">
        <f t="shared" si="62"/>
        <v>13191.763726507847</v>
      </c>
      <c r="T497" s="16">
        <f t="shared" si="63"/>
        <v>402526.76235738478</v>
      </c>
      <c r="U497" s="16">
        <f t="shared" si="64"/>
        <v>35208.238614076625</v>
      </c>
      <c r="V497" s="16">
        <f t="shared" si="65"/>
        <v>37655.648615907281</v>
      </c>
    </row>
    <row r="498" spans="1:22" x14ac:dyDescent="0.3">
      <c r="A498">
        <v>496</v>
      </c>
      <c r="B498" s="15">
        <f>'일자별 시가총액'!B497/'일자별 시가총액'!$G497</f>
        <v>0.70532569155110703</v>
      </c>
      <c r="C498" s="15">
        <f>'일자별 시가총액'!C497/'일자별 시가총액'!$G497</f>
        <v>3.1303805101420647E-2</v>
      </c>
      <c r="D498" s="15">
        <f>'일자별 시가총액'!D497/'일자별 시가총액'!$G497</f>
        <v>0.14021200127757916</v>
      </c>
      <c r="E498" s="15">
        <f>'일자별 시가총액'!E497/'일자별 시가총액'!$G497</f>
        <v>5.7575609880056632E-2</v>
      </c>
      <c r="F498" s="15">
        <f>'일자별 시가총액'!F497/'일자별 시가총액'!$G497</f>
        <v>6.5582892189836539E-2</v>
      </c>
      <c r="G498" s="24">
        <f>'일자별 시가총액'!H497</f>
        <v>150.13195412827312</v>
      </c>
      <c r="H498" s="30">
        <v>100000</v>
      </c>
      <c r="I498" s="30">
        <v>50000</v>
      </c>
      <c r="J498" s="9">
        <f t="shared" si="60"/>
        <v>25100000</v>
      </c>
      <c r="K498" s="23">
        <f t="shared" si="58"/>
        <v>15013.195412827312</v>
      </c>
      <c r="L498" s="9">
        <f t="shared" si="59"/>
        <v>376831204861.96552</v>
      </c>
      <c r="M498" s="31">
        <f>$L498*B498/'일자별 주가'!B497-펀드!R497</f>
        <v>6761.9364220593125</v>
      </c>
      <c r="N498" s="31">
        <f>$L498*C498/'일자별 주가'!C497-펀드!S497</f>
        <v>26.330865721571172</v>
      </c>
      <c r="O498" s="31">
        <f>$L498*D498/'일자별 주가'!D497-펀드!T497</f>
        <v>803.44663145189406</v>
      </c>
      <c r="P498" s="31">
        <f>$L498*E498/'일자별 주가'!E497-펀드!U497</f>
        <v>70.27592537739838</v>
      </c>
      <c r="Q498" s="31">
        <f>$L498*F498/'일자별 주가'!F497-펀드!V497</f>
        <v>75.160975281258288</v>
      </c>
      <c r="R498" s="16">
        <f t="shared" si="61"/>
        <v>3394492.0838735979</v>
      </c>
      <c r="S498" s="16">
        <f t="shared" si="62"/>
        <v>13218.094592229418</v>
      </c>
      <c r="T498" s="16">
        <f t="shared" si="63"/>
        <v>403330.20898883668</v>
      </c>
      <c r="U498" s="16">
        <f t="shared" si="64"/>
        <v>35278.514539454023</v>
      </c>
      <c r="V498" s="16">
        <f t="shared" si="65"/>
        <v>37730.809591188539</v>
      </c>
    </row>
    <row r="499" spans="1:22" x14ac:dyDescent="0.3">
      <c r="A499">
        <v>497</v>
      </c>
      <c r="B499" s="15">
        <f>'일자별 시가총액'!B498/'일자별 시가총액'!$G498</f>
        <v>0.70796852172436697</v>
      </c>
      <c r="C499" s="15">
        <f>'일자별 시가총액'!C498/'일자별 시가총액'!$G498</f>
        <v>3.1578466626931492E-2</v>
      </c>
      <c r="D499" s="15">
        <f>'일자별 시가총액'!D498/'일자별 시가총액'!$G498</f>
        <v>0.13752462866822132</v>
      </c>
      <c r="E499" s="15">
        <f>'일자별 시가총액'!E498/'일자별 시가총액'!$G498</f>
        <v>5.7851598991132742E-2</v>
      </c>
      <c r="F499" s="15">
        <f>'일자별 시가총액'!F498/'일자별 시가총액'!$G498</f>
        <v>6.507678398934745E-2</v>
      </c>
      <c r="G499" s="24">
        <f>'일자별 시가총액'!H498</f>
        <v>150.14458594269485</v>
      </c>
      <c r="H499" s="30">
        <v>100000</v>
      </c>
      <c r="I499" s="30">
        <v>100000</v>
      </c>
      <c r="J499" s="9">
        <f t="shared" si="60"/>
        <v>25100000</v>
      </c>
      <c r="K499" s="23">
        <f t="shared" si="58"/>
        <v>15014.458594269485</v>
      </c>
      <c r="L499" s="9">
        <f t="shared" si="59"/>
        <v>376862910716.16406</v>
      </c>
      <c r="M499" s="31">
        <f>$L499*B499/'일자별 주가'!B498-펀드!R498</f>
        <v>0</v>
      </c>
      <c r="N499" s="31">
        <f>$L499*C499/'일자별 주가'!C498-펀드!S498</f>
        <v>0</v>
      </c>
      <c r="O499" s="31">
        <f>$L499*D499/'일자별 주가'!D498-펀드!T498</f>
        <v>0</v>
      </c>
      <c r="P499" s="31">
        <f>$L499*E499/'일자별 주가'!E498-펀드!U498</f>
        <v>0</v>
      </c>
      <c r="Q499" s="31">
        <f>$L499*F499/'일자별 주가'!F498-펀드!V498</f>
        <v>0</v>
      </c>
      <c r="R499" s="16">
        <f t="shared" si="61"/>
        <v>3394492.0838735979</v>
      </c>
      <c r="S499" s="16">
        <f t="shared" si="62"/>
        <v>13218.094592229418</v>
      </c>
      <c r="T499" s="16">
        <f t="shared" si="63"/>
        <v>403330.20898883668</v>
      </c>
      <c r="U499" s="16">
        <f t="shared" si="64"/>
        <v>35278.514539454023</v>
      </c>
      <c r="V499" s="16">
        <f t="shared" si="65"/>
        <v>37730.809591188539</v>
      </c>
    </row>
    <row r="500" spans="1:22" x14ac:dyDescent="0.3">
      <c r="A500">
        <v>498</v>
      </c>
      <c r="B500" s="15">
        <f>'일자별 시가총액'!B499/'일자별 시가총액'!$G499</f>
        <v>0.70714577250265864</v>
      </c>
      <c r="C500" s="15">
        <f>'일자별 시가총액'!C499/'일자별 시가총액'!$G499</f>
        <v>3.0706360964847666E-2</v>
      </c>
      <c r="D500" s="15">
        <f>'일자별 시가총액'!D499/'일자별 시가총액'!$G499</f>
        <v>0.13719026528369785</v>
      </c>
      <c r="E500" s="15">
        <f>'일자별 시가총액'!E499/'일자별 시가총액'!$G499</f>
        <v>6.0138913040538172E-2</v>
      </c>
      <c r="F500" s="15">
        <f>'일자별 시가총액'!F499/'일자별 시가총액'!$G499</f>
        <v>6.4818688208257647E-2</v>
      </c>
      <c r="G500" s="24">
        <f>'일자별 시가총액'!H499</f>
        <v>150.51052190629883</v>
      </c>
      <c r="H500" s="30">
        <v>100000</v>
      </c>
      <c r="I500" s="30">
        <v>50000</v>
      </c>
      <c r="J500" s="9">
        <f t="shared" si="60"/>
        <v>25150000</v>
      </c>
      <c r="K500" s="23">
        <f t="shared" si="58"/>
        <v>15051.052190629884</v>
      </c>
      <c r="L500" s="9">
        <f t="shared" si="59"/>
        <v>378533962594.34155</v>
      </c>
      <c r="M500" s="31">
        <f>$L500*B500/'일자별 주가'!B499-펀드!R499</f>
        <v>6761.9364220583811</v>
      </c>
      <c r="N500" s="31">
        <f>$L500*C500/'일자별 주가'!C499-펀드!S499</f>
        <v>26.330865721572991</v>
      </c>
      <c r="O500" s="31">
        <f>$L500*D500/'일자별 주가'!D499-펀드!T499</f>
        <v>803.44663145183586</v>
      </c>
      <c r="P500" s="31">
        <f>$L500*E500/'일자별 주가'!E499-펀드!U499</f>
        <v>70.27592537739838</v>
      </c>
      <c r="Q500" s="31">
        <f>$L500*F500/'일자별 주가'!F499-펀드!V499</f>
        <v>75.160975281243736</v>
      </c>
      <c r="R500" s="16">
        <f t="shared" si="61"/>
        <v>3401254.0202956563</v>
      </c>
      <c r="S500" s="16">
        <f t="shared" si="62"/>
        <v>13244.425457950991</v>
      </c>
      <c r="T500" s="16">
        <f t="shared" si="63"/>
        <v>404133.65562028851</v>
      </c>
      <c r="U500" s="16">
        <f t="shared" si="64"/>
        <v>35348.790464831422</v>
      </c>
      <c r="V500" s="16">
        <f t="shared" si="65"/>
        <v>37805.970566469783</v>
      </c>
    </row>
    <row r="501" spans="1:22" x14ac:dyDescent="0.3">
      <c r="A501">
        <v>499</v>
      </c>
      <c r="B501" s="15">
        <f>'일자별 시가총액'!B500/'일자별 시가총액'!$G500</f>
        <v>0.70537512314507322</v>
      </c>
      <c r="C501" s="15">
        <f>'일자별 시가총액'!C500/'일자별 시가총액'!$G500</f>
        <v>3.0196978950219278E-2</v>
      </c>
      <c r="D501" s="15">
        <f>'일자별 시가총액'!D500/'일자별 시가총액'!$G500</f>
        <v>0.13589668266431143</v>
      </c>
      <c r="E501" s="15">
        <f>'일자별 시가총액'!E500/'일자별 시가총액'!$G500</f>
        <v>6.2890166964551936E-2</v>
      </c>
      <c r="F501" s="15">
        <f>'일자별 시가총액'!F500/'일자별 시가총액'!$G500</f>
        <v>6.5641048275844105E-2</v>
      </c>
      <c r="G501" s="24">
        <f>'일자별 시가총액'!H500</f>
        <v>148.39589939996284</v>
      </c>
      <c r="H501" s="30">
        <v>200000</v>
      </c>
      <c r="I501" s="30">
        <v>200000</v>
      </c>
      <c r="J501" s="9">
        <f t="shared" si="60"/>
        <v>25150000</v>
      </c>
      <c r="K501" s="23">
        <f t="shared" si="58"/>
        <v>14839.589939996284</v>
      </c>
      <c r="L501" s="9">
        <f t="shared" si="59"/>
        <v>373215686990.90656</v>
      </c>
      <c r="M501" s="31">
        <f>$L501*B501/'일자별 주가'!B500-펀드!R500</f>
        <v>0</v>
      </c>
      <c r="N501" s="31">
        <f>$L501*C501/'일자별 주가'!C500-펀드!S500</f>
        <v>0</v>
      </c>
      <c r="O501" s="31">
        <f>$L501*D501/'일자별 주가'!D500-펀드!T500</f>
        <v>0</v>
      </c>
      <c r="P501" s="31">
        <f>$L501*E501/'일자별 주가'!E500-펀드!U500</f>
        <v>0</v>
      </c>
      <c r="Q501" s="31">
        <f>$L501*F501/'일자별 주가'!F500-펀드!V500</f>
        <v>0</v>
      </c>
      <c r="R501" s="16">
        <f t="shared" si="61"/>
        <v>3401254.0202956563</v>
      </c>
      <c r="S501" s="16">
        <f t="shared" si="62"/>
        <v>13244.425457950991</v>
      </c>
      <c r="T501" s="16">
        <f t="shared" si="63"/>
        <v>404133.65562028851</v>
      </c>
      <c r="U501" s="16">
        <f t="shared" si="64"/>
        <v>35348.790464831422</v>
      </c>
      <c r="V501" s="16">
        <f t="shared" si="65"/>
        <v>37805.970566469783</v>
      </c>
    </row>
    <row r="502" spans="1:22" x14ac:dyDescent="0.3">
      <c r="A502">
        <v>500</v>
      </c>
      <c r="B502" s="15">
        <f>'일자별 시가총액'!B501/'일자별 시가총액'!$G501</f>
        <v>0.70366828647555468</v>
      </c>
      <c r="C502" s="15">
        <f>'일자별 시가총액'!C501/'일자별 시가총액'!$G501</f>
        <v>2.9509831170118711E-2</v>
      </c>
      <c r="D502" s="15">
        <f>'일자별 시가총액'!D501/'일자별 시가총액'!$G501</f>
        <v>0.13590567838156814</v>
      </c>
      <c r="E502" s="15">
        <f>'일자별 시가총액'!E501/'일자별 시가총액'!$G501</f>
        <v>6.5618488024114061E-2</v>
      </c>
      <c r="F502" s="15">
        <f>'일자별 시가총액'!F501/'일자별 시가총액'!$G501</f>
        <v>6.5297715948644419E-2</v>
      </c>
      <c r="G502" s="24">
        <f>'일자별 시가총액'!H501</f>
        <v>147.79489735449332</v>
      </c>
      <c r="H502" s="30">
        <v>100000</v>
      </c>
      <c r="I502" s="30">
        <v>50000</v>
      </c>
      <c r="J502" s="9">
        <f t="shared" si="60"/>
        <v>25200000</v>
      </c>
      <c r="K502" s="23">
        <f t="shared" si="58"/>
        <v>14779.489735449331</v>
      </c>
      <c r="L502" s="9">
        <f t="shared" si="59"/>
        <v>372443141333.32318</v>
      </c>
      <c r="M502" s="31">
        <f>$L502*B502/'일자별 주가'!B501-펀드!R501</f>
        <v>6761.9364220593125</v>
      </c>
      <c r="N502" s="31">
        <f>$L502*C502/'일자별 주가'!C501-펀드!S501</f>
        <v>26.33086572157481</v>
      </c>
      <c r="O502" s="31">
        <f>$L502*D502/'일자별 주가'!D501-펀드!T501</f>
        <v>803.44663145183586</v>
      </c>
      <c r="P502" s="31">
        <f>$L502*E502/'일자별 주가'!E501-펀드!U501</f>
        <v>70.27592537739838</v>
      </c>
      <c r="Q502" s="31">
        <f>$L502*F502/'일자별 주가'!F501-펀드!V501</f>
        <v>75.160975281251012</v>
      </c>
      <c r="R502" s="16">
        <f t="shared" si="61"/>
        <v>3408015.9567177156</v>
      </c>
      <c r="S502" s="16">
        <f t="shared" si="62"/>
        <v>13270.756323672565</v>
      </c>
      <c r="T502" s="16">
        <f t="shared" si="63"/>
        <v>404937.10225174035</v>
      </c>
      <c r="U502" s="16">
        <f t="shared" si="64"/>
        <v>35419.06639020882</v>
      </c>
      <c r="V502" s="16">
        <f t="shared" si="65"/>
        <v>37881.131541751034</v>
      </c>
    </row>
    <row r="503" spans="1:22" x14ac:dyDescent="0.3">
      <c r="A503">
        <v>501</v>
      </c>
      <c r="B503" s="15">
        <f>'일자별 시가총액'!B502/'일자별 시가총액'!$G502</f>
        <v>0.70426412708985675</v>
      </c>
      <c r="C503" s="15">
        <f>'일자별 시가총액'!C502/'일자별 시가총액'!$G502</f>
        <v>2.9214431294648523E-2</v>
      </c>
      <c r="D503" s="15">
        <f>'일자별 시가총액'!D502/'일자별 시가총액'!$G502</f>
        <v>0.13572613356378657</v>
      </c>
      <c r="E503" s="15">
        <f>'일자별 시가총액'!E502/'일자별 시가총액'!$G502</f>
        <v>6.7210663952757571E-2</v>
      </c>
      <c r="F503" s="15">
        <f>'일자별 시가총액'!F502/'일자별 시가총액'!$G502</f>
        <v>6.3584644098950552E-2</v>
      </c>
      <c r="G503" s="24">
        <f>'일자별 시가총액'!H502</f>
        <v>150.35825380884776</v>
      </c>
      <c r="H503" s="30">
        <v>200000</v>
      </c>
      <c r="I503" s="30">
        <v>100000</v>
      </c>
      <c r="J503" s="9">
        <f t="shared" si="60"/>
        <v>25300000</v>
      </c>
      <c r="K503" s="23">
        <f t="shared" si="58"/>
        <v>15035.825380884777</v>
      </c>
      <c r="L503" s="9">
        <f t="shared" si="59"/>
        <v>380406382136.38483</v>
      </c>
      <c r="M503" s="31">
        <f>$L503*B503/'일자별 주가'!B502-펀드!R502</f>
        <v>13523.872844117228</v>
      </c>
      <c r="N503" s="31">
        <f>$L503*C503/'일자별 주가'!C502-펀드!S502</f>
        <v>52.661731443145982</v>
      </c>
      <c r="O503" s="31">
        <f>$L503*D503/'일자별 주가'!D502-펀드!T502</f>
        <v>1606.8932629037881</v>
      </c>
      <c r="P503" s="31">
        <f>$L503*E503/'일자별 주가'!E502-펀드!U502</f>
        <v>140.55185075479676</v>
      </c>
      <c r="Q503" s="31">
        <f>$L503*F503/'일자별 주가'!F502-펀드!V502</f>
        <v>150.32195056250202</v>
      </c>
      <c r="R503" s="16">
        <f t="shared" si="61"/>
        <v>3421539.8295618328</v>
      </c>
      <c r="S503" s="16">
        <f t="shared" si="62"/>
        <v>13323.418055115711</v>
      </c>
      <c r="T503" s="16">
        <f t="shared" si="63"/>
        <v>406543.99551464414</v>
      </c>
      <c r="U503" s="16">
        <f t="shared" si="64"/>
        <v>35559.618240963617</v>
      </c>
      <c r="V503" s="16">
        <f t="shared" si="65"/>
        <v>38031.453492313536</v>
      </c>
    </row>
    <row r="504" spans="1:22" x14ac:dyDescent="0.3">
      <c r="A504">
        <v>502</v>
      </c>
      <c r="B504" s="15">
        <f>'일자별 시가총액'!B503/'일자별 시가총액'!$G503</f>
        <v>0.70700123490034728</v>
      </c>
      <c r="C504" s="15">
        <f>'일자별 시가총액'!C503/'일자별 시가총액'!$G503</f>
        <v>2.9161726058767247E-2</v>
      </c>
      <c r="D504" s="15">
        <f>'일자별 시가총액'!D503/'일자별 시가총액'!$G503</f>
        <v>0.13408520869928131</v>
      </c>
      <c r="E504" s="15">
        <f>'일자별 시가총액'!E503/'일자별 시가총액'!$G503</f>
        <v>6.6883564184225253E-2</v>
      </c>
      <c r="F504" s="15">
        <f>'일자별 시가총액'!F503/'일자별 시가총액'!$G503</f>
        <v>6.2868266157378949E-2</v>
      </c>
      <c r="G504" s="24">
        <f>'일자별 시가총액'!H503</f>
        <v>149.20229693656501</v>
      </c>
      <c r="H504" s="30">
        <v>100000</v>
      </c>
      <c r="I504" s="30">
        <v>50000</v>
      </c>
      <c r="J504" s="9">
        <f t="shared" si="60"/>
        <v>25350000</v>
      </c>
      <c r="K504" s="23">
        <f t="shared" si="58"/>
        <v>14920.229693656502</v>
      </c>
      <c r="L504" s="9">
        <f t="shared" si="59"/>
        <v>378227822734.19232</v>
      </c>
      <c r="M504" s="31">
        <f>$L504*B504/'일자별 주가'!B503-펀드!R503</f>
        <v>6761.9364220597781</v>
      </c>
      <c r="N504" s="31">
        <f>$L504*C504/'일자별 주가'!C503-펀드!S503</f>
        <v>26.330865721569353</v>
      </c>
      <c r="O504" s="31">
        <f>$L504*D504/'일자별 주가'!D503-펀드!T503</f>
        <v>803.44663145189406</v>
      </c>
      <c r="P504" s="31">
        <f>$L504*E504/'일자별 주가'!E503-펀드!U503</f>
        <v>70.27592537739838</v>
      </c>
      <c r="Q504" s="31">
        <f>$L504*F504/'일자별 주가'!F503-펀드!V503</f>
        <v>75.160975281251012</v>
      </c>
      <c r="R504" s="16">
        <f t="shared" si="61"/>
        <v>3428301.7659838926</v>
      </c>
      <c r="S504" s="16">
        <f t="shared" si="62"/>
        <v>13349.748920837281</v>
      </c>
      <c r="T504" s="16">
        <f t="shared" si="63"/>
        <v>407347.44214609603</v>
      </c>
      <c r="U504" s="16">
        <f t="shared" si="64"/>
        <v>35629.894166341015</v>
      </c>
      <c r="V504" s="16">
        <f t="shared" si="65"/>
        <v>38106.614467594787</v>
      </c>
    </row>
    <row r="505" spans="1:22" x14ac:dyDescent="0.3">
      <c r="A505">
        <v>503</v>
      </c>
      <c r="B505" s="15">
        <f>'일자별 시가총액'!B504/'일자별 시가총액'!$G504</f>
        <v>0.70501683493269507</v>
      </c>
      <c r="C505" s="15">
        <f>'일자별 시가총액'!C504/'일자별 시가총액'!$G504</f>
        <v>2.8644998675268069E-2</v>
      </c>
      <c r="D505" s="15">
        <f>'일자별 시가총액'!D504/'일자별 시가총액'!$G504</f>
        <v>0.13589967094096206</v>
      </c>
      <c r="E505" s="15">
        <f>'일자별 시가총액'!E504/'일자별 시가총액'!$G504</f>
        <v>6.8163837773224586E-2</v>
      </c>
      <c r="F505" s="15">
        <f>'일자별 시가총액'!F504/'일자별 시가총액'!$G504</f>
        <v>6.2274657677850162E-2</v>
      </c>
      <c r="G505" s="24">
        <f>'일자별 시가총액'!H504</f>
        <v>151.3486649581593</v>
      </c>
      <c r="H505" s="30">
        <v>100000</v>
      </c>
      <c r="I505" s="30">
        <v>50000</v>
      </c>
      <c r="J505" s="9">
        <f t="shared" si="60"/>
        <v>25400000</v>
      </c>
      <c r="K505" s="23">
        <f t="shared" si="58"/>
        <v>15134.86649581593</v>
      </c>
      <c r="L505" s="9">
        <f t="shared" si="59"/>
        <v>384425608993.72461</v>
      </c>
      <c r="M505" s="31">
        <f>$L505*B505/'일자별 주가'!B504-펀드!R504</f>
        <v>6761.9364220583811</v>
      </c>
      <c r="N505" s="31">
        <f>$L505*C505/'일자별 주가'!C504-펀드!S504</f>
        <v>26.330865721572991</v>
      </c>
      <c r="O505" s="31">
        <f>$L505*D505/'일자별 주가'!D504-펀드!T504</f>
        <v>803.44663145171944</v>
      </c>
      <c r="P505" s="31">
        <f>$L505*E505/'일자별 주가'!E504-펀드!U504</f>
        <v>70.275925377391104</v>
      </c>
      <c r="Q505" s="31">
        <f>$L505*F505/'일자별 주가'!F504-펀드!V504</f>
        <v>75.160975281251012</v>
      </c>
      <c r="R505" s="16">
        <f t="shared" si="61"/>
        <v>3435063.702405951</v>
      </c>
      <c r="S505" s="16">
        <f t="shared" si="62"/>
        <v>13376.079786558854</v>
      </c>
      <c r="T505" s="16">
        <f t="shared" si="63"/>
        <v>408150.88877754775</v>
      </c>
      <c r="U505" s="16">
        <f t="shared" si="64"/>
        <v>35700.170091718406</v>
      </c>
      <c r="V505" s="16">
        <f t="shared" si="65"/>
        <v>38181.775442876038</v>
      </c>
    </row>
    <row r="506" spans="1:22" x14ac:dyDescent="0.3">
      <c r="A506">
        <v>504</v>
      </c>
      <c r="B506" s="15">
        <f>'일자별 시가총액'!B505/'일자별 시가총액'!$G505</f>
        <v>0.69931307222813766</v>
      </c>
      <c r="C506" s="15">
        <f>'일자별 시가총액'!C505/'일자별 시가총액'!$G505</f>
        <v>2.92318785968021E-2</v>
      </c>
      <c r="D506" s="15">
        <f>'일자별 시가총액'!D505/'일자별 시가총액'!$G505</f>
        <v>0.13532677189359574</v>
      </c>
      <c r="E506" s="15">
        <f>'일자별 시가총액'!E505/'일자별 시가총액'!$G505</f>
        <v>7.1204858414092714E-2</v>
      </c>
      <c r="F506" s="15">
        <f>'일자별 시가총액'!F505/'일자별 시가총액'!$G505</f>
        <v>6.4923418867371782E-2</v>
      </c>
      <c r="G506" s="24">
        <f>'일자별 시가총액'!H505</f>
        <v>152.58310044185822</v>
      </c>
      <c r="H506" s="30">
        <v>200000</v>
      </c>
      <c r="I506" s="30">
        <v>100000</v>
      </c>
      <c r="J506" s="9">
        <f t="shared" si="60"/>
        <v>25500000</v>
      </c>
      <c r="K506" s="23">
        <f t="shared" si="58"/>
        <v>15258.310044185822</v>
      </c>
      <c r="L506" s="9">
        <f t="shared" si="59"/>
        <v>389086906126.73846</v>
      </c>
      <c r="M506" s="31">
        <f>$L506*B506/'일자별 주가'!B505-펀드!R505</f>
        <v>13523.872844118159</v>
      </c>
      <c r="N506" s="31">
        <f>$L506*C506/'일자별 주가'!C505-펀드!S505</f>
        <v>52.661731443145982</v>
      </c>
      <c r="O506" s="31">
        <f>$L506*D506/'일자별 주가'!D505-펀드!T505</f>
        <v>1606.8932629039045</v>
      </c>
      <c r="P506" s="31">
        <f>$L506*E506/'일자별 주가'!E505-펀드!U505</f>
        <v>140.55185075481131</v>
      </c>
      <c r="Q506" s="31">
        <f>$L506*F506/'일자별 주가'!F505-펀드!V505</f>
        <v>150.3219505625093</v>
      </c>
      <c r="R506" s="16">
        <f t="shared" si="61"/>
        <v>3448587.5752500691</v>
      </c>
      <c r="S506" s="16">
        <f t="shared" si="62"/>
        <v>13428.741518002</v>
      </c>
      <c r="T506" s="16">
        <f t="shared" si="63"/>
        <v>409757.78204045165</v>
      </c>
      <c r="U506" s="16">
        <f t="shared" si="64"/>
        <v>35840.721942473217</v>
      </c>
      <c r="V506" s="16">
        <f t="shared" si="65"/>
        <v>38332.097393438547</v>
      </c>
    </row>
    <row r="507" spans="1:22" x14ac:dyDescent="0.3">
      <c r="A507" s="27">
        <v>505</v>
      </c>
      <c r="B507" s="15">
        <f>'일자별 시가총액'!B506/'일자별 시가총액'!$G506</f>
        <v>0.69637295312207403</v>
      </c>
      <c r="C507" s="15">
        <f>'일자별 시가총액'!C506/'일자별 시가총액'!$G506</f>
        <v>2.9757854589339227E-2</v>
      </c>
      <c r="D507" s="15">
        <f>'일자별 시가총액'!D506/'일자별 시가총액'!$G506</f>
        <v>0.13754986132023655</v>
      </c>
      <c r="E507" s="15">
        <f>'일자별 시가총액'!E506/'일자별 시가총액'!$G506</f>
        <v>7.0143410593522068E-2</v>
      </c>
      <c r="F507" s="15">
        <f>'일자별 시가총액'!F506/'일자별 시가총액'!$G506</f>
        <v>6.6175920374828168E-2</v>
      </c>
      <c r="G507" s="24">
        <f>'일자별 시가총액'!H506</f>
        <v>151.28526888265085</v>
      </c>
      <c r="H507" s="30">
        <v>200000</v>
      </c>
      <c r="I507" s="30">
        <v>150000</v>
      </c>
      <c r="J507" s="9">
        <f t="shared" si="60"/>
        <v>25550000</v>
      </c>
      <c r="K507" s="23">
        <f t="shared" si="58"/>
        <v>15128.526888265085</v>
      </c>
      <c r="L507" s="9">
        <f t="shared" si="59"/>
        <v>386533861995.17291</v>
      </c>
      <c r="M507" s="31">
        <f>$L507*B507/'일자별 주가'!B506-펀드!R506</f>
        <v>6761.9364220593125</v>
      </c>
      <c r="N507" s="31">
        <f>$L507*C507/'일자별 주가'!C506-펀드!S506</f>
        <v>26.330865721572991</v>
      </c>
      <c r="O507" s="31">
        <f>$L507*D507/'일자별 주가'!D506-펀드!T506</f>
        <v>803.44663145171944</v>
      </c>
      <c r="P507" s="31">
        <f>$L507*E507/'일자별 주가'!E506-펀드!U506</f>
        <v>70.275925377391104</v>
      </c>
      <c r="Q507" s="31">
        <f>$L507*F507/'일자별 주가'!F506-펀드!V506</f>
        <v>75.160975281243736</v>
      </c>
      <c r="R507" s="16">
        <f t="shared" si="61"/>
        <v>3455349.5116721285</v>
      </c>
      <c r="S507" s="16">
        <f t="shared" si="62"/>
        <v>13455.072383723573</v>
      </c>
      <c r="T507" s="16">
        <f t="shared" si="63"/>
        <v>410561.22867190337</v>
      </c>
      <c r="U507" s="16">
        <f t="shared" si="64"/>
        <v>35910.997867850609</v>
      </c>
      <c r="V507" s="16">
        <f t="shared" si="65"/>
        <v>38407.258368719791</v>
      </c>
    </row>
    <row r="508" spans="1:22" x14ac:dyDescent="0.3">
      <c r="A508">
        <v>506</v>
      </c>
      <c r="B508" s="15">
        <f>'일자별 시가총액'!B507/'일자별 시가총액'!$G507</f>
        <v>0.69972299325491438</v>
      </c>
      <c r="C508" s="15">
        <f>'일자별 시가총액'!C507/'일자별 시가총액'!$G507</f>
        <v>2.9610577442877577E-2</v>
      </c>
      <c r="D508" s="15">
        <f>'일자별 시가총액'!D507/'일자별 시가총액'!$G507</f>
        <v>0.13820881082117181</v>
      </c>
      <c r="E508" s="15">
        <f>'일자별 시가총액'!E507/'일자별 시가총액'!$G507</f>
        <v>6.7358927496083576E-2</v>
      </c>
      <c r="F508" s="15">
        <f>'일자별 시가총액'!F507/'일자별 시가총액'!$G507</f>
        <v>6.5098690984952676E-2</v>
      </c>
      <c r="G508" s="24">
        <f>'일자별 시가총액'!H507</f>
        <v>149.40131751100964</v>
      </c>
      <c r="H508" s="30">
        <v>50000</v>
      </c>
      <c r="I508" s="30">
        <v>50000</v>
      </c>
      <c r="J508" s="9">
        <f t="shared" si="60"/>
        <v>25550000</v>
      </c>
      <c r="K508" s="23">
        <f t="shared" si="58"/>
        <v>14940.131751100964</v>
      </c>
      <c r="L508" s="9">
        <f t="shared" si="59"/>
        <v>381720366240.62964</v>
      </c>
      <c r="M508" s="31">
        <f>$L508*B508/'일자별 주가'!B507-펀드!R507</f>
        <v>0</v>
      </c>
      <c r="N508" s="31">
        <f>$L508*C508/'일자별 주가'!C507-펀드!S507</f>
        <v>0</v>
      </c>
      <c r="O508" s="31">
        <f>$L508*D508/'일자별 주가'!D507-펀드!T507</f>
        <v>0</v>
      </c>
      <c r="P508" s="31">
        <f>$L508*E508/'일자별 주가'!E507-펀드!U507</f>
        <v>0</v>
      </c>
      <c r="Q508" s="31">
        <f>$L508*F508/'일자별 주가'!F507-펀드!V507</f>
        <v>0</v>
      </c>
      <c r="R508" s="16">
        <f t="shared" si="61"/>
        <v>3455349.5116721285</v>
      </c>
      <c r="S508" s="16">
        <f t="shared" si="62"/>
        <v>13455.072383723573</v>
      </c>
      <c r="T508" s="16">
        <f t="shared" si="63"/>
        <v>410561.22867190337</v>
      </c>
      <c r="U508" s="16">
        <f t="shared" si="64"/>
        <v>35910.997867850609</v>
      </c>
      <c r="V508" s="16">
        <f t="shared" si="65"/>
        <v>38407.258368719791</v>
      </c>
    </row>
    <row r="509" spans="1:22" x14ac:dyDescent="0.3">
      <c r="A509">
        <v>507</v>
      </c>
      <c r="B509" s="15">
        <f>'일자별 시가총액'!B508/'일자별 시가총액'!$G508</f>
        <v>0.70300223427660358</v>
      </c>
      <c r="C509" s="15">
        <f>'일자별 시가총액'!C508/'일자별 시가총액'!$G508</f>
        <v>2.8834764654989412E-2</v>
      </c>
      <c r="D509" s="15">
        <f>'일자별 시가총액'!D508/'일자별 시가총액'!$G508</f>
        <v>0.13688147453593427</v>
      </c>
      <c r="E509" s="15">
        <f>'일자별 시가총액'!E508/'일자별 시가총액'!$G508</f>
        <v>6.6651496748417957E-2</v>
      </c>
      <c r="F509" s="15">
        <f>'일자별 시가총액'!F508/'일자별 시가총액'!$G508</f>
        <v>6.4630029784054785E-2</v>
      </c>
      <c r="G509" s="24">
        <f>'일자별 시가총액'!H508</f>
        <v>149.08916278162962</v>
      </c>
      <c r="H509" s="30">
        <v>150000</v>
      </c>
      <c r="I509" s="30">
        <v>50000</v>
      </c>
      <c r="J509" s="9">
        <f t="shared" si="60"/>
        <v>25650000</v>
      </c>
      <c r="K509" s="23">
        <f t="shared" si="58"/>
        <v>14908.916278162962</v>
      </c>
      <c r="L509" s="9">
        <f t="shared" si="59"/>
        <v>382413702534.88</v>
      </c>
      <c r="M509" s="31">
        <f>$L509*B509/'일자별 주가'!B508-펀드!R508</f>
        <v>13523.872844117694</v>
      </c>
      <c r="N509" s="31">
        <f>$L509*C509/'일자별 주가'!C508-펀드!S508</f>
        <v>52.661731443145982</v>
      </c>
      <c r="O509" s="31">
        <f>$L509*D509/'일자별 주가'!D508-펀드!T508</f>
        <v>1606.8932629038463</v>
      </c>
      <c r="P509" s="31">
        <f>$L509*E509/'일자별 주가'!E508-펀드!U508</f>
        <v>140.55185075480404</v>
      </c>
      <c r="Q509" s="31">
        <f>$L509*F509/'일자별 주가'!F508-펀드!V508</f>
        <v>150.32195056252385</v>
      </c>
      <c r="R509" s="16">
        <f t="shared" si="61"/>
        <v>3468873.3845162462</v>
      </c>
      <c r="S509" s="16">
        <f t="shared" si="62"/>
        <v>13507.734115166719</v>
      </c>
      <c r="T509" s="16">
        <f t="shared" si="63"/>
        <v>412168.12193480722</v>
      </c>
      <c r="U509" s="16">
        <f t="shared" si="64"/>
        <v>36051.549718605413</v>
      </c>
      <c r="V509" s="16">
        <f t="shared" si="65"/>
        <v>38557.580319282315</v>
      </c>
    </row>
    <row r="510" spans="1:22" x14ac:dyDescent="0.3">
      <c r="A510">
        <v>508</v>
      </c>
      <c r="B510" s="15">
        <f>'일자별 시가총액'!B509/'일자별 시가총액'!$G509</f>
        <v>0.70096921464314754</v>
      </c>
      <c r="C510" s="15">
        <f>'일자별 시가총액'!C509/'일자별 시가총액'!$G509</f>
        <v>2.8237392176879018E-2</v>
      </c>
      <c r="D510" s="15">
        <f>'일자별 시가총액'!D509/'일자별 시가총액'!$G509</f>
        <v>0.13683106160497496</v>
      </c>
      <c r="E510" s="15">
        <f>'일자별 시가총액'!E509/'일자별 시가총액'!$G509</f>
        <v>6.5660347997191351E-2</v>
      </c>
      <c r="F510" s="15">
        <f>'일자별 시가총액'!F509/'일자별 시가총액'!$G509</f>
        <v>6.8301983577807091E-2</v>
      </c>
      <c r="G510" s="24">
        <f>'일자별 시가총액'!H509</f>
        <v>148.55691052383929</v>
      </c>
      <c r="H510" s="30">
        <v>100000</v>
      </c>
      <c r="I510" s="30">
        <v>100000</v>
      </c>
      <c r="J510" s="9">
        <f t="shared" si="60"/>
        <v>25650000</v>
      </c>
      <c r="K510" s="23">
        <f t="shared" si="58"/>
        <v>14855.691052383929</v>
      </c>
      <c r="L510" s="9">
        <f t="shared" si="59"/>
        <v>381048475493.64777</v>
      </c>
      <c r="M510" s="31">
        <f>$L510*B510/'일자별 주가'!B509-펀드!R509</f>
        <v>0</v>
      </c>
      <c r="N510" s="31">
        <f>$L510*C510/'일자별 주가'!C509-펀드!S509</f>
        <v>0</v>
      </c>
      <c r="O510" s="31">
        <f>$L510*D510/'일자별 주가'!D509-펀드!T509</f>
        <v>0</v>
      </c>
      <c r="P510" s="31">
        <f>$L510*E510/'일자별 주가'!E509-펀드!U509</f>
        <v>0</v>
      </c>
      <c r="Q510" s="31">
        <f>$L510*F510/'일자별 주가'!F509-펀드!V509</f>
        <v>0</v>
      </c>
      <c r="R510" s="16">
        <f t="shared" si="61"/>
        <v>3468873.3845162462</v>
      </c>
      <c r="S510" s="16">
        <f t="shared" si="62"/>
        <v>13507.734115166719</v>
      </c>
      <c r="T510" s="16">
        <f t="shared" si="63"/>
        <v>412168.12193480722</v>
      </c>
      <c r="U510" s="16">
        <f t="shared" si="64"/>
        <v>36051.549718605413</v>
      </c>
      <c r="V510" s="16">
        <f t="shared" si="65"/>
        <v>38557.580319282315</v>
      </c>
    </row>
    <row r="511" spans="1:22" x14ac:dyDescent="0.3">
      <c r="A511">
        <v>509</v>
      </c>
      <c r="B511" s="15">
        <f>'일자별 시가총액'!B510/'일자별 시가총액'!$G510</f>
        <v>0.70216397105853889</v>
      </c>
      <c r="C511" s="15">
        <f>'일자별 시가총액'!C510/'일자별 시가총액'!$G510</f>
        <v>2.8899179001958455E-2</v>
      </c>
      <c r="D511" s="15">
        <f>'일자별 시가총액'!D510/'일자별 시가총액'!$G510</f>
        <v>0.1388684780076142</v>
      </c>
      <c r="E511" s="15">
        <f>'일자별 시가총액'!E510/'일자별 시가총액'!$G510</f>
        <v>6.2454347410669291E-2</v>
      </c>
      <c r="F511" s="15">
        <f>'일자별 시가총액'!F510/'일자별 시가총액'!$G510</f>
        <v>6.7614024521219174E-2</v>
      </c>
      <c r="G511" s="24">
        <f>'일자별 시가총액'!H510</f>
        <v>146.95591635819932</v>
      </c>
      <c r="H511" s="30">
        <v>50000</v>
      </c>
      <c r="I511" s="30">
        <v>0</v>
      </c>
      <c r="J511" s="9">
        <f t="shared" si="60"/>
        <v>25700000</v>
      </c>
      <c r="K511" s="23">
        <f t="shared" si="58"/>
        <v>14695.591635819932</v>
      </c>
      <c r="L511" s="9">
        <f t="shared" si="59"/>
        <v>377676705040.57227</v>
      </c>
      <c r="M511" s="31">
        <f>$L511*B511/'일자별 주가'!B510-펀드!R510</f>
        <v>6761.9364220593125</v>
      </c>
      <c r="N511" s="31">
        <f>$L511*C511/'일자별 주가'!C510-펀드!S510</f>
        <v>26.330865721572991</v>
      </c>
      <c r="O511" s="31">
        <f>$L511*D511/'일자별 주가'!D510-펀드!T510</f>
        <v>803.44663145189406</v>
      </c>
      <c r="P511" s="31">
        <f>$L511*E511/'일자별 주가'!E510-펀드!U510</f>
        <v>70.27592537739838</v>
      </c>
      <c r="Q511" s="31">
        <f>$L511*F511/'일자별 주가'!F510-펀드!V510</f>
        <v>75.160975281243736</v>
      </c>
      <c r="R511" s="16">
        <f t="shared" si="61"/>
        <v>3475635.3209383055</v>
      </c>
      <c r="S511" s="16">
        <f t="shared" si="62"/>
        <v>13534.064980888292</v>
      </c>
      <c r="T511" s="16">
        <f t="shared" si="63"/>
        <v>412971.56856625911</v>
      </c>
      <c r="U511" s="16">
        <f t="shared" si="64"/>
        <v>36121.825643982811</v>
      </c>
      <c r="V511" s="16">
        <f t="shared" si="65"/>
        <v>38632.741294563559</v>
      </c>
    </row>
    <row r="512" spans="1:22" x14ac:dyDescent="0.3">
      <c r="A512">
        <v>510</v>
      </c>
      <c r="B512" s="15">
        <f>'일자별 시가총액'!B511/'일자별 시가총액'!$G511</f>
        <v>0.69943851016419356</v>
      </c>
      <c r="C512" s="15">
        <f>'일자별 시가총액'!C511/'일자별 시가총액'!$G511</f>
        <v>2.8711746220427912E-2</v>
      </c>
      <c r="D512" s="15">
        <f>'일자별 시가총액'!D511/'일자별 시가총액'!$G511</f>
        <v>0.13579509065591469</v>
      </c>
      <c r="E512" s="15">
        <f>'일자별 시가총액'!E511/'일자별 시가총액'!$G511</f>
        <v>6.6135224893818664E-2</v>
      </c>
      <c r="F512" s="15">
        <f>'일자별 시가총액'!F511/'일자별 시가총액'!$G511</f>
        <v>6.9919428065645148E-2</v>
      </c>
      <c r="G512" s="24">
        <f>'일자별 시가총액'!H511</f>
        <v>147.91525738726531</v>
      </c>
      <c r="H512" s="30">
        <v>200000</v>
      </c>
      <c r="I512" s="30">
        <v>100000</v>
      </c>
      <c r="J512" s="9">
        <f t="shared" si="60"/>
        <v>25800000</v>
      </c>
      <c r="K512" s="23">
        <f t="shared" si="58"/>
        <v>14791.52573872653</v>
      </c>
      <c r="L512" s="9">
        <f t="shared" si="59"/>
        <v>381621364059.14447</v>
      </c>
      <c r="M512" s="31">
        <f>$L512*B512/'일자별 주가'!B511-펀드!R511</f>
        <v>13523.872844116762</v>
      </c>
      <c r="N512" s="31">
        <f>$L512*C512/'일자별 주가'!C511-펀드!S511</f>
        <v>52.661731443142344</v>
      </c>
      <c r="O512" s="31">
        <f>$L512*D512/'일자별 주가'!D511-펀드!T511</f>
        <v>1606.8932629036717</v>
      </c>
      <c r="P512" s="31">
        <f>$L512*E512/'일자별 주가'!E511-펀드!U511</f>
        <v>140.55185075478948</v>
      </c>
      <c r="Q512" s="31">
        <f>$L512*F512/'일자별 주가'!F511-펀드!V511</f>
        <v>150.32195056250202</v>
      </c>
      <c r="R512" s="16">
        <f t="shared" si="61"/>
        <v>3489159.1937824222</v>
      </c>
      <c r="S512" s="16">
        <f t="shared" si="62"/>
        <v>13586.726712331434</v>
      </c>
      <c r="T512" s="16">
        <f t="shared" si="63"/>
        <v>414578.46182916278</v>
      </c>
      <c r="U512" s="16">
        <f t="shared" si="64"/>
        <v>36262.377494737601</v>
      </c>
      <c r="V512" s="16">
        <f t="shared" si="65"/>
        <v>38783.063245126061</v>
      </c>
    </row>
    <row r="513" spans="1:22" x14ac:dyDescent="0.3">
      <c r="A513">
        <v>511</v>
      </c>
      <c r="B513" s="15">
        <f>'일자별 시가총액'!B512/'일자별 시가총액'!$G512</f>
        <v>0.70193041796070388</v>
      </c>
      <c r="C513" s="15">
        <f>'일자별 시가총액'!C512/'일자별 시가총액'!$G512</f>
        <v>2.9228540670726572E-2</v>
      </c>
      <c r="D513" s="15">
        <f>'일자별 시가총액'!D512/'일자별 시가총액'!$G512</f>
        <v>0.13128199867879908</v>
      </c>
      <c r="E513" s="15">
        <f>'일자별 시가총액'!E512/'일자별 시가총액'!$G512</f>
        <v>6.6967984398460328E-2</v>
      </c>
      <c r="F513" s="15">
        <f>'일자별 시가총액'!F512/'일자별 시가총액'!$G512</f>
        <v>7.0591058291310169E-2</v>
      </c>
      <c r="G513" s="24">
        <f>'일자별 시가총액'!H512</f>
        <v>145.6561449474828</v>
      </c>
      <c r="H513" s="30">
        <v>200000</v>
      </c>
      <c r="I513" s="30">
        <v>50000</v>
      </c>
      <c r="J513" s="9">
        <f t="shared" si="60"/>
        <v>25950000</v>
      </c>
      <c r="K513" s="23">
        <f t="shared" si="58"/>
        <v>14565.614494748281</v>
      </c>
      <c r="L513" s="9">
        <f t="shared" si="59"/>
        <v>377977696138.7179</v>
      </c>
      <c r="M513" s="31">
        <f>$L513*B513/'일자별 주가'!B512-펀드!R512</f>
        <v>20285.809266177937</v>
      </c>
      <c r="N513" s="31">
        <f>$L513*C513/'일자별 주가'!C512-펀드!S512</f>
        <v>78.992597164718973</v>
      </c>
      <c r="O513" s="31">
        <f>$L513*D513/'일자별 주가'!D512-펀드!T512</f>
        <v>2410.3398943555658</v>
      </c>
      <c r="P513" s="31">
        <f>$L513*E513/'일자별 주가'!E512-펀드!U512</f>
        <v>210.82777613219514</v>
      </c>
      <c r="Q513" s="31">
        <f>$L513*F513/'일자별 주가'!F512-펀드!V512</f>
        <v>225.48292584376031</v>
      </c>
      <c r="R513" s="16">
        <f t="shared" si="61"/>
        <v>3509445.0030486002</v>
      </c>
      <c r="S513" s="16">
        <f t="shared" si="62"/>
        <v>13665.719309496153</v>
      </c>
      <c r="T513" s="16">
        <f t="shared" si="63"/>
        <v>416988.80172351835</v>
      </c>
      <c r="U513" s="16">
        <f t="shared" si="64"/>
        <v>36473.205270869796</v>
      </c>
      <c r="V513" s="16">
        <f t="shared" si="65"/>
        <v>39008.546170969821</v>
      </c>
    </row>
    <row r="514" spans="1:22" x14ac:dyDescent="0.3">
      <c r="A514">
        <v>512</v>
      </c>
      <c r="B514" s="15">
        <f>'일자별 시가총액'!B513/'일자별 시가총액'!$G513</f>
        <v>0.70242864593135768</v>
      </c>
      <c r="C514" s="15">
        <f>'일자별 시가총액'!C513/'일자별 시가총액'!$G513</f>
        <v>2.9192023104011148E-2</v>
      </c>
      <c r="D514" s="15">
        <f>'일자별 시가총액'!D513/'일자별 시가총액'!$G513</f>
        <v>0.13224985054622995</v>
      </c>
      <c r="E514" s="15">
        <f>'일자별 시가총액'!E513/'일자별 시가총액'!$G513</f>
        <v>6.5225931110955801E-2</v>
      </c>
      <c r="F514" s="15">
        <f>'일자별 시가총액'!F513/'일자별 시가총액'!$G513</f>
        <v>7.0903549307445426E-2</v>
      </c>
      <c r="G514" s="24">
        <f>'일자별 시가총액'!H513</f>
        <v>144.59018100644286</v>
      </c>
      <c r="H514" s="30">
        <v>200000</v>
      </c>
      <c r="I514" s="30">
        <v>200000</v>
      </c>
      <c r="J514" s="9">
        <f t="shared" si="60"/>
        <v>25950000</v>
      </c>
      <c r="K514" s="23">
        <f t="shared" si="58"/>
        <v>14459.018100644287</v>
      </c>
      <c r="L514" s="9">
        <f t="shared" si="59"/>
        <v>375211519711.71924</v>
      </c>
      <c r="M514" s="31">
        <f>$L514*B514/'일자별 주가'!B513-펀드!R513</f>
        <v>0</v>
      </c>
      <c r="N514" s="31">
        <f>$L514*C514/'일자별 주가'!C513-펀드!S513</f>
        <v>0</v>
      </c>
      <c r="O514" s="31">
        <f>$L514*D514/'일자별 주가'!D513-펀드!T513</f>
        <v>0</v>
      </c>
      <c r="P514" s="31">
        <f>$L514*E514/'일자별 주가'!E513-펀드!U513</f>
        <v>0</v>
      </c>
      <c r="Q514" s="31">
        <f>$L514*F514/'일자별 주가'!F513-펀드!V513</f>
        <v>0</v>
      </c>
      <c r="R514" s="16">
        <f t="shared" si="61"/>
        <v>3509445.0030486002</v>
      </c>
      <c r="S514" s="16">
        <f t="shared" si="62"/>
        <v>13665.719309496153</v>
      </c>
      <c r="T514" s="16">
        <f t="shared" si="63"/>
        <v>416988.80172351835</v>
      </c>
      <c r="U514" s="16">
        <f t="shared" si="64"/>
        <v>36473.205270869796</v>
      </c>
      <c r="V514" s="16">
        <f t="shared" si="65"/>
        <v>39008.546170969821</v>
      </c>
    </row>
    <row r="515" spans="1:22" x14ac:dyDescent="0.3">
      <c r="A515">
        <v>513</v>
      </c>
      <c r="B515" s="15">
        <f>'일자별 시가총액'!B514/'일자별 시가총액'!$G514</f>
        <v>0.70583044716242505</v>
      </c>
      <c r="C515" s="15">
        <f>'일자별 시가총액'!C514/'일자별 시가총액'!$G514</f>
        <v>2.8631521797860843E-2</v>
      </c>
      <c r="D515" s="15">
        <f>'일자별 시가총액'!D514/'일자별 시가총액'!$G514</f>
        <v>0.13373239647515744</v>
      </c>
      <c r="E515" s="15">
        <f>'일자별 시가총액'!E514/'일자별 시가총액'!$G514</f>
        <v>6.3740450932470563E-2</v>
      </c>
      <c r="F515" s="15">
        <f>'일자별 시가총액'!F514/'일자별 시가총액'!$G514</f>
        <v>6.8065183632086093E-2</v>
      </c>
      <c r="G515" s="24">
        <f>'일자별 시가총액'!H514</f>
        <v>141.78569293631372</v>
      </c>
      <c r="H515" s="30">
        <v>50000</v>
      </c>
      <c r="I515" s="30">
        <v>0</v>
      </c>
      <c r="J515" s="9">
        <f t="shared" si="60"/>
        <v>26000000</v>
      </c>
      <c r="K515" s="23">
        <f t="shared" si="58"/>
        <v>14178.569293631372</v>
      </c>
      <c r="L515" s="9">
        <f t="shared" si="59"/>
        <v>368642801634.41565</v>
      </c>
      <c r="M515" s="31">
        <f>$L515*B515/'일자별 주가'!B514-펀드!R514</f>
        <v>6761.9364220588468</v>
      </c>
      <c r="N515" s="31">
        <f>$L515*C515/'일자별 주가'!C514-펀드!S514</f>
        <v>26.330865721571172</v>
      </c>
      <c r="O515" s="31">
        <f>$L515*D515/'일자별 주가'!D514-펀드!T514</f>
        <v>803.44663145189406</v>
      </c>
      <c r="P515" s="31">
        <f>$L515*E515/'일자별 주가'!E514-펀드!U514</f>
        <v>70.275925377405656</v>
      </c>
      <c r="Q515" s="31">
        <f>$L515*F515/'일자별 주가'!F514-펀드!V514</f>
        <v>75.160975281251012</v>
      </c>
      <c r="R515" s="16">
        <f t="shared" si="61"/>
        <v>3516206.939470659</v>
      </c>
      <c r="S515" s="16">
        <f t="shared" si="62"/>
        <v>13692.050175217724</v>
      </c>
      <c r="T515" s="16">
        <f t="shared" si="63"/>
        <v>417792.24835497024</v>
      </c>
      <c r="U515" s="16">
        <f t="shared" si="64"/>
        <v>36543.481196247201</v>
      </c>
      <c r="V515" s="16">
        <f t="shared" si="65"/>
        <v>39083.707146251072</v>
      </c>
    </row>
    <row r="516" spans="1:22" x14ac:dyDescent="0.3">
      <c r="A516">
        <v>514</v>
      </c>
      <c r="B516" s="15">
        <f>'일자별 시가총액'!B515/'일자별 시가총액'!$G515</f>
        <v>0.70405400568108256</v>
      </c>
      <c r="C516" s="15">
        <f>'일자별 시가총액'!C515/'일자별 시가총액'!$G515</f>
        <v>2.7982011430977907E-2</v>
      </c>
      <c r="D516" s="15">
        <f>'일자별 시가총액'!D515/'일자별 시가총액'!$G515</f>
        <v>0.13409908572605889</v>
      </c>
      <c r="E516" s="15">
        <f>'일자별 시가총액'!E515/'일자별 시가총액'!$G515</f>
        <v>6.6283520722978065E-2</v>
      </c>
      <c r="F516" s="15">
        <f>'일자별 시가총액'!F515/'일자별 시가총액'!$G515</f>
        <v>6.7581376438902538E-2</v>
      </c>
      <c r="G516" s="24">
        <f>'일자별 시가총액'!H515</f>
        <v>140.79884092341567</v>
      </c>
      <c r="H516" s="30">
        <v>150000</v>
      </c>
      <c r="I516" s="30">
        <v>50000</v>
      </c>
      <c r="J516" s="9">
        <f t="shared" si="60"/>
        <v>26100000</v>
      </c>
      <c r="K516" s="23">
        <f t="shared" ref="K516:K579" si="66">10000*G516/G$3</f>
        <v>14079.884092341566</v>
      </c>
      <c r="L516" s="9">
        <f t="shared" ref="L516:L579" si="67">J516*K516</f>
        <v>367484974810.11487</v>
      </c>
      <c r="M516" s="31">
        <f>$L516*B516/'일자별 주가'!B515-펀드!R515</f>
        <v>13523.872844117228</v>
      </c>
      <c r="N516" s="31">
        <f>$L516*C516/'일자별 주가'!C515-펀드!S515</f>
        <v>52.661731443144163</v>
      </c>
      <c r="O516" s="31">
        <f>$L516*D516/'일자별 주가'!D515-펀드!T515</f>
        <v>1606.8932629036135</v>
      </c>
      <c r="P516" s="31">
        <f>$L516*E516/'일자별 주가'!E515-펀드!U515</f>
        <v>140.55185075478948</v>
      </c>
      <c r="Q516" s="31">
        <f>$L516*F516/'일자별 주가'!F515-펀드!V515</f>
        <v>150.32195056249475</v>
      </c>
      <c r="R516" s="16">
        <f t="shared" si="61"/>
        <v>3529730.8123147762</v>
      </c>
      <c r="S516" s="16">
        <f t="shared" si="62"/>
        <v>13744.711906660868</v>
      </c>
      <c r="T516" s="16">
        <f t="shared" si="63"/>
        <v>419399.14161787386</v>
      </c>
      <c r="U516" s="16">
        <f t="shared" si="64"/>
        <v>36684.033047001991</v>
      </c>
      <c r="V516" s="16">
        <f t="shared" si="65"/>
        <v>39234.029096813567</v>
      </c>
    </row>
    <row r="517" spans="1:22" x14ac:dyDescent="0.3">
      <c r="A517">
        <v>515</v>
      </c>
      <c r="B517" s="15">
        <f>'일자별 시가총액'!B516/'일자별 시가총액'!$G516</f>
        <v>0.70967752720722699</v>
      </c>
      <c r="C517" s="15">
        <f>'일자별 시가총액'!C516/'일자별 시가총액'!$G516</f>
        <v>2.7272990594586113E-2</v>
      </c>
      <c r="D517" s="15">
        <f>'일자별 시가총액'!D516/'일자별 시가총액'!$G516</f>
        <v>0.13423115770125152</v>
      </c>
      <c r="E517" s="15">
        <f>'일자별 시가총액'!E516/'일자별 시가총액'!$G516</f>
        <v>6.3101088086621876E-2</v>
      </c>
      <c r="F517" s="15">
        <f>'일자별 시가총액'!F516/'일자별 시가총액'!$G516</f>
        <v>6.5717236410313462E-2</v>
      </c>
      <c r="G517" s="24">
        <f>'일자별 시가총액'!H516</f>
        <v>135.87187092991385</v>
      </c>
      <c r="H517" s="30">
        <v>100000</v>
      </c>
      <c r="I517" s="30">
        <v>50000</v>
      </c>
      <c r="J517" s="9">
        <f t="shared" ref="J517:J580" si="68">J516+H517-I517</f>
        <v>26150000</v>
      </c>
      <c r="K517" s="23">
        <f t="shared" si="66"/>
        <v>13587.187092991386</v>
      </c>
      <c r="L517" s="9">
        <f t="shared" si="67"/>
        <v>355304942481.72473</v>
      </c>
      <c r="M517" s="31">
        <f>$L517*B517/'일자별 주가'!B516-펀드!R516</f>
        <v>6761.9364220602438</v>
      </c>
      <c r="N517" s="31">
        <f>$L517*C517/'일자별 주가'!C516-펀드!S516</f>
        <v>26.330865721576629</v>
      </c>
      <c r="O517" s="31">
        <f>$L517*D517/'일자별 주가'!D516-펀드!T516</f>
        <v>803.44663145206869</v>
      </c>
      <c r="P517" s="31">
        <f>$L517*E517/'일자별 주가'!E516-펀드!U516</f>
        <v>70.275925377405656</v>
      </c>
      <c r="Q517" s="31">
        <f>$L517*F517/'일자별 주가'!F516-펀드!V516</f>
        <v>75.160975281265564</v>
      </c>
      <c r="R517" s="16">
        <f t="shared" ref="R517:R580" si="69">R516+M517</f>
        <v>3536492.7487368365</v>
      </c>
      <c r="S517" s="16">
        <f t="shared" ref="S517:S580" si="70">S516+N517</f>
        <v>13771.042772382445</v>
      </c>
      <c r="T517" s="16">
        <f t="shared" ref="T517:T580" si="71">T516+O517</f>
        <v>420202.58824932593</v>
      </c>
      <c r="U517" s="16">
        <f t="shared" ref="U517:U580" si="72">U516+P517</f>
        <v>36754.308972379396</v>
      </c>
      <c r="V517" s="16">
        <f t="shared" ref="V517:V580" si="73">V516+Q517</f>
        <v>39309.190072094832</v>
      </c>
    </row>
    <row r="518" spans="1:22" x14ac:dyDescent="0.3">
      <c r="A518">
        <v>516</v>
      </c>
      <c r="B518" s="15">
        <f>'일자별 시가총액'!B517/'일자별 시가총액'!$G517</f>
        <v>0.70756961616951464</v>
      </c>
      <c r="C518" s="15">
        <f>'일자별 시가총액'!C517/'일자별 시가총액'!$G517</f>
        <v>2.7453067911828402E-2</v>
      </c>
      <c r="D518" s="15">
        <f>'일자별 시가총액'!D517/'일자별 시가총액'!$G517</f>
        <v>0.13820959648288231</v>
      </c>
      <c r="E518" s="15">
        <f>'일자별 시가총액'!E517/'일자별 시가총액'!$G517</f>
        <v>6.4106423610735153E-2</v>
      </c>
      <c r="F518" s="15">
        <f>'일자별 시가총액'!F517/'일자별 시가총액'!$G517</f>
        <v>6.2661295825039445E-2</v>
      </c>
      <c r="G518" s="24">
        <f>'일자별 시가총액'!H517</f>
        <v>140.09927176357934</v>
      </c>
      <c r="H518" s="30">
        <v>100000</v>
      </c>
      <c r="I518" s="30">
        <v>100000</v>
      </c>
      <c r="J518" s="9">
        <f t="shared" si="68"/>
        <v>26150000</v>
      </c>
      <c r="K518" s="23">
        <f t="shared" si="66"/>
        <v>14009.927176357935</v>
      </c>
      <c r="L518" s="9">
        <f t="shared" si="67"/>
        <v>366359595661.76001</v>
      </c>
      <c r="M518" s="31">
        <f>$L518*B518/'일자별 주가'!B517-펀드!R517</f>
        <v>0</v>
      </c>
      <c r="N518" s="31">
        <f>$L518*C518/'일자별 주가'!C517-펀드!S517</f>
        <v>0</v>
      </c>
      <c r="O518" s="31">
        <f>$L518*D518/'일자별 주가'!D517-펀드!T517</f>
        <v>0</v>
      </c>
      <c r="P518" s="31">
        <f>$L518*E518/'일자별 주가'!E517-펀드!U517</f>
        <v>0</v>
      </c>
      <c r="Q518" s="31">
        <f>$L518*F518/'일자별 주가'!F517-펀드!V517</f>
        <v>0</v>
      </c>
      <c r="R518" s="16">
        <f t="shared" si="69"/>
        <v>3536492.7487368365</v>
      </c>
      <c r="S518" s="16">
        <f t="shared" si="70"/>
        <v>13771.042772382445</v>
      </c>
      <c r="T518" s="16">
        <f t="shared" si="71"/>
        <v>420202.58824932593</v>
      </c>
      <c r="U518" s="16">
        <f t="shared" si="72"/>
        <v>36754.308972379396</v>
      </c>
      <c r="V518" s="16">
        <f t="shared" si="73"/>
        <v>39309.190072094832</v>
      </c>
    </row>
    <row r="519" spans="1:22" x14ac:dyDescent="0.3">
      <c r="A519">
        <v>517</v>
      </c>
      <c r="B519" s="15">
        <f>'일자별 시가총액'!B518/'일자별 시가총액'!$G518</f>
        <v>0.70122174630812262</v>
      </c>
      <c r="C519" s="15">
        <f>'일자별 시가총액'!C518/'일자별 시가총액'!$G518</f>
        <v>2.8421701394746621E-2</v>
      </c>
      <c r="D519" s="15">
        <f>'일자별 시가총액'!D518/'일자별 시가총액'!$G518</f>
        <v>0.14094803891959576</v>
      </c>
      <c r="E519" s="15">
        <f>'일자별 시가총액'!E518/'일자별 시가총액'!$G518</f>
        <v>6.7309375313588951E-2</v>
      </c>
      <c r="F519" s="15">
        <f>'일자별 시가총액'!F518/'일자별 시가총액'!$G518</f>
        <v>6.209913806394609E-2</v>
      </c>
      <c r="G519" s="24">
        <f>'일자별 시가총액'!H518</f>
        <v>141.36753240939254</v>
      </c>
      <c r="H519" s="30">
        <v>50000</v>
      </c>
      <c r="I519" s="30">
        <v>0</v>
      </c>
      <c r="J519" s="9">
        <f t="shared" si="68"/>
        <v>26200000</v>
      </c>
      <c r="K519" s="23">
        <f t="shared" si="66"/>
        <v>14136.753240939253</v>
      </c>
      <c r="L519" s="9">
        <f t="shared" si="67"/>
        <v>370382934912.60846</v>
      </c>
      <c r="M519" s="31">
        <f>$L519*B519/'일자별 주가'!B518-펀드!R518</f>
        <v>6761.9364220588468</v>
      </c>
      <c r="N519" s="31">
        <f>$L519*C519/'일자별 주가'!C518-펀드!S518</f>
        <v>26.330865721571172</v>
      </c>
      <c r="O519" s="31">
        <f>$L519*D519/'일자별 주가'!D518-펀드!T518</f>
        <v>803.44663145177765</v>
      </c>
      <c r="P519" s="31">
        <f>$L519*E519/'일자별 주가'!E518-펀드!U518</f>
        <v>70.27592537739838</v>
      </c>
      <c r="Q519" s="31">
        <f>$L519*F519/'일자별 주가'!F518-펀드!V518</f>
        <v>75.160975281243736</v>
      </c>
      <c r="R519" s="16">
        <f t="shared" si="69"/>
        <v>3543254.6851588953</v>
      </c>
      <c r="S519" s="16">
        <f t="shared" si="70"/>
        <v>13797.373638104016</v>
      </c>
      <c r="T519" s="16">
        <f t="shared" si="71"/>
        <v>421006.0348807777</v>
      </c>
      <c r="U519" s="16">
        <f t="shared" si="72"/>
        <v>36824.584897756795</v>
      </c>
      <c r="V519" s="16">
        <f t="shared" si="73"/>
        <v>39384.351047376076</v>
      </c>
    </row>
    <row r="520" spans="1:22" x14ac:dyDescent="0.3">
      <c r="A520">
        <v>518</v>
      </c>
      <c r="B520" s="15">
        <f>'일자별 시가총액'!B519/'일자별 시가총액'!$G519</f>
        <v>0.70259761304433543</v>
      </c>
      <c r="C520" s="15">
        <f>'일자별 시가총액'!C519/'일자별 시가총액'!$G519</f>
        <v>2.809846516069341E-2</v>
      </c>
      <c r="D520" s="15">
        <f>'일자별 시가총액'!D519/'일자별 시가총액'!$G519</f>
        <v>0.14045275194079926</v>
      </c>
      <c r="E520" s="15">
        <f>'일자별 시가총액'!E519/'일자별 시가총액'!$G519</f>
        <v>6.6902159150540152E-2</v>
      </c>
      <c r="F520" s="15">
        <f>'일자별 시가총액'!F519/'일자별 시가총액'!$G519</f>
        <v>6.1949010703631784E-2</v>
      </c>
      <c r="G520" s="24">
        <f>'일자별 시가총액'!H519</f>
        <v>142.43808573849731</v>
      </c>
      <c r="H520" s="30">
        <v>200000</v>
      </c>
      <c r="I520" s="30">
        <v>200000</v>
      </c>
      <c r="J520" s="9">
        <f t="shared" si="68"/>
        <v>26200000</v>
      </c>
      <c r="K520" s="23">
        <f t="shared" si="66"/>
        <v>14243.80857384973</v>
      </c>
      <c r="L520" s="9">
        <f t="shared" si="67"/>
        <v>373187784634.86292</v>
      </c>
      <c r="M520" s="31">
        <f>$L520*B520/'일자별 주가'!B519-펀드!R519</f>
        <v>0</v>
      </c>
      <c r="N520" s="31">
        <f>$L520*C520/'일자별 주가'!C519-펀드!S519</f>
        <v>0</v>
      </c>
      <c r="O520" s="31">
        <f>$L520*D520/'일자별 주가'!D519-펀드!T519</f>
        <v>0</v>
      </c>
      <c r="P520" s="31">
        <f>$L520*E520/'일자별 주가'!E519-펀드!U519</f>
        <v>0</v>
      </c>
      <c r="Q520" s="31">
        <f>$L520*F520/'일자별 주가'!F519-펀드!V519</f>
        <v>0</v>
      </c>
      <c r="R520" s="16">
        <f t="shared" si="69"/>
        <v>3543254.6851588953</v>
      </c>
      <c r="S520" s="16">
        <f t="shared" si="70"/>
        <v>13797.373638104016</v>
      </c>
      <c r="T520" s="16">
        <f t="shared" si="71"/>
        <v>421006.0348807777</v>
      </c>
      <c r="U520" s="16">
        <f t="shared" si="72"/>
        <v>36824.584897756795</v>
      </c>
      <c r="V520" s="16">
        <f t="shared" si="73"/>
        <v>39384.351047376076</v>
      </c>
    </row>
    <row r="521" spans="1:22" x14ac:dyDescent="0.3">
      <c r="A521">
        <v>519</v>
      </c>
      <c r="B521" s="15">
        <f>'일자별 시가총액'!B520/'일자별 시가총액'!$G520</f>
        <v>0.70527577509704575</v>
      </c>
      <c r="C521" s="15">
        <f>'일자별 시가총액'!C520/'일자별 시가총액'!$G520</f>
        <v>2.8368856151733859E-2</v>
      </c>
      <c r="D521" s="15">
        <f>'일자별 시가총액'!D520/'일자별 시가총액'!$G520</f>
        <v>0.14119755270472928</v>
      </c>
      <c r="E521" s="15">
        <f>'일자별 시가총액'!E520/'일자별 시가총액'!$G520</f>
        <v>6.4161196596037681E-2</v>
      </c>
      <c r="F521" s="15">
        <f>'일자별 시가총액'!F520/'일자별 시가총액'!$G520</f>
        <v>6.0996619450453433E-2</v>
      </c>
      <c r="G521" s="24">
        <f>'일자별 시가총액'!H520</f>
        <v>139.97967213389171</v>
      </c>
      <c r="H521" s="30">
        <v>150000</v>
      </c>
      <c r="I521" s="30">
        <v>100000</v>
      </c>
      <c r="J521" s="9">
        <f t="shared" si="68"/>
        <v>26250000</v>
      </c>
      <c r="K521" s="23">
        <f t="shared" si="66"/>
        <v>13997.967213389171</v>
      </c>
      <c r="L521" s="9">
        <f t="shared" si="67"/>
        <v>367446639351.46576</v>
      </c>
      <c r="M521" s="31">
        <f>$L521*B521/'일자별 주가'!B520-펀드!R520</f>
        <v>6761.9364220583811</v>
      </c>
      <c r="N521" s="31">
        <f>$L521*C521/'일자별 주가'!C520-펀드!S520</f>
        <v>26.330865721572991</v>
      </c>
      <c r="O521" s="31">
        <f>$L521*D521/'일자별 주가'!D520-펀드!T520</f>
        <v>803.44663145183586</v>
      </c>
      <c r="P521" s="31">
        <f>$L521*E521/'일자별 주가'!E520-펀드!U520</f>
        <v>70.27592537739838</v>
      </c>
      <c r="Q521" s="31">
        <f>$L521*F521/'일자별 주가'!F520-펀드!V520</f>
        <v>75.160975281258288</v>
      </c>
      <c r="R521" s="16">
        <f t="shared" si="69"/>
        <v>3550016.6215809537</v>
      </c>
      <c r="S521" s="16">
        <f t="shared" si="70"/>
        <v>13823.704503825589</v>
      </c>
      <c r="T521" s="16">
        <f t="shared" si="71"/>
        <v>421809.48151222954</v>
      </c>
      <c r="U521" s="16">
        <f t="shared" si="72"/>
        <v>36894.860823134193</v>
      </c>
      <c r="V521" s="16">
        <f t="shared" si="73"/>
        <v>39459.512022657334</v>
      </c>
    </row>
    <row r="522" spans="1:22" x14ac:dyDescent="0.3">
      <c r="A522">
        <v>520</v>
      </c>
      <c r="B522" s="15">
        <f>'일자별 시가총액'!B521/'일자별 시가총액'!$G521</f>
        <v>0.70657034042821876</v>
      </c>
      <c r="C522" s="15">
        <f>'일자별 시가총액'!C521/'일자별 시가총액'!$G521</f>
        <v>2.959642491353762E-2</v>
      </c>
      <c r="D522" s="15">
        <f>'일자별 시가총액'!D521/'일자별 시가총액'!$G521</f>
        <v>0.14277889886934136</v>
      </c>
      <c r="E522" s="15">
        <f>'일자별 시가총액'!E521/'일자별 시가총액'!$G521</f>
        <v>6.1643702819479389E-2</v>
      </c>
      <c r="F522" s="15">
        <f>'일자별 시가총액'!F521/'일자별 시가총액'!$G521</f>
        <v>5.9410632969422839E-2</v>
      </c>
      <c r="G522" s="24">
        <f>'일자별 시가총액'!H521</f>
        <v>140.68021216971093</v>
      </c>
      <c r="H522" s="30">
        <v>150000</v>
      </c>
      <c r="I522" s="30">
        <v>100000</v>
      </c>
      <c r="J522" s="9">
        <f t="shared" si="68"/>
        <v>26300000</v>
      </c>
      <c r="K522" s="23">
        <f t="shared" si="66"/>
        <v>14068.021216971092</v>
      </c>
      <c r="L522" s="9">
        <f t="shared" si="67"/>
        <v>369988958006.33972</v>
      </c>
      <c r="M522" s="31">
        <f>$L522*B522/'일자별 주가'!B521-펀드!R521</f>
        <v>6761.9364220583811</v>
      </c>
      <c r="N522" s="31">
        <f>$L522*C522/'일자별 주가'!C521-펀드!S521</f>
        <v>26.330865721571172</v>
      </c>
      <c r="O522" s="31">
        <f>$L522*D522/'일자별 주가'!D521-펀드!T521</f>
        <v>803.44663145177765</v>
      </c>
      <c r="P522" s="31">
        <f>$L522*E522/'일자별 주가'!E521-펀드!U521</f>
        <v>70.275925377391104</v>
      </c>
      <c r="Q522" s="31">
        <f>$L522*F522/'일자별 주가'!F521-펀드!V521</f>
        <v>75.160975281243736</v>
      </c>
      <c r="R522" s="16">
        <f t="shared" si="69"/>
        <v>3556778.5580030121</v>
      </c>
      <c r="S522" s="16">
        <f t="shared" si="70"/>
        <v>13850.03536954716</v>
      </c>
      <c r="T522" s="16">
        <f t="shared" si="71"/>
        <v>422612.92814368132</v>
      </c>
      <c r="U522" s="16">
        <f t="shared" si="72"/>
        <v>36965.136748511584</v>
      </c>
      <c r="V522" s="16">
        <f t="shared" si="73"/>
        <v>39534.672997938578</v>
      </c>
    </row>
    <row r="523" spans="1:22" x14ac:dyDescent="0.3">
      <c r="A523">
        <v>521</v>
      </c>
      <c r="B523" s="15">
        <f>'일자별 시가총액'!B522/'일자별 시가총액'!$G522</f>
        <v>0.70955717578217758</v>
      </c>
      <c r="C523" s="15">
        <f>'일자별 시가총액'!C522/'일자별 시가총액'!$G522</f>
        <v>2.8257093624767488E-2</v>
      </c>
      <c r="D523" s="15">
        <f>'일자별 시가총액'!D522/'일자별 시가총액'!$G522</f>
        <v>0.142207758459935</v>
      </c>
      <c r="E523" s="15">
        <f>'일자별 시가총액'!E522/'일자별 시가총액'!$G522</f>
        <v>6.021880314041262E-2</v>
      </c>
      <c r="F523" s="15">
        <f>'일자별 시가총액'!F522/'일자별 시가총액'!$G522</f>
        <v>5.9759168992707341E-2</v>
      </c>
      <c r="G523" s="24">
        <f>'일자별 시가총액'!H522</f>
        <v>142.37517932814671</v>
      </c>
      <c r="H523" s="30">
        <v>150000</v>
      </c>
      <c r="I523" s="30">
        <v>50000</v>
      </c>
      <c r="J523" s="9">
        <f t="shared" si="68"/>
        <v>26400000</v>
      </c>
      <c r="K523" s="23">
        <f t="shared" si="66"/>
        <v>14237.517932814671</v>
      </c>
      <c r="L523" s="9">
        <f t="shared" si="67"/>
        <v>375870473426.30731</v>
      </c>
      <c r="M523" s="31">
        <f>$L523*B523/'일자별 주가'!B522-펀드!R522</f>
        <v>13523.872844118159</v>
      </c>
      <c r="N523" s="31">
        <f>$L523*C523/'일자별 주가'!C522-펀드!S522</f>
        <v>52.661731443142344</v>
      </c>
      <c r="O523" s="31">
        <f>$L523*D523/'일자별 주가'!D522-펀드!T522</f>
        <v>1606.8932629038463</v>
      </c>
      <c r="P523" s="31">
        <f>$L523*E523/'일자별 주가'!E522-펀드!U522</f>
        <v>140.55185075479676</v>
      </c>
      <c r="Q523" s="31">
        <f>$L523*F523/'일자별 주가'!F522-펀드!V522</f>
        <v>150.32195056250202</v>
      </c>
      <c r="R523" s="16">
        <f t="shared" si="69"/>
        <v>3570302.4308471303</v>
      </c>
      <c r="S523" s="16">
        <f t="shared" si="70"/>
        <v>13902.697100990303</v>
      </c>
      <c r="T523" s="16">
        <f t="shared" si="71"/>
        <v>424219.82140658516</v>
      </c>
      <c r="U523" s="16">
        <f t="shared" si="72"/>
        <v>37105.688599266381</v>
      </c>
      <c r="V523" s="16">
        <f t="shared" si="73"/>
        <v>39684.99494850108</v>
      </c>
    </row>
    <row r="524" spans="1:22" x14ac:dyDescent="0.3">
      <c r="A524">
        <v>522</v>
      </c>
      <c r="B524" s="15">
        <f>'일자별 시가총액'!B523/'일자별 시가총액'!$G523</f>
        <v>0.7048855295190336</v>
      </c>
      <c r="C524" s="15">
        <f>'일자별 시가총액'!C523/'일자별 시가총액'!$G523</f>
        <v>2.791838137110278E-2</v>
      </c>
      <c r="D524" s="15">
        <f>'일자별 시가총액'!D523/'일자별 시가총액'!$G523</f>
        <v>0.14384771541695582</v>
      </c>
      <c r="E524" s="15">
        <f>'일자별 시가총액'!E523/'일자별 시가총액'!$G523</f>
        <v>6.4222055072629763E-2</v>
      </c>
      <c r="F524" s="15">
        <f>'일자별 시가총액'!F523/'일자별 시가총액'!$G523</f>
        <v>5.9126318620278021E-2</v>
      </c>
      <c r="G524" s="24">
        <f>'일자별 시가총액'!H523</f>
        <v>144.66178829664238</v>
      </c>
      <c r="H524" s="30">
        <v>100000</v>
      </c>
      <c r="I524" s="30">
        <v>50000</v>
      </c>
      <c r="J524" s="9">
        <f t="shared" si="68"/>
        <v>26450000</v>
      </c>
      <c r="K524" s="23">
        <f t="shared" si="66"/>
        <v>14466.178829664239</v>
      </c>
      <c r="L524" s="9">
        <f t="shared" si="67"/>
        <v>382630430044.61914</v>
      </c>
      <c r="M524" s="31">
        <f>$L524*B524/'일자별 주가'!B523-펀드!R523</f>
        <v>6761.9364220593125</v>
      </c>
      <c r="N524" s="31">
        <f>$L524*C524/'일자별 주가'!C523-펀드!S523</f>
        <v>26.33086572157481</v>
      </c>
      <c r="O524" s="31">
        <f>$L524*D524/'일자별 주가'!D523-펀드!T523</f>
        <v>803.44663145189406</v>
      </c>
      <c r="P524" s="31">
        <f>$L524*E524/'일자별 주가'!E523-펀드!U523</f>
        <v>70.27592537739838</v>
      </c>
      <c r="Q524" s="31">
        <f>$L524*F524/'일자별 주가'!F523-펀드!V523</f>
        <v>75.160975281258288</v>
      </c>
      <c r="R524" s="16">
        <f t="shared" si="69"/>
        <v>3577064.3672691896</v>
      </c>
      <c r="S524" s="16">
        <f t="shared" si="70"/>
        <v>13929.027966711878</v>
      </c>
      <c r="T524" s="16">
        <f t="shared" si="71"/>
        <v>425023.26803803706</v>
      </c>
      <c r="U524" s="16">
        <f t="shared" si="72"/>
        <v>37175.964524643779</v>
      </c>
      <c r="V524" s="16">
        <f t="shared" si="73"/>
        <v>39760.155923782339</v>
      </c>
    </row>
    <row r="525" spans="1:22" x14ac:dyDescent="0.3">
      <c r="A525">
        <v>523</v>
      </c>
      <c r="B525" s="15">
        <f>'일자별 시가총액'!B524/'일자별 시가총액'!$G524</f>
        <v>0.70564136908587272</v>
      </c>
      <c r="C525" s="15">
        <f>'일자별 시가총액'!C524/'일자별 시가총액'!$G524</f>
        <v>2.7337269268162583E-2</v>
      </c>
      <c r="D525" s="15">
        <f>'일자별 시가총액'!D524/'일자별 시가총액'!$G524</f>
        <v>0.14776177471064228</v>
      </c>
      <c r="E525" s="15">
        <f>'일자별 시가총액'!E524/'일자별 시가총액'!$G524</f>
        <v>6.1978550649323366E-2</v>
      </c>
      <c r="F525" s="15">
        <f>'일자별 시가총액'!F524/'일자별 시가총액'!$G524</f>
        <v>5.7281036285999086E-2</v>
      </c>
      <c r="G525" s="24">
        <f>'일자별 시가총액'!H524</f>
        <v>143.5485673603078</v>
      </c>
      <c r="H525" s="30">
        <v>100000</v>
      </c>
      <c r="I525" s="30">
        <v>50000</v>
      </c>
      <c r="J525" s="9">
        <f t="shared" si="68"/>
        <v>26500000</v>
      </c>
      <c r="K525" s="23">
        <f t="shared" si="66"/>
        <v>14354.856736030779</v>
      </c>
      <c r="L525" s="9">
        <f t="shared" si="67"/>
        <v>380403703504.81561</v>
      </c>
      <c r="M525" s="31">
        <f>$L525*B525/'일자별 주가'!B524-펀드!R524</f>
        <v>6761.9364220583811</v>
      </c>
      <c r="N525" s="31">
        <f>$L525*C525/'일자별 주가'!C524-펀드!S524</f>
        <v>26.330865721569353</v>
      </c>
      <c r="O525" s="31">
        <f>$L525*D525/'일자별 주가'!D524-펀드!T524</f>
        <v>803.44663145177765</v>
      </c>
      <c r="P525" s="31">
        <f>$L525*E525/'일자별 주가'!E524-펀드!U524</f>
        <v>70.27592537739838</v>
      </c>
      <c r="Q525" s="31">
        <f>$L525*F525/'일자별 주가'!F524-펀드!V524</f>
        <v>75.160975281243736</v>
      </c>
      <c r="R525" s="16">
        <f t="shared" si="69"/>
        <v>3583826.3036912479</v>
      </c>
      <c r="S525" s="16">
        <f t="shared" si="70"/>
        <v>13955.358832433447</v>
      </c>
      <c r="T525" s="16">
        <f t="shared" si="71"/>
        <v>425826.71466948884</v>
      </c>
      <c r="U525" s="16">
        <f t="shared" si="72"/>
        <v>37246.240450021178</v>
      </c>
      <c r="V525" s="16">
        <f t="shared" si="73"/>
        <v>39835.316899063582</v>
      </c>
    </row>
    <row r="526" spans="1:22" x14ac:dyDescent="0.3">
      <c r="A526">
        <v>524</v>
      </c>
      <c r="B526" s="15">
        <f>'일자별 시가총액'!B525/'일자별 시가총액'!$G525</f>
        <v>0.70418705580501784</v>
      </c>
      <c r="C526" s="15">
        <f>'일자별 시가총액'!C525/'일자별 시가총액'!$G525</f>
        <v>2.8056033292481936E-2</v>
      </c>
      <c r="D526" s="15">
        <f>'일자별 시가총액'!D525/'일자별 시가총액'!$G525</f>
        <v>0.1504258171330666</v>
      </c>
      <c r="E526" s="15">
        <f>'일자별 시가총액'!E525/'일자별 시가총액'!$G525</f>
        <v>6.1467661195276156E-2</v>
      </c>
      <c r="F526" s="15">
        <f>'일자별 시가총액'!F525/'일자별 시가총액'!$G525</f>
        <v>5.5863432574157462E-2</v>
      </c>
      <c r="G526" s="24">
        <f>'일자별 시가총액'!H525</f>
        <v>141.54043593886641</v>
      </c>
      <c r="H526" s="30">
        <v>150000</v>
      </c>
      <c r="I526" s="30">
        <v>100000</v>
      </c>
      <c r="J526" s="9">
        <f t="shared" si="68"/>
        <v>26550000</v>
      </c>
      <c r="K526" s="23">
        <f t="shared" si="66"/>
        <v>14154.043593886641</v>
      </c>
      <c r="L526" s="9">
        <f t="shared" si="67"/>
        <v>375789857417.69031</v>
      </c>
      <c r="M526" s="31">
        <f>$L526*B526/'일자별 주가'!B525-펀드!R525</f>
        <v>6761.9364220597781</v>
      </c>
      <c r="N526" s="31">
        <f>$L526*C526/'일자별 주가'!C525-펀드!S525</f>
        <v>26.330865721578448</v>
      </c>
      <c r="O526" s="31">
        <f>$L526*D526/'일자별 주가'!D525-펀드!T525</f>
        <v>803.44663145195227</v>
      </c>
      <c r="P526" s="31">
        <f>$L526*E526/'일자별 주가'!E525-펀드!U525</f>
        <v>70.275925377405656</v>
      </c>
      <c r="Q526" s="31">
        <f>$L526*F526/'일자별 주가'!F525-펀드!V525</f>
        <v>75.160975281258288</v>
      </c>
      <c r="R526" s="16">
        <f t="shared" si="69"/>
        <v>3590588.2401133077</v>
      </c>
      <c r="S526" s="16">
        <f t="shared" si="70"/>
        <v>13981.689698155025</v>
      </c>
      <c r="T526" s="16">
        <f t="shared" si="71"/>
        <v>426630.16130094079</v>
      </c>
      <c r="U526" s="16">
        <f t="shared" si="72"/>
        <v>37316.516375398583</v>
      </c>
      <c r="V526" s="16">
        <f t="shared" si="73"/>
        <v>39910.477874344841</v>
      </c>
    </row>
    <row r="527" spans="1:22" x14ac:dyDescent="0.3">
      <c r="A527">
        <v>525</v>
      </c>
      <c r="B527" s="15">
        <f>'일자별 시가총액'!B526/'일자별 시가총액'!$G526</f>
        <v>0.70869941702087391</v>
      </c>
      <c r="C527" s="15">
        <f>'일자별 시가총액'!C526/'일자별 시가총액'!$G526</f>
        <v>2.7384661467930654E-2</v>
      </c>
      <c r="D527" s="15">
        <f>'일자별 시가총액'!D526/'일자별 시가총액'!$G526</f>
        <v>0.14510562889736117</v>
      </c>
      <c r="E527" s="15">
        <f>'일자별 시가총액'!E526/'일자별 시가총액'!$G526</f>
        <v>6.216135350921094E-2</v>
      </c>
      <c r="F527" s="15">
        <f>'일자별 시가총액'!F526/'일자별 시가총액'!$G526</f>
        <v>5.6648939104623347E-2</v>
      </c>
      <c r="G527" s="24">
        <f>'일자별 시가총액'!H526</f>
        <v>140.63923359797735</v>
      </c>
      <c r="H527" s="30">
        <v>200000</v>
      </c>
      <c r="I527" s="30">
        <v>100000</v>
      </c>
      <c r="J527" s="9">
        <f t="shared" si="68"/>
        <v>26650000</v>
      </c>
      <c r="K527" s="23">
        <f t="shared" si="66"/>
        <v>14063.923359797735</v>
      </c>
      <c r="L527" s="9">
        <f t="shared" si="67"/>
        <v>374803557538.60962</v>
      </c>
      <c r="M527" s="31">
        <f>$L527*B527/'일자별 주가'!B526-펀드!R526</f>
        <v>13523.872844117228</v>
      </c>
      <c r="N527" s="31">
        <f>$L527*C527/'일자별 주가'!C526-펀드!S526</f>
        <v>52.661731443140525</v>
      </c>
      <c r="O527" s="31">
        <f>$L527*D527/'일자별 주가'!D526-펀드!T526</f>
        <v>1606.8932629036717</v>
      </c>
      <c r="P527" s="31">
        <f>$L527*E527/'일자별 주가'!E526-펀드!U526</f>
        <v>140.55185075478948</v>
      </c>
      <c r="Q527" s="31">
        <f>$L527*F527/'일자별 주가'!F526-펀드!V526</f>
        <v>150.32195056249475</v>
      </c>
      <c r="R527" s="16">
        <f t="shared" si="69"/>
        <v>3604112.1129574249</v>
      </c>
      <c r="S527" s="16">
        <f t="shared" si="70"/>
        <v>14034.351429598166</v>
      </c>
      <c r="T527" s="16">
        <f t="shared" si="71"/>
        <v>428237.05456384446</v>
      </c>
      <c r="U527" s="16">
        <f t="shared" si="72"/>
        <v>37457.068226153373</v>
      </c>
      <c r="V527" s="16">
        <f t="shared" si="73"/>
        <v>40060.799824907335</v>
      </c>
    </row>
    <row r="528" spans="1:22" x14ac:dyDescent="0.3">
      <c r="A528">
        <v>526</v>
      </c>
      <c r="B528" s="15">
        <f>'일자별 시가총액'!B527/'일자별 시가총액'!$G527</f>
        <v>0.70560756365545541</v>
      </c>
      <c r="C528" s="15">
        <f>'일자별 시가총액'!C527/'일자별 시가총액'!$G527</f>
        <v>2.7481381444742131E-2</v>
      </c>
      <c r="D528" s="15">
        <f>'일자별 시가총액'!D527/'일자별 시가총액'!$G527</f>
        <v>0.14627095351891259</v>
      </c>
      <c r="E528" s="15">
        <f>'일자별 시가총액'!E527/'일자별 시가총액'!$G527</f>
        <v>6.4019208559119009E-2</v>
      </c>
      <c r="F528" s="15">
        <f>'일자별 시가총액'!F527/'일자별 시가총액'!$G527</f>
        <v>5.6620892821770859E-2</v>
      </c>
      <c r="G528" s="24">
        <f>'일자별 시가총액'!H527</f>
        <v>143.36378191574667</v>
      </c>
      <c r="H528" s="30">
        <v>50000</v>
      </c>
      <c r="I528" s="30">
        <v>0</v>
      </c>
      <c r="J528" s="9">
        <f t="shared" si="68"/>
        <v>26700000</v>
      </c>
      <c r="K528" s="23">
        <f t="shared" si="66"/>
        <v>14336.378191574668</v>
      </c>
      <c r="L528" s="9">
        <f t="shared" si="67"/>
        <v>382781297715.04364</v>
      </c>
      <c r="M528" s="31">
        <f>$L528*B528/'일자별 주가'!B527-펀드!R527</f>
        <v>6761.9364220602438</v>
      </c>
      <c r="N528" s="31">
        <f>$L528*C528/'일자별 주가'!C527-펀드!S527</f>
        <v>26.330865721578448</v>
      </c>
      <c r="O528" s="31">
        <f>$L528*D528/'일자별 주가'!D527-펀드!T527</f>
        <v>803.44663145201048</v>
      </c>
      <c r="P528" s="31">
        <f>$L528*E528/'일자별 주가'!E527-펀드!U527</f>
        <v>70.275925377412932</v>
      </c>
      <c r="Q528" s="31">
        <f>$L528*F528/'일자별 주가'!F527-펀드!V527</f>
        <v>75.16097528127284</v>
      </c>
      <c r="R528" s="16">
        <f t="shared" si="69"/>
        <v>3610874.0493794852</v>
      </c>
      <c r="S528" s="16">
        <f t="shared" si="70"/>
        <v>14060.682295319744</v>
      </c>
      <c r="T528" s="16">
        <f t="shared" si="71"/>
        <v>429040.50119529647</v>
      </c>
      <c r="U528" s="16">
        <f t="shared" si="72"/>
        <v>37527.344151530786</v>
      </c>
      <c r="V528" s="16">
        <f t="shared" si="73"/>
        <v>40135.960800188608</v>
      </c>
    </row>
    <row r="529" spans="1:22" x14ac:dyDescent="0.3">
      <c r="A529">
        <v>527</v>
      </c>
      <c r="B529" s="15">
        <f>'일자별 시가총액'!B528/'일자별 시가총액'!$G528</f>
        <v>0.70376027562932164</v>
      </c>
      <c r="C529" s="15">
        <f>'일자별 시가총액'!C528/'일자별 시가총액'!$G528</f>
        <v>2.7444681427961908E-2</v>
      </c>
      <c r="D529" s="15">
        <f>'일자별 시가총액'!D528/'일자별 시가총액'!$G528</f>
        <v>0.14828631669789316</v>
      </c>
      <c r="E529" s="15">
        <f>'일자별 시가총액'!E528/'일자별 시가총액'!$G528</f>
        <v>6.2413559227426682E-2</v>
      </c>
      <c r="F529" s="15">
        <f>'일자별 시가총액'!F528/'일자별 시가총액'!$G528</f>
        <v>5.8095167017396608E-2</v>
      </c>
      <c r="G529" s="24">
        <f>'일자별 시가총액'!H528</f>
        <v>144.12442680170287</v>
      </c>
      <c r="H529" s="30">
        <v>100000</v>
      </c>
      <c r="I529" s="30">
        <v>50000</v>
      </c>
      <c r="J529" s="9">
        <f t="shared" si="68"/>
        <v>26750000</v>
      </c>
      <c r="K529" s="23">
        <f t="shared" si="66"/>
        <v>14412.442680170287</v>
      </c>
      <c r="L529" s="9">
        <f t="shared" si="67"/>
        <v>385532841694.55518</v>
      </c>
      <c r="M529" s="31">
        <f>$L529*B529/'일자별 주가'!B528-펀드!R528</f>
        <v>6761.9364220583811</v>
      </c>
      <c r="N529" s="31">
        <f>$L529*C529/'일자별 주가'!C528-펀드!S528</f>
        <v>26.330865721569353</v>
      </c>
      <c r="O529" s="31">
        <f>$L529*D529/'일자별 주가'!D528-펀드!T528</f>
        <v>803.44663145177765</v>
      </c>
      <c r="P529" s="31">
        <f>$L529*E529/'일자별 주가'!E528-펀드!U528</f>
        <v>70.275925377391104</v>
      </c>
      <c r="Q529" s="31">
        <f>$L529*F529/'일자별 주가'!F528-펀드!V528</f>
        <v>75.160975281251012</v>
      </c>
      <c r="R529" s="16">
        <f t="shared" si="69"/>
        <v>3617635.9858015436</v>
      </c>
      <c r="S529" s="16">
        <f t="shared" si="70"/>
        <v>14087.013161041314</v>
      </c>
      <c r="T529" s="16">
        <f t="shared" si="71"/>
        <v>429843.94782674825</v>
      </c>
      <c r="U529" s="16">
        <f t="shared" si="72"/>
        <v>37597.620076908177</v>
      </c>
      <c r="V529" s="16">
        <f t="shared" si="73"/>
        <v>40211.121775469859</v>
      </c>
    </row>
    <row r="530" spans="1:22" x14ac:dyDescent="0.3">
      <c r="A530">
        <v>528</v>
      </c>
      <c r="B530" s="15">
        <f>'일자별 시가총액'!B529/'일자별 시가총액'!$G529</f>
        <v>0.70397144547422164</v>
      </c>
      <c r="C530" s="15">
        <f>'일자별 시가총액'!C529/'일자별 시가총액'!$G529</f>
        <v>2.7602165811906967E-2</v>
      </c>
      <c r="D530" s="15">
        <f>'일자별 시가총액'!D529/'일자별 시가총액'!$G529</f>
        <v>0.14803961053622616</v>
      </c>
      <c r="E530" s="15">
        <f>'일자별 시가총액'!E529/'일자별 시가총액'!$G529</f>
        <v>6.1937313660279804E-2</v>
      </c>
      <c r="F530" s="15">
        <f>'일자별 시가총액'!F529/'일자별 시가총액'!$G529</f>
        <v>5.8449464517365483E-2</v>
      </c>
      <c r="G530" s="24">
        <f>'일자별 시가총액'!H529</f>
        <v>142.73643608386337</v>
      </c>
      <c r="H530" s="30">
        <v>200000</v>
      </c>
      <c r="I530" s="30">
        <v>100000</v>
      </c>
      <c r="J530" s="9">
        <f t="shared" si="68"/>
        <v>26850000</v>
      </c>
      <c r="K530" s="23">
        <f t="shared" si="66"/>
        <v>14273.643608386337</v>
      </c>
      <c r="L530" s="9">
        <f t="shared" si="67"/>
        <v>383247330885.17316</v>
      </c>
      <c r="M530" s="31">
        <f>$L530*B530/'일자별 주가'!B529-펀드!R529</f>
        <v>13523.872844118159</v>
      </c>
      <c r="N530" s="31">
        <f>$L530*C530/'일자별 주가'!C529-펀드!S529</f>
        <v>52.661731443145982</v>
      </c>
      <c r="O530" s="31">
        <f>$L530*D530/'일자별 주가'!D529-펀드!T529</f>
        <v>1606.8932629037299</v>
      </c>
      <c r="P530" s="31">
        <f>$L530*E530/'일자별 주가'!E529-펀드!U529</f>
        <v>140.55185075478948</v>
      </c>
      <c r="Q530" s="31">
        <f>$L530*F530/'일자별 주가'!F529-펀드!V529</f>
        <v>150.32195056249475</v>
      </c>
      <c r="R530" s="16">
        <f t="shared" si="69"/>
        <v>3631159.8586456617</v>
      </c>
      <c r="S530" s="16">
        <f t="shared" si="70"/>
        <v>14139.67489248446</v>
      </c>
      <c r="T530" s="16">
        <f t="shared" si="71"/>
        <v>431450.84108965198</v>
      </c>
      <c r="U530" s="16">
        <f t="shared" si="72"/>
        <v>37738.171927662966</v>
      </c>
      <c r="V530" s="16">
        <f t="shared" si="73"/>
        <v>40361.443726032354</v>
      </c>
    </row>
    <row r="531" spans="1:22" x14ac:dyDescent="0.3">
      <c r="A531">
        <v>529</v>
      </c>
      <c r="B531" s="15">
        <f>'일자별 시가총액'!B530/'일자별 시가총액'!$G530</f>
        <v>0.70567890819346879</v>
      </c>
      <c r="C531" s="15">
        <f>'일자별 시가총액'!C530/'일자별 시가총액'!$G530</f>
        <v>2.8072408202509922E-2</v>
      </c>
      <c r="D531" s="15">
        <f>'일자별 시가총액'!D530/'일자별 시가총액'!$G530</f>
        <v>0.14690363270155338</v>
      </c>
      <c r="E531" s="15">
        <f>'일자별 시가총액'!E530/'일자별 시가총액'!$G530</f>
        <v>6.0886279076284973E-2</v>
      </c>
      <c r="F531" s="15">
        <f>'일자별 시가총액'!F530/'일자별 시가총액'!$G530</f>
        <v>5.8458771826182983E-2</v>
      </c>
      <c r="G531" s="24">
        <f>'일자별 시가총액'!H530</f>
        <v>142.19942715907817</v>
      </c>
      <c r="H531" s="30">
        <v>200000</v>
      </c>
      <c r="I531" s="30">
        <v>100000</v>
      </c>
      <c r="J531" s="9">
        <f t="shared" si="68"/>
        <v>26950000</v>
      </c>
      <c r="K531" s="23">
        <f t="shared" si="66"/>
        <v>14219.942715907817</v>
      </c>
      <c r="L531" s="9">
        <f t="shared" si="67"/>
        <v>383227456193.71564</v>
      </c>
      <c r="M531" s="31">
        <f>$L531*B531/'일자별 주가'!B530-펀드!R530</f>
        <v>13523.872844117694</v>
      </c>
      <c r="N531" s="31">
        <f>$L531*C531/'일자별 주가'!C530-펀드!S530</f>
        <v>52.661731443144163</v>
      </c>
      <c r="O531" s="31">
        <f>$L531*D531/'일자별 주가'!D530-펀드!T530</f>
        <v>1606.8932629036717</v>
      </c>
      <c r="P531" s="31">
        <f>$L531*E531/'일자별 주가'!E530-펀드!U530</f>
        <v>140.55185075479676</v>
      </c>
      <c r="Q531" s="31">
        <f>$L531*F531/'일자별 주가'!F530-펀드!V530</f>
        <v>150.32195056250202</v>
      </c>
      <c r="R531" s="16">
        <f t="shared" si="69"/>
        <v>3644683.7314897794</v>
      </c>
      <c r="S531" s="16">
        <f t="shared" si="70"/>
        <v>14192.336623927604</v>
      </c>
      <c r="T531" s="16">
        <f t="shared" si="71"/>
        <v>433057.73435255565</v>
      </c>
      <c r="U531" s="16">
        <f t="shared" si="72"/>
        <v>37878.723778417763</v>
      </c>
      <c r="V531" s="16">
        <f t="shared" si="73"/>
        <v>40511.765676594856</v>
      </c>
    </row>
    <row r="532" spans="1:22" x14ac:dyDescent="0.3">
      <c r="A532">
        <v>530</v>
      </c>
      <c r="B532" s="15">
        <f>'일자별 시가총액'!B531/'일자별 시가총액'!$G531</f>
        <v>0.70715679224766526</v>
      </c>
      <c r="C532" s="15">
        <f>'일자별 시가총액'!C531/'일자별 시가총액'!$G531</f>
        <v>2.8734443648162491E-2</v>
      </c>
      <c r="D532" s="15">
        <f>'일자별 시가총액'!D531/'일자별 시가총액'!$G531</f>
        <v>0.14709866662094831</v>
      </c>
      <c r="E532" s="15">
        <f>'일자별 시가총액'!E531/'일자별 시가총액'!$G531</f>
        <v>5.9075466363267465E-2</v>
      </c>
      <c r="F532" s="15">
        <f>'일자별 시가총액'!F531/'일자별 시가총액'!$G531</f>
        <v>5.7934631119956483E-2</v>
      </c>
      <c r="G532" s="24">
        <f>'일자별 시가총액'!H531</f>
        <v>140.37230182052778</v>
      </c>
      <c r="H532" s="30">
        <v>200000</v>
      </c>
      <c r="I532" s="30">
        <v>50000</v>
      </c>
      <c r="J532" s="9">
        <f t="shared" si="68"/>
        <v>27100000</v>
      </c>
      <c r="K532" s="23">
        <f t="shared" si="66"/>
        <v>14037.230182052779</v>
      </c>
      <c r="L532" s="9">
        <f t="shared" si="67"/>
        <v>380408937933.63031</v>
      </c>
      <c r="M532" s="31">
        <f>$L532*B532/'일자별 주가'!B531-펀드!R531</f>
        <v>20285.80926617654</v>
      </c>
      <c r="N532" s="31">
        <f>$L532*C532/'일자별 주가'!C531-펀드!S531</f>
        <v>78.992597164718973</v>
      </c>
      <c r="O532" s="31">
        <f>$L532*D532/'일자별 주가'!D531-펀드!T531</f>
        <v>2410.3398943556822</v>
      </c>
      <c r="P532" s="31">
        <f>$L532*E532/'일자별 주가'!E531-펀드!U531</f>
        <v>210.82777613220242</v>
      </c>
      <c r="Q532" s="31">
        <f>$L532*F532/'일자별 주가'!F531-펀드!V531</f>
        <v>225.48292584376031</v>
      </c>
      <c r="R532" s="16">
        <f t="shared" si="69"/>
        <v>3664969.540755956</v>
      </c>
      <c r="S532" s="16">
        <f t="shared" si="70"/>
        <v>14271.329221092323</v>
      </c>
      <c r="T532" s="16">
        <f t="shared" si="71"/>
        <v>435468.07424691133</v>
      </c>
      <c r="U532" s="16">
        <f t="shared" si="72"/>
        <v>38089.551554549966</v>
      </c>
      <c r="V532" s="16">
        <f t="shared" si="73"/>
        <v>40737.248602438616</v>
      </c>
    </row>
    <row r="533" spans="1:22" x14ac:dyDescent="0.3">
      <c r="A533">
        <v>531</v>
      </c>
      <c r="B533" s="15">
        <f>'일자별 시가총액'!B532/'일자별 시가총액'!$G532</f>
        <v>0.70564554299151383</v>
      </c>
      <c r="C533" s="15">
        <f>'일자별 시가총액'!C532/'일자별 시가총액'!$G532</f>
        <v>2.8606939019171881E-2</v>
      </c>
      <c r="D533" s="15">
        <f>'일자별 시가총액'!D532/'일자별 시가총액'!$G532</f>
        <v>0.1475886028530741</v>
      </c>
      <c r="E533" s="15">
        <f>'일자별 시가총액'!E532/'일자별 시가총액'!$G532</f>
        <v>5.9171765490358547E-2</v>
      </c>
      <c r="F533" s="15">
        <f>'일자별 시가총액'!F532/'일자별 시가총액'!$G532</f>
        <v>5.8987149645881677E-2</v>
      </c>
      <c r="G533" s="24">
        <f>'일자별 시가총액'!H532</f>
        <v>139.9063208753918</v>
      </c>
      <c r="H533" s="30">
        <v>150000</v>
      </c>
      <c r="I533" s="30">
        <v>100000</v>
      </c>
      <c r="J533" s="9">
        <f t="shared" si="68"/>
        <v>27150000</v>
      </c>
      <c r="K533" s="23">
        <f t="shared" si="66"/>
        <v>13990.632087539181</v>
      </c>
      <c r="L533" s="9">
        <f t="shared" si="67"/>
        <v>379845661176.68878</v>
      </c>
      <c r="M533" s="31">
        <f>$L533*B533/'일자별 주가'!B532-펀드!R532</f>
        <v>6761.9364220597781</v>
      </c>
      <c r="N533" s="31">
        <f>$L533*C533/'일자별 주가'!C532-펀드!S532</f>
        <v>26.330865721571172</v>
      </c>
      <c r="O533" s="31">
        <f>$L533*D533/'일자별 주가'!D532-펀드!T532</f>
        <v>803.44663145183586</v>
      </c>
      <c r="P533" s="31">
        <f>$L533*E533/'일자별 주가'!E532-펀드!U532</f>
        <v>70.27592537739838</v>
      </c>
      <c r="Q533" s="31">
        <f>$L533*F533/'일자별 주가'!F532-펀드!V532</f>
        <v>75.160975281251012</v>
      </c>
      <c r="R533" s="16">
        <f t="shared" si="69"/>
        <v>3671731.4771780157</v>
      </c>
      <c r="S533" s="16">
        <f t="shared" si="70"/>
        <v>14297.660086813894</v>
      </c>
      <c r="T533" s="16">
        <f t="shared" si="71"/>
        <v>436271.52087836317</v>
      </c>
      <c r="U533" s="16">
        <f t="shared" si="72"/>
        <v>38159.827479927364</v>
      </c>
      <c r="V533" s="16">
        <f t="shared" si="73"/>
        <v>40812.409577719867</v>
      </c>
    </row>
    <row r="534" spans="1:22" x14ac:dyDescent="0.3">
      <c r="A534">
        <v>532</v>
      </c>
      <c r="B534" s="15">
        <f>'일자별 시가총액'!B533/'일자별 시가총액'!$G533</f>
        <v>0.71200033030500331</v>
      </c>
      <c r="C534" s="15">
        <f>'일자별 시가총액'!C533/'일자별 시가총액'!$G533</f>
        <v>2.9125196331078587E-2</v>
      </c>
      <c r="D534" s="15">
        <f>'일자별 시가총액'!D533/'일자별 시가총액'!$G533</f>
        <v>0.14494264863123521</v>
      </c>
      <c r="E534" s="15">
        <f>'일자별 시가총액'!E533/'일자별 시가총액'!$G533</f>
        <v>5.6817482610111228E-2</v>
      </c>
      <c r="F534" s="15">
        <f>'일자별 시가총액'!F533/'일자별 시가총액'!$G533</f>
        <v>5.711434212257168E-2</v>
      </c>
      <c r="G534" s="24">
        <f>'일자별 시가총액'!H533</f>
        <v>135.80849154103774</v>
      </c>
      <c r="H534" s="30">
        <v>200000</v>
      </c>
      <c r="I534" s="30">
        <v>100000</v>
      </c>
      <c r="J534" s="9">
        <f t="shared" si="68"/>
        <v>27250000</v>
      </c>
      <c r="K534" s="23">
        <f t="shared" si="66"/>
        <v>13580.849154103773</v>
      </c>
      <c r="L534" s="9">
        <f t="shared" si="67"/>
        <v>370078139449.32782</v>
      </c>
      <c r="M534" s="31">
        <f>$L534*B534/'일자별 주가'!B533-펀드!R533</f>
        <v>13523.872844116762</v>
      </c>
      <c r="N534" s="31">
        <f>$L534*C534/'일자별 주가'!C533-펀드!S533</f>
        <v>52.661731443144163</v>
      </c>
      <c r="O534" s="31">
        <f>$L534*D534/'일자별 주가'!D533-펀드!T533</f>
        <v>1606.8932629036717</v>
      </c>
      <c r="P534" s="31">
        <f>$L534*E534/'일자별 주가'!E533-펀드!U533</f>
        <v>140.55185075478948</v>
      </c>
      <c r="Q534" s="31">
        <f>$L534*F534/'일자별 주가'!F533-펀드!V533</f>
        <v>150.32195056249475</v>
      </c>
      <c r="R534" s="16">
        <f t="shared" si="69"/>
        <v>3685255.3500221325</v>
      </c>
      <c r="S534" s="16">
        <f t="shared" si="70"/>
        <v>14350.321818257038</v>
      </c>
      <c r="T534" s="16">
        <f t="shared" si="71"/>
        <v>437878.41414126684</v>
      </c>
      <c r="U534" s="16">
        <f t="shared" si="72"/>
        <v>38300.379330682154</v>
      </c>
      <c r="V534" s="16">
        <f t="shared" si="73"/>
        <v>40962.731528282362</v>
      </c>
    </row>
    <row r="535" spans="1:22" x14ac:dyDescent="0.3">
      <c r="A535">
        <v>533</v>
      </c>
      <c r="B535" s="15">
        <f>'일자별 시가총액'!B534/'일자별 시가총액'!$G534</f>
        <v>0.71031312236230704</v>
      </c>
      <c r="C535" s="15">
        <f>'일자별 시가총액'!C534/'일자별 시가총액'!$G534</f>
        <v>2.9236716402184941E-2</v>
      </c>
      <c r="D535" s="15">
        <f>'일자별 시가총액'!D534/'일자별 시가총액'!$G534</f>
        <v>0.14438165316794124</v>
      </c>
      <c r="E535" s="15">
        <f>'일자별 시가총액'!E534/'일자별 시가총액'!$G534</f>
        <v>5.6880866312890861E-2</v>
      </c>
      <c r="F535" s="15">
        <f>'일자별 시가총액'!F534/'일자별 시가총액'!$G534</f>
        <v>5.9187641754675939E-2</v>
      </c>
      <c r="G535" s="24">
        <f>'일자별 시가총액'!H534</f>
        <v>136.89265013973747</v>
      </c>
      <c r="H535" s="30">
        <v>100000</v>
      </c>
      <c r="I535" s="30">
        <v>50000</v>
      </c>
      <c r="J535" s="9">
        <f t="shared" si="68"/>
        <v>27300000</v>
      </c>
      <c r="K535" s="23">
        <f t="shared" si="66"/>
        <v>13689.265013973747</v>
      </c>
      <c r="L535" s="9">
        <f t="shared" si="67"/>
        <v>373716934881.48328</v>
      </c>
      <c r="M535" s="31">
        <f>$L535*B535/'일자별 주가'!B534-펀드!R534</f>
        <v>6761.9364220588468</v>
      </c>
      <c r="N535" s="31">
        <f>$L535*C535/'일자별 주가'!C534-펀드!S534</f>
        <v>26.330865721572991</v>
      </c>
      <c r="O535" s="31">
        <f>$L535*D535/'일자별 주가'!D534-펀드!T534</f>
        <v>803.44663145189406</v>
      </c>
      <c r="P535" s="31">
        <f>$L535*E535/'일자별 주가'!E534-펀드!U534</f>
        <v>70.27592537739838</v>
      </c>
      <c r="Q535" s="31">
        <f>$L535*F535/'일자별 주가'!F534-펀드!V534</f>
        <v>75.160975281251012</v>
      </c>
      <c r="R535" s="16">
        <f t="shared" si="69"/>
        <v>3692017.2864441914</v>
      </c>
      <c r="S535" s="16">
        <f t="shared" si="70"/>
        <v>14376.652683978611</v>
      </c>
      <c r="T535" s="16">
        <f t="shared" si="71"/>
        <v>438681.86077271873</v>
      </c>
      <c r="U535" s="16">
        <f t="shared" si="72"/>
        <v>38370.655256059552</v>
      </c>
      <c r="V535" s="16">
        <f t="shared" si="73"/>
        <v>41037.892503563613</v>
      </c>
    </row>
    <row r="536" spans="1:22" x14ac:dyDescent="0.3">
      <c r="A536">
        <v>534</v>
      </c>
      <c r="B536" s="15">
        <f>'일자별 시가총액'!B535/'일자별 시가총액'!$G535</f>
        <v>0.70845524810679206</v>
      </c>
      <c r="C536" s="15">
        <f>'일자별 시가총액'!C535/'일자별 시가총액'!$G535</f>
        <v>2.9806341297220228E-2</v>
      </c>
      <c r="D536" s="15">
        <f>'일자별 시가총액'!D535/'일자별 시가총액'!$G535</f>
        <v>0.14418831474641511</v>
      </c>
      <c r="E536" s="15">
        <f>'일자별 시가총액'!E535/'일자별 시가총액'!$G535</f>
        <v>5.7698044572253977E-2</v>
      </c>
      <c r="F536" s="15">
        <f>'일자별 시가총액'!F535/'일자별 시가총액'!$G535</f>
        <v>5.9852051277318644E-2</v>
      </c>
      <c r="G536" s="24">
        <f>'일자별 시가총액'!H535</f>
        <v>137.63342634084356</v>
      </c>
      <c r="H536" s="30">
        <v>100000</v>
      </c>
      <c r="I536" s="30">
        <v>50000</v>
      </c>
      <c r="J536" s="9">
        <f t="shared" si="68"/>
        <v>27350000</v>
      </c>
      <c r="K536" s="23">
        <f t="shared" si="66"/>
        <v>13763.342634084354</v>
      </c>
      <c r="L536" s="9">
        <f t="shared" si="67"/>
        <v>376427421042.20709</v>
      </c>
      <c r="M536" s="31">
        <f>$L536*B536/'일자별 주가'!B535-펀드!R535</f>
        <v>6761.9364220597781</v>
      </c>
      <c r="N536" s="31">
        <f>$L536*C536/'일자별 주가'!C535-펀드!S535</f>
        <v>26.330865721572991</v>
      </c>
      <c r="O536" s="31">
        <f>$L536*D536/'일자별 주가'!D535-펀드!T535</f>
        <v>803.44663145195227</v>
      </c>
      <c r="P536" s="31">
        <f>$L536*E536/'일자별 주가'!E535-펀드!U535</f>
        <v>70.275925377405656</v>
      </c>
      <c r="Q536" s="31">
        <f>$L536*F536/'일자별 주가'!F535-펀드!V535</f>
        <v>75.160975281265564</v>
      </c>
      <c r="R536" s="16">
        <f t="shared" si="69"/>
        <v>3698779.2228662511</v>
      </c>
      <c r="S536" s="16">
        <f t="shared" si="70"/>
        <v>14402.983549700184</v>
      </c>
      <c r="T536" s="16">
        <f t="shared" si="71"/>
        <v>439485.30740417069</v>
      </c>
      <c r="U536" s="16">
        <f t="shared" si="72"/>
        <v>38440.931181436958</v>
      </c>
      <c r="V536" s="16">
        <f t="shared" si="73"/>
        <v>41113.053478844879</v>
      </c>
    </row>
    <row r="537" spans="1:22" x14ac:dyDescent="0.3">
      <c r="A537">
        <v>535</v>
      </c>
      <c r="B537" s="15">
        <f>'일자별 시가총액'!B536/'일자별 시가총액'!$G536</f>
        <v>0.70716287130138378</v>
      </c>
      <c r="C537" s="15">
        <f>'일자별 시가총액'!C536/'일자별 시가총액'!$G536</f>
        <v>2.9495486927899921E-2</v>
      </c>
      <c r="D537" s="15">
        <f>'일자별 시가총액'!D536/'일자별 시가총액'!$G536</f>
        <v>0.14648604684524141</v>
      </c>
      <c r="E537" s="15">
        <f>'일자별 시가총액'!E536/'일자별 시가총액'!$G536</f>
        <v>5.6889061322912507E-2</v>
      </c>
      <c r="F537" s="15">
        <f>'일자별 시가총액'!F536/'일자별 시가총액'!$G536</f>
        <v>5.9966533602562405E-2</v>
      </c>
      <c r="G537" s="24">
        <f>'일자별 시가총액'!H536</f>
        <v>137.11999346611589</v>
      </c>
      <c r="H537" s="30">
        <v>50000</v>
      </c>
      <c r="I537" s="30">
        <v>50000</v>
      </c>
      <c r="J537" s="9">
        <f t="shared" si="68"/>
        <v>27350000</v>
      </c>
      <c r="K537" s="23">
        <f t="shared" si="66"/>
        <v>13711.999346611588</v>
      </c>
      <c r="L537" s="9">
        <f t="shared" si="67"/>
        <v>375023182129.82697</v>
      </c>
      <c r="M537" s="31">
        <f>$L537*B537/'일자별 주가'!B536-펀드!R536</f>
        <v>0</v>
      </c>
      <c r="N537" s="31">
        <f>$L537*C537/'일자별 주가'!C536-펀드!S536</f>
        <v>0</v>
      </c>
      <c r="O537" s="31">
        <f>$L537*D537/'일자별 주가'!D536-펀드!T536</f>
        <v>0</v>
      </c>
      <c r="P537" s="31">
        <f>$L537*E537/'일자별 주가'!E536-펀드!U536</f>
        <v>0</v>
      </c>
      <c r="Q537" s="31">
        <f>$L537*F537/'일자별 주가'!F536-펀드!V536</f>
        <v>0</v>
      </c>
      <c r="R537" s="16">
        <f t="shared" si="69"/>
        <v>3698779.2228662511</v>
      </c>
      <c r="S537" s="16">
        <f t="shared" si="70"/>
        <v>14402.983549700184</v>
      </c>
      <c r="T537" s="16">
        <f t="shared" si="71"/>
        <v>439485.30740417069</v>
      </c>
      <c r="U537" s="16">
        <f t="shared" si="72"/>
        <v>38440.931181436958</v>
      </c>
      <c r="V537" s="16">
        <f t="shared" si="73"/>
        <v>41113.053478844879</v>
      </c>
    </row>
    <row r="538" spans="1:22" x14ac:dyDescent="0.3">
      <c r="A538">
        <v>536</v>
      </c>
      <c r="B538" s="15">
        <f>'일자별 시가총액'!B537/'일자별 시가총액'!$G537</f>
        <v>0.7062860435263606</v>
      </c>
      <c r="C538" s="15">
        <f>'일자별 시가총액'!C537/'일자별 시가총액'!$G537</f>
        <v>2.969079892456037E-2</v>
      </c>
      <c r="D538" s="15">
        <f>'일자별 시가총액'!D537/'일자별 시가총액'!$G537</f>
        <v>0.14850078782936882</v>
      </c>
      <c r="E538" s="15">
        <f>'일자별 시가총액'!E537/'일자별 시가총액'!$G537</f>
        <v>5.6185310474342692E-2</v>
      </c>
      <c r="F538" s="15">
        <f>'일자별 시가총액'!F537/'일자별 시가총액'!$G537</f>
        <v>5.933705924536755E-2</v>
      </c>
      <c r="G538" s="24">
        <f>'일자별 시가총액'!H537</f>
        <v>139.58796713776493</v>
      </c>
      <c r="H538" s="30">
        <v>100000</v>
      </c>
      <c r="I538" s="30">
        <v>100000</v>
      </c>
      <c r="J538" s="9">
        <f t="shared" si="68"/>
        <v>27350000</v>
      </c>
      <c r="K538" s="23">
        <f t="shared" si="66"/>
        <v>13958.796713776494</v>
      </c>
      <c r="L538" s="9">
        <f t="shared" si="67"/>
        <v>381773090121.78711</v>
      </c>
      <c r="M538" s="31">
        <f>$L538*B538/'일자별 주가'!B537-펀드!R537</f>
        <v>0</v>
      </c>
      <c r="N538" s="31">
        <f>$L538*C538/'일자별 주가'!C537-펀드!S537</f>
        <v>0</v>
      </c>
      <c r="O538" s="31">
        <f>$L538*D538/'일자별 주가'!D537-펀드!T537</f>
        <v>0</v>
      </c>
      <c r="P538" s="31">
        <f>$L538*E538/'일자별 주가'!E537-펀드!U537</f>
        <v>0</v>
      </c>
      <c r="Q538" s="31">
        <f>$L538*F538/'일자별 주가'!F537-펀드!V537</f>
        <v>0</v>
      </c>
      <c r="R538" s="16">
        <f t="shared" si="69"/>
        <v>3698779.2228662511</v>
      </c>
      <c r="S538" s="16">
        <f t="shared" si="70"/>
        <v>14402.983549700184</v>
      </c>
      <c r="T538" s="16">
        <f t="shared" si="71"/>
        <v>439485.30740417069</v>
      </c>
      <c r="U538" s="16">
        <f t="shared" si="72"/>
        <v>38440.931181436958</v>
      </c>
      <c r="V538" s="16">
        <f t="shared" si="73"/>
        <v>41113.053478844879</v>
      </c>
    </row>
    <row r="539" spans="1:22" x14ac:dyDescent="0.3">
      <c r="A539">
        <v>537</v>
      </c>
      <c r="B539" s="15">
        <f>'일자별 시가총액'!B538/'일자별 시가총액'!$G538</f>
        <v>0.70974878205763503</v>
      </c>
      <c r="C539" s="15">
        <f>'일자별 시가총액'!C538/'일자별 시가총액'!$G538</f>
        <v>2.9956727707473735E-2</v>
      </c>
      <c r="D539" s="15">
        <f>'일자별 시가총액'!D538/'일자별 시가총액'!$G538</f>
        <v>0.14684322593427374</v>
      </c>
      <c r="E539" s="15">
        <f>'일자별 시가총액'!E538/'일자별 시가총액'!$G538</f>
        <v>5.5193493789218812E-2</v>
      </c>
      <c r="F539" s="15">
        <f>'일자별 시가총액'!F538/'일자별 시가총액'!$G538</f>
        <v>5.825777051139875E-2</v>
      </c>
      <c r="G539" s="24">
        <f>'일자별 시가총액'!H538</f>
        <v>136.23931915052017</v>
      </c>
      <c r="H539" s="30">
        <v>200000</v>
      </c>
      <c r="I539" s="30">
        <v>150000</v>
      </c>
      <c r="J539" s="9">
        <f t="shared" si="68"/>
        <v>27400000</v>
      </c>
      <c r="K539" s="23">
        <f t="shared" si="66"/>
        <v>13623.931915052017</v>
      </c>
      <c r="L539" s="9">
        <f t="shared" si="67"/>
        <v>373295734472.42523</v>
      </c>
      <c r="M539" s="31">
        <f>$L539*B539/'일자별 주가'!B538-펀드!R538</f>
        <v>6761.9364220583811</v>
      </c>
      <c r="N539" s="31">
        <f>$L539*C539/'일자별 주가'!C538-펀드!S538</f>
        <v>26.330865721569353</v>
      </c>
      <c r="O539" s="31">
        <f>$L539*D539/'일자별 주가'!D538-펀드!T538</f>
        <v>803.44663145177765</v>
      </c>
      <c r="P539" s="31">
        <f>$L539*E539/'일자별 주가'!E538-펀드!U538</f>
        <v>70.275925377391104</v>
      </c>
      <c r="Q539" s="31">
        <f>$L539*F539/'일자별 주가'!F538-펀드!V538</f>
        <v>75.160975281243736</v>
      </c>
      <c r="R539" s="16">
        <f t="shared" si="69"/>
        <v>3705541.1592883095</v>
      </c>
      <c r="S539" s="16">
        <f t="shared" si="70"/>
        <v>14429.314415421753</v>
      </c>
      <c r="T539" s="16">
        <f t="shared" si="71"/>
        <v>440288.75403562246</v>
      </c>
      <c r="U539" s="16">
        <f t="shared" si="72"/>
        <v>38511.207106814349</v>
      </c>
      <c r="V539" s="16">
        <f t="shared" si="73"/>
        <v>41188.214454126122</v>
      </c>
    </row>
    <row r="540" spans="1:22" x14ac:dyDescent="0.3">
      <c r="A540">
        <v>538</v>
      </c>
      <c r="B540" s="15">
        <f>'일자별 시가총액'!B539/'일자별 시가총액'!$G539</f>
        <v>0.71315406632496992</v>
      </c>
      <c r="C540" s="15">
        <f>'일자별 시가총액'!C539/'일자별 시가총액'!$G539</f>
        <v>3.0265841872163048E-2</v>
      </c>
      <c r="D540" s="15">
        <f>'일자별 시가총액'!D539/'일자별 시가총액'!$G539</f>
        <v>0.14445055052641659</v>
      </c>
      <c r="E540" s="15">
        <f>'일자별 시가총액'!E539/'일자별 시가총액'!$G539</f>
        <v>5.4345545677676473E-2</v>
      </c>
      <c r="F540" s="15">
        <f>'일자별 시가총액'!F539/'일자별 시가총액'!$G539</f>
        <v>5.7783995598773986E-2</v>
      </c>
      <c r="G540" s="24">
        <f>'일자별 시가총액'!H539</f>
        <v>132.93389621376301</v>
      </c>
      <c r="H540" s="30">
        <v>50000</v>
      </c>
      <c r="I540" s="30">
        <v>0</v>
      </c>
      <c r="J540" s="9">
        <f t="shared" si="68"/>
        <v>27450000</v>
      </c>
      <c r="K540" s="23">
        <f t="shared" si="66"/>
        <v>13293.3896213763</v>
      </c>
      <c r="L540" s="9">
        <f t="shared" si="67"/>
        <v>364903545106.77942</v>
      </c>
      <c r="M540" s="31">
        <f>$L540*B540/'일자별 주가'!B539-펀드!R539</f>
        <v>6761.9364220588468</v>
      </c>
      <c r="N540" s="31">
        <f>$L540*C540/'일자별 주가'!C539-펀드!S539</f>
        <v>26.33086572157481</v>
      </c>
      <c r="O540" s="31">
        <f>$L540*D540/'일자별 주가'!D539-펀드!T539</f>
        <v>803.44663145183586</v>
      </c>
      <c r="P540" s="31">
        <f>$L540*E540/'일자별 주가'!E539-펀드!U539</f>
        <v>70.27592537739838</v>
      </c>
      <c r="Q540" s="31">
        <f>$L540*F540/'일자별 주가'!F539-펀드!V539</f>
        <v>75.160975281251012</v>
      </c>
      <c r="R540" s="16">
        <f t="shared" si="69"/>
        <v>3712303.0957103684</v>
      </c>
      <c r="S540" s="16">
        <f t="shared" si="70"/>
        <v>14455.645281143328</v>
      </c>
      <c r="T540" s="16">
        <f t="shared" si="71"/>
        <v>441092.2006670743</v>
      </c>
      <c r="U540" s="16">
        <f t="shared" si="72"/>
        <v>38581.483032191747</v>
      </c>
      <c r="V540" s="16">
        <f t="shared" si="73"/>
        <v>41263.375429407373</v>
      </c>
    </row>
    <row r="541" spans="1:22" x14ac:dyDescent="0.3">
      <c r="A541">
        <v>539</v>
      </c>
      <c r="B541" s="15">
        <f>'일자별 시가총액'!B540/'일자별 시가총액'!$G540</f>
        <v>0.7145277857058826</v>
      </c>
      <c r="C541" s="15">
        <f>'일자별 시가총액'!C540/'일자별 시가총액'!$G540</f>
        <v>3.0786102589297176E-2</v>
      </c>
      <c r="D541" s="15">
        <f>'일자별 시가총액'!D540/'일자별 시가총액'!$G540</f>
        <v>0.14414589389325536</v>
      </c>
      <c r="E541" s="15">
        <f>'일자별 시가총액'!E540/'일자별 시가총액'!$G540</f>
        <v>5.3744965963668068E-2</v>
      </c>
      <c r="F541" s="15">
        <f>'일자별 시가총액'!F540/'일자별 시가총액'!$G540</f>
        <v>5.6795251847896799E-2</v>
      </c>
      <c r="G541" s="24">
        <f>'일자별 시가총액'!H540</f>
        <v>131.54270295278417</v>
      </c>
      <c r="H541" s="30">
        <v>50000</v>
      </c>
      <c r="I541" s="30">
        <v>0</v>
      </c>
      <c r="J541" s="9">
        <f t="shared" si="68"/>
        <v>27500000</v>
      </c>
      <c r="K541" s="23">
        <f t="shared" si="66"/>
        <v>13154.270295278417</v>
      </c>
      <c r="L541" s="9">
        <f t="shared" si="67"/>
        <v>361742433120.15643</v>
      </c>
      <c r="M541" s="31">
        <f>$L541*B541/'일자별 주가'!B540-펀드!R540</f>
        <v>6761.9364220588468</v>
      </c>
      <c r="N541" s="31">
        <f>$L541*C541/'일자별 주가'!C540-펀드!S540</f>
        <v>26.330865721571172</v>
      </c>
      <c r="O541" s="31">
        <f>$L541*D541/'일자별 주가'!D540-펀드!T540</f>
        <v>803.44663145189406</v>
      </c>
      <c r="P541" s="31">
        <f>$L541*E541/'일자별 주가'!E540-펀드!U540</f>
        <v>70.27592537739838</v>
      </c>
      <c r="Q541" s="31">
        <f>$L541*F541/'일자별 주가'!F540-펀드!V540</f>
        <v>75.160975281258288</v>
      </c>
      <c r="R541" s="16">
        <f t="shared" si="69"/>
        <v>3719065.0321324272</v>
      </c>
      <c r="S541" s="16">
        <f t="shared" si="70"/>
        <v>14481.976146864899</v>
      </c>
      <c r="T541" s="16">
        <f t="shared" si="71"/>
        <v>441895.64729852619</v>
      </c>
      <c r="U541" s="16">
        <f t="shared" si="72"/>
        <v>38651.758957569145</v>
      </c>
      <c r="V541" s="16">
        <f t="shared" si="73"/>
        <v>41338.536404688632</v>
      </c>
    </row>
    <row r="542" spans="1:22" x14ac:dyDescent="0.3">
      <c r="A542">
        <v>540</v>
      </c>
      <c r="B542" s="15">
        <f>'일자별 시가총액'!B541/'일자별 시가총액'!$G541</f>
        <v>0.71703886157703345</v>
      </c>
      <c r="C542" s="15">
        <f>'일자별 시가총액'!C541/'일자별 시가총액'!$G541</f>
        <v>3.1097819812707487E-2</v>
      </c>
      <c r="D542" s="15">
        <f>'일자별 시가총액'!D541/'일자별 시가총액'!$G541</f>
        <v>0.1435918852522243</v>
      </c>
      <c r="E542" s="15">
        <f>'일자별 시가총액'!E541/'일자별 시가총액'!$G541</f>
        <v>5.1965779120825659E-2</v>
      </c>
      <c r="F542" s="15">
        <f>'일자별 시가총액'!F541/'일자별 시가총액'!$G541</f>
        <v>5.6305654237209131E-2</v>
      </c>
      <c r="G542" s="24">
        <f>'일자별 시가총액'!H541</f>
        <v>134.28836261167538</v>
      </c>
      <c r="H542" s="30">
        <v>150000</v>
      </c>
      <c r="I542" s="30">
        <v>100000</v>
      </c>
      <c r="J542" s="9">
        <f t="shared" si="68"/>
        <v>27550000</v>
      </c>
      <c r="K542" s="23">
        <f t="shared" si="66"/>
        <v>13428.836261167538</v>
      </c>
      <c r="L542" s="9">
        <f t="shared" si="67"/>
        <v>369964438995.16571</v>
      </c>
      <c r="M542" s="31">
        <f>$L542*B542/'일자별 주가'!B541-펀드!R541</f>
        <v>6761.9364220597781</v>
      </c>
      <c r="N542" s="31">
        <f>$L542*C542/'일자별 주가'!C541-펀드!S541</f>
        <v>26.330865721576629</v>
      </c>
      <c r="O542" s="31">
        <f>$L542*D542/'일자별 주가'!D541-펀드!T541</f>
        <v>803.44663145189406</v>
      </c>
      <c r="P542" s="31">
        <f>$L542*E542/'일자별 주가'!E541-펀드!U541</f>
        <v>70.275925377405656</v>
      </c>
      <c r="Q542" s="31">
        <f>$L542*F542/'일자별 주가'!F541-펀드!V541</f>
        <v>75.160975281251012</v>
      </c>
      <c r="R542" s="16">
        <f t="shared" si="69"/>
        <v>3725826.968554487</v>
      </c>
      <c r="S542" s="16">
        <f t="shared" si="70"/>
        <v>14508.307012586476</v>
      </c>
      <c r="T542" s="16">
        <f t="shared" si="71"/>
        <v>442699.09392997809</v>
      </c>
      <c r="U542" s="16">
        <f t="shared" si="72"/>
        <v>38722.034882946551</v>
      </c>
      <c r="V542" s="16">
        <f t="shared" si="73"/>
        <v>41413.697379969883</v>
      </c>
    </row>
    <row r="543" spans="1:22" x14ac:dyDescent="0.3">
      <c r="A543">
        <v>541</v>
      </c>
      <c r="B543" s="15">
        <f>'일자별 시가총액'!B542/'일자별 시가총액'!$G542</f>
        <v>0.72002915868157058</v>
      </c>
      <c r="C543" s="15">
        <f>'일자별 시가총액'!C542/'일자별 시가총액'!$G542</f>
        <v>3.1522512949750114E-2</v>
      </c>
      <c r="D543" s="15">
        <f>'일자별 시가총액'!D542/'일자별 시가총액'!$G542</f>
        <v>0.14299598944067896</v>
      </c>
      <c r="E543" s="15">
        <f>'일자별 시가총액'!E542/'일자별 시가총액'!$G542</f>
        <v>5.0457941947587355E-2</v>
      </c>
      <c r="F543" s="15">
        <f>'일자별 시가총액'!F542/'일자별 시가총액'!$G542</f>
        <v>5.4994396980412932E-2</v>
      </c>
      <c r="G543" s="24">
        <f>'일자별 시가총액'!H542</f>
        <v>131.47677252705748</v>
      </c>
      <c r="H543" s="30">
        <v>50000</v>
      </c>
      <c r="I543" s="30">
        <v>0</v>
      </c>
      <c r="J543" s="9">
        <f t="shared" si="68"/>
        <v>27600000</v>
      </c>
      <c r="K543" s="23">
        <f t="shared" si="66"/>
        <v>13147.677252705747</v>
      </c>
      <c r="L543" s="9">
        <f t="shared" si="67"/>
        <v>362875892174.67865</v>
      </c>
      <c r="M543" s="31">
        <f>$L543*B543/'일자별 주가'!B542-펀드!R542</f>
        <v>6761.9364220583811</v>
      </c>
      <c r="N543" s="31">
        <f>$L543*C543/'일자별 주가'!C542-펀드!S542</f>
        <v>26.330865721571172</v>
      </c>
      <c r="O543" s="31">
        <f>$L543*D543/'일자별 주가'!D542-펀드!T542</f>
        <v>803.44663145183586</v>
      </c>
      <c r="P543" s="31">
        <f>$L543*E543/'일자별 주가'!E542-펀드!U542</f>
        <v>70.27592537739838</v>
      </c>
      <c r="Q543" s="31">
        <f>$L543*F543/'일자별 주가'!F542-펀드!V542</f>
        <v>75.160975281258288</v>
      </c>
      <c r="R543" s="16">
        <f t="shared" si="69"/>
        <v>3732588.9049765454</v>
      </c>
      <c r="S543" s="16">
        <f t="shared" si="70"/>
        <v>14534.637878308047</v>
      </c>
      <c r="T543" s="16">
        <f t="shared" si="71"/>
        <v>443502.54056142992</v>
      </c>
      <c r="U543" s="16">
        <f t="shared" si="72"/>
        <v>38792.310808323949</v>
      </c>
      <c r="V543" s="16">
        <f t="shared" si="73"/>
        <v>41488.858355251141</v>
      </c>
    </row>
    <row r="544" spans="1:22" x14ac:dyDescent="0.3">
      <c r="A544">
        <v>542</v>
      </c>
      <c r="B544" s="15">
        <f>'일자별 시가총액'!B543/'일자별 시가총액'!$G543</f>
        <v>0.72146917892035378</v>
      </c>
      <c r="C544" s="15">
        <f>'일자별 시가총액'!C543/'일자별 시가총액'!$G543</f>
        <v>3.1975806360830757E-2</v>
      </c>
      <c r="D544" s="15">
        <f>'일자별 시가총액'!D543/'일자별 시가총액'!$G543</f>
        <v>0.14165261983111341</v>
      </c>
      <c r="E544" s="15">
        <f>'일자별 시가총액'!E543/'일자별 시가총액'!$G543</f>
        <v>4.8812647178315884E-2</v>
      </c>
      <c r="F544" s="15">
        <f>'일자별 시가총액'!F543/'일자별 시가총액'!$G543</f>
        <v>5.6089747709386198E-2</v>
      </c>
      <c r="G544" s="24">
        <f>'일자별 시가총액'!H543</f>
        <v>131.58924890981154</v>
      </c>
      <c r="H544" s="30">
        <v>200000</v>
      </c>
      <c r="I544" s="30">
        <v>50000</v>
      </c>
      <c r="J544" s="9">
        <f t="shared" si="68"/>
        <v>27750000</v>
      </c>
      <c r="K544" s="23">
        <f t="shared" si="66"/>
        <v>13158.924890981154</v>
      </c>
      <c r="L544" s="9">
        <f t="shared" si="67"/>
        <v>365160165724.72705</v>
      </c>
      <c r="M544" s="31">
        <f>$L544*B544/'일자별 주가'!B543-펀드!R543</f>
        <v>20285.809266177472</v>
      </c>
      <c r="N544" s="31">
        <f>$L544*C544/'일자별 주가'!C543-펀드!S543</f>
        <v>78.992597164718973</v>
      </c>
      <c r="O544" s="31">
        <f>$L544*D544/'일자별 주가'!D543-펀드!T543</f>
        <v>2410.3398943556822</v>
      </c>
      <c r="P544" s="31">
        <f>$L544*E544/'일자별 주가'!E543-펀드!U543</f>
        <v>210.82777613219514</v>
      </c>
      <c r="Q544" s="31">
        <f>$L544*F544/'일자별 주가'!F543-펀드!V543</f>
        <v>225.48292584375304</v>
      </c>
      <c r="R544" s="16">
        <f t="shared" si="69"/>
        <v>3752874.7142427228</v>
      </c>
      <c r="S544" s="16">
        <f t="shared" si="70"/>
        <v>14613.630475472766</v>
      </c>
      <c r="T544" s="16">
        <f t="shared" si="71"/>
        <v>445912.88045578561</v>
      </c>
      <c r="U544" s="16">
        <f t="shared" si="72"/>
        <v>39003.138584456145</v>
      </c>
      <c r="V544" s="16">
        <f t="shared" si="73"/>
        <v>41714.341281094894</v>
      </c>
    </row>
    <row r="545" spans="1:22" x14ac:dyDescent="0.3">
      <c r="A545">
        <v>543</v>
      </c>
      <c r="B545" s="15">
        <f>'일자별 시가총액'!B544/'일자별 시가총액'!$G544</f>
        <v>0.72395243466274228</v>
      </c>
      <c r="C545" s="15">
        <f>'일자별 시가총액'!C544/'일자별 시가총액'!$G544</f>
        <v>3.289577616347495E-2</v>
      </c>
      <c r="D545" s="15">
        <f>'일자별 시가총액'!D544/'일자별 시가총액'!$G544</f>
        <v>0.13923989978459153</v>
      </c>
      <c r="E545" s="15">
        <f>'일자별 시가총액'!E544/'일자별 시가총액'!$G544</f>
        <v>4.7525340662564981E-2</v>
      </c>
      <c r="F545" s="15">
        <f>'일자별 시가총액'!F544/'일자별 시가총액'!$G544</f>
        <v>5.6386548726626261E-2</v>
      </c>
      <c r="G545" s="24">
        <f>'일자별 시가총액'!H544</f>
        <v>129.83023713485514</v>
      </c>
      <c r="H545" s="30">
        <v>100000</v>
      </c>
      <c r="I545" s="30">
        <v>50000</v>
      </c>
      <c r="J545" s="9">
        <f t="shared" si="68"/>
        <v>27800000</v>
      </c>
      <c r="K545" s="23">
        <f t="shared" si="66"/>
        <v>12983.023713485514</v>
      </c>
      <c r="L545" s="9">
        <f t="shared" si="67"/>
        <v>360928059234.89728</v>
      </c>
      <c r="M545" s="31">
        <f>$L545*B545/'일자별 주가'!B544-펀드!R544</f>
        <v>6761.9364220593125</v>
      </c>
      <c r="N545" s="31">
        <f>$L545*C545/'일자별 주가'!C544-펀드!S544</f>
        <v>26.330865721572991</v>
      </c>
      <c r="O545" s="31">
        <f>$L545*D545/'일자별 주가'!D544-펀드!T544</f>
        <v>803.44663145183586</v>
      </c>
      <c r="P545" s="31">
        <f>$L545*E545/'일자별 주가'!E544-펀드!U544</f>
        <v>70.27592537739838</v>
      </c>
      <c r="Q545" s="31">
        <f>$L545*F545/'일자별 주가'!F544-펀드!V544</f>
        <v>75.160975281258288</v>
      </c>
      <c r="R545" s="16">
        <f t="shared" si="69"/>
        <v>3759636.6506647822</v>
      </c>
      <c r="S545" s="16">
        <f t="shared" si="70"/>
        <v>14639.961341194339</v>
      </c>
      <c r="T545" s="16">
        <f t="shared" si="71"/>
        <v>446716.32708723744</v>
      </c>
      <c r="U545" s="16">
        <f t="shared" si="72"/>
        <v>39073.414509833543</v>
      </c>
      <c r="V545" s="16">
        <f t="shared" si="73"/>
        <v>41789.502256376152</v>
      </c>
    </row>
    <row r="546" spans="1:22" x14ac:dyDescent="0.3">
      <c r="A546">
        <v>544</v>
      </c>
      <c r="B546" s="15">
        <f>'일자별 시가총액'!B545/'일자별 시가총액'!$G545</f>
        <v>0.72140080084997138</v>
      </c>
      <c r="C546" s="15">
        <f>'일자별 시가총액'!C545/'일자별 시가총액'!$G545</f>
        <v>3.2959306382737488E-2</v>
      </c>
      <c r="D546" s="15">
        <f>'일자별 시가총액'!D545/'일자별 시가총액'!$G545</f>
        <v>0.14184558982136861</v>
      </c>
      <c r="E546" s="15">
        <f>'일자별 시가총액'!E545/'일자별 시가총액'!$G545</f>
        <v>4.7071899113695671E-2</v>
      </c>
      <c r="F546" s="15">
        <f>'일자별 시가총액'!F545/'일자별 시가총액'!$G545</f>
        <v>5.6722403832226848E-2</v>
      </c>
      <c r="G546" s="24">
        <f>'일자별 시가총액'!H545</f>
        <v>131.97665529399714</v>
      </c>
      <c r="H546" s="30">
        <v>100000</v>
      </c>
      <c r="I546" s="30">
        <v>50000</v>
      </c>
      <c r="J546" s="9">
        <f t="shared" si="68"/>
        <v>27850000</v>
      </c>
      <c r="K546" s="23">
        <f t="shared" si="66"/>
        <v>13197.665529399714</v>
      </c>
      <c r="L546" s="9">
        <f t="shared" si="67"/>
        <v>367554984993.78204</v>
      </c>
      <c r="M546" s="31">
        <f>$L546*B546/'일자별 주가'!B545-펀드!R545</f>
        <v>6761.9364220583811</v>
      </c>
      <c r="N546" s="31">
        <f>$L546*C546/'일자별 주가'!C545-펀드!S545</f>
        <v>26.330865721571172</v>
      </c>
      <c r="O546" s="31">
        <f>$L546*D546/'일자별 주가'!D545-펀드!T545</f>
        <v>803.44663145183586</v>
      </c>
      <c r="P546" s="31">
        <f>$L546*E546/'일자별 주가'!E545-펀드!U545</f>
        <v>70.27592537739838</v>
      </c>
      <c r="Q546" s="31">
        <f>$L546*F546/'일자별 주가'!F545-펀드!V545</f>
        <v>75.160975281243736</v>
      </c>
      <c r="R546" s="16">
        <f t="shared" si="69"/>
        <v>3766398.5870868405</v>
      </c>
      <c r="S546" s="16">
        <f t="shared" si="70"/>
        <v>14666.29220691591</v>
      </c>
      <c r="T546" s="16">
        <f t="shared" si="71"/>
        <v>447519.77371868928</v>
      </c>
      <c r="U546" s="16">
        <f t="shared" si="72"/>
        <v>39143.690435210941</v>
      </c>
      <c r="V546" s="16">
        <f t="shared" si="73"/>
        <v>41864.663231657396</v>
      </c>
    </row>
    <row r="547" spans="1:22" x14ac:dyDescent="0.3">
      <c r="A547">
        <v>545</v>
      </c>
      <c r="B547" s="15">
        <f>'일자별 시가총액'!B546/'일자별 시가총액'!$G546</f>
        <v>0.71458409938740286</v>
      </c>
      <c r="C547" s="15">
        <f>'일자별 시가총액'!C546/'일자별 시가총액'!$G546</f>
        <v>3.1851142757964176E-2</v>
      </c>
      <c r="D547" s="15">
        <f>'일자별 시가총액'!D546/'일자별 시가총액'!$G546</f>
        <v>0.14787031259251449</v>
      </c>
      <c r="E547" s="15">
        <f>'일자별 시가총액'!E546/'일자별 시가총액'!$G546</f>
        <v>4.9023769593131268E-2</v>
      </c>
      <c r="F547" s="15">
        <f>'일자별 시가총액'!F546/'일자별 시가총액'!$G546</f>
        <v>5.6670675668987203E-2</v>
      </c>
      <c r="G547" s="24">
        <f>'일자별 시가총액'!H546</f>
        <v>134.74967429679285</v>
      </c>
      <c r="H547" s="30">
        <v>100000</v>
      </c>
      <c r="I547" s="30">
        <v>50000</v>
      </c>
      <c r="J547" s="9">
        <f t="shared" si="68"/>
        <v>27900000</v>
      </c>
      <c r="K547" s="23">
        <f t="shared" si="66"/>
        <v>13474.967429679285</v>
      </c>
      <c r="L547" s="9">
        <f t="shared" si="67"/>
        <v>375951591288.05206</v>
      </c>
      <c r="M547" s="31">
        <f>$L547*B547/'일자별 주가'!B546-펀드!R546</f>
        <v>6761.9364220588468</v>
      </c>
      <c r="N547" s="31">
        <f>$L547*C547/'일자별 주가'!C546-펀드!S546</f>
        <v>26.330865721571172</v>
      </c>
      <c r="O547" s="31">
        <f>$L547*D547/'일자별 주가'!D546-펀드!T546</f>
        <v>803.44663145189406</v>
      </c>
      <c r="P547" s="31">
        <f>$L547*E547/'일자별 주가'!E546-펀드!U546</f>
        <v>70.27592537739838</v>
      </c>
      <c r="Q547" s="31">
        <f>$L547*F547/'일자별 주가'!F546-펀드!V546</f>
        <v>75.160975281251012</v>
      </c>
      <c r="R547" s="16">
        <f t="shared" si="69"/>
        <v>3773160.5235088994</v>
      </c>
      <c r="S547" s="16">
        <f t="shared" si="70"/>
        <v>14692.623072637482</v>
      </c>
      <c r="T547" s="16">
        <f t="shared" si="71"/>
        <v>448323.22035014117</v>
      </c>
      <c r="U547" s="16">
        <f t="shared" si="72"/>
        <v>39213.96636058834</v>
      </c>
      <c r="V547" s="16">
        <f t="shared" si="73"/>
        <v>41939.824206938647</v>
      </c>
    </row>
    <row r="548" spans="1:22" x14ac:dyDescent="0.3">
      <c r="A548">
        <v>546</v>
      </c>
      <c r="B548" s="15">
        <f>'일자별 시가총액'!B547/'일자별 시가총액'!$G547</f>
        <v>0.71172008627382466</v>
      </c>
      <c r="C548" s="15">
        <f>'일자별 시가총액'!C547/'일자별 시가총액'!$G547</f>
        <v>3.2457435368606569E-2</v>
      </c>
      <c r="D548" s="15">
        <f>'일자별 시가총액'!D547/'일자별 시가총액'!$G547</f>
        <v>0.14831922423388919</v>
      </c>
      <c r="E548" s="15">
        <f>'일자별 시가총액'!E547/'일자별 시가총액'!$G547</f>
        <v>5.1108115421208092E-2</v>
      </c>
      <c r="F548" s="15">
        <f>'일자별 시가총액'!F547/'일자별 시가총액'!$G547</f>
        <v>5.6395138702471516E-2</v>
      </c>
      <c r="G548" s="24">
        <f>'일자별 시가총액'!H547</f>
        <v>134.34183304913441</v>
      </c>
      <c r="H548" s="30">
        <v>200000</v>
      </c>
      <c r="I548" s="30">
        <v>150000</v>
      </c>
      <c r="J548" s="9">
        <f t="shared" si="68"/>
        <v>27950000</v>
      </c>
      <c r="K548" s="23">
        <f t="shared" si="66"/>
        <v>13434.18330491344</v>
      </c>
      <c r="L548" s="9">
        <f t="shared" si="67"/>
        <v>375485423372.33063</v>
      </c>
      <c r="M548" s="31">
        <f>$L548*B548/'일자별 주가'!B547-펀드!R547</f>
        <v>6761.9364220588468</v>
      </c>
      <c r="N548" s="31">
        <f>$L548*C548/'일자별 주가'!C547-펀드!S547</f>
        <v>26.330865721571172</v>
      </c>
      <c r="O548" s="31">
        <f>$L548*D548/'일자별 주가'!D547-펀드!T547</f>
        <v>803.44663145171944</v>
      </c>
      <c r="P548" s="31">
        <f>$L548*E548/'일자별 주가'!E547-펀드!U547</f>
        <v>70.275925377391104</v>
      </c>
      <c r="Q548" s="31">
        <f>$L548*F548/'일자별 주가'!F547-펀드!V547</f>
        <v>75.160975281243736</v>
      </c>
      <c r="R548" s="16">
        <f t="shared" si="69"/>
        <v>3779922.4599309582</v>
      </c>
      <c r="S548" s="16">
        <f t="shared" si="70"/>
        <v>14718.953938359053</v>
      </c>
      <c r="T548" s="16">
        <f t="shared" si="71"/>
        <v>449126.66698159289</v>
      </c>
      <c r="U548" s="16">
        <f t="shared" si="72"/>
        <v>39284.242285965731</v>
      </c>
      <c r="V548" s="16">
        <f t="shared" si="73"/>
        <v>42014.985182219891</v>
      </c>
    </row>
    <row r="549" spans="1:22" x14ac:dyDescent="0.3">
      <c r="A549">
        <v>547</v>
      </c>
      <c r="B549" s="15">
        <f>'일자별 시가총액'!B548/'일자별 시가총액'!$G548</f>
        <v>0.71095361097190923</v>
      </c>
      <c r="C549" s="15">
        <f>'일자별 시가총액'!C548/'일자별 시가총액'!$G548</f>
        <v>3.2833159348089357E-2</v>
      </c>
      <c r="D549" s="15">
        <f>'일자별 시가총액'!D548/'일자별 시가총액'!$G548</f>
        <v>0.14743814918716827</v>
      </c>
      <c r="E549" s="15">
        <f>'일자별 시가총액'!E548/'일자별 시가총액'!$G548</f>
        <v>5.1795932781012105E-2</v>
      </c>
      <c r="F549" s="15">
        <f>'일자별 시가총액'!F548/'일자별 시가총액'!$G548</f>
        <v>5.6979147711821082E-2</v>
      </c>
      <c r="G549" s="24">
        <f>'일자별 시가총액'!H548</f>
        <v>132.96489351978175</v>
      </c>
      <c r="H549" s="30">
        <v>50000</v>
      </c>
      <c r="I549" s="30">
        <v>50000</v>
      </c>
      <c r="J549" s="9">
        <f t="shared" si="68"/>
        <v>27950000</v>
      </c>
      <c r="K549" s="23">
        <f t="shared" si="66"/>
        <v>13296.489351978176</v>
      </c>
      <c r="L549" s="9">
        <f t="shared" si="67"/>
        <v>371636877387.79004</v>
      </c>
      <c r="M549" s="31">
        <f>$L549*B549/'일자별 주가'!B548-펀드!R548</f>
        <v>0</v>
      </c>
      <c r="N549" s="31">
        <f>$L549*C549/'일자별 주가'!C548-펀드!S548</f>
        <v>0</v>
      </c>
      <c r="O549" s="31">
        <f>$L549*D549/'일자별 주가'!D548-펀드!T548</f>
        <v>0</v>
      </c>
      <c r="P549" s="31">
        <f>$L549*E549/'일자별 주가'!E548-펀드!U548</f>
        <v>0</v>
      </c>
      <c r="Q549" s="31">
        <f>$L549*F549/'일자별 주가'!F548-펀드!V548</f>
        <v>0</v>
      </c>
      <c r="R549" s="16">
        <f t="shared" si="69"/>
        <v>3779922.4599309582</v>
      </c>
      <c r="S549" s="16">
        <f t="shared" si="70"/>
        <v>14718.953938359053</v>
      </c>
      <c r="T549" s="16">
        <f t="shared" si="71"/>
        <v>449126.66698159289</v>
      </c>
      <c r="U549" s="16">
        <f t="shared" si="72"/>
        <v>39284.242285965731</v>
      </c>
      <c r="V549" s="16">
        <f t="shared" si="73"/>
        <v>42014.985182219891</v>
      </c>
    </row>
    <row r="550" spans="1:22" x14ac:dyDescent="0.3">
      <c r="A550">
        <v>548</v>
      </c>
      <c r="B550" s="15">
        <f>'일자별 시가총액'!B549/'일자별 시가총액'!$G549</f>
        <v>0.71009742571267764</v>
      </c>
      <c r="C550" s="15">
        <f>'일자별 시가총액'!C549/'일자별 시가총액'!$G549</f>
        <v>3.2882357437918126E-2</v>
      </c>
      <c r="D550" s="15">
        <f>'일자별 시가총액'!D549/'일자별 시가총액'!$G549</f>
        <v>0.14822297370149515</v>
      </c>
      <c r="E550" s="15">
        <f>'일자별 시가총액'!E549/'일자별 시가총액'!$G549</f>
        <v>5.1649153241998577E-2</v>
      </c>
      <c r="F550" s="15">
        <f>'일자별 시가총액'!F549/'일자별 시가총액'!$G549</f>
        <v>5.7148089905910478E-2</v>
      </c>
      <c r="G550" s="24">
        <f>'일자별 시가총액'!H549</f>
        <v>133.88701698042445</v>
      </c>
      <c r="H550" s="30">
        <v>150000</v>
      </c>
      <c r="I550" s="30">
        <v>100000</v>
      </c>
      <c r="J550" s="9">
        <f t="shared" si="68"/>
        <v>28000000</v>
      </c>
      <c r="K550" s="23">
        <f t="shared" si="66"/>
        <v>13388.701698042445</v>
      </c>
      <c r="L550" s="9">
        <f t="shared" si="67"/>
        <v>374883647545.18848</v>
      </c>
      <c r="M550" s="31">
        <f>$L550*B550/'일자별 주가'!B549-펀드!R549</f>
        <v>6761.9364220588468</v>
      </c>
      <c r="N550" s="31">
        <f>$L550*C550/'일자별 주가'!C549-펀드!S549</f>
        <v>26.33086572157481</v>
      </c>
      <c r="O550" s="31">
        <f>$L550*D550/'일자별 주가'!D549-펀드!T549</f>
        <v>803.44663145201048</v>
      </c>
      <c r="P550" s="31">
        <f>$L550*E550/'일자별 주가'!E549-펀드!U549</f>
        <v>70.275925377405656</v>
      </c>
      <c r="Q550" s="31">
        <f>$L550*F550/'일자별 주가'!F549-펀드!V549</f>
        <v>75.160975281265564</v>
      </c>
      <c r="R550" s="16">
        <f t="shared" si="69"/>
        <v>3786684.3963530171</v>
      </c>
      <c r="S550" s="16">
        <f t="shared" si="70"/>
        <v>14745.284804080628</v>
      </c>
      <c r="T550" s="16">
        <f t="shared" si="71"/>
        <v>449930.1136130449</v>
      </c>
      <c r="U550" s="16">
        <f t="shared" si="72"/>
        <v>39354.518211343136</v>
      </c>
      <c r="V550" s="16">
        <f t="shared" si="73"/>
        <v>42090.146157501156</v>
      </c>
    </row>
    <row r="551" spans="1:22" x14ac:dyDescent="0.3">
      <c r="A551">
        <v>549</v>
      </c>
      <c r="B551" s="15">
        <f>'일자별 시가총액'!B550/'일자별 시가총액'!$G550</f>
        <v>0.70864840545422303</v>
      </c>
      <c r="C551" s="15">
        <f>'일자별 시가총액'!C550/'일자별 시가총액'!$G550</f>
        <v>3.2683023634044281E-2</v>
      </c>
      <c r="D551" s="15">
        <f>'일자별 시가총액'!D550/'일자별 시가총액'!$G550</f>
        <v>0.14750087819589075</v>
      </c>
      <c r="E551" s="15">
        <f>'일자별 시가총액'!E550/'일자별 시가총액'!$G550</f>
        <v>5.3068999431931559E-2</v>
      </c>
      <c r="F551" s="15">
        <f>'일자별 시가총액'!F550/'일자별 시가총액'!$G550</f>
        <v>5.809869328391034E-2</v>
      </c>
      <c r="G551" s="24">
        <f>'일자별 시가총액'!H550</f>
        <v>134.54246537098894</v>
      </c>
      <c r="H551" s="30">
        <v>150000</v>
      </c>
      <c r="I551" s="30">
        <v>150000</v>
      </c>
      <c r="J551" s="9">
        <f t="shared" si="68"/>
        <v>28000000</v>
      </c>
      <c r="K551" s="23">
        <f t="shared" si="66"/>
        <v>13454.246537098894</v>
      </c>
      <c r="L551" s="9">
        <f t="shared" si="67"/>
        <v>376718903038.76904</v>
      </c>
      <c r="M551" s="31">
        <f>$L551*B551/'일자별 주가'!B550-펀드!R550</f>
        <v>0</v>
      </c>
      <c r="N551" s="31">
        <f>$L551*C551/'일자별 주가'!C550-펀드!S550</f>
        <v>0</v>
      </c>
      <c r="O551" s="31">
        <f>$L551*D551/'일자별 주가'!D550-펀드!T550</f>
        <v>0</v>
      </c>
      <c r="P551" s="31">
        <f>$L551*E551/'일자별 주가'!E550-펀드!U550</f>
        <v>0</v>
      </c>
      <c r="Q551" s="31">
        <f>$L551*F551/'일자별 주가'!F550-펀드!V550</f>
        <v>0</v>
      </c>
      <c r="R551" s="16">
        <f t="shared" si="69"/>
        <v>3786684.3963530171</v>
      </c>
      <c r="S551" s="16">
        <f t="shared" si="70"/>
        <v>14745.284804080628</v>
      </c>
      <c r="T551" s="16">
        <f t="shared" si="71"/>
        <v>449930.1136130449</v>
      </c>
      <c r="U551" s="16">
        <f t="shared" si="72"/>
        <v>39354.518211343136</v>
      </c>
      <c r="V551" s="16">
        <f t="shared" si="73"/>
        <v>42090.146157501156</v>
      </c>
    </row>
    <row r="552" spans="1:22" x14ac:dyDescent="0.3">
      <c r="A552">
        <v>550</v>
      </c>
      <c r="B552" s="15">
        <f>'일자별 시가총액'!B551/'일자별 시가총액'!$G551</f>
        <v>0.70685567533340699</v>
      </c>
      <c r="C552" s="15">
        <f>'일자별 시가총액'!C551/'일자별 시가총액'!$G551</f>
        <v>3.2493507499047017E-2</v>
      </c>
      <c r="D552" s="15">
        <f>'일자별 시가총액'!D551/'일자별 시가총액'!$G551</f>
        <v>0.14499343033828133</v>
      </c>
      <c r="E552" s="15">
        <f>'일자별 시가총액'!E551/'일자별 시가총액'!$G551</f>
        <v>5.5886297420728689E-2</v>
      </c>
      <c r="F552" s="15">
        <f>'일자별 시가총액'!F551/'일자별 시가총액'!$G551</f>
        <v>5.9771089408536038E-2</v>
      </c>
      <c r="G552" s="24">
        <f>'일자별 시가총액'!H551</f>
        <v>133.54442179079689</v>
      </c>
      <c r="H552" s="30">
        <v>50000</v>
      </c>
      <c r="I552" s="30">
        <v>0</v>
      </c>
      <c r="J552" s="9">
        <f t="shared" si="68"/>
        <v>28050000</v>
      </c>
      <c r="K552" s="23">
        <f t="shared" si="66"/>
        <v>13354.44217907969</v>
      </c>
      <c r="L552" s="9">
        <f t="shared" si="67"/>
        <v>374592103123.1853</v>
      </c>
      <c r="M552" s="31">
        <f>$L552*B552/'일자별 주가'!B551-펀드!R551</f>
        <v>6761.9364220597781</v>
      </c>
      <c r="N552" s="31">
        <f>$L552*C552/'일자별 주가'!C551-펀드!S551</f>
        <v>26.33086572157481</v>
      </c>
      <c r="O552" s="31">
        <f>$L552*D552/'일자별 주가'!D551-펀드!T551</f>
        <v>803.44663145189406</v>
      </c>
      <c r="P552" s="31">
        <f>$L552*E552/'일자별 주가'!E551-펀드!U551</f>
        <v>70.275925377405656</v>
      </c>
      <c r="Q552" s="31">
        <f>$L552*F552/'일자별 주가'!F551-펀드!V551</f>
        <v>75.160975281258288</v>
      </c>
      <c r="R552" s="16">
        <f t="shared" si="69"/>
        <v>3793446.3327750769</v>
      </c>
      <c r="S552" s="16">
        <f t="shared" si="70"/>
        <v>14771.615669802202</v>
      </c>
      <c r="T552" s="16">
        <f t="shared" si="71"/>
        <v>450733.5602444968</v>
      </c>
      <c r="U552" s="16">
        <f t="shared" si="72"/>
        <v>39424.794136720542</v>
      </c>
      <c r="V552" s="16">
        <f t="shared" si="73"/>
        <v>42165.307132782415</v>
      </c>
    </row>
    <row r="553" spans="1:22" x14ac:dyDescent="0.3">
      <c r="A553">
        <v>551</v>
      </c>
      <c r="B553" s="15">
        <f>'일자별 시가총액'!B552/'일자별 시가총액'!$G552</f>
        <v>0.70870250839447824</v>
      </c>
      <c r="C553" s="15">
        <f>'일자별 시가총액'!C552/'일자별 시가총액'!$G552</f>
        <v>3.2380720227405076E-2</v>
      </c>
      <c r="D553" s="15">
        <f>'일자별 시가총액'!D552/'일자별 시가총액'!$G552</f>
        <v>0.1423562390672945</v>
      </c>
      <c r="E553" s="15">
        <f>'일자별 시가총액'!E552/'일자별 시가총액'!$G552</f>
        <v>5.5504702776663133E-2</v>
      </c>
      <c r="F553" s="15">
        <f>'일자별 시가총액'!F552/'일자별 시가총액'!$G552</f>
        <v>6.1055829534159028E-2</v>
      </c>
      <c r="G553" s="24">
        <f>'일자별 시가총액'!H552</f>
        <v>133.19641363453448</v>
      </c>
      <c r="H553" s="30">
        <v>50000</v>
      </c>
      <c r="I553" s="30">
        <v>50000</v>
      </c>
      <c r="J553" s="9">
        <f t="shared" si="68"/>
        <v>28050000</v>
      </c>
      <c r="K553" s="23">
        <f t="shared" si="66"/>
        <v>13319.641363453447</v>
      </c>
      <c r="L553" s="9">
        <f t="shared" si="67"/>
        <v>373615940244.8692</v>
      </c>
      <c r="M553" s="31">
        <f>$L553*B553/'일자별 주가'!B552-펀드!R552</f>
        <v>0</v>
      </c>
      <c r="N553" s="31">
        <f>$L553*C553/'일자별 주가'!C552-펀드!S552</f>
        <v>0</v>
      </c>
      <c r="O553" s="31">
        <f>$L553*D553/'일자별 주가'!D552-펀드!T552</f>
        <v>0</v>
      </c>
      <c r="P553" s="31">
        <f>$L553*E553/'일자별 주가'!E552-펀드!U552</f>
        <v>0</v>
      </c>
      <c r="Q553" s="31">
        <f>$L553*F553/'일자별 주가'!F552-펀드!V552</f>
        <v>0</v>
      </c>
      <c r="R553" s="16">
        <f t="shared" si="69"/>
        <v>3793446.3327750769</v>
      </c>
      <c r="S553" s="16">
        <f t="shared" si="70"/>
        <v>14771.615669802202</v>
      </c>
      <c r="T553" s="16">
        <f t="shared" si="71"/>
        <v>450733.5602444968</v>
      </c>
      <c r="U553" s="16">
        <f t="shared" si="72"/>
        <v>39424.794136720542</v>
      </c>
      <c r="V553" s="16">
        <f t="shared" si="73"/>
        <v>42165.307132782415</v>
      </c>
    </row>
    <row r="554" spans="1:22" x14ac:dyDescent="0.3">
      <c r="A554">
        <v>552</v>
      </c>
      <c r="B554" s="15">
        <f>'일자별 시가총액'!B553/'일자별 시가총액'!$G553</f>
        <v>0.70915982445372838</v>
      </c>
      <c r="C554" s="15">
        <f>'일자별 시가총액'!C553/'일자별 시가총액'!$G553</f>
        <v>3.2606579007166667E-2</v>
      </c>
      <c r="D554" s="15">
        <f>'일자별 시가총액'!D553/'일자별 시가총액'!$G553</f>
        <v>0.14265247277624676</v>
      </c>
      <c r="E554" s="15">
        <f>'일자별 시가총액'!E553/'일자별 시가총액'!$G553</f>
        <v>5.5302978810660292E-2</v>
      </c>
      <c r="F554" s="15">
        <f>'일자별 시가총액'!F553/'일자별 시가총액'!$G553</f>
        <v>6.0278144952197944E-2</v>
      </c>
      <c r="G554" s="24">
        <f>'일자별 시가총액'!H553</f>
        <v>132.91981648299412</v>
      </c>
      <c r="H554" s="30">
        <v>200000</v>
      </c>
      <c r="I554" s="30">
        <v>100000</v>
      </c>
      <c r="J554" s="9">
        <f t="shared" si="68"/>
        <v>28150000</v>
      </c>
      <c r="K554" s="23">
        <f t="shared" si="66"/>
        <v>13291.981648299412</v>
      </c>
      <c r="L554" s="9">
        <f t="shared" si="67"/>
        <v>374169283399.62842</v>
      </c>
      <c r="M554" s="31">
        <f>$L554*B554/'일자별 주가'!B553-펀드!R553</f>
        <v>13523.872844117228</v>
      </c>
      <c r="N554" s="31">
        <f>$L554*C554/'일자별 주가'!C553-펀드!S553</f>
        <v>52.661731443142344</v>
      </c>
      <c r="O554" s="31">
        <f>$L554*D554/'일자별 주가'!D553-펀드!T553</f>
        <v>1606.8932629036717</v>
      </c>
      <c r="P554" s="31">
        <f>$L554*E554/'일자별 주가'!E553-펀드!U553</f>
        <v>140.55185075478221</v>
      </c>
      <c r="Q554" s="31">
        <f>$L554*F554/'일자별 주가'!F553-펀드!V553</f>
        <v>150.32195056248747</v>
      </c>
      <c r="R554" s="16">
        <f t="shared" si="69"/>
        <v>3806970.2056191941</v>
      </c>
      <c r="S554" s="16">
        <f t="shared" si="70"/>
        <v>14824.277401245345</v>
      </c>
      <c r="T554" s="16">
        <f t="shared" si="71"/>
        <v>452340.45350740047</v>
      </c>
      <c r="U554" s="16">
        <f t="shared" si="72"/>
        <v>39565.345987475324</v>
      </c>
      <c r="V554" s="16">
        <f t="shared" si="73"/>
        <v>42315.629083344902</v>
      </c>
    </row>
    <row r="555" spans="1:22" x14ac:dyDescent="0.3">
      <c r="A555">
        <v>553</v>
      </c>
      <c r="B555" s="15">
        <f>'일자별 시가총액'!B554/'일자별 시가총액'!$G554</f>
        <v>0.70807196287661256</v>
      </c>
      <c r="C555" s="15">
        <f>'일자별 시가총액'!C554/'일자별 시가총액'!$G554</f>
        <v>3.2521058911736379E-2</v>
      </c>
      <c r="D555" s="15">
        <f>'일자별 시가총액'!D554/'일자별 시가총액'!$G554</f>
        <v>0.14381609202870022</v>
      </c>
      <c r="E555" s="15">
        <f>'일자별 시가총액'!E554/'일자별 시가총액'!$G554</f>
        <v>5.4824851611189128E-2</v>
      </c>
      <c r="F555" s="15">
        <f>'일자별 시가총액'!F554/'일자별 시가총액'!$G554</f>
        <v>6.0766034571761739E-2</v>
      </c>
      <c r="G555" s="24">
        <f>'일자별 시가총액'!H554</f>
        <v>134.07900939900858</v>
      </c>
      <c r="H555" s="30">
        <v>100000</v>
      </c>
      <c r="I555" s="30">
        <v>50000</v>
      </c>
      <c r="J555" s="9">
        <f t="shared" si="68"/>
        <v>28200000</v>
      </c>
      <c r="K555" s="23">
        <f t="shared" si="66"/>
        <v>13407.900939900859</v>
      </c>
      <c r="L555" s="9">
        <f t="shared" si="67"/>
        <v>378102806505.20422</v>
      </c>
      <c r="M555" s="31">
        <f>$L555*B555/'일자별 주가'!B554-펀드!R554</f>
        <v>6761.9364220593125</v>
      </c>
      <c r="N555" s="31">
        <f>$L555*C555/'일자별 주가'!C554-펀드!S554</f>
        <v>26.330865721571172</v>
      </c>
      <c r="O555" s="31">
        <f>$L555*D555/'일자별 주가'!D554-펀드!T554</f>
        <v>803.44663145189406</v>
      </c>
      <c r="P555" s="31">
        <f>$L555*E555/'일자별 주가'!E554-펀드!U554</f>
        <v>70.275925377405656</v>
      </c>
      <c r="Q555" s="31">
        <f>$L555*F555/'일자별 주가'!F554-펀드!V554</f>
        <v>75.160975281258288</v>
      </c>
      <c r="R555" s="16">
        <f t="shared" si="69"/>
        <v>3813732.1420412534</v>
      </c>
      <c r="S555" s="16">
        <f t="shared" si="70"/>
        <v>14850.608266966916</v>
      </c>
      <c r="T555" s="16">
        <f t="shared" si="71"/>
        <v>453143.90013885236</v>
      </c>
      <c r="U555" s="16">
        <f t="shared" si="72"/>
        <v>39635.62191285273</v>
      </c>
      <c r="V555" s="16">
        <f t="shared" si="73"/>
        <v>42390.79005862616</v>
      </c>
    </row>
    <row r="556" spans="1:22" x14ac:dyDescent="0.3">
      <c r="A556">
        <v>554</v>
      </c>
      <c r="B556" s="15">
        <f>'일자별 시가총액'!B555/'일자별 시가총액'!$G555</f>
        <v>0.70424263189976244</v>
      </c>
      <c r="C556" s="15">
        <f>'일자별 시가총액'!C555/'일자별 시가총액'!$G555</f>
        <v>3.3111712156095277E-2</v>
      </c>
      <c r="D556" s="15">
        <f>'일자별 시가총액'!D555/'일자별 시가총액'!$G555</f>
        <v>0.14484931897442554</v>
      </c>
      <c r="E556" s="15">
        <f>'일자별 시가총액'!E555/'일자별 시가총액'!$G555</f>
        <v>5.4971796422138362E-2</v>
      </c>
      <c r="F556" s="15">
        <f>'일자별 시가총액'!F555/'일자별 시가총액'!$G555</f>
        <v>6.2824540547578328E-2</v>
      </c>
      <c r="G556" s="24">
        <f>'일자별 시가총액'!H555</f>
        <v>134.23196338650416</v>
      </c>
      <c r="H556" s="30">
        <v>200000</v>
      </c>
      <c r="I556" s="30">
        <v>50000</v>
      </c>
      <c r="J556" s="9">
        <f t="shared" si="68"/>
        <v>28350000</v>
      </c>
      <c r="K556" s="23">
        <f t="shared" si="66"/>
        <v>13423.196338650416</v>
      </c>
      <c r="L556" s="9">
        <f t="shared" si="67"/>
        <v>380547616200.73926</v>
      </c>
      <c r="M556" s="31">
        <f>$L556*B556/'일자별 주가'!B555-펀드!R555</f>
        <v>20285.809266175609</v>
      </c>
      <c r="N556" s="31">
        <f>$L556*C556/'일자별 주가'!C555-펀드!S555</f>
        <v>78.992597164717154</v>
      </c>
      <c r="O556" s="31">
        <f>$L556*D556/'일자별 주가'!D555-펀드!T555</f>
        <v>2410.3398943555076</v>
      </c>
      <c r="P556" s="31">
        <f>$L556*E556/'일자별 주가'!E555-펀드!U555</f>
        <v>210.82777613218059</v>
      </c>
      <c r="Q556" s="31">
        <f>$L556*F556/'일자별 주가'!F555-펀드!V555</f>
        <v>225.48292584375304</v>
      </c>
      <c r="R556" s="16">
        <f t="shared" si="69"/>
        <v>3834017.951307429</v>
      </c>
      <c r="S556" s="16">
        <f t="shared" si="70"/>
        <v>14929.600864131633</v>
      </c>
      <c r="T556" s="16">
        <f t="shared" si="71"/>
        <v>455554.24003320787</v>
      </c>
      <c r="U556" s="16">
        <f t="shared" si="72"/>
        <v>39846.449688984911</v>
      </c>
      <c r="V556" s="16">
        <f t="shared" si="73"/>
        <v>42616.272984469913</v>
      </c>
    </row>
    <row r="557" spans="1:22" x14ac:dyDescent="0.3">
      <c r="A557">
        <v>555</v>
      </c>
      <c r="B557" s="15">
        <f>'일자별 시가총액'!B556/'일자별 시가총액'!$G556</f>
        <v>0.70306797407009614</v>
      </c>
      <c r="C557" s="15">
        <f>'일자별 시가총액'!C556/'일자별 시가총액'!$G556</f>
        <v>3.2530267963886937E-2</v>
      </c>
      <c r="D557" s="15">
        <f>'일자별 시가총액'!D556/'일자별 시가총액'!$G556</f>
        <v>0.14163025413371647</v>
      </c>
      <c r="E557" s="15">
        <f>'일자별 시가총액'!E556/'일자별 시가총액'!$G556</f>
        <v>5.5851545877477662E-2</v>
      </c>
      <c r="F557" s="15">
        <f>'일자별 시가총액'!F556/'일자별 시가총액'!$G556</f>
        <v>6.6919957954822792E-2</v>
      </c>
      <c r="G557" s="24">
        <f>'일자별 시가총액'!H556</f>
        <v>133.87916740135327</v>
      </c>
      <c r="H557" s="30">
        <v>200000</v>
      </c>
      <c r="I557" s="30">
        <v>100000</v>
      </c>
      <c r="J557" s="9">
        <f t="shared" si="68"/>
        <v>28450000</v>
      </c>
      <c r="K557" s="23">
        <f t="shared" si="66"/>
        <v>13387.916740135326</v>
      </c>
      <c r="L557" s="9">
        <f t="shared" si="67"/>
        <v>380886231256.85004</v>
      </c>
      <c r="M557" s="31">
        <f>$L557*B557/'일자별 주가'!B556-펀드!R556</f>
        <v>13523.872844118159</v>
      </c>
      <c r="N557" s="31">
        <f>$L557*C557/'일자별 주가'!C556-펀드!S556</f>
        <v>52.661731443144163</v>
      </c>
      <c r="O557" s="31">
        <f>$L557*D557/'일자별 주가'!D556-펀드!T556</f>
        <v>1606.8932629037299</v>
      </c>
      <c r="P557" s="31">
        <f>$L557*E557/'일자별 주가'!E556-펀드!U556</f>
        <v>140.55185075479676</v>
      </c>
      <c r="Q557" s="31">
        <f>$L557*F557/'일자별 주가'!F556-펀드!V556</f>
        <v>150.32195056249475</v>
      </c>
      <c r="R557" s="16">
        <f t="shared" si="69"/>
        <v>3847541.8241515472</v>
      </c>
      <c r="S557" s="16">
        <f t="shared" si="70"/>
        <v>14982.262595574777</v>
      </c>
      <c r="T557" s="16">
        <f t="shared" si="71"/>
        <v>457161.1332961116</v>
      </c>
      <c r="U557" s="16">
        <f t="shared" si="72"/>
        <v>39987.001539739707</v>
      </c>
      <c r="V557" s="16">
        <f t="shared" si="73"/>
        <v>42766.594935032408</v>
      </c>
    </row>
    <row r="558" spans="1:22" x14ac:dyDescent="0.3">
      <c r="A558">
        <v>556</v>
      </c>
      <c r="B558" s="15">
        <f>'일자별 시가총액'!B557/'일자별 시가총액'!$G557</f>
        <v>0.70484149389805295</v>
      </c>
      <c r="C558" s="15">
        <f>'일자별 시가총액'!C557/'일자별 시가총액'!$G557</f>
        <v>3.257026733657245E-2</v>
      </c>
      <c r="D558" s="15">
        <f>'일자별 시가총액'!D557/'일자별 시가총액'!$G557</f>
        <v>0.14059094692105104</v>
      </c>
      <c r="E558" s="15">
        <f>'일자별 시가총액'!E557/'일자별 시가총액'!$G557</f>
        <v>5.5443494396889004E-2</v>
      </c>
      <c r="F558" s="15">
        <f>'일자별 시가총액'!F557/'일자별 시가총액'!$G557</f>
        <v>6.6553797447434601E-2</v>
      </c>
      <c r="G558" s="24">
        <f>'일자별 시가총액'!H557</f>
        <v>132.58294547337087</v>
      </c>
      <c r="H558" s="30">
        <v>100000</v>
      </c>
      <c r="I558" s="30">
        <v>50000</v>
      </c>
      <c r="J558" s="9">
        <f t="shared" si="68"/>
        <v>28500000</v>
      </c>
      <c r="K558" s="23">
        <f t="shared" si="66"/>
        <v>13258.294547337086</v>
      </c>
      <c r="L558" s="9">
        <f t="shared" si="67"/>
        <v>377861394599.10693</v>
      </c>
      <c r="M558" s="31">
        <f>$L558*B558/'일자별 주가'!B557-펀드!R557</f>
        <v>6761.9364220593125</v>
      </c>
      <c r="N558" s="31">
        <f>$L558*C558/'일자별 주가'!C557-펀드!S557</f>
        <v>26.330865721571172</v>
      </c>
      <c r="O558" s="31">
        <f>$L558*D558/'일자별 주가'!D557-펀드!T557</f>
        <v>803.44663145189406</v>
      </c>
      <c r="P558" s="31">
        <f>$L558*E558/'일자별 주가'!E557-펀드!U557</f>
        <v>70.275925377405656</v>
      </c>
      <c r="Q558" s="31">
        <f>$L558*F558/'일자별 주가'!F557-펀드!V557</f>
        <v>75.160975281258288</v>
      </c>
      <c r="R558" s="16">
        <f t="shared" si="69"/>
        <v>3854303.7605736065</v>
      </c>
      <c r="S558" s="16">
        <f t="shared" si="70"/>
        <v>15008.593461296348</v>
      </c>
      <c r="T558" s="16">
        <f t="shared" si="71"/>
        <v>457964.57992756349</v>
      </c>
      <c r="U558" s="16">
        <f t="shared" si="72"/>
        <v>40057.277465117113</v>
      </c>
      <c r="V558" s="16">
        <f t="shared" si="73"/>
        <v>42841.755910313666</v>
      </c>
    </row>
    <row r="559" spans="1:22" x14ac:dyDescent="0.3">
      <c r="A559">
        <v>557</v>
      </c>
      <c r="B559" s="15">
        <f>'일자별 시가총액'!B558/'일자별 시가총액'!$G558</f>
        <v>0.70463767534772215</v>
      </c>
      <c r="C559" s="15">
        <f>'일자별 시가총액'!C558/'일자별 시가총액'!$G558</f>
        <v>3.2308503293460092E-2</v>
      </c>
      <c r="D559" s="15">
        <f>'일자별 시가총액'!D558/'일자별 시가총액'!$G558</f>
        <v>0.14135280743355977</v>
      </c>
      <c r="E559" s="15">
        <f>'일자별 시가총액'!E558/'일자별 시가총액'!$G558</f>
        <v>5.5584520000509598E-2</v>
      </c>
      <c r="F559" s="15">
        <f>'일자별 시가총액'!F558/'일자별 시가총액'!$G558</f>
        <v>6.6116493924748374E-2</v>
      </c>
      <c r="G559" s="24">
        <f>'일자별 시가총액'!H558</f>
        <v>133.0051487290803</v>
      </c>
      <c r="H559" s="30">
        <v>100000</v>
      </c>
      <c r="I559" s="30">
        <v>50000</v>
      </c>
      <c r="J559" s="9">
        <f t="shared" si="68"/>
        <v>28550000</v>
      </c>
      <c r="K559" s="23">
        <f t="shared" si="66"/>
        <v>13300.514872908032</v>
      </c>
      <c r="L559" s="9">
        <f t="shared" si="67"/>
        <v>379729699621.52429</v>
      </c>
      <c r="M559" s="31">
        <f>$L559*B559/'일자별 주가'!B558-펀드!R558</f>
        <v>6761.9364220597781</v>
      </c>
      <c r="N559" s="31">
        <f>$L559*C559/'일자별 주가'!C558-펀드!S558</f>
        <v>26.330865721578448</v>
      </c>
      <c r="O559" s="31">
        <f>$L559*D559/'일자별 주가'!D558-펀드!T558</f>
        <v>803.44663145201048</v>
      </c>
      <c r="P559" s="31">
        <f>$L559*E559/'일자별 주가'!E558-펀드!U558</f>
        <v>70.275925377412932</v>
      </c>
      <c r="Q559" s="31">
        <f>$L559*F559/'일자별 주가'!F558-펀드!V558</f>
        <v>75.160975281265564</v>
      </c>
      <c r="R559" s="16">
        <f t="shared" si="69"/>
        <v>3861065.6969956663</v>
      </c>
      <c r="S559" s="16">
        <f t="shared" si="70"/>
        <v>15034.924327017927</v>
      </c>
      <c r="T559" s="16">
        <f t="shared" si="71"/>
        <v>458768.0265590155</v>
      </c>
      <c r="U559" s="16">
        <f t="shared" si="72"/>
        <v>40127.553390494526</v>
      </c>
      <c r="V559" s="16">
        <f t="shared" si="73"/>
        <v>42916.916885594932</v>
      </c>
    </row>
    <row r="560" spans="1:22" x14ac:dyDescent="0.3">
      <c r="A560">
        <v>558</v>
      </c>
      <c r="B560" s="15">
        <f>'일자별 시가총액'!B559/'일자별 시가총액'!$G559</f>
        <v>0.70261257386461495</v>
      </c>
      <c r="C560" s="15">
        <f>'일자별 시가총액'!C559/'일자별 시가총액'!$G559</f>
        <v>3.214359326407535E-2</v>
      </c>
      <c r="D560" s="15">
        <f>'일자별 시가총액'!D559/'일자별 시가총액'!$G559</f>
        <v>0.14054703875278374</v>
      </c>
      <c r="E560" s="15">
        <f>'일자별 시가총액'!E559/'일자별 시가총액'!$G559</f>
        <v>5.6982181657588837E-2</v>
      </c>
      <c r="F560" s="15">
        <f>'일자별 시가총액'!F559/'일자별 시가총액'!$G559</f>
        <v>6.7714612460937171E-2</v>
      </c>
      <c r="G560" s="24">
        <f>'일자별 시가총액'!H559</f>
        <v>133.19602233496144</v>
      </c>
      <c r="H560" s="30">
        <v>50000</v>
      </c>
      <c r="I560" s="30">
        <v>0</v>
      </c>
      <c r="J560" s="9">
        <f t="shared" si="68"/>
        <v>28600000</v>
      </c>
      <c r="K560" s="23">
        <f t="shared" si="66"/>
        <v>13319.602233496144</v>
      </c>
      <c r="L560" s="9">
        <f t="shared" si="67"/>
        <v>380940623877.98969</v>
      </c>
      <c r="M560" s="31">
        <f>$L560*B560/'일자별 주가'!B559-펀드!R559</f>
        <v>6761.9364220583811</v>
      </c>
      <c r="N560" s="31">
        <f>$L560*C560/'일자별 주가'!C559-펀드!S559</f>
        <v>26.330865721569353</v>
      </c>
      <c r="O560" s="31">
        <f>$L560*D560/'일자별 주가'!D559-펀드!T559</f>
        <v>803.44663145171944</v>
      </c>
      <c r="P560" s="31">
        <f>$L560*E560/'일자별 주가'!E559-펀드!U559</f>
        <v>70.275925377383828</v>
      </c>
      <c r="Q560" s="31">
        <f>$L560*F560/'일자별 주가'!F559-펀드!V559</f>
        <v>75.16097528123646</v>
      </c>
      <c r="R560" s="16">
        <f t="shared" si="69"/>
        <v>3867827.6334177246</v>
      </c>
      <c r="S560" s="16">
        <f t="shared" si="70"/>
        <v>15061.255192739496</v>
      </c>
      <c r="T560" s="16">
        <f t="shared" si="71"/>
        <v>459571.47319046722</v>
      </c>
      <c r="U560" s="16">
        <f t="shared" si="72"/>
        <v>40197.82931587191</v>
      </c>
      <c r="V560" s="16">
        <f t="shared" si="73"/>
        <v>42992.077860876168</v>
      </c>
    </row>
    <row r="561" spans="1:22" x14ac:dyDescent="0.3">
      <c r="A561">
        <v>559</v>
      </c>
      <c r="B561" s="15">
        <f>'일자별 시가총액'!B560/'일자별 시가총액'!$G560</f>
        <v>0.70438807385113833</v>
      </c>
      <c r="C561" s="15">
        <f>'일자별 시가총액'!C560/'일자별 시가총액'!$G560</f>
        <v>3.255412476358964E-2</v>
      </c>
      <c r="D561" s="15">
        <f>'일자별 시가총액'!D560/'일자별 시가총액'!$G560</f>
        <v>0.13806570580704355</v>
      </c>
      <c r="E561" s="15">
        <f>'일자별 시가총액'!E560/'일자별 시가총액'!$G560</f>
        <v>5.6641243890704809E-2</v>
      </c>
      <c r="F561" s="15">
        <f>'일자별 시가총액'!F560/'일자별 시가총액'!$G560</f>
        <v>6.8350851687523667E-2</v>
      </c>
      <c r="G561" s="24">
        <f>'일자별 시가총액'!H560</f>
        <v>131.51632235298959</v>
      </c>
      <c r="H561" s="30">
        <v>100000</v>
      </c>
      <c r="I561" s="30">
        <v>100000</v>
      </c>
      <c r="J561" s="9">
        <f t="shared" si="68"/>
        <v>28600000</v>
      </c>
      <c r="K561" s="23">
        <f t="shared" si="66"/>
        <v>13151.632235298959</v>
      </c>
      <c r="L561" s="9">
        <f t="shared" si="67"/>
        <v>376136681929.55023</v>
      </c>
      <c r="M561" s="31">
        <f>$L561*B561/'일자별 주가'!B560-펀드!R560</f>
        <v>0</v>
      </c>
      <c r="N561" s="31">
        <f>$L561*C561/'일자별 주가'!C560-펀드!S560</f>
        <v>0</v>
      </c>
      <c r="O561" s="31">
        <f>$L561*D561/'일자별 주가'!D560-펀드!T560</f>
        <v>0</v>
      </c>
      <c r="P561" s="31">
        <f>$L561*E561/'일자별 주가'!E560-펀드!U560</f>
        <v>0</v>
      </c>
      <c r="Q561" s="31">
        <f>$L561*F561/'일자별 주가'!F560-펀드!V560</f>
        <v>0</v>
      </c>
      <c r="R561" s="16">
        <f t="shared" si="69"/>
        <v>3867827.6334177246</v>
      </c>
      <c r="S561" s="16">
        <f t="shared" si="70"/>
        <v>15061.255192739496</v>
      </c>
      <c r="T561" s="16">
        <f t="shared" si="71"/>
        <v>459571.47319046722</v>
      </c>
      <c r="U561" s="16">
        <f t="shared" si="72"/>
        <v>40197.82931587191</v>
      </c>
      <c r="V561" s="16">
        <f t="shared" si="73"/>
        <v>42992.077860876168</v>
      </c>
    </row>
    <row r="562" spans="1:22" x14ac:dyDescent="0.3">
      <c r="A562">
        <v>560</v>
      </c>
      <c r="B562" s="15">
        <f>'일자별 시가총액'!B561/'일자별 시가총액'!$G561</f>
        <v>0.704635369620628</v>
      </c>
      <c r="C562" s="15">
        <f>'일자별 시가총액'!C561/'일자별 시가총액'!$G561</f>
        <v>3.2683954746385253E-2</v>
      </c>
      <c r="D562" s="15">
        <f>'일자별 시가총액'!D561/'일자별 시가총액'!$G561</f>
        <v>0.13974534142799383</v>
      </c>
      <c r="E562" s="15">
        <f>'일자별 시가총액'!E561/'일자별 시가총액'!$G561</f>
        <v>5.5785428849319446E-2</v>
      </c>
      <c r="F562" s="15">
        <f>'일자별 시가총액'!F561/'일자별 시가총액'!$G561</f>
        <v>6.7149905355673514E-2</v>
      </c>
      <c r="G562" s="24">
        <f>'일자별 시가총액'!H561</f>
        <v>130.51052970774643</v>
      </c>
      <c r="H562" s="30">
        <v>100000</v>
      </c>
      <c r="I562" s="30">
        <v>100000</v>
      </c>
      <c r="J562" s="9">
        <f t="shared" si="68"/>
        <v>28600000</v>
      </c>
      <c r="K562" s="23">
        <f t="shared" si="66"/>
        <v>13051.052970774641</v>
      </c>
      <c r="L562" s="9">
        <f t="shared" si="67"/>
        <v>373260114964.15472</v>
      </c>
      <c r="M562" s="31">
        <f>$L562*B562/'일자별 주가'!B561-펀드!R561</f>
        <v>0</v>
      </c>
      <c r="N562" s="31">
        <f>$L562*C562/'일자별 주가'!C561-펀드!S561</f>
        <v>0</v>
      </c>
      <c r="O562" s="31">
        <f>$L562*D562/'일자별 주가'!D561-펀드!T561</f>
        <v>0</v>
      </c>
      <c r="P562" s="31">
        <f>$L562*E562/'일자별 주가'!E561-펀드!U561</f>
        <v>0</v>
      </c>
      <c r="Q562" s="31">
        <f>$L562*F562/'일자별 주가'!F561-펀드!V561</f>
        <v>0</v>
      </c>
      <c r="R562" s="16">
        <f t="shared" si="69"/>
        <v>3867827.6334177246</v>
      </c>
      <c r="S562" s="16">
        <f t="shared" si="70"/>
        <v>15061.255192739496</v>
      </c>
      <c r="T562" s="16">
        <f t="shared" si="71"/>
        <v>459571.47319046722</v>
      </c>
      <c r="U562" s="16">
        <f t="shared" si="72"/>
        <v>40197.82931587191</v>
      </c>
      <c r="V562" s="16">
        <f t="shared" si="73"/>
        <v>42992.077860876168</v>
      </c>
    </row>
    <row r="563" spans="1:22" x14ac:dyDescent="0.3">
      <c r="A563">
        <v>561</v>
      </c>
      <c r="B563" s="15">
        <f>'일자별 시가총액'!B562/'일자별 시가총액'!$G562</f>
        <v>0.70335951385345685</v>
      </c>
      <c r="C563" s="15">
        <f>'일자별 시가총액'!C562/'일자별 시가총액'!$G562</f>
        <v>3.2680617146902541E-2</v>
      </c>
      <c r="D563" s="15">
        <f>'일자별 시가총액'!D562/'일자별 시가총액'!$G562</f>
        <v>0.13805484294245618</v>
      </c>
      <c r="E563" s="15">
        <f>'일자별 시가총액'!E562/'일자별 시가총액'!$G562</f>
        <v>5.6603393084977686E-2</v>
      </c>
      <c r="F563" s="15">
        <f>'일자별 시가총액'!F562/'일자별 시가총액'!$G562</f>
        <v>6.9301632972206761E-2</v>
      </c>
      <c r="G563" s="24">
        <f>'일자별 시가총액'!H562</f>
        <v>130.36271789482504</v>
      </c>
      <c r="H563" s="30">
        <v>100000</v>
      </c>
      <c r="I563" s="30">
        <v>50000</v>
      </c>
      <c r="J563" s="9">
        <f t="shared" si="68"/>
        <v>28650000</v>
      </c>
      <c r="K563" s="23">
        <f t="shared" si="66"/>
        <v>13036.271789482504</v>
      </c>
      <c r="L563" s="9">
        <f t="shared" si="67"/>
        <v>373489186768.67371</v>
      </c>
      <c r="M563" s="31">
        <f>$L563*B563/'일자별 주가'!B562-펀드!R562</f>
        <v>6761.9364220583811</v>
      </c>
      <c r="N563" s="31">
        <f>$L563*C563/'일자별 주가'!C562-펀드!S562</f>
        <v>26.330865721571172</v>
      </c>
      <c r="O563" s="31">
        <f>$L563*D563/'일자별 주가'!D562-펀드!T562</f>
        <v>803.44663145183586</v>
      </c>
      <c r="P563" s="31">
        <f>$L563*E563/'일자별 주가'!E562-펀드!U562</f>
        <v>70.275925377391104</v>
      </c>
      <c r="Q563" s="31">
        <f>$L563*F563/'일자별 주가'!F562-펀드!V562</f>
        <v>75.160975281243736</v>
      </c>
      <c r="R563" s="16">
        <f t="shared" si="69"/>
        <v>3874589.569839783</v>
      </c>
      <c r="S563" s="16">
        <f t="shared" si="70"/>
        <v>15087.586058461067</v>
      </c>
      <c r="T563" s="16">
        <f t="shared" si="71"/>
        <v>460374.91982191906</v>
      </c>
      <c r="U563" s="16">
        <f t="shared" si="72"/>
        <v>40268.105241249301</v>
      </c>
      <c r="V563" s="16">
        <f t="shared" si="73"/>
        <v>43067.238836157412</v>
      </c>
    </row>
    <row r="564" spans="1:22" x14ac:dyDescent="0.3">
      <c r="A564">
        <v>562</v>
      </c>
      <c r="B564" s="15">
        <f>'일자별 시가총액'!B563/'일자별 시가총액'!$G563</f>
        <v>0.70677471360740618</v>
      </c>
      <c r="C564" s="15">
        <f>'일자별 시가총액'!C563/'일자별 시가총액'!$G563</f>
        <v>3.2466674007250104E-2</v>
      </c>
      <c r="D564" s="15">
        <f>'일자별 시가총액'!D563/'일자별 시가총액'!$G563</f>
        <v>0.13790247082482332</v>
      </c>
      <c r="E564" s="15">
        <f>'일자별 시가총액'!E563/'일자별 시가총액'!$G563</f>
        <v>5.5171767204028242E-2</v>
      </c>
      <c r="F564" s="15">
        <f>'일자별 시가총액'!F563/'일자별 시가총액'!$G563</f>
        <v>6.7684374356492216E-2</v>
      </c>
      <c r="G564" s="24">
        <f>'일자별 시가총액'!H563</f>
        <v>129.92413967793433</v>
      </c>
      <c r="H564" s="30">
        <v>50000</v>
      </c>
      <c r="I564" s="30">
        <v>0</v>
      </c>
      <c r="J564" s="9">
        <f t="shared" si="68"/>
        <v>28700000</v>
      </c>
      <c r="K564" s="23">
        <f t="shared" si="66"/>
        <v>12992.413967793433</v>
      </c>
      <c r="L564" s="9">
        <f t="shared" si="67"/>
        <v>372882280875.67151</v>
      </c>
      <c r="M564" s="31">
        <f>$L564*B564/'일자별 주가'!B563-펀드!R563</f>
        <v>6761.9364220593125</v>
      </c>
      <c r="N564" s="31">
        <f>$L564*C564/'일자별 주가'!C563-펀드!S563</f>
        <v>26.33086572157481</v>
      </c>
      <c r="O564" s="31">
        <f>$L564*D564/'일자별 주가'!D563-펀드!T563</f>
        <v>803.44663145195227</v>
      </c>
      <c r="P564" s="31">
        <f>$L564*E564/'일자별 주가'!E563-펀드!U563</f>
        <v>70.275925377405656</v>
      </c>
      <c r="Q564" s="31">
        <f>$L564*F564/'일자별 주가'!F563-펀드!V563</f>
        <v>75.160975281265564</v>
      </c>
      <c r="R564" s="16">
        <f t="shared" si="69"/>
        <v>3881351.5062618423</v>
      </c>
      <c r="S564" s="16">
        <f t="shared" si="70"/>
        <v>15113.916924182642</v>
      </c>
      <c r="T564" s="16">
        <f t="shared" si="71"/>
        <v>461178.36645337101</v>
      </c>
      <c r="U564" s="16">
        <f t="shared" si="72"/>
        <v>40338.381166626707</v>
      </c>
      <c r="V564" s="16">
        <f t="shared" si="73"/>
        <v>43142.399811438678</v>
      </c>
    </row>
    <row r="565" spans="1:22" x14ac:dyDescent="0.3">
      <c r="A565">
        <v>563</v>
      </c>
      <c r="B565" s="15">
        <f>'일자별 시가총액'!B564/'일자별 시가총액'!$G564</f>
        <v>0.70580486869564651</v>
      </c>
      <c r="C565" s="15">
        <f>'일자별 시가총액'!C564/'일자별 시가총액'!$G564</f>
        <v>3.2406415325093939E-2</v>
      </c>
      <c r="D565" s="15">
        <f>'일자별 시가총액'!D564/'일자별 시가총액'!$G564</f>
        <v>0.13893727511981574</v>
      </c>
      <c r="E565" s="15">
        <f>'일자별 시가총액'!E564/'일자별 시가총액'!$G564</f>
        <v>5.5288742860286511E-2</v>
      </c>
      <c r="F565" s="15">
        <f>'일자별 시가총액'!F564/'일자별 시가총액'!$G564</f>
        <v>6.7562697999157345E-2</v>
      </c>
      <c r="G565" s="24">
        <f>'일자별 시가총액'!H564</f>
        <v>128.3781850684037</v>
      </c>
      <c r="H565" s="30">
        <v>200000</v>
      </c>
      <c r="I565" s="30">
        <v>100000</v>
      </c>
      <c r="J565" s="9">
        <f t="shared" si="68"/>
        <v>28800000</v>
      </c>
      <c r="K565" s="23">
        <f t="shared" si="66"/>
        <v>12837.818506840369</v>
      </c>
      <c r="L565" s="9">
        <f t="shared" si="67"/>
        <v>369729172997.00262</v>
      </c>
      <c r="M565" s="31">
        <f>$L565*B565/'일자별 주가'!B564-펀드!R564</f>
        <v>13523.872844119091</v>
      </c>
      <c r="N565" s="31">
        <f>$L565*C565/'일자별 주가'!C564-펀드!S564</f>
        <v>52.661731443147801</v>
      </c>
      <c r="O565" s="31">
        <f>$L565*D565/'일자별 주가'!D564-펀드!T564</f>
        <v>1606.8932629037881</v>
      </c>
      <c r="P565" s="31">
        <f>$L565*E565/'일자별 주가'!E564-펀드!U564</f>
        <v>140.55185075480404</v>
      </c>
      <c r="Q565" s="31">
        <f>$L565*F565/'일자별 주가'!F564-펀드!V564</f>
        <v>150.32195056251658</v>
      </c>
      <c r="R565" s="16">
        <f t="shared" si="69"/>
        <v>3894875.3791059614</v>
      </c>
      <c r="S565" s="16">
        <f t="shared" si="70"/>
        <v>15166.57865562579</v>
      </c>
      <c r="T565" s="16">
        <f t="shared" si="71"/>
        <v>462785.2597162748</v>
      </c>
      <c r="U565" s="16">
        <f t="shared" si="72"/>
        <v>40478.933017381511</v>
      </c>
      <c r="V565" s="16">
        <f t="shared" si="73"/>
        <v>43292.721762001194</v>
      </c>
    </row>
    <row r="566" spans="1:22" x14ac:dyDescent="0.3">
      <c r="A566">
        <v>564</v>
      </c>
      <c r="B566" s="15">
        <f>'일자별 시가총액'!B565/'일자별 시가총액'!$G565</f>
        <v>0.70595880276986456</v>
      </c>
      <c r="C566" s="15">
        <f>'일자별 시가총액'!C565/'일자별 시가총액'!$G565</f>
        <v>3.2331662515255703E-2</v>
      </c>
      <c r="D566" s="15">
        <f>'일자별 시가총액'!D565/'일자별 시가총액'!$G565</f>
        <v>0.13797074696159414</v>
      </c>
      <c r="E566" s="15">
        <f>'일자별 시가총액'!E565/'일자별 시가총액'!$G565</f>
        <v>5.5320725951165314E-2</v>
      </c>
      <c r="F566" s="15">
        <f>'일자별 시가총액'!F565/'일자별 시가총액'!$G565</f>
        <v>6.8418061802120275E-2</v>
      </c>
      <c r="G566" s="24">
        <f>'일자별 시가총액'!H565</f>
        <v>131.60683891830087</v>
      </c>
      <c r="H566" s="30">
        <v>200000</v>
      </c>
      <c r="I566" s="30">
        <v>100000</v>
      </c>
      <c r="J566" s="9">
        <f t="shared" si="68"/>
        <v>28900000</v>
      </c>
      <c r="K566" s="23">
        <f t="shared" si="66"/>
        <v>13160.683891830085</v>
      </c>
      <c r="L566" s="9">
        <f t="shared" si="67"/>
        <v>380343764473.88947</v>
      </c>
      <c r="M566" s="31">
        <f>$L566*B566/'일자별 주가'!B565-펀드!R565</f>
        <v>13523.872844116297</v>
      </c>
      <c r="N566" s="31">
        <f>$L566*C566/'일자별 주가'!C565-펀드!S565</f>
        <v>52.661731443140525</v>
      </c>
      <c r="O566" s="31">
        <f>$L566*D566/'일자별 주가'!D565-펀드!T565</f>
        <v>1606.8932629036135</v>
      </c>
      <c r="P566" s="31">
        <f>$L566*E566/'일자별 주가'!E565-펀드!U565</f>
        <v>140.55185075479676</v>
      </c>
      <c r="Q566" s="31">
        <f>$L566*F566/'일자별 주가'!F565-펀드!V565</f>
        <v>150.32195056249475</v>
      </c>
      <c r="R566" s="16">
        <f t="shared" si="69"/>
        <v>3908399.2519500777</v>
      </c>
      <c r="S566" s="16">
        <f t="shared" si="70"/>
        <v>15219.24038706893</v>
      </c>
      <c r="T566" s="16">
        <f t="shared" si="71"/>
        <v>464392.15297917841</v>
      </c>
      <c r="U566" s="16">
        <f t="shared" si="72"/>
        <v>40619.484868136307</v>
      </c>
      <c r="V566" s="16">
        <f t="shared" si="73"/>
        <v>43443.043712563689</v>
      </c>
    </row>
    <row r="567" spans="1:22" x14ac:dyDescent="0.3">
      <c r="A567">
        <v>565</v>
      </c>
      <c r="B567" s="15">
        <f>'일자별 시가총액'!B566/'일자별 시가총액'!$G566</f>
        <v>0.70260853309571658</v>
      </c>
      <c r="C567" s="15">
        <f>'일자별 시가총액'!C566/'일자별 시가총액'!$G566</f>
        <v>3.4006791852054942E-2</v>
      </c>
      <c r="D567" s="15">
        <f>'일자별 시가총액'!D566/'일자별 시가총액'!$G566</f>
        <v>0.13604678508930607</v>
      </c>
      <c r="E567" s="15">
        <f>'일자별 시가총액'!E566/'일자별 시가총액'!$G566</f>
        <v>5.5604284410392099E-2</v>
      </c>
      <c r="F567" s="15">
        <f>'일자별 시가총액'!F566/'일자별 시가총액'!$G566</f>
        <v>7.1733605552530333E-2</v>
      </c>
      <c r="G567" s="24">
        <f>'일자별 시가총액'!H566</f>
        <v>129.92461292148869</v>
      </c>
      <c r="H567" s="30">
        <v>150000</v>
      </c>
      <c r="I567" s="30">
        <v>100000</v>
      </c>
      <c r="J567" s="9">
        <f t="shared" si="68"/>
        <v>28950000</v>
      </c>
      <c r="K567" s="23">
        <f t="shared" si="66"/>
        <v>12992.461292148868</v>
      </c>
      <c r="L567" s="9">
        <f t="shared" si="67"/>
        <v>376131754407.70972</v>
      </c>
      <c r="M567" s="31">
        <f>$L567*B567/'일자별 주가'!B566-펀드!R566</f>
        <v>6761.9364220593125</v>
      </c>
      <c r="N567" s="31">
        <f>$L567*C567/'일자별 주가'!C566-펀드!S566</f>
        <v>26.33086572157481</v>
      </c>
      <c r="O567" s="31">
        <f>$L567*D567/'일자별 주가'!D566-펀드!T566</f>
        <v>803.44663145189406</v>
      </c>
      <c r="P567" s="31">
        <f>$L567*E567/'일자별 주가'!E566-펀드!U566</f>
        <v>70.27592537739838</v>
      </c>
      <c r="Q567" s="31">
        <f>$L567*F567/'일자별 주가'!F566-펀드!V566</f>
        <v>75.160975281243736</v>
      </c>
      <c r="R567" s="16">
        <f t="shared" si="69"/>
        <v>3915161.188372137</v>
      </c>
      <c r="S567" s="16">
        <f t="shared" si="70"/>
        <v>15245.571252790505</v>
      </c>
      <c r="T567" s="16">
        <f t="shared" si="71"/>
        <v>465195.59961063031</v>
      </c>
      <c r="U567" s="16">
        <f t="shared" si="72"/>
        <v>40689.760793513706</v>
      </c>
      <c r="V567" s="16">
        <f t="shared" si="73"/>
        <v>43518.204687844933</v>
      </c>
    </row>
    <row r="568" spans="1:22" x14ac:dyDescent="0.3">
      <c r="A568">
        <v>566</v>
      </c>
      <c r="B568" s="15">
        <f>'일자별 시가총액'!B567/'일자별 시가총액'!$G567</f>
        <v>0.7029319767171206</v>
      </c>
      <c r="C568" s="15">
        <f>'일자별 시가총액'!C567/'일자별 시가총액'!$G567</f>
        <v>3.4317812857298416E-2</v>
      </c>
      <c r="D568" s="15">
        <f>'일자별 시가총액'!D567/'일자별 시가총액'!$G567</f>
        <v>0.13544057146933583</v>
      </c>
      <c r="E568" s="15">
        <f>'일자별 시가총액'!E567/'일자별 시가총액'!$G567</f>
        <v>5.5394409721010021E-2</v>
      </c>
      <c r="F568" s="15">
        <f>'일자별 시가총액'!F567/'일자별 시가총액'!$G567</f>
        <v>7.1915229235235176E-2</v>
      </c>
      <c r="G568" s="24">
        <f>'일자별 시가총액'!H567</f>
        <v>128.133298989287</v>
      </c>
      <c r="H568" s="30">
        <v>200000</v>
      </c>
      <c r="I568" s="30">
        <v>150000</v>
      </c>
      <c r="J568" s="9">
        <f t="shared" si="68"/>
        <v>29000000</v>
      </c>
      <c r="K568" s="23">
        <f t="shared" si="66"/>
        <v>12813.3298989287</v>
      </c>
      <c r="L568" s="9">
        <f t="shared" si="67"/>
        <v>371586567068.93231</v>
      </c>
      <c r="M568" s="31">
        <f>$L568*B568/'일자별 주가'!B567-펀드!R567</f>
        <v>6761.9364220593125</v>
      </c>
      <c r="N568" s="31">
        <f>$L568*C568/'일자별 주가'!C567-펀드!S567</f>
        <v>26.33086572157481</v>
      </c>
      <c r="O568" s="31">
        <f>$L568*D568/'일자별 주가'!D567-펀드!T567</f>
        <v>803.44663145195227</v>
      </c>
      <c r="P568" s="31">
        <f>$L568*E568/'일자별 주가'!E567-펀드!U567</f>
        <v>70.275925377391104</v>
      </c>
      <c r="Q568" s="31">
        <f>$L568*F568/'일자별 주가'!F567-펀드!V567</f>
        <v>75.160975281258288</v>
      </c>
      <c r="R568" s="16">
        <f t="shared" si="69"/>
        <v>3921923.1247941963</v>
      </c>
      <c r="S568" s="16">
        <f t="shared" si="70"/>
        <v>15271.90211851208</v>
      </c>
      <c r="T568" s="16">
        <f t="shared" si="71"/>
        <v>465999.04624208226</v>
      </c>
      <c r="U568" s="16">
        <f t="shared" si="72"/>
        <v>40760.036718891097</v>
      </c>
      <c r="V568" s="16">
        <f t="shared" si="73"/>
        <v>43593.365663126191</v>
      </c>
    </row>
    <row r="569" spans="1:22" x14ac:dyDescent="0.3">
      <c r="A569">
        <v>567</v>
      </c>
      <c r="B569" s="15">
        <f>'일자별 시가총액'!B568/'일자별 시가총액'!$G568</f>
        <v>0.70382556887313308</v>
      </c>
      <c r="C569" s="15">
        <f>'일자별 시가총액'!C568/'일자별 시가총액'!$G568</f>
        <v>3.4186653300158076E-2</v>
      </c>
      <c r="D569" s="15">
        <f>'일자별 시가총액'!D568/'일자별 시가총액'!$G568</f>
        <v>0.13666322190891772</v>
      </c>
      <c r="E569" s="15">
        <f>'일자별 시가총액'!E568/'일자별 시가총액'!$G568</f>
        <v>5.4833340001132672E-2</v>
      </c>
      <c r="F569" s="15">
        <f>'일자별 시가총액'!F568/'일자별 시가총액'!$G568</f>
        <v>7.0491215916658481E-2</v>
      </c>
      <c r="G569" s="24">
        <f>'일자별 시가총액'!H568</f>
        <v>128.1627662585332</v>
      </c>
      <c r="H569" s="30">
        <v>200000</v>
      </c>
      <c r="I569" s="30">
        <v>100000</v>
      </c>
      <c r="J569" s="9">
        <f t="shared" si="68"/>
        <v>29100000</v>
      </c>
      <c r="K569" s="23">
        <f t="shared" si="66"/>
        <v>12816.276625853321</v>
      </c>
      <c r="L569" s="9">
        <f t="shared" si="67"/>
        <v>372953649812.33167</v>
      </c>
      <c r="M569" s="31">
        <f>$L569*B569/'일자별 주가'!B568-펀드!R568</f>
        <v>13523.872844118159</v>
      </c>
      <c r="N569" s="31">
        <f>$L569*C569/'일자별 주가'!C568-펀드!S568</f>
        <v>52.661731443145982</v>
      </c>
      <c r="O569" s="31">
        <f>$L569*D569/'일자별 주가'!D568-펀드!T568</f>
        <v>1606.8932629037299</v>
      </c>
      <c r="P569" s="31">
        <f>$L569*E569/'일자별 주가'!E568-펀드!U568</f>
        <v>140.55185075481131</v>
      </c>
      <c r="Q569" s="31">
        <f>$L569*F569/'일자별 주가'!F568-펀드!V568</f>
        <v>150.3219505625093</v>
      </c>
      <c r="R569" s="16">
        <f t="shared" si="69"/>
        <v>3935446.9976383145</v>
      </c>
      <c r="S569" s="16">
        <f t="shared" si="70"/>
        <v>15324.563849955226</v>
      </c>
      <c r="T569" s="16">
        <f t="shared" si="71"/>
        <v>467605.93950498599</v>
      </c>
      <c r="U569" s="16">
        <f t="shared" si="72"/>
        <v>40900.588569645908</v>
      </c>
      <c r="V569" s="16">
        <f t="shared" si="73"/>
        <v>43743.6876136887</v>
      </c>
    </row>
    <row r="570" spans="1:22" x14ac:dyDescent="0.3">
      <c r="A570">
        <v>568</v>
      </c>
      <c r="B570" s="15">
        <f>'일자별 시가총액'!B569/'일자별 시가총액'!$G569</f>
        <v>0.70186325642203262</v>
      </c>
      <c r="C570" s="15">
        <f>'일자별 시가총액'!C569/'일자별 시가총액'!$G569</f>
        <v>3.3503134947057901E-2</v>
      </c>
      <c r="D570" s="15">
        <f>'일자별 시가총액'!D569/'일자별 시가총액'!$G569</f>
        <v>0.13940421861272487</v>
      </c>
      <c r="E570" s="15">
        <f>'일자별 시가총액'!E569/'일자별 시가총액'!$G569</f>
        <v>5.4518125848218593E-2</v>
      </c>
      <c r="F570" s="15">
        <f>'일자별 시가총액'!F569/'일자별 시가총액'!$G569</f>
        <v>7.0711264169965982E-2</v>
      </c>
      <c r="G570" s="24">
        <f>'일자별 시가총액'!H569</f>
        <v>129.67720336991908</v>
      </c>
      <c r="H570" s="30">
        <v>100000</v>
      </c>
      <c r="I570" s="30">
        <v>100000</v>
      </c>
      <c r="J570" s="9">
        <f t="shared" si="68"/>
        <v>29100000</v>
      </c>
      <c r="K570" s="23">
        <f t="shared" si="66"/>
        <v>12967.72033699191</v>
      </c>
      <c r="L570" s="9">
        <f t="shared" si="67"/>
        <v>377360661806.4646</v>
      </c>
      <c r="M570" s="31">
        <f>$L570*B570/'일자별 주가'!B569-펀드!R569</f>
        <v>0</v>
      </c>
      <c r="N570" s="31">
        <f>$L570*C570/'일자별 주가'!C569-펀드!S569</f>
        <v>0</v>
      </c>
      <c r="O570" s="31">
        <f>$L570*D570/'일자별 주가'!D569-펀드!T569</f>
        <v>0</v>
      </c>
      <c r="P570" s="31">
        <f>$L570*E570/'일자별 주가'!E569-펀드!U569</f>
        <v>0</v>
      </c>
      <c r="Q570" s="31">
        <f>$L570*F570/'일자별 주가'!F569-펀드!V569</f>
        <v>0</v>
      </c>
      <c r="R570" s="16">
        <f t="shared" si="69"/>
        <v>3935446.9976383145</v>
      </c>
      <c r="S570" s="16">
        <f t="shared" si="70"/>
        <v>15324.563849955226</v>
      </c>
      <c r="T570" s="16">
        <f t="shared" si="71"/>
        <v>467605.93950498599</v>
      </c>
      <c r="U570" s="16">
        <f t="shared" si="72"/>
        <v>40900.588569645908</v>
      </c>
      <c r="V570" s="16">
        <f t="shared" si="73"/>
        <v>43743.6876136887</v>
      </c>
    </row>
    <row r="571" spans="1:22" x14ac:dyDescent="0.3">
      <c r="A571">
        <v>569</v>
      </c>
      <c r="B571" s="15">
        <f>'일자별 시가총액'!B570/'일자별 시가총액'!$G570</f>
        <v>0.70283606985489844</v>
      </c>
      <c r="C571" s="15">
        <f>'일자별 시가총액'!C570/'일자별 시가총액'!$G570</f>
        <v>3.2687678715828929E-2</v>
      </c>
      <c r="D571" s="15">
        <f>'일자별 시가총액'!D570/'일자별 시가총액'!$G570</f>
        <v>0.13939032114686614</v>
      </c>
      <c r="E571" s="15">
        <f>'일자별 시가총액'!E570/'일자별 시가총액'!$G570</f>
        <v>5.4729441096612597E-2</v>
      </c>
      <c r="F571" s="15">
        <f>'일자별 시가총액'!F570/'일자별 시가총액'!$G570</f>
        <v>7.0356489185793861E-2</v>
      </c>
      <c r="G571" s="24">
        <f>'일자별 시가총액'!H570</f>
        <v>129.69013242045617</v>
      </c>
      <c r="H571" s="30">
        <v>100000</v>
      </c>
      <c r="I571" s="30">
        <v>100000</v>
      </c>
      <c r="J571" s="9">
        <f t="shared" si="68"/>
        <v>29100000</v>
      </c>
      <c r="K571" s="23">
        <f t="shared" si="66"/>
        <v>12969.013242045618</v>
      </c>
      <c r="L571" s="9">
        <f t="shared" si="67"/>
        <v>377398285343.52747</v>
      </c>
      <c r="M571" s="31">
        <f>$L571*B571/'일자별 주가'!B570-펀드!R570</f>
        <v>0</v>
      </c>
      <c r="N571" s="31">
        <f>$L571*C571/'일자별 주가'!C570-펀드!S570</f>
        <v>0</v>
      </c>
      <c r="O571" s="31">
        <f>$L571*D571/'일자별 주가'!D570-펀드!T570</f>
        <v>0</v>
      </c>
      <c r="P571" s="31">
        <f>$L571*E571/'일자별 주가'!E570-펀드!U570</f>
        <v>0</v>
      </c>
      <c r="Q571" s="31">
        <f>$L571*F571/'일자별 주가'!F570-펀드!V570</f>
        <v>0</v>
      </c>
      <c r="R571" s="16">
        <f t="shared" si="69"/>
        <v>3935446.9976383145</v>
      </c>
      <c r="S571" s="16">
        <f t="shared" si="70"/>
        <v>15324.563849955226</v>
      </c>
      <c r="T571" s="16">
        <f t="shared" si="71"/>
        <v>467605.93950498599</v>
      </c>
      <c r="U571" s="16">
        <f t="shared" si="72"/>
        <v>40900.588569645908</v>
      </c>
      <c r="V571" s="16">
        <f t="shared" si="73"/>
        <v>43743.6876136887</v>
      </c>
    </row>
    <row r="572" spans="1:22" x14ac:dyDescent="0.3">
      <c r="A572">
        <v>570</v>
      </c>
      <c r="B572" s="15">
        <f>'일자별 시가총액'!B571/'일자별 시가총액'!$G571</f>
        <v>0.70320823488029616</v>
      </c>
      <c r="C572" s="15">
        <f>'일자별 시가총액'!C571/'일자별 시가총액'!$G571</f>
        <v>3.26005086535106E-2</v>
      </c>
      <c r="D572" s="15">
        <f>'일자별 시가총액'!D571/'일자별 시가총액'!$G571</f>
        <v>0.13946321539533518</v>
      </c>
      <c r="E572" s="15">
        <f>'일자별 시가총액'!E571/'일자별 시가총액'!$G571</f>
        <v>5.4299865542069635E-2</v>
      </c>
      <c r="F572" s="15">
        <f>'일자별 시가총액'!F571/'일자별 시가총액'!$G571</f>
        <v>7.0428175528788467E-2</v>
      </c>
      <c r="G572" s="24">
        <f>'일자별 시가총액'!H571</f>
        <v>130.19844565708701</v>
      </c>
      <c r="H572" s="30">
        <v>200000</v>
      </c>
      <c r="I572" s="30">
        <v>200000</v>
      </c>
      <c r="J572" s="9">
        <f t="shared" si="68"/>
        <v>29100000</v>
      </c>
      <c r="K572" s="23">
        <f t="shared" si="66"/>
        <v>13019.8445657087</v>
      </c>
      <c r="L572" s="9">
        <f t="shared" si="67"/>
        <v>378877476862.12317</v>
      </c>
      <c r="M572" s="31">
        <f>$L572*B572/'일자별 주가'!B571-펀드!R571</f>
        <v>0</v>
      </c>
      <c r="N572" s="31">
        <f>$L572*C572/'일자별 주가'!C571-펀드!S571</f>
        <v>0</v>
      </c>
      <c r="O572" s="31">
        <f>$L572*D572/'일자별 주가'!D571-펀드!T571</f>
        <v>0</v>
      </c>
      <c r="P572" s="31">
        <f>$L572*E572/'일자별 주가'!E571-펀드!U571</f>
        <v>0</v>
      </c>
      <c r="Q572" s="31">
        <f>$L572*F572/'일자별 주가'!F571-펀드!V571</f>
        <v>0</v>
      </c>
      <c r="R572" s="16">
        <f t="shared" si="69"/>
        <v>3935446.9976383145</v>
      </c>
      <c r="S572" s="16">
        <f t="shared" si="70"/>
        <v>15324.563849955226</v>
      </c>
      <c r="T572" s="16">
        <f t="shared" si="71"/>
        <v>467605.93950498599</v>
      </c>
      <c r="U572" s="16">
        <f t="shared" si="72"/>
        <v>40900.588569645908</v>
      </c>
      <c r="V572" s="16">
        <f t="shared" si="73"/>
        <v>43743.6876136887</v>
      </c>
    </row>
    <row r="573" spans="1:22" x14ac:dyDescent="0.3">
      <c r="A573">
        <v>571</v>
      </c>
      <c r="B573" s="15">
        <f>'일자별 시가총액'!B572/'일자별 시가총액'!$G572</f>
        <v>0.70582605570145984</v>
      </c>
      <c r="C573" s="15">
        <f>'일자별 시가총액'!C572/'일자별 시가총액'!$G572</f>
        <v>3.2858630220894192E-2</v>
      </c>
      <c r="D573" s="15">
        <f>'일자별 시가총액'!D572/'일자별 시가총액'!$G572</f>
        <v>0.13831558340117298</v>
      </c>
      <c r="E573" s="15">
        <f>'일자별 시가총액'!E572/'일자별 시가총액'!$G572</f>
        <v>5.3210169563459558E-2</v>
      </c>
      <c r="F573" s="15">
        <f>'일자별 시가총액'!F572/'일자별 시가총액'!$G572</f>
        <v>6.9789561113013432E-2</v>
      </c>
      <c r="G573" s="24">
        <f>'일자별 시가총액'!H572</f>
        <v>128.37433149948058</v>
      </c>
      <c r="H573" s="30">
        <v>150000</v>
      </c>
      <c r="I573" s="30">
        <v>100000</v>
      </c>
      <c r="J573" s="9">
        <f t="shared" si="68"/>
        <v>29150000</v>
      </c>
      <c r="K573" s="23">
        <f t="shared" si="66"/>
        <v>12837.433149948058</v>
      </c>
      <c r="L573" s="9">
        <f t="shared" si="67"/>
        <v>374211176320.9859</v>
      </c>
      <c r="M573" s="31">
        <f>$L573*B573/'일자별 주가'!B572-펀드!R572</f>
        <v>6761.9364220588468</v>
      </c>
      <c r="N573" s="31">
        <f>$L573*C573/'일자별 주가'!C572-펀드!S572</f>
        <v>26.330865721569353</v>
      </c>
      <c r="O573" s="31">
        <f>$L573*D573/'일자별 주가'!D572-펀드!T572</f>
        <v>803.44663145177765</v>
      </c>
      <c r="P573" s="31">
        <f>$L573*E573/'일자별 주가'!E572-펀드!U572</f>
        <v>70.275925377391104</v>
      </c>
      <c r="Q573" s="31">
        <f>$L573*F573/'일자별 주가'!F572-펀드!V572</f>
        <v>75.160975281243736</v>
      </c>
      <c r="R573" s="16">
        <f t="shared" si="69"/>
        <v>3942208.9340603733</v>
      </c>
      <c r="S573" s="16">
        <f t="shared" si="70"/>
        <v>15350.894715676795</v>
      </c>
      <c r="T573" s="16">
        <f t="shared" si="71"/>
        <v>468409.38613643777</v>
      </c>
      <c r="U573" s="16">
        <f t="shared" si="72"/>
        <v>40970.864495023299</v>
      </c>
      <c r="V573" s="16">
        <f t="shared" si="73"/>
        <v>43818.848588969944</v>
      </c>
    </row>
    <row r="574" spans="1:22" x14ac:dyDescent="0.3">
      <c r="A574">
        <v>572</v>
      </c>
      <c r="B574" s="15">
        <f>'일자별 시가총액'!B573/'일자별 시가총액'!$G573</f>
        <v>0.70760786571642043</v>
      </c>
      <c r="C574" s="15">
        <f>'일자별 시가총액'!C573/'일자별 시가총액'!$G573</f>
        <v>3.2956900894585771E-2</v>
      </c>
      <c r="D574" s="15">
        <f>'일자별 시가총액'!D573/'일자별 시가총액'!$G573</f>
        <v>0.13695844930683732</v>
      </c>
      <c r="E574" s="15">
        <f>'일자별 시가총액'!E573/'일자별 시가총액'!$G573</f>
        <v>5.3907709907931319E-2</v>
      </c>
      <c r="F574" s="15">
        <f>'일자별 시가총액'!F573/'일자별 시가총액'!$G573</f>
        <v>6.8569074174225197E-2</v>
      </c>
      <c r="G574" s="24">
        <f>'일자별 시가총액'!H573</f>
        <v>126.71322818849937</v>
      </c>
      <c r="H574" s="30">
        <v>100000</v>
      </c>
      <c r="I574" s="30">
        <v>50000</v>
      </c>
      <c r="J574" s="9">
        <f t="shared" si="68"/>
        <v>29200000</v>
      </c>
      <c r="K574" s="23">
        <f t="shared" si="66"/>
        <v>12671.322818849936</v>
      </c>
      <c r="L574" s="9">
        <f t="shared" si="67"/>
        <v>370002626310.41815</v>
      </c>
      <c r="M574" s="31">
        <f>$L574*B574/'일자별 주가'!B573-펀드!R573</f>
        <v>6761.9364220588468</v>
      </c>
      <c r="N574" s="31">
        <f>$L574*C574/'일자별 주가'!C573-펀드!S573</f>
        <v>26.330865721571172</v>
      </c>
      <c r="O574" s="31">
        <f>$L574*D574/'일자별 주가'!D573-펀드!T573</f>
        <v>803.44663145183586</v>
      </c>
      <c r="P574" s="31">
        <f>$L574*E574/'일자별 주가'!E573-펀드!U573</f>
        <v>70.27592537739838</v>
      </c>
      <c r="Q574" s="31">
        <f>$L574*F574/'일자별 주가'!F573-펀드!V573</f>
        <v>75.160975281243736</v>
      </c>
      <c r="R574" s="16">
        <f t="shared" si="69"/>
        <v>3948970.8704824322</v>
      </c>
      <c r="S574" s="16">
        <f t="shared" si="70"/>
        <v>15377.225581398367</v>
      </c>
      <c r="T574" s="16">
        <f t="shared" si="71"/>
        <v>469212.8327678896</v>
      </c>
      <c r="U574" s="16">
        <f t="shared" si="72"/>
        <v>41041.140420400698</v>
      </c>
      <c r="V574" s="16">
        <f t="shared" si="73"/>
        <v>43894.009564251188</v>
      </c>
    </row>
    <row r="575" spans="1:22" x14ac:dyDescent="0.3">
      <c r="A575">
        <v>573</v>
      </c>
      <c r="B575" s="15">
        <f>'일자별 시가총액'!B574/'일자별 시가총액'!$G574</f>
        <v>0.70458358438793178</v>
      </c>
      <c r="C575" s="15">
        <f>'일자별 시가총액'!C574/'일자별 시가총액'!$G574</f>
        <v>3.3371917797872304E-2</v>
      </c>
      <c r="D575" s="15">
        <f>'일자별 시가총액'!D574/'일자별 시가총액'!$G574</f>
        <v>0.14058532561680082</v>
      </c>
      <c r="E575" s="15">
        <f>'일자별 시가총액'!E574/'일자별 시가총액'!$G574</f>
        <v>5.2621128873872179E-2</v>
      </c>
      <c r="F575" s="15">
        <f>'일자별 시가총액'!F574/'일자별 시가총액'!$G574</f>
        <v>6.8838043323522904E-2</v>
      </c>
      <c r="G575" s="24">
        <f>'일자별 시가총액'!H574</f>
        <v>126.87323616441408</v>
      </c>
      <c r="H575" s="30">
        <v>200000</v>
      </c>
      <c r="I575" s="30">
        <v>150000</v>
      </c>
      <c r="J575" s="9">
        <f t="shared" si="68"/>
        <v>29250000</v>
      </c>
      <c r="K575" s="23">
        <f t="shared" si="66"/>
        <v>12687.323616441408</v>
      </c>
      <c r="L575" s="9">
        <f t="shared" si="67"/>
        <v>371104215780.91119</v>
      </c>
      <c r="M575" s="31">
        <f>$L575*B575/'일자별 주가'!B574-펀드!R574</f>
        <v>6761.9364220593125</v>
      </c>
      <c r="N575" s="31">
        <f>$L575*C575/'일자별 주가'!C574-펀드!S574</f>
        <v>26.330865721576629</v>
      </c>
      <c r="O575" s="31">
        <f>$L575*D575/'일자별 주가'!D574-펀드!T574</f>
        <v>803.44663145195227</v>
      </c>
      <c r="P575" s="31">
        <f>$L575*E575/'일자별 주가'!E574-펀드!U574</f>
        <v>70.275925377405656</v>
      </c>
      <c r="Q575" s="31">
        <f>$L575*F575/'일자별 주가'!F574-펀드!V574</f>
        <v>75.160975281265564</v>
      </c>
      <c r="R575" s="16">
        <f t="shared" si="69"/>
        <v>3955732.8069044915</v>
      </c>
      <c r="S575" s="16">
        <f t="shared" si="70"/>
        <v>15403.556447119943</v>
      </c>
      <c r="T575" s="16">
        <f t="shared" si="71"/>
        <v>470016.27939934155</v>
      </c>
      <c r="U575" s="16">
        <f t="shared" si="72"/>
        <v>41111.416345778103</v>
      </c>
      <c r="V575" s="16">
        <f t="shared" si="73"/>
        <v>43969.170539532453</v>
      </c>
    </row>
    <row r="576" spans="1:22" x14ac:dyDescent="0.3">
      <c r="A576">
        <v>574</v>
      </c>
      <c r="B576" s="15">
        <f>'일자별 시가총액'!B575/'일자별 시가총액'!$G575</f>
        <v>0.70334204227745423</v>
      </c>
      <c r="C576" s="15">
        <f>'일자별 시가총액'!C575/'일자별 시가총액'!$G575</f>
        <v>3.4129686231059254E-2</v>
      </c>
      <c r="D576" s="15">
        <f>'일자별 시가총액'!D575/'일자별 시가총액'!$G575</f>
        <v>0.13949829864378446</v>
      </c>
      <c r="E576" s="15">
        <f>'일자별 시가총액'!E575/'일자별 시가총액'!$G575</f>
        <v>5.2067856884219554E-2</v>
      </c>
      <c r="F576" s="15">
        <f>'일자별 시가총액'!F575/'일자별 시가총액'!$G575</f>
        <v>7.0962115963482467E-2</v>
      </c>
      <c r="G576" s="24">
        <f>'일자별 시가총액'!H575</f>
        <v>124.98211140930155</v>
      </c>
      <c r="H576" s="30">
        <v>50000</v>
      </c>
      <c r="I576" s="30">
        <v>0</v>
      </c>
      <c r="J576" s="9">
        <f t="shared" si="68"/>
        <v>29300000</v>
      </c>
      <c r="K576" s="23">
        <f t="shared" si="66"/>
        <v>12498.211140930154</v>
      </c>
      <c r="L576" s="9">
        <f t="shared" si="67"/>
        <v>366197586429.25354</v>
      </c>
      <c r="M576" s="31">
        <f>$L576*B576/'일자별 주가'!B575-펀드!R575</f>
        <v>6761.9364220583811</v>
      </c>
      <c r="N576" s="31">
        <f>$L576*C576/'일자별 주가'!C575-펀드!S575</f>
        <v>26.330865721571172</v>
      </c>
      <c r="O576" s="31">
        <f>$L576*D576/'일자별 주가'!D575-펀드!T575</f>
        <v>803.44663145183586</v>
      </c>
      <c r="P576" s="31">
        <f>$L576*E576/'일자별 주가'!E575-펀드!U575</f>
        <v>70.275925377391104</v>
      </c>
      <c r="Q576" s="31">
        <f>$L576*F576/'일자별 주가'!F575-펀드!V575</f>
        <v>75.160975281243736</v>
      </c>
      <c r="R576" s="16">
        <f t="shared" si="69"/>
        <v>3962494.7433265499</v>
      </c>
      <c r="S576" s="16">
        <f t="shared" si="70"/>
        <v>15429.887312841514</v>
      </c>
      <c r="T576" s="16">
        <f t="shared" si="71"/>
        <v>470819.72603079339</v>
      </c>
      <c r="U576" s="16">
        <f t="shared" si="72"/>
        <v>41181.692271155494</v>
      </c>
      <c r="V576" s="16">
        <f t="shared" si="73"/>
        <v>44044.331514813697</v>
      </c>
    </row>
    <row r="577" spans="1:22" x14ac:dyDescent="0.3">
      <c r="A577">
        <v>575</v>
      </c>
      <c r="B577" s="15">
        <f>'일자별 시가총액'!B576/'일자별 시가총액'!$G576</f>
        <v>0.69732657947300292</v>
      </c>
      <c r="C577" s="15">
        <f>'일자별 시가총액'!C576/'일자별 시가총액'!$G576</f>
        <v>3.4989822879759984E-2</v>
      </c>
      <c r="D577" s="15">
        <f>'일자별 시가총액'!D576/'일자별 시가총액'!$G576</f>
        <v>0.14001071830355358</v>
      </c>
      <c r="E577" s="15">
        <f>'일자별 시가총액'!E576/'일자별 시가총액'!$G576</f>
        <v>5.6143621161867358E-2</v>
      </c>
      <c r="F577" s="15">
        <f>'일자별 시가총액'!F576/'일자별 시가총액'!$G576</f>
        <v>7.1529258181816144E-2</v>
      </c>
      <c r="G577" s="24">
        <f>'일자별 시가총액'!H576</f>
        <v>125.67238738571113</v>
      </c>
      <c r="H577" s="30">
        <v>150000</v>
      </c>
      <c r="I577" s="30">
        <v>150000</v>
      </c>
      <c r="J577" s="9">
        <f t="shared" si="68"/>
        <v>29300000</v>
      </c>
      <c r="K577" s="23">
        <f t="shared" si="66"/>
        <v>12567.238738571114</v>
      </c>
      <c r="L577" s="9">
        <f t="shared" si="67"/>
        <v>368220095040.13361</v>
      </c>
      <c r="M577" s="31">
        <f>$L577*B577/'일자별 주가'!B576-펀드!R576</f>
        <v>0</v>
      </c>
      <c r="N577" s="31">
        <f>$L577*C577/'일자별 주가'!C576-펀드!S576</f>
        <v>0</v>
      </c>
      <c r="O577" s="31">
        <f>$L577*D577/'일자별 주가'!D576-펀드!T576</f>
        <v>0</v>
      </c>
      <c r="P577" s="31">
        <f>$L577*E577/'일자별 주가'!E576-펀드!U576</f>
        <v>0</v>
      </c>
      <c r="Q577" s="31">
        <f>$L577*F577/'일자별 주가'!F576-펀드!V576</f>
        <v>0</v>
      </c>
      <c r="R577" s="16">
        <f t="shared" si="69"/>
        <v>3962494.7433265499</v>
      </c>
      <c r="S577" s="16">
        <f t="shared" si="70"/>
        <v>15429.887312841514</v>
      </c>
      <c r="T577" s="16">
        <f t="shared" si="71"/>
        <v>470819.72603079339</v>
      </c>
      <c r="U577" s="16">
        <f t="shared" si="72"/>
        <v>41181.692271155494</v>
      </c>
      <c r="V577" s="16">
        <f t="shared" si="73"/>
        <v>44044.331514813697</v>
      </c>
    </row>
    <row r="578" spans="1:22" x14ac:dyDescent="0.3">
      <c r="A578">
        <v>576</v>
      </c>
      <c r="B578" s="15">
        <f>'일자별 시가총액'!B577/'일자별 시가총액'!$G577</f>
        <v>0.70050976251745245</v>
      </c>
      <c r="C578" s="15">
        <f>'일자별 시가총액'!C577/'일자별 시가총액'!$G577</f>
        <v>3.3915042800503593E-2</v>
      </c>
      <c r="D578" s="15">
        <f>'일자별 시가총액'!D577/'일자별 시가총액'!$G577</f>
        <v>0.1389289550605754</v>
      </c>
      <c r="E578" s="15">
        <f>'일자별 시가총액'!E577/'일자별 시가총액'!$G577</f>
        <v>5.6060522781956938E-2</v>
      </c>
      <c r="F578" s="15">
        <f>'일자별 시가총액'!F577/'일자별 시가총액'!$G577</f>
        <v>7.0585716839511564E-2</v>
      </c>
      <c r="G578" s="24">
        <f>'일자별 시가총액'!H577</f>
        <v>130.1208175055003</v>
      </c>
      <c r="H578" s="30">
        <v>100000</v>
      </c>
      <c r="I578" s="30">
        <v>50000</v>
      </c>
      <c r="J578" s="9">
        <f t="shared" si="68"/>
        <v>29350000</v>
      </c>
      <c r="K578" s="23">
        <f t="shared" si="66"/>
        <v>13012.081750550031</v>
      </c>
      <c r="L578" s="9">
        <f t="shared" si="67"/>
        <v>381904599378.64343</v>
      </c>
      <c r="M578" s="31">
        <f>$L578*B578/'일자별 주가'!B577-펀드!R577</f>
        <v>6761.9364220602438</v>
      </c>
      <c r="N578" s="31">
        <f>$L578*C578/'일자별 주가'!C577-펀드!S577</f>
        <v>26.330865721576629</v>
      </c>
      <c r="O578" s="31">
        <f>$L578*D578/'일자별 주가'!D577-펀드!T577</f>
        <v>803.44663145195227</v>
      </c>
      <c r="P578" s="31">
        <f>$L578*E578/'일자별 주가'!E577-펀드!U577</f>
        <v>70.275925377405656</v>
      </c>
      <c r="Q578" s="31">
        <f>$L578*F578/'일자별 주가'!F577-펀드!V577</f>
        <v>75.16097528127284</v>
      </c>
      <c r="R578" s="16">
        <f t="shared" si="69"/>
        <v>3969256.6797486101</v>
      </c>
      <c r="S578" s="16">
        <f t="shared" si="70"/>
        <v>15456.218178563091</v>
      </c>
      <c r="T578" s="16">
        <f t="shared" si="71"/>
        <v>471623.17266224534</v>
      </c>
      <c r="U578" s="16">
        <f t="shared" si="72"/>
        <v>41251.9681965329</v>
      </c>
      <c r="V578" s="16">
        <f t="shared" si="73"/>
        <v>44119.49249009497</v>
      </c>
    </row>
    <row r="579" spans="1:22" x14ac:dyDescent="0.3">
      <c r="A579">
        <v>577</v>
      </c>
      <c r="B579" s="15">
        <f>'일자별 시가총액'!B578/'일자별 시가총액'!$G578</f>
        <v>0.70140143435736002</v>
      </c>
      <c r="C579" s="15">
        <f>'일자별 시가총액'!C578/'일자별 시가총액'!$G578</f>
        <v>3.4008670886473309E-2</v>
      </c>
      <c r="D579" s="15">
        <f>'일자별 시가총액'!D578/'일자별 시가총액'!$G578</f>
        <v>0.13683582490883983</v>
      </c>
      <c r="E579" s="15">
        <f>'일자별 시가총액'!E578/'일자별 시가총액'!$G578</f>
        <v>5.6973489459997889E-2</v>
      </c>
      <c r="F579" s="15">
        <f>'일자별 시가총액'!F578/'일자별 시가총액'!$G578</f>
        <v>7.0780580387328929E-2</v>
      </c>
      <c r="G579" s="24">
        <f>'일자별 시가총액'!H578</f>
        <v>129.7625864200067</v>
      </c>
      <c r="H579" s="30">
        <v>100000</v>
      </c>
      <c r="I579" s="30">
        <v>50000</v>
      </c>
      <c r="J579" s="9">
        <f t="shared" si="68"/>
        <v>29400000</v>
      </c>
      <c r="K579" s="23">
        <f t="shared" si="66"/>
        <v>12976.25864200067</v>
      </c>
      <c r="L579" s="9">
        <f t="shared" si="67"/>
        <v>381502004074.8197</v>
      </c>
      <c r="M579" s="31">
        <f>$L579*B579/'일자별 주가'!B578-펀드!R578</f>
        <v>6761.9364220579155</v>
      </c>
      <c r="N579" s="31">
        <f>$L579*C579/'일자별 주가'!C578-펀드!S578</f>
        <v>26.330865721565715</v>
      </c>
      <c r="O579" s="31">
        <f>$L579*D579/'일자별 주가'!D578-펀드!T578</f>
        <v>803.44663145177765</v>
      </c>
      <c r="P579" s="31">
        <f>$L579*E579/'일자별 주가'!E578-펀드!U578</f>
        <v>70.275925377391104</v>
      </c>
      <c r="Q579" s="31">
        <f>$L579*F579/'일자별 주가'!F578-펀드!V578</f>
        <v>75.16097528123646</v>
      </c>
      <c r="R579" s="16">
        <f t="shared" si="69"/>
        <v>3976018.616170668</v>
      </c>
      <c r="S579" s="16">
        <f t="shared" si="70"/>
        <v>15482.549044284657</v>
      </c>
      <c r="T579" s="16">
        <f t="shared" si="71"/>
        <v>472426.61929369712</v>
      </c>
      <c r="U579" s="16">
        <f t="shared" si="72"/>
        <v>41322.244121910291</v>
      </c>
      <c r="V579" s="16">
        <f t="shared" si="73"/>
        <v>44194.653465376206</v>
      </c>
    </row>
    <row r="580" spans="1:22" x14ac:dyDescent="0.3">
      <c r="A580">
        <v>578</v>
      </c>
      <c r="B580" s="15">
        <f>'일자별 시가총액'!B579/'일자별 시가총액'!$G579</f>
        <v>0.70225487165958411</v>
      </c>
      <c r="C580" s="15">
        <f>'일자별 시가총액'!C579/'일자별 시가총액'!$G579</f>
        <v>3.3706089479862471E-2</v>
      </c>
      <c r="D580" s="15">
        <f>'일자별 시가총액'!D579/'일자별 시가총액'!$G579</f>
        <v>0.13597830527568366</v>
      </c>
      <c r="E580" s="15">
        <f>'일자별 시가총액'!E579/'일자별 시가총액'!$G579</f>
        <v>5.5900670989167345E-2</v>
      </c>
      <c r="F580" s="15">
        <f>'일자별 시가총액'!F579/'일자별 시가총액'!$G579</f>
        <v>7.2160062595702401E-2</v>
      </c>
      <c r="G580" s="24">
        <f>'일자별 시가총액'!H579</f>
        <v>129.99004404492993</v>
      </c>
      <c r="H580" s="30">
        <v>200000</v>
      </c>
      <c r="I580" s="30">
        <v>200000</v>
      </c>
      <c r="J580" s="9">
        <f t="shared" si="68"/>
        <v>29400000</v>
      </c>
      <c r="K580" s="23">
        <f t="shared" ref="K580:K643" si="74">10000*G580/G$3</f>
        <v>12999.004404492993</v>
      </c>
      <c r="L580" s="9">
        <f t="shared" ref="L580:L643" si="75">J580*K580</f>
        <v>382170729492.09399</v>
      </c>
      <c r="M580" s="31">
        <f>$L580*B580/'일자별 주가'!B579-펀드!R579</f>
        <v>0</v>
      </c>
      <c r="N580" s="31">
        <f>$L580*C580/'일자별 주가'!C579-펀드!S579</f>
        <v>0</v>
      </c>
      <c r="O580" s="31">
        <f>$L580*D580/'일자별 주가'!D579-펀드!T579</f>
        <v>0</v>
      </c>
      <c r="P580" s="31">
        <f>$L580*E580/'일자별 주가'!E579-펀드!U579</f>
        <v>0</v>
      </c>
      <c r="Q580" s="31">
        <f>$L580*F580/'일자별 주가'!F579-펀드!V579</f>
        <v>0</v>
      </c>
      <c r="R580" s="16">
        <f t="shared" si="69"/>
        <v>3976018.616170668</v>
      </c>
      <c r="S580" s="16">
        <f t="shared" si="70"/>
        <v>15482.549044284657</v>
      </c>
      <c r="T580" s="16">
        <f t="shared" si="71"/>
        <v>472426.61929369712</v>
      </c>
      <c r="U580" s="16">
        <f t="shared" si="72"/>
        <v>41322.244121910291</v>
      </c>
      <c r="V580" s="16">
        <f t="shared" si="73"/>
        <v>44194.653465376206</v>
      </c>
    </row>
    <row r="581" spans="1:22" x14ac:dyDescent="0.3">
      <c r="A581">
        <v>579</v>
      </c>
      <c r="B581" s="15">
        <f>'일자별 시가총액'!B580/'일자별 시가총액'!$G580</f>
        <v>0.70530541836986882</v>
      </c>
      <c r="C581" s="15">
        <f>'일자별 시가총액'!C580/'일자별 시가총액'!$G580</f>
        <v>3.2965457699306276E-2</v>
      </c>
      <c r="D581" s="15">
        <f>'일자별 시가총액'!D580/'일자별 시가총액'!$G580</f>
        <v>0.13514734438345125</v>
      </c>
      <c r="E581" s="15">
        <f>'일자별 시가총액'!E580/'일자별 시가총액'!$G580</f>
        <v>5.5920712424395412E-2</v>
      </c>
      <c r="F581" s="15">
        <f>'일자별 시가총액'!F580/'일자별 시가총액'!$G580</f>
        <v>7.0661067122978233E-2</v>
      </c>
      <c r="G581" s="24">
        <f>'일자별 시가총액'!H580</f>
        <v>130.19479819649661</v>
      </c>
      <c r="H581" s="30">
        <v>50000</v>
      </c>
      <c r="I581" s="30">
        <v>0</v>
      </c>
      <c r="J581" s="9">
        <f t="shared" ref="J581:J644" si="76">J580+H581-I581</f>
        <v>29450000</v>
      </c>
      <c r="K581" s="23">
        <f t="shared" si="74"/>
        <v>13019.479819649661</v>
      </c>
      <c r="L581" s="9">
        <f t="shared" si="75"/>
        <v>383423680688.6825</v>
      </c>
      <c r="M581" s="31">
        <f>$L581*B581/'일자별 주가'!B580-펀드!R580</f>
        <v>6761.9364220597781</v>
      </c>
      <c r="N581" s="31">
        <f>$L581*C581/'일자별 주가'!C580-펀드!S580</f>
        <v>26.33086572157481</v>
      </c>
      <c r="O581" s="31">
        <f>$L581*D581/'일자별 주가'!D580-펀드!T580</f>
        <v>803.44663145189406</v>
      </c>
      <c r="P581" s="31">
        <f>$L581*E581/'일자별 주가'!E580-펀드!U580</f>
        <v>70.275925377405656</v>
      </c>
      <c r="Q581" s="31">
        <f>$L581*F581/'일자별 주가'!F580-펀드!V580</f>
        <v>75.160975281251012</v>
      </c>
      <c r="R581" s="16">
        <f t="shared" ref="R581:R644" si="77">R580+M581</f>
        <v>3982780.5525927278</v>
      </c>
      <c r="S581" s="16">
        <f t="shared" ref="S581:S644" si="78">S580+N581</f>
        <v>15508.879910006232</v>
      </c>
      <c r="T581" s="16">
        <f t="shared" ref="T581:T644" si="79">T580+O581</f>
        <v>473230.06592514901</v>
      </c>
      <c r="U581" s="16">
        <f t="shared" ref="U581:U644" si="80">U580+P581</f>
        <v>41392.520047287697</v>
      </c>
      <c r="V581" s="16">
        <f t="shared" ref="V581:V644" si="81">V580+Q581</f>
        <v>44269.814440657457</v>
      </c>
    </row>
    <row r="582" spans="1:22" x14ac:dyDescent="0.3">
      <c r="A582">
        <v>580</v>
      </c>
      <c r="B582" s="15">
        <f>'일자별 시가총액'!B581/'일자별 시가총액'!$G581</f>
        <v>0.70275701701979776</v>
      </c>
      <c r="C582" s="15">
        <f>'일자별 시가총액'!C581/'일자별 시가총액'!$G581</f>
        <v>3.2673683895367629E-2</v>
      </c>
      <c r="D582" s="15">
        <f>'일자별 시가총액'!D581/'일자별 시가총액'!$G581</f>
        <v>0.13498265336900367</v>
      </c>
      <c r="E582" s="15">
        <f>'일자별 시가총액'!E581/'일자별 시가총액'!$G581</f>
        <v>5.7111343798567832E-2</v>
      </c>
      <c r="F582" s="15">
        <f>'일자별 시가총액'!F581/'일자별 시가총액'!$G581</f>
        <v>7.2475301917263091E-2</v>
      </c>
      <c r="G582" s="24">
        <f>'일자별 시가총액'!H581</f>
        <v>127.97275905514094</v>
      </c>
      <c r="H582" s="30">
        <v>200000</v>
      </c>
      <c r="I582" s="30">
        <v>200000</v>
      </c>
      <c r="J582" s="9">
        <f t="shared" si="76"/>
        <v>29450000</v>
      </c>
      <c r="K582" s="23">
        <f t="shared" si="74"/>
        <v>12797.275905514094</v>
      </c>
      <c r="L582" s="9">
        <f t="shared" si="75"/>
        <v>376879775417.39008</v>
      </c>
      <c r="M582" s="31">
        <f>$L582*B582/'일자별 주가'!B581-펀드!R581</f>
        <v>0</v>
      </c>
      <c r="N582" s="31">
        <f>$L582*C582/'일자별 주가'!C581-펀드!S581</f>
        <v>0</v>
      </c>
      <c r="O582" s="31">
        <f>$L582*D582/'일자별 주가'!D581-펀드!T581</f>
        <v>0</v>
      </c>
      <c r="P582" s="31">
        <f>$L582*E582/'일자별 주가'!E581-펀드!U581</f>
        <v>0</v>
      </c>
      <c r="Q582" s="31">
        <f>$L582*F582/'일자별 주가'!F581-펀드!V581</f>
        <v>0</v>
      </c>
      <c r="R582" s="16">
        <f t="shared" si="77"/>
        <v>3982780.5525927278</v>
      </c>
      <c r="S582" s="16">
        <f t="shared" si="78"/>
        <v>15508.879910006232</v>
      </c>
      <c r="T582" s="16">
        <f t="shared" si="79"/>
        <v>473230.06592514901</v>
      </c>
      <c r="U582" s="16">
        <f t="shared" si="80"/>
        <v>41392.520047287697</v>
      </c>
      <c r="V582" s="16">
        <f t="shared" si="81"/>
        <v>44269.814440657457</v>
      </c>
    </row>
    <row r="583" spans="1:22" x14ac:dyDescent="0.3">
      <c r="A583">
        <v>581</v>
      </c>
      <c r="B583" s="15">
        <f>'일자별 시가총액'!B582/'일자별 시가총액'!$G582</f>
        <v>0.70478405060706473</v>
      </c>
      <c r="C583" s="15">
        <f>'일자별 시가총액'!C582/'일자별 시가총액'!$G582</f>
        <v>3.3132297665780235E-2</v>
      </c>
      <c r="D583" s="15">
        <f>'일자별 시가총액'!D582/'일자별 시가총액'!$G582</f>
        <v>0.13619119271814112</v>
      </c>
      <c r="E583" s="15">
        <f>'일자별 시가총액'!E582/'일자별 시가총액'!$G582</f>
        <v>5.5849672946685573E-2</v>
      </c>
      <c r="F583" s="15">
        <f>'일자별 시가총액'!F582/'일자별 시가총액'!$G582</f>
        <v>7.0042786062328347E-2</v>
      </c>
      <c r="G583" s="24">
        <f>'일자별 시가총액'!H582</f>
        <v>126.83714880128329</v>
      </c>
      <c r="H583" s="30">
        <v>150000</v>
      </c>
      <c r="I583" s="30">
        <v>100000</v>
      </c>
      <c r="J583" s="9">
        <f t="shared" si="76"/>
        <v>29500000</v>
      </c>
      <c r="K583" s="23">
        <f t="shared" si="74"/>
        <v>12683.714880128327</v>
      </c>
      <c r="L583" s="9">
        <f t="shared" si="75"/>
        <v>374169588963.78564</v>
      </c>
      <c r="M583" s="31">
        <f>$L583*B583/'일자별 주가'!B582-펀드!R582</f>
        <v>6761.9364220574498</v>
      </c>
      <c r="N583" s="31">
        <f>$L583*C583/'일자별 주가'!C582-펀드!S582</f>
        <v>26.330865721569353</v>
      </c>
      <c r="O583" s="31">
        <f>$L583*D583/'일자별 주가'!D582-펀드!T582</f>
        <v>803.44663145171944</v>
      </c>
      <c r="P583" s="31">
        <f>$L583*E583/'일자별 주가'!E582-펀드!U582</f>
        <v>70.275925377383828</v>
      </c>
      <c r="Q583" s="31">
        <f>$L583*F583/'일자별 주가'!F582-펀드!V582</f>
        <v>75.160975281243736</v>
      </c>
      <c r="R583" s="16">
        <f t="shared" si="77"/>
        <v>3989542.4890147853</v>
      </c>
      <c r="S583" s="16">
        <f t="shared" si="78"/>
        <v>15535.210775727801</v>
      </c>
      <c r="T583" s="16">
        <f t="shared" si="79"/>
        <v>474033.51255660073</v>
      </c>
      <c r="U583" s="16">
        <f t="shared" si="80"/>
        <v>41462.795972665081</v>
      </c>
      <c r="V583" s="16">
        <f t="shared" si="81"/>
        <v>44344.975415938701</v>
      </c>
    </row>
    <row r="584" spans="1:22" x14ac:dyDescent="0.3">
      <c r="A584">
        <v>582</v>
      </c>
      <c r="B584" s="15">
        <f>'일자별 시가총액'!B583/'일자별 시가총액'!$G583</f>
        <v>0.70135590048306296</v>
      </c>
      <c r="C584" s="15">
        <f>'일자별 시가총액'!C583/'일자별 시가총액'!$G583</f>
        <v>3.3171875909913356E-2</v>
      </c>
      <c r="D584" s="15">
        <f>'일자별 시가총액'!D583/'일자별 시가총액'!$G583</f>
        <v>0.1395249006141373</v>
      </c>
      <c r="E584" s="15">
        <f>'일자별 시가총액'!E583/'일자별 시가총액'!$G583</f>
        <v>5.558355262672731E-2</v>
      </c>
      <c r="F584" s="15">
        <f>'일자별 시가총액'!F583/'일자별 시가총액'!$G583</f>
        <v>7.0363770366159095E-2</v>
      </c>
      <c r="G584" s="24">
        <f>'일자별 시가총액'!H583</f>
        <v>126.68581603813058</v>
      </c>
      <c r="H584" s="30">
        <v>150000</v>
      </c>
      <c r="I584" s="30">
        <v>100000</v>
      </c>
      <c r="J584" s="9">
        <f t="shared" si="76"/>
        <v>29550000</v>
      </c>
      <c r="K584" s="23">
        <f t="shared" si="74"/>
        <v>12668.581603813058</v>
      </c>
      <c r="L584" s="9">
        <f t="shared" si="75"/>
        <v>374356586392.67584</v>
      </c>
      <c r="M584" s="31">
        <f>$L584*B584/'일자별 주가'!B583-펀드!R583</f>
        <v>6761.9364220597781</v>
      </c>
      <c r="N584" s="31">
        <f>$L584*C584/'일자별 주가'!C583-펀드!S583</f>
        <v>26.33086572157481</v>
      </c>
      <c r="O584" s="31">
        <f>$L584*D584/'일자별 주가'!D583-펀드!T583</f>
        <v>803.44663145195227</v>
      </c>
      <c r="P584" s="31">
        <f>$L584*E584/'일자별 주가'!E583-펀드!U583</f>
        <v>70.275925377405656</v>
      </c>
      <c r="Q584" s="31">
        <f>$L584*F584/'일자별 주가'!F583-펀드!V583</f>
        <v>75.16097528127284</v>
      </c>
      <c r="R584" s="16">
        <f t="shared" si="77"/>
        <v>3996304.425436845</v>
      </c>
      <c r="S584" s="16">
        <f t="shared" si="78"/>
        <v>15561.541641449376</v>
      </c>
      <c r="T584" s="16">
        <f t="shared" si="79"/>
        <v>474836.95918805269</v>
      </c>
      <c r="U584" s="16">
        <f t="shared" si="80"/>
        <v>41533.071898042486</v>
      </c>
      <c r="V584" s="16">
        <f t="shared" si="81"/>
        <v>44420.136391219974</v>
      </c>
    </row>
    <row r="585" spans="1:22" x14ac:dyDescent="0.3">
      <c r="A585">
        <v>583</v>
      </c>
      <c r="B585" s="15">
        <f>'일자별 시가총액'!B584/'일자별 시가총액'!$G584</f>
        <v>0.70032893549122355</v>
      </c>
      <c r="C585" s="15">
        <f>'일자별 시가총액'!C584/'일자별 시가총액'!$G584</f>
        <v>3.2915764275038027E-2</v>
      </c>
      <c r="D585" s="15">
        <f>'일자별 시가총액'!D584/'일자별 시가총액'!$G584</f>
        <v>0.13995387581659544</v>
      </c>
      <c r="E585" s="15">
        <f>'일자별 시가총액'!E584/'일자별 시가총액'!$G584</f>
        <v>5.7607036532780501E-2</v>
      </c>
      <c r="F585" s="15">
        <f>'일자별 시가총액'!F584/'일자별 시가총액'!$G584</f>
        <v>6.9194387884362496E-2</v>
      </c>
      <c r="G585" s="24">
        <f>'일자별 시가총액'!H584</f>
        <v>126.87158859648204</v>
      </c>
      <c r="H585" s="30">
        <v>150000</v>
      </c>
      <c r="I585" s="30">
        <v>100000</v>
      </c>
      <c r="J585" s="9">
        <f t="shared" si="76"/>
        <v>29600000</v>
      </c>
      <c r="K585" s="23">
        <f t="shared" si="74"/>
        <v>12687.158859648203</v>
      </c>
      <c r="L585" s="9">
        <f t="shared" si="75"/>
        <v>375539902245.58679</v>
      </c>
      <c r="M585" s="31">
        <f>$L585*B585/'일자별 주가'!B584-펀드!R584</f>
        <v>6761.9364220583811</v>
      </c>
      <c r="N585" s="31">
        <f>$L585*C585/'일자별 주가'!C584-펀드!S584</f>
        <v>26.330865721569353</v>
      </c>
      <c r="O585" s="31">
        <f>$L585*D585/'일자별 주가'!D584-펀드!T584</f>
        <v>803.44663145177765</v>
      </c>
      <c r="P585" s="31">
        <f>$L585*E585/'일자별 주가'!E584-펀드!U584</f>
        <v>70.275925377391104</v>
      </c>
      <c r="Q585" s="31">
        <f>$L585*F585/'일자별 주가'!F584-펀드!V584</f>
        <v>75.16097528123646</v>
      </c>
      <c r="R585" s="16">
        <f t="shared" si="77"/>
        <v>4003066.3618589034</v>
      </c>
      <c r="S585" s="16">
        <f t="shared" si="78"/>
        <v>15587.872507170945</v>
      </c>
      <c r="T585" s="16">
        <f t="shared" si="79"/>
        <v>475640.40581950446</v>
      </c>
      <c r="U585" s="16">
        <f t="shared" si="80"/>
        <v>41603.347823419877</v>
      </c>
      <c r="V585" s="16">
        <f t="shared" si="81"/>
        <v>44495.29736650121</v>
      </c>
    </row>
    <row r="586" spans="1:22" x14ac:dyDescent="0.3">
      <c r="A586">
        <v>584</v>
      </c>
      <c r="B586" s="15">
        <f>'일자별 시가총액'!B585/'일자별 시가총액'!$G585</f>
        <v>0.70364125576707903</v>
      </c>
      <c r="C586" s="15">
        <f>'일자별 시가총액'!C585/'일자별 시가총액'!$G585</f>
        <v>3.3268013646240852E-2</v>
      </c>
      <c r="D586" s="15">
        <f>'일자별 시가총액'!D585/'일자별 시가총액'!$G585</f>
        <v>0.14041679217287234</v>
      </c>
      <c r="E586" s="15">
        <f>'일자별 시가총액'!E585/'일자별 시가총액'!$G585</f>
        <v>5.4705541645730972E-2</v>
      </c>
      <c r="F586" s="15">
        <f>'일자별 시가총액'!F585/'일자별 시가총액'!$G585</f>
        <v>6.7968396768076755E-2</v>
      </c>
      <c r="G586" s="24">
        <f>'일자별 시가총액'!H585</f>
        <v>124.73676612756644</v>
      </c>
      <c r="H586" s="30">
        <v>50000</v>
      </c>
      <c r="I586" s="30">
        <v>0</v>
      </c>
      <c r="J586" s="9">
        <f t="shared" si="76"/>
        <v>29650000</v>
      </c>
      <c r="K586" s="23">
        <f t="shared" si="74"/>
        <v>12473.676612756644</v>
      </c>
      <c r="L586" s="9">
        <f t="shared" si="75"/>
        <v>369844511568.2345</v>
      </c>
      <c r="M586" s="31">
        <f>$L586*B586/'일자별 주가'!B585-펀드!R585</f>
        <v>6761.9364220597781</v>
      </c>
      <c r="N586" s="31">
        <f>$L586*C586/'일자별 주가'!C585-펀드!S585</f>
        <v>26.330865721578448</v>
      </c>
      <c r="O586" s="31">
        <f>$L586*D586/'일자별 주가'!D585-펀드!T585</f>
        <v>803.44663145212689</v>
      </c>
      <c r="P586" s="31">
        <f>$L586*E586/'일자별 주가'!E585-펀드!U585</f>
        <v>70.275925377412932</v>
      </c>
      <c r="Q586" s="31">
        <f>$L586*F586/'일자별 주가'!F585-펀드!V585</f>
        <v>75.160975281265564</v>
      </c>
      <c r="R586" s="16">
        <f t="shared" si="77"/>
        <v>4009828.2982809632</v>
      </c>
      <c r="S586" s="16">
        <f t="shared" si="78"/>
        <v>15614.203372892523</v>
      </c>
      <c r="T586" s="16">
        <f t="shared" si="79"/>
        <v>476443.85245095659</v>
      </c>
      <c r="U586" s="16">
        <f t="shared" si="80"/>
        <v>41673.62374879729</v>
      </c>
      <c r="V586" s="16">
        <f t="shared" si="81"/>
        <v>44570.458341782476</v>
      </c>
    </row>
    <row r="587" spans="1:22" x14ac:dyDescent="0.3">
      <c r="A587">
        <v>585</v>
      </c>
      <c r="B587" s="15">
        <f>'일자별 시가총액'!B586/'일자별 시가총액'!$G586</f>
        <v>0.70169001411584286</v>
      </c>
      <c r="C587" s="15">
        <f>'일자별 시가총액'!C586/'일자별 시가총액'!$G586</f>
        <v>3.2254280816782652E-2</v>
      </c>
      <c r="D587" s="15">
        <f>'일자별 시가총액'!D586/'일자별 시가총액'!$G586</f>
        <v>0.14104643847516166</v>
      </c>
      <c r="E587" s="15">
        <f>'일자별 시가총액'!E586/'일자별 시가총액'!$G586</f>
        <v>5.5928003561682239E-2</v>
      </c>
      <c r="F587" s="15">
        <f>'일자별 시가총액'!F586/'일자별 시가총액'!$G586</f>
        <v>6.9081263030530624E-2</v>
      </c>
      <c r="G587" s="24">
        <f>'일자별 시가총액'!H586</f>
        <v>128.16735681596415</v>
      </c>
      <c r="H587" s="30">
        <v>50000</v>
      </c>
      <c r="I587" s="30">
        <v>0</v>
      </c>
      <c r="J587" s="9">
        <f t="shared" si="76"/>
        <v>29700000</v>
      </c>
      <c r="K587" s="23">
        <f t="shared" si="74"/>
        <v>12816.735681596414</v>
      </c>
      <c r="L587" s="9">
        <f t="shared" si="75"/>
        <v>380657049743.41351</v>
      </c>
      <c r="M587" s="31">
        <f>$L587*B587/'일자별 주가'!B586-펀드!R586</f>
        <v>6761.9364220579155</v>
      </c>
      <c r="N587" s="31">
        <f>$L587*C587/'일자별 주가'!C586-펀드!S586</f>
        <v>26.330865721567534</v>
      </c>
      <c r="O587" s="31">
        <f>$L587*D587/'일자별 주가'!D586-펀드!T586</f>
        <v>803.44663145166123</v>
      </c>
      <c r="P587" s="31">
        <f>$L587*E587/'일자별 주가'!E586-펀드!U586</f>
        <v>70.275925377383828</v>
      </c>
      <c r="Q587" s="31">
        <f>$L587*F587/'일자별 주가'!F586-펀드!V586</f>
        <v>75.160975281243736</v>
      </c>
      <c r="R587" s="16">
        <f t="shared" si="77"/>
        <v>4016590.2347030211</v>
      </c>
      <c r="S587" s="16">
        <f t="shared" si="78"/>
        <v>15640.534238614091</v>
      </c>
      <c r="T587" s="16">
        <f t="shared" si="79"/>
        <v>477247.29908240825</v>
      </c>
      <c r="U587" s="16">
        <f t="shared" si="80"/>
        <v>41743.899674174674</v>
      </c>
      <c r="V587" s="16">
        <f t="shared" si="81"/>
        <v>44645.61931706372</v>
      </c>
    </row>
    <row r="588" spans="1:22" x14ac:dyDescent="0.3">
      <c r="A588">
        <v>586</v>
      </c>
      <c r="B588" s="15">
        <f>'일자별 시가총액'!B587/'일자별 시가총액'!$G587</f>
        <v>0.70365928886097751</v>
      </c>
      <c r="C588" s="15">
        <f>'일자별 시가총액'!C587/'일자별 시가총액'!$G587</f>
        <v>3.1822454712306651E-2</v>
      </c>
      <c r="D588" s="15">
        <f>'일자별 시가총액'!D587/'일자별 시가총액'!$G587</f>
        <v>0.13934684042105158</v>
      </c>
      <c r="E588" s="15">
        <f>'일자별 시가총액'!E587/'일자별 시가총액'!$G587</f>
        <v>5.5923242697101541E-2</v>
      </c>
      <c r="F588" s="15">
        <f>'일자별 시가총액'!F587/'일자별 시가총액'!$G587</f>
        <v>6.9248173308562685E-2</v>
      </c>
      <c r="G588" s="24">
        <f>'일자별 시가총액'!H587</f>
        <v>127.4242781639974</v>
      </c>
      <c r="H588" s="30">
        <v>200000</v>
      </c>
      <c r="I588" s="30">
        <v>100000</v>
      </c>
      <c r="J588" s="9">
        <f t="shared" si="76"/>
        <v>29800000</v>
      </c>
      <c r="K588" s="23">
        <f t="shared" si="74"/>
        <v>12742.427816399741</v>
      </c>
      <c r="L588" s="9">
        <f t="shared" si="75"/>
        <v>379724348928.71228</v>
      </c>
      <c r="M588" s="31">
        <f>$L588*B588/'일자별 주가'!B587-펀드!R587</f>
        <v>13523.872844118625</v>
      </c>
      <c r="N588" s="31">
        <f>$L588*C588/'일자별 주가'!C587-펀드!S587</f>
        <v>52.66173144314962</v>
      </c>
      <c r="O588" s="31">
        <f>$L588*D588/'일자별 주가'!D587-펀드!T587</f>
        <v>1606.8932629037881</v>
      </c>
      <c r="P588" s="31">
        <f>$L588*E588/'일자별 주가'!E587-펀드!U587</f>
        <v>140.55185075481131</v>
      </c>
      <c r="Q588" s="31">
        <f>$L588*F588/'일자별 주가'!F587-펀드!V587</f>
        <v>150.3219505625093</v>
      </c>
      <c r="R588" s="16">
        <f t="shared" si="77"/>
        <v>4030114.1075471397</v>
      </c>
      <c r="S588" s="16">
        <f t="shared" si="78"/>
        <v>15693.195970057241</v>
      </c>
      <c r="T588" s="16">
        <f t="shared" si="79"/>
        <v>478854.19234531204</v>
      </c>
      <c r="U588" s="16">
        <f t="shared" si="80"/>
        <v>41884.451524929485</v>
      </c>
      <c r="V588" s="16">
        <f t="shared" si="81"/>
        <v>44795.941267626229</v>
      </c>
    </row>
    <row r="589" spans="1:22" x14ac:dyDescent="0.3">
      <c r="A589">
        <v>587</v>
      </c>
      <c r="B589" s="15">
        <f>'일자별 시가총액'!B588/'일자별 시가총액'!$G588</f>
        <v>0.70587640276569319</v>
      </c>
      <c r="C589" s="15">
        <f>'일자별 시가총액'!C588/'일자별 시가총액'!$G588</f>
        <v>3.1146180258918219E-2</v>
      </c>
      <c r="D589" s="15">
        <f>'일자별 시가총액'!D588/'일자별 시가총액'!$G588</f>
        <v>0.13957911536703968</v>
      </c>
      <c r="E589" s="15">
        <f>'일자별 시가총액'!E588/'일자별 시가총액'!$G588</f>
        <v>5.4803568210083281E-2</v>
      </c>
      <c r="F589" s="15">
        <f>'일자별 시가총액'!F588/'일자별 시가총액'!$G588</f>
        <v>6.8594733398265689E-2</v>
      </c>
      <c r="G589" s="24">
        <f>'일자별 시가총액'!H588</f>
        <v>129.51471400381027</v>
      </c>
      <c r="H589" s="30">
        <v>100000</v>
      </c>
      <c r="I589" s="30">
        <v>50000</v>
      </c>
      <c r="J589" s="9">
        <f t="shared" si="76"/>
        <v>29850000</v>
      </c>
      <c r="K589" s="23">
        <f t="shared" si="74"/>
        <v>12951.471400381026</v>
      </c>
      <c r="L589" s="9">
        <f t="shared" si="75"/>
        <v>386601421301.3736</v>
      </c>
      <c r="M589" s="31">
        <f>$L589*B589/'일자별 주가'!B588-펀드!R588</f>
        <v>6761.9364220588468</v>
      </c>
      <c r="N589" s="31">
        <f>$L589*C589/'일자별 주가'!C588-펀드!S588</f>
        <v>26.330865721569353</v>
      </c>
      <c r="O589" s="31">
        <f>$L589*D589/'일자별 주가'!D588-펀드!T588</f>
        <v>803.44663145189406</v>
      </c>
      <c r="P589" s="31">
        <f>$L589*E589/'일자별 주가'!E588-펀드!U588</f>
        <v>70.275925377391104</v>
      </c>
      <c r="Q589" s="31">
        <f>$L589*F589/'일자별 주가'!F588-펀드!V588</f>
        <v>75.160975281243736</v>
      </c>
      <c r="R589" s="16">
        <f t="shared" si="77"/>
        <v>4036876.0439691986</v>
      </c>
      <c r="S589" s="16">
        <f t="shared" si="78"/>
        <v>15719.52683577881</v>
      </c>
      <c r="T589" s="16">
        <f t="shared" si="79"/>
        <v>479657.63897676393</v>
      </c>
      <c r="U589" s="16">
        <f t="shared" si="80"/>
        <v>41954.727450306877</v>
      </c>
      <c r="V589" s="16">
        <f t="shared" si="81"/>
        <v>44871.102242907473</v>
      </c>
    </row>
    <row r="590" spans="1:22" x14ac:dyDescent="0.3">
      <c r="A590">
        <v>588</v>
      </c>
      <c r="B590" s="15">
        <f>'일자별 시가총액'!B589/'일자별 시가총액'!$G589</f>
        <v>0.70425765685004971</v>
      </c>
      <c r="C590" s="15">
        <f>'일자별 시가총액'!C589/'일자별 시가총액'!$G589</f>
        <v>3.1933881405446722E-2</v>
      </c>
      <c r="D590" s="15">
        <f>'일자별 시가총액'!D589/'일자별 시가총액'!$G589</f>
        <v>0.13946533624709445</v>
      </c>
      <c r="E590" s="15">
        <f>'일자별 시가총액'!E589/'일자별 시가총액'!$G589</f>
        <v>5.5028784044337961E-2</v>
      </c>
      <c r="F590" s="15">
        <f>'일자별 시가총액'!F589/'일자별 시가총액'!$G589</f>
        <v>6.9314341453071165E-2</v>
      </c>
      <c r="G590" s="24">
        <f>'일자별 시가총액'!H589</f>
        <v>130.77255628340637</v>
      </c>
      <c r="H590" s="30">
        <v>150000</v>
      </c>
      <c r="I590" s="30">
        <v>100000</v>
      </c>
      <c r="J590" s="9">
        <f t="shared" si="76"/>
        <v>29900000</v>
      </c>
      <c r="K590" s="23">
        <f t="shared" si="74"/>
        <v>13077.255628340637</v>
      </c>
      <c r="L590" s="9">
        <f t="shared" si="75"/>
        <v>391009943287.38507</v>
      </c>
      <c r="M590" s="31">
        <f>$L590*B590/'일자별 주가'!B589-펀드!R589</f>
        <v>6761.9364220593125</v>
      </c>
      <c r="N590" s="31">
        <f>$L590*C590/'일자별 주가'!C589-펀드!S589</f>
        <v>26.330865721571172</v>
      </c>
      <c r="O590" s="31">
        <f>$L590*D590/'일자별 주가'!D589-펀드!T589</f>
        <v>803.44663145189406</v>
      </c>
      <c r="P590" s="31">
        <f>$L590*E590/'일자별 주가'!E589-펀드!U589</f>
        <v>70.275925377391104</v>
      </c>
      <c r="Q590" s="31">
        <f>$L590*F590/'일자별 주가'!F589-펀드!V589</f>
        <v>75.160975281251012</v>
      </c>
      <c r="R590" s="16">
        <f t="shared" si="77"/>
        <v>4043637.9803912579</v>
      </c>
      <c r="S590" s="16">
        <f t="shared" si="78"/>
        <v>15745.857701500381</v>
      </c>
      <c r="T590" s="16">
        <f t="shared" si="79"/>
        <v>480461.08560821583</v>
      </c>
      <c r="U590" s="16">
        <f t="shared" si="80"/>
        <v>42025.003375684268</v>
      </c>
      <c r="V590" s="16">
        <f t="shared" si="81"/>
        <v>44946.263218188724</v>
      </c>
    </row>
    <row r="591" spans="1:22" x14ac:dyDescent="0.3">
      <c r="A591">
        <v>589</v>
      </c>
      <c r="B591" s="15">
        <f>'일자별 시가총액'!B590/'일자별 시가총액'!$G590</f>
        <v>0.70625247511754441</v>
      </c>
      <c r="C591" s="15">
        <f>'일자별 시가총액'!C590/'일자별 시가총액'!$G590</f>
        <v>3.2431223488295732E-2</v>
      </c>
      <c r="D591" s="15">
        <f>'일자별 시가총액'!D590/'일자별 시가총액'!$G590</f>
        <v>0.13799556850644984</v>
      </c>
      <c r="E591" s="15">
        <f>'일자별 시가총액'!E590/'일자별 시가총액'!$G590</f>
        <v>5.4587778053853828E-2</v>
      </c>
      <c r="F591" s="15">
        <f>'일자별 시가총액'!F590/'일자별 시가총액'!$G590</f>
        <v>6.873295483385615E-2</v>
      </c>
      <c r="G591" s="24">
        <f>'일자별 시가총액'!H590</f>
        <v>129.2542609250365</v>
      </c>
      <c r="H591" s="30">
        <v>150000</v>
      </c>
      <c r="I591" s="30">
        <v>100000</v>
      </c>
      <c r="J591" s="9">
        <f t="shared" si="76"/>
        <v>29950000</v>
      </c>
      <c r="K591" s="23">
        <f t="shared" si="74"/>
        <v>12925.426092503651</v>
      </c>
      <c r="L591" s="9">
        <f t="shared" si="75"/>
        <v>387116511470.48431</v>
      </c>
      <c r="M591" s="31">
        <f>$L591*B591/'일자별 주가'!B590-펀드!R590</f>
        <v>6761.9364220579155</v>
      </c>
      <c r="N591" s="31">
        <f>$L591*C591/'일자별 주가'!C590-펀드!S590</f>
        <v>26.330865721571172</v>
      </c>
      <c r="O591" s="31">
        <f>$L591*D591/'일자별 주가'!D590-펀드!T590</f>
        <v>803.44663145171944</v>
      </c>
      <c r="P591" s="31">
        <f>$L591*E591/'일자별 주가'!E590-펀드!U590</f>
        <v>70.27592537739838</v>
      </c>
      <c r="Q591" s="31">
        <f>$L591*F591/'일자별 주가'!F590-펀드!V590</f>
        <v>75.160975281251012</v>
      </c>
      <c r="R591" s="16">
        <f t="shared" si="77"/>
        <v>4050399.9168133158</v>
      </c>
      <c r="S591" s="16">
        <f t="shared" si="78"/>
        <v>15772.188567221952</v>
      </c>
      <c r="T591" s="16">
        <f t="shared" si="79"/>
        <v>481264.53223966755</v>
      </c>
      <c r="U591" s="16">
        <f t="shared" si="80"/>
        <v>42095.279301061666</v>
      </c>
      <c r="V591" s="16">
        <f t="shared" si="81"/>
        <v>45021.424193469975</v>
      </c>
    </row>
    <row r="592" spans="1:22" x14ac:dyDescent="0.3">
      <c r="A592">
        <v>590</v>
      </c>
      <c r="B592" s="15">
        <f>'일자별 시가총액'!B591/'일자별 시가총액'!$G591</f>
        <v>0.70173736567179346</v>
      </c>
      <c r="C592" s="15">
        <f>'일자별 시가총액'!C591/'일자별 시가총액'!$G591</f>
        <v>3.2469163905922728E-2</v>
      </c>
      <c r="D592" s="15">
        <f>'일자별 시가총액'!D591/'일자별 시가총액'!$G591</f>
        <v>0.13794442813885799</v>
      </c>
      <c r="E592" s="15">
        <f>'일자별 시가총액'!E591/'일자별 시가총액'!$G591</f>
        <v>5.8451772013780975E-2</v>
      </c>
      <c r="F592" s="15">
        <f>'일자별 시가총액'!F591/'일자별 시가총액'!$G591</f>
        <v>6.9397270269644859E-2</v>
      </c>
      <c r="G592" s="24">
        <f>'일자별 시가총액'!H591</f>
        <v>131.04950632344287</v>
      </c>
      <c r="H592" s="30">
        <v>50000</v>
      </c>
      <c r="I592" s="30">
        <v>0</v>
      </c>
      <c r="J592" s="9">
        <f t="shared" si="76"/>
        <v>30000000</v>
      </c>
      <c r="K592" s="23">
        <f t="shared" si="74"/>
        <v>13104.950632344286</v>
      </c>
      <c r="L592" s="9">
        <f t="shared" si="75"/>
        <v>393148518970.32855</v>
      </c>
      <c r="M592" s="31">
        <f>$L592*B592/'일자별 주가'!B591-펀드!R591</f>
        <v>6761.9364220588468</v>
      </c>
      <c r="N592" s="31">
        <f>$L592*C592/'일자별 주가'!C591-펀드!S591</f>
        <v>26.330865721572991</v>
      </c>
      <c r="O592" s="31">
        <f>$L592*D592/'일자별 주가'!D591-펀드!T591</f>
        <v>803.44663145183586</v>
      </c>
      <c r="P592" s="31">
        <f>$L592*E592/'일자별 주가'!E591-펀드!U591</f>
        <v>70.27592537739838</v>
      </c>
      <c r="Q592" s="31">
        <f>$L592*F592/'일자별 주가'!F591-펀드!V591</f>
        <v>75.160975281251012</v>
      </c>
      <c r="R592" s="16">
        <f t="shared" si="77"/>
        <v>4057161.8532353747</v>
      </c>
      <c r="S592" s="16">
        <f t="shared" si="78"/>
        <v>15798.519432943525</v>
      </c>
      <c r="T592" s="16">
        <f t="shared" si="79"/>
        <v>482067.97887111938</v>
      </c>
      <c r="U592" s="16">
        <f t="shared" si="80"/>
        <v>42165.555226439064</v>
      </c>
      <c r="V592" s="16">
        <f t="shared" si="81"/>
        <v>45096.585168751226</v>
      </c>
    </row>
    <row r="593" spans="1:22" x14ac:dyDescent="0.3">
      <c r="A593">
        <v>591</v>
      </c>
      <c r="B593" s="15">
        <f>'일자별 시가총액'!B592/'일자별 시가총액'!$G592</f>
        <v>0.70035740130625468</v>
      </c>
      <c r="C593" s="15">
        <f>'일자별 시가총액'!C592/'일자별 시가총액'!$G592</f>
        <v>3.2894849618820131E-2</v>
      </c>
      <c r="D593" s="15">
        <f>'일자별 시가총액'!D592/'일자별 시가총액'!$G592</f>
        <v>0.13848870141621966</v>
      </c>
      <c r="E593" s="15">
        <f>'일자별 시가총액'!E592/'일자별 시가총액'!$G592</f>
        <v>5.8208347196664595E-2</v>
      </c>
      <c r="F593" s="15">
        <f>'일자별 시가총액'!F592/'일자별 시가총액'!$G592</f>
        <v>7.0050700462040899E-2</v>
      </c>
      <c r="G593" s="24">
        <f>'일자별 시가총액'!H592</f>
        <v>131.11462296292089</v>
      </c>
      <c r="H593" s="30">
        <v>200000</v>
      </c>
      <c r="I593" s="30">
        <v>150000</v>
      </c>
      <c r="J593" s="9">
        <f t="shared" si="76"/>
        <v>30050000</v>
      </c>
      <c r="K593" s="23">
        <f t="shared" si="74"/>
        <v>13111.462296292088</v>
      </c>
      <c r="L593" s="9">
        <f t="shared" si="75"/>
        <v>393999442003.57721</v>
      </c>
      <c r="M593" s="31">
        <f>$L593*B593/'일자별 주가'!B592-펀드!R592</f>
        <v>6761.9364220588468</v>
      </c>
      <c r="N593" s="31">
        <f>$L593*C593/'일자별 주가'!C592-펀드!S592</f>
        <v>26.330865721572991</v>
      </c>
      <c r="O593" s="31">
        <f>$L593*D593/'일자별 주가'!D592-펀드!T592</f>
        <v>803.44663145195227</v>
      </c>
      <c r="P593" s="31">
        <f>$L593*E593/'일자별 주가'!E592-펀드!U592</f>
        <v>70.275925377391104</v>
      </c>
      <c r="Q593" s="31">
        <f>$L593*F593/'일자별 주가'!F592-펀드!V592</f>
        <v>75.160975281251012</v>
      </c>
      <c r="R593" s="16">
        <f t="shared" si="77"/>
        <v>4063923.7896574335</v>
      </c>
      <c r="S593" s="16">
        <f t="shared" si="78"/>
        <v>15824.850298665098</v>
      </c>
      <c r="T593" s="16">
        <f t="shared" si="79"/>
        <v>482871.42550257134</v>
      </c>
      <c r="U593" s="16">
        <f t="shared" si="80"/>
        <v>42235.831151816456</v>
      </c>
      <c r="V593" s="16">
        <f t="shared" si="81"/>
        <v>45171.746144032477</v>
      </c>
    </row>
    <row r="594" spans="1:22" x14ac:dyDescent="0.3">
      <c r="A594">
        <v>592</v>
      </c>
      <c r="B594" s="15">
        <f>'일자별 시가총액'!B593/'일자별 시가총액'!$G593</f>
        <v>0.70264482234701553</v>
      </c>
      <c r="C594" s="15">
        <f>'일자별 시가총액'!C593/'일자별 시가총액'!$G593</f>
        <v>3.3244485884055659E-2</v>
      </c>
      <c r="D594" s="15">
        <f>'일자별 시가총액'!D593/'일자별 시가총액'!$G593</f>
        <v>0.13621655560695697</v>
      </c>
      <c r="E594" s="15">
        <f>'일자별 시가총액'!E593/'일자별 시가총액'!$G593</f>
        <v>5.918865350084189E-2</v>
      </c>
      <c r="F594" s="15">
        <f>'일자별 시가총액'!F593/'일자별 시가총액'!$G593</f>
        <v>6.8705482661129927E-2</v>
      </c>
      <c r="G594" s="24">
        <f>'일자별 시가총액'!H593</f>
        <v>127.9931930800858</v>
      </c>
      <c r="H594" s="30">
        <v>200000</v>
      </c>
      <c r="I594" s="30">
        <v>100000</v>
      </c>
      <c r="J594" s="9">
        <f t="shared" si="76"/>
        <v>30150000</v>
      </c>
      <c r="K594" s="23">
        <f t="shared" si="74"/>
        <v>12799.31930800858</v>
      </c>
      <c r="L594" s="9">
        <f t="shared" si="75"/>
        <v>385899477136.45868</v>
      </c>
      <c r="M594" s="31">
        <f>$L594*B594/'일자별 주가'!B593-펀드!R593</f>
        <v>13523.872844118159</v>
      </c>
      <c r="N594" s="31">
        <f>$L594*C594/'일자별 주가'!C593-펀드!S593</f>
        <v>52.661731443144163</v>
      </c>
      <c r="O594" s="31">
        <f>$L594*D594/'일자별 주가'!D593-펀드!T593</f>
        <v>1606.8932629037299</v>
      </c>
      <c r="P594" s="31">
        <f>$L594*E594/'일자별 주가'!E593-펀드!U593</f>
        <v>140.55185075480404</v>
      </c>
      <c r="Q594" s="31">
        <f>$L594*F594/'일자별 주가'!F593-펀드!V593</f>
        <v>150.3219505625093</v>
      </c>
      <c r="R594" s="16">
        <f t="shared" si="77"/>
        <v>4077447.6625015517</v>
      </c>
      <c r="S594" s="16">
        <f t="shared" si="78"/>
        <v>15877.512030108242</v>
      </c>
      <c r="T594" s="16">
        <f t="shared" si="79"/>
        <v>484478.31876547507</v>
      </c>
      <c r="U594" s="16">
        <f t="shared" si="80"/>
        <v>42376.38300257126</v>
      </c>
      <c r="V594" s="16">
        <f t="shared" si="81"/>
        <v>45322.068094594986</v>
      </c>
    </row>
    <row r="595" spans="1:22" x14ac:dyDescent="0.3">
      <c r="A595">
        <v>593</v>
      </c>
      <c r="B595" s="15">
        <f>'일자별 시가총액'!B594/'일자별 시가총액'!$G594</f>
        <v>0.70224463189052466</v>
      </c>
      <c r="C595" s="15">
        <f>'일자별 시가총액'!C594/'일자별 시가총액'!$G594</f>
        <v>3.4222791211829008E-2</v>
      </c>
      <c r="D595" s="15">
        <f>'일자별 시가총액'!D594/'일자별 시가총액'!$G594</f>
        <v>0.13571568884307939</v>
      </c>
      <c r="E595" s="15">
        <f>'일자별 시가총액'!E594/'일자별 시가총액'!$G594</f>
        <v>5.8694457872736479E-2</v>
      </c>
      <c r="F595" s="15">
        <f>'일자별 시가총액'!F594/'일자별 시가총액'!$G594</f>
        <v>6.9122430181830508E-2</v>
      </c>
      <c r="G595" s="24">
        <f>'일자별 시가총액'!H594</f>
        <v>127.87355233061004</v>
      </c>
      <c r="H595" s="30">
        <v>50000</v>
      </c>
      <c r="I595" s="30">
        <v>0</v>
      </c>
      <c r="J595" s="9">
        <f t="shared" si="76"/>
        <v>30200000</v>
      </c>
      <c r="K595" s="23">
        <f t="shared" si="74"/>
        <v>12787.355233061004</v>
      </c>
      <c r="L595" s="9">
        <f t="shared" si="75"/>
        <v>386178128038.44232</v>
      </c>
      <c r="M595" s="31">
        <f>$L595*B595/'일자별 주가'!B594-펀드!R594</f>
        <v>6761.9364220602438</v>
      </c>
      <c r="N595" s="31">
        <f>$L595*C595/'일자별 주가'!C594-펀드!S594</f>
        <v>26.330865721578448</v>
      </c>
      <c r="O595" s="31">
        <f>$L595*D595/'일자별 주가'!D594-펀드!T594</f>
        <v>803.44663145189406</v>
      </c>
      <c r="P595" s="31">
        <f>$L595*E595/'일자별 주가'!E594-펀드!U594</f>
        <v>70.275925377405656</v>
      </c>
      <c r="Q595" s="31">
        <f>$L595*F595/'일자별 주가'!F594-펀드!V594</f>
        <v>75.160975281258288</v>
      </c>
      <c r="R595" s="16">
        <f t="shared" si="77"/>
        <v>4084209.5989236119</v>
      </c>
      <c r="S595" s="16">
        <f t="shared" si="78"/>
        <v>15903.842895829821</v>
      </c>
      <c r="T595" s="16">
        <f t="shared" si="79"/>
        <v>485281.76539692696</v>
      </c>
      <c r="U595" s="16">
        <f t="shared" si="80"/>
        <v>42446.658927948665</v>
      </c>
      <c r="V595" s="16">
        <f t="shared" si="81"/>
        <v>45397.229069876244</v>
      </c>
    </row>
    <row r="596" spans="1:22" x14ac:dyDescent="0.3">
      <c r="A596">
        <v>594</v>
      </c>
      <c r="B596" s="15">
        <f>'일자별 시가총액'!B595/'일자별 시가총액'!$G595</f>
        <v>0.70535445954924691</v>
      </c>
      <c r="C596" s="15">
        <f>'일자별 시가총액'!C595/'일자별 시가총액'!$G595</f>
        <v>3.50102605794805E-2</v>
      </c>
      <c r="D596" s="15">
        <f>'일자별 시가총액'!D595/'일자별 시가총액'!$G595</f>
        <v>0.13099212207680463</v>
      </c>
      <c r="E596" s="15">
        <f>'일자별 시가총액'!E595/'일자별 시가총액'!$G595</f>
        <v>5.9401682868245528E-2</v>
      </c>
      <c r="F596" s="15">
        <f>'일자별 시가총액'!F595/'일자별 시가총액'!$G595</f>
        <v>6.9241474926222374E-2</v>
      </c>
      <c r="G596" s="24">
        <f>'일자별 시가총액'!H595</f>
        <v>126.35111444491361</v>
      </c>
      <c r="H596" s="30">
        <v>50000</v>
      </c>
      <c r="I596" s="30">
        <v>0</v>
      </c>
      <c r="J596" s="9">
        <f t="shared" si="76"/>
        <v>30250000</v>
      </c>
      <c r="K596" s="23">
        <f t="shared" si="74"/>
        <v>12635.11144449136</v>
      </c>
      <c r="L596" s="9">
        <f t="shared" si="75"/>
        <v>382212121195.86365</v>
      </c>
      <c r="M596" s="31">
        <f>$L596*B596/'일자별 주가'!B595-펀드!R595</f>
        <v>6761.9364220583811</v>
      </c>
      <c r="N596" s="31">
        <f>$L596*C596/'일자별 주가'!C595-펀드!S595</f>
        <v>26.330865721571172</v>
      </c>
      <c r="O596" s="31">
        <f>$L596*D596/'일자별 주가'!D595-펀드!T595</f>
        <v>803.44663145189406</v>
      </c>
      <c r="P596" s="31">
        <f>$L596*E596/'일자별 주가'!E595-펀드!U595</f>
        <v>70.27592537739838</v>
      </c>
      <c r="Q596" s="31">
        <f>$L596*F596/'일자별 주가'!F595-펀드!V595</f>
        <v>75.160975281243736</v>
      </c>
      <c r="R596" s="16">
        <f t="shared" si="77"/>
        <v>4090971.5353456703</v>
      </c>
      <c r="S596" s="16">
        <f t="shared" si="78"/>
        <v>15930.173761551392</v>
      </c>
      <c r="T596" s="16">
        <f t="shared" si="79"/>
        <v>486085.21202837885</v>
      </c>
      <c r="U596" s="16">
        <f t="shared" si="80"/>
        <v>42516.934853326064</v>
      </c>
      <c r="V596" s="16">
        <f t="shared" si="81"/>
        <v>45472.390045157488</v>
      </c>
    </row>
    <row r="597" spans="1:22" x14ac:dyDescent="0.3">
      <c r="A597">
        <v>595</v>
      </c>
      <c r="B597" s="15">
        <f>'일자별 시가총액'!B596/'일자별 시가총액'!$G596</f>
        <v>0.70283720572580533</v>
      </c>
      <c r="C597" s="15">
        <f>'일자별 시가총액'!C596/'일자별 시가총액'!$G596</f>
        <v>3.4323629391749932E-2</v>
      </c>
      <c r="D597" s="15">
        <f>'일자별 시가총액'!D596/'일자별 시가총액'!$G596</f>
        <v>0.13311436188286732</v>
      </c>
      <c r="E597" s="15">
        <f>'일자별 시가총액'!E596/'일자별 시가총액'!$G596</f>
        <v>6.0413121723476883E-2</v>
      </c>
      <c r="F597" s="15">
        <f>'일자별 시가총액'!F596/'일자별 시가총액'!$G596</f>
        <v>6.9311681276100504E-2</v>
      </c>
      <c r="G597" s="24">
        <f>'일자별 시가총액'!H596</f>
        <v>127.95815827722359</v>
      </c>
      <c r="H597" s="30">
        <v>100000</v>
      </c>
      <c r="I597" s="30">
        <v>50000</v>
      </c>
      <c r="J597" s="9">
        <f t="shared" si="76"/>
        <v>30300000</v>
      </c>
      <c r="K597" s="23">
        <f t="shared" si="74"/>
        <v>12795.815827722359</v>
      </c>
      <c r="L597" s="9">
        <f t="shared" si="75"/>
        <v>387713219579.98749</v>
      </c>
      <c r="M597" s="31">
        <f>$L597*B597/'일자별 주가'!B596-펀드!R596</f>
        <v>6761.9364220588468</v>
      </c>
      <c r="N597" s="31">
        <f>$L597*C597/'일자별 주가'!C596-펀드!S596</f>
        <v>26.33086572157481</v>
      </c>
      <c r="O597" s="31">
        <f>$L597*D597/'일자별 주가'!D596-펀드!T596</f>
        <v>803.44663145183586</v>
      </c>
      <c r="P597" s="31">
        <f>$L597*E597/'일자별 주가'!E596-펀드!U596</f>
        <v>70.27592537739838</v>
      </c>
      <c r="Q597" s="31">
        <f>$L597*F597/'일자별 주가'!F596-펀드!V596</f>
        <v>75.160975281258288</v>
      </c>
      <c r="R597" s="16">
        <f t="shared" si="77"/>
        <v>4097733.4717677291</v>
      </c>
      <c r="S597" s="16">
        <f t="shared" si="78"/>
        <v>15956.504627272967</v>
      </c>
      <c r="T597" s="16">
        <f t="shared" si="79"/>
        <v>486888.65865983069</v>
      </c>
      <c r="U597" s="16">
        <f t="shared" si="80"/>
        <v>42587.210778703462</v>
      </c>
      <c r="V597" s="16">
        <f t="shared" si="81"/>
        <v>45547.551020438746</v>
      </c>
    </row>
    <row r="598" spans="1:22" x14ac:dyDescent="0.3">
      <c r="A598">
        <v>596</v>
      </c>
      <c r="B598" s="15">
        <f>'일자별 시가총액'!B597/'일자별 시가총액'!$G597</f>
        <v>0.70562669472646977</v>
      </c>
      <c r="C598" s="15">
        <f>'일자별 시가총액'!C597/'일자별 시가총액'!$G597</f>
        <v>3.421432398555458E-2</v>
      </c>
      <c r="D598" s="15">
        <f>'일자별 시가총액'!D597/'일자별 시가총액'!$G597</f>
        <v>0.13251226048036838</v>
      </c>
      <c r="E598" s="15">
        <f>'일자별 시가총액'!E597/'일자별 시가총액'!$G597</f>
        <v>6.033606997770552E-2</v>
      </c>
      <c r="F598" s="15">
        <f>'일자별 시가총액'!F597/'일자별 시가총액'!$G597</f>
        <v>6.7310650829901772E-2</v>
      </c>
      <c r="G598" s="24">
        <f>'일자별 시가총액'!H597</f>
        <v>129.75220444312905</v>
      </c>
      <c r="H598" s="30">
        <v>50000</v>
      </c>
      <c r="I598" s="30">
        <v>0</v>
      </c>
      <c r="J598" s="9">
        <f t="shared" si="76"/>
        <v>30350000</v>
      </c>
      <c r="K598" s="23">
        <f t="shared" si="74"/>
        <v>12975.220444312903</v>
      </c>
      <c r="L598" s="9">
        <f t="shared" si="75"/>
        <v>393797940484.89661</v>
      </c>
      <c r="M598" s="31">
        <f>$L598*B598/'일자별 주가'!B597-펀드!R597</f>
        <v>6761.9364220593125</v>
      </c>
      <c r="N598" s="31">
        <f>$L598*C598/'일자별 주가'!C597-펀드!S597</f>
        <v>26.330865721567534</v>
      </c>
      <c r="O598" s="31">
        <f>$L598*D598/'일자별 주가'!D597-펀드!T597</f>
        <v>803.44663145177765</v>
      </c>
      <c r="P598" s="31">
        <f>$L598*E598/'일자별 주가'!E597-펀드!U597</f>
        <v>70.275925377391104</v>
      </c>
      <c r="Q598" s="31">
        <f>$L598*F598/'일자별 주가'!F597-펀드!V597</f>
        <v>75.160975281243736</v>
      </c>
      <c r="R598" s="16">
        <f t="shared" si="77"/>
        <v>4104495.4081897885</v>
      </c>
      <c r="S598" s="16">
        <f t="shared" si="78"/>
        <v>15982.835492994534</v>
      </c>
      <c r="T598" s="16">
        <f t="shared" si="79"/>
        <v>487692.10529128247</v>
      </c>
      <c r="U598" s="16">
        <f t="shared" si="80"/>
        <v>42657.486704080853</v>
      </c>
      <c r="V598" s="16">
        <f t="shared" si="81"/>
        <v>45622.71199571999</v>
      </c>
    </row>
    <row r="599" spans="1:22" x14ac:dyDescent="0.3">
      <c r="A599">
        <v>597</v>
      </c>
      <c r="B599" s="15">
        <f>'일자별 시가총액'!B598/'일자별 시가총액'!$G598</f>
        <v>0.70207027394921495</v>
      </c>
      <c r="C599" s="15">
        <f>'일자별 시가총액'!C598/'일자별 시가총액'!$G598</f>
        <v>3.4355648774708369E-2</v>
      </c>
      <c r="D599" s="15">
        <f>'일자별 시가총액'!D598/'일자별 시가총액'!$G598</f>
        <v>0.13366890651287566</v>
      </c>
      <c r="E599" s="15">
        <f>'일자별 시가총액'!E598/'일자별 시가총액'!$G598</f>
        <v>6.3330372812707147E-2</v>
      </c>
      <c r="F599" s="15">
        <f>'일자별 시가총액'!F598/'일자별 시가총액'!$G598</f>
        <v>6.6574797950493841E-2</v>
      </c>
      <c r="G599" s="24">
        <f>'일자별 시가총액'!H598</f>
        <v>129.83159428844908</v>
      </c>
      <c r="H599" s="30">
        <v>150000</v>
      </c>
      <c r="I599" s="30">
        <v>100000</v>
      </c>
      <c r="J599" s="9">
        <f t="shared" si="76"/>
        <v>30400000</v>
      </c>
      <c r="K599" s="23">
        <f t="shared" si="74"/>
        <v>12983.159428844909</v>
      </c>
      <c r="L599" s="9">
        <f t="shared" si="75"/>
        <v>394688046636.88525</v>
      </c>
      <c r="M599" s="31">
        <f>$L599*B599/'일자별 주가'!B598-펀드!R598</f>
        <v>6761.9364220597781</v>
      </c>
      <c r="N599" s="31">
        <f>$L599*C599/'일자별 주가'!C598-펀드!S598</f>
        <v>26.330865721576629</v>
      </c>
      <c r="O599" s="31">
        <f>$L599*D599/'일자별 주가'!D598-펀드!T598</f>
        <v>803.44663145206869</v>
      </c>
      <c r="P599" s="31">
        <f>$L599*E599/'일자별 주가'!E598-펀드!U598</f>
        <v>70.275925377420208</v>
      </c>
      <c r="Q599" s="31">
        <f>$L599*F599/'일자별 주가'!F598-펀드!V598</f>
        <v>75.16097528127284</v>
      </c>
      <c r="R599" s="16">
        <f t="shared" si="77"/>
        <v>4111257.3446118482</v>
      </c>
      <c r="S599" s="16">
        <f t="shared" si="78"/>
        <v>16009.166358716111</v>
      </c>
      <c r="T599" s="16">
        <f t="shared" si="79"/>
        <v>488495.55192273454</v>
      </c>
      <c r="U599" s="16">
        <f t="shared" si="80"/>
        <v>42727.762629458273</v>
      </c>
      <c r="V599" s="16">
        <f t="shared" si="81"/>
        <v>45697.872971001263</v>
      </c>
    </row>
    <row r="600" spans="1:22" x14ac:dyDescent="0.3">
      <c r="A600">
        <v>598</v>
      </c>
      <c r="B600" s="15">
        <f>'일자별 시가총액'!B599/'일자별 시가총액'!$G599</f>
        <v>0.70251341677622881</v>
      </c>
      <c r="C600" s="15">
        <f>'일자별 시가총액'!C599/'일자별 시가총액'!$G599</f>
        <v>3.4574062989286829E-2</v>
      </c>
      <c r="D600" s="15">
        <f>'일자별 시가총액'!D599/'일자별 시가총액'!$G599</f>
        <v>0.13390553157313181</v>
      </c>
      <c r="E600" s="15">
        <f>'일자별 시가총액'!E599/'일자별 시가총액'!$G599</f>
        <v>6.2393469298082309E-2</v>
      </c>
      <c r="F600" s="15">
        <f>'일자별 시가총액'!F599/'일자별 시가총액'!$G599</f>
        <v>6.6613519363270243E-2</v>
      </c>
      <c r="G600" s="24">
        <f>'일자별 시가총액'!H599</f>
        <v>128.40214822402351</v>
      </c>
      <c r="H600" s="30">
        <v>150000</v>
      </c>
      <c r="I600" s="30">
        <v>150000</v>
      </c>
      <c r="J600" s="9">
        <f t="shared" si="76"/>
        <v>30400000</v>
      </c>
      <c r="K600" s="23">
        <f t="shared" si="74"/>
        <v>12840.214822402349</v>
      </c>
      <c r="L600" s="9">
        <f t="shared" si="75"/>
        <v>390342530601.03143</v>
      </c>
      <c r="M600" s="31">
        <f>$L600*B600/'일자별 주가'!B599-펀드!R599</f>
        <v>0</v>
      </c>
      <c r="N600" s="31">
        <f>$L600*C600/'일자별 주가'!C599-펀드!S599</f>
        <v>0</v>
      </c>
      <c r="O600" s="31">
        <f>$L600*D600/'일자별 주가'!D599-펀드!T599</f>
        <v>0</v>
      </c>
      <c r="P600" s="31">
        <f>$L600*E600/'일자별 주가'!E599-펀드!U599</f>
        <v>0</v>
      </c>
      <c r="Q600" s="31">
        <f>$L600*F600/'일자별 주가'!F599-펀드!V599</f>
        <v>0</v>
      </c>
      <c r="R600" s="16">
        <f t="shared" si="77"/>
        <v>4111257.3446118482</v>
      </c>
      <c r="S600" s="16">
        <f t="shared" si="78"/>
        <v>16009.166358716111</v>
      </c>
      <c r="T600" s="16">
        <f t="shared" si="79"/>
        <v>488495.55192273454</v>
      </c>
      <c r="U600" s="16">
        <f t="shared" si="80"/>
        <v>42727.762629458273</v>
      </c>
      <c r="V600" s="16">
        <f t="shared" si="81"/>
        <v>45697.872971001263</v>
      </c>
    </row>
    <row r="601" spans="1:22" x14ac:dyDescent="0.3">
      <c r="A601">
        <v>599</v>
      </c>
      <c r="B601" s="15">
        <f>'일자별 시가총액'!B600/'일자별 시가총액'!$G600</f>
        <v>0.70141731071015612</v>
      </c>
      <c r="C601" s="15">
        <f>'일자별 시가총액'!C600/'일자별 시가총액'!$G600</f>
        <v>3.4836431994549659E-2</v>
      </c>
      <c r="D601" s="15">
        <f>'일자별 시가총액'!D600/'일자별 시가총액'!$G600</f>
        <v>0.13349645903901824</v>
      </c>
      <c r="E601" s="15">
        <f>'일자별 시가총액'!E600/'일자별 시가총액'!$G600</f>
        <v>6.3839778784698181E-2</v>
      </c>
      <c r="F601" s="15">
        <f>'일자별 시가총액'!F600/'일자별 시가총액'!$G600</f>
        <v>6.6410019471577764E-2</v>
      </c>
      <c r="G601" s="24">
        <f>'일자별 시가총액'!H600</f>
        <v>128.79561028689571</v>
      </c>
      <c r="H601" s="30">
        <v>150000</v>
      </c>
      <c r="I601" s="30">
        <v>50000</v>
      </c>
      <c r="J601" s="9">
        <f t="shared" si="76"/>
        <v>30500000</v>
      </c>
      <c r="K601" s="23">
        <f t="shared" si="74"/>
        <v>12879.56102868957</v>
      </c>
      <c r="L601" s="9">
        <f t="shared" si="75"/>
        <v>392826611375.03186</v>
      </c>
      <c r="M601" s="31">
        <f>$L601*B601/'일자별 주가'!B600-펀드!R600</f>
        <v>13523.872844116762</v>
      </c>
      <c r="N601" s="31">
        <f>$L601*C601/'일자별 주가'!C600-펀드!S600</f>
        <v>52.661731443144163</v>
      </c>
      <c r="O601" s="31">
        <f>$L601*D601/'일자별 주가'!D600-펀드!T600</f>
        <v>1606.8932629036135</v>
      </c>
      <c r="P601" s="31">
        <f>$L601*E601/'일자별 주가'!E600-펀드!U600</f>
        <v>140.55185075478221</v>
      </c>
      <c r="Q601" s="31">
        <f>$L601*F601/'일자별 주가'!F600-펀드!V600</f>
        <v>150.32195056249475</v>
      </c>
      <c r="R601" s="16">
        <f t="shared" si="77"/>
        <v>4124781.217455965</v>
      </c>
      <c r="S601" s="16">
        <f t="shared" si="78"/>
        <v>16061.828090159255</v>
      </c>
      <c r="T601" s="16">
        <f t="shared" si="79"/>
        <v>490102.44518563815</v>
      </c>
      <c r="U601" s="16">
        <f t="shared" si="80"/>
        <v>42868.314480213056</v>
      </c>
      <c r="V601" s="16">
        <f t="shared" si="81"/>
        <v>45848.194921563758</v>
      </c>
    </row>
    <row r="602" spans="1:22" x14ac:dyDescent="0.3">
      <c r="A602">
        <v>600</v>
      </c>
      <c r="B602" s="15">
        <f>'일자별 시가총액'!B601/'일자별 시가총액'!$G601</f>
        <v>0.70586254934294423</v>
      </c>
      <c r="C602" s="15">
        <f>'일자별 시가총액'!C601/'일자별 시가총액'!$G601</f>
        <v>3.4494091665049201E-2</v>
      </c>
      <c r="D602" s="15">
        <f>'일자별 시가총액'!D601/'일자별 시가총액'!$G601</f>
        <v>0.13316746448050942</v>
      </c>
      <c r="E602" s="15">
        <f>'일자별 시가총액'!E601/'일자별 시가총액'!$G601</f>
        <v>6.2271470561722525E-2</v>
      </c>
      <c r="F602" s="15">
        <f>'일자별 시가총액'!F601/'일자별 시가총액'!$G601</f>
        <v>6.4204423949774603E-2</v>
      </c>
      <c r="G602" s="24">
        <f>'일자별 시가총액'!H601</f>
        <v>125.49379083991464</v>
      </c>
      <c r="H602" s="30">
        <v>200000</v>
      </c>
      <c r="I602" s="30">
        <v>150000</v>
      </c>
      <c r="J602" s="9">
        <f t="shared" si="76"/>
        <v>30550000</v>
      </c>
      <c r="K602" s="23">
        <f t="shared" si="74"/>
        <v>12549.379083991464</v>
      </c>
      <c r="L602" s="9">
        <f t="shared" si="75"/>
        <v>383383531015.93921</v>
      </c>
      <c r="M602" s="31">
        <f>$L602*B602/'일자별 주가'!B601-펀드!R601</f>
        <v>6761.9364220593125</v>
      </c>
      <c r="N602" s="31">
        <f>$L602*C602/'일자별 주가'!C601-펀드!S601</f>
        <v>26.330865721572991</v>
      </c>
      <c r="O602" s="31">
        <f>$L602*D602/'일자별 주가'!D601-펀드!T601</f>
        <v>803.44663145189406</v>
      </c>
      <c r="P602" s="31">
        <f>$L602*E602/'일자별 주가'!E601-펀드!U601</f>
        <v>70.27592537739838</v>
      </c>
      <c r="Q602" s="31">
        <f>$L602*F602/'일자별 주가'!F601-펀드!V601</f>
        <v>75.160975281251012</v>
      </c>
      <c r="R602" s="16">
        <f t="shared" si="77"/>
        <v>4131543.1538780243</v>
      </c>
      <c r="S602" s="16">
        <f t="shared" si="78"/>
        <v>16088.158955880828</v>
      </c>
      <c r="T602" s="16">
        <f t="shared" si="79"/>
        <v>490905.89181709004</v>
      </c>
      <c r="U602" s="16">
        <f t="shared" si="80"/>
        <v>42938.590405590454</v>
      </c>
      <c r="V602" s="16">
        <f t="shared" si="81"/>
        <v>45923.355896845009</v>
      </c>
    </row>
    <row r="603" spans="1:22" x14ac:dyDescent="0.3">
      <c r="A603">
        <v>601</v>
      </c>
      <c r="B603" s="15">
        <f>'일자별 시가총액'!B602/'일자별 시가총액'!$G602</f>
        <v>0.70036301516267319</v>
      </c>
      <c r="C603" s="15">
        <f>'일자별 시가총액'!C602/'일자별 시가총액'!$G602</f>
        <v>3.4580750504996614E-2</v>
      </c>
      <c r="D603" s="15">
        <f>'일자별 시가총액'!D602/'일자별 시가총액'!$G602</f>
        <v>0.13508335514685363</v>
      </c>
      <c r="E603" s="15">
        <f>'일자별 시가총액'!E602/'일자별 시가총액'!$G602</f>
        <v>6.4762207650167228E-2</v>
      </c>
      <c r="F603" s="15">
        <f>'일자별 시가총액'!F602/'일자별 시가총액'!$G602</f>
        <v>6.5210671535309364E-2</v>
      </c>
      <c r="G603" s="24">
        <f>'일자별 시가총액'!H602</f>
        <v>126.09302284698465</v>
      </c>
      <c r="H603" s="30">
        <v>50000</v>
      </c>
      <c r="I603" s="30">
        <v>50000</v>
      </c>
      <c r="J603" s="9">
        <f t="shared" si="76"/>
        <v>30550000</v>
      </c>
      <c r="K603" s="23">
        <f t="shared" si="74"/>
        <v>12609.302284698466</v>
      </c>
      <c r="L603" s="9">
        <f t="shared" si="75"/>
        <v>385214184797.53815</v>
      </c>
      <c r="M603" s="31">
        <f>$L603*B603/'일자별 주가'!B602-펀드!R602</f>
        <v>0</v>
      </c>
      <c r="N603" s="31">
        <f>$L603*C603/'일자별 주가'!C602-펀드!S602</f>
        <v>0</v>
      </c>
      <c r="O603" s="31">
        <f>$L603*D603/'일자별 주가'!D602-펀드!T602</f>
        <v>0</v>
      </c>
      <c r="P603" s="31">
        <f>$L603*E603/'일자별 주가'!E602-펀드!U602</f>
        <v>0</v>
      </c>
      <c r="Q603" s="31">
        <f>$L603*F603/'일자별 주가'!F602-펀드!V602</f>
        <v>0</v>
      </c>
      <c r="R603" s="16">
        <f t="shared" si="77"/>
        <v>4131543.1538780243</v>
      </c>
      <c r="S603" s="16">
        <f t="shared" si="78"/>
        <v>16088.158955880828</v>
      </c>
      <c r="T603" s="16">
        <f t="shared" si="79"/>
        <v>490905.89181709004</v>
      </c>
      <c r="U603" s="16">
        <f t="shared" si="80"/>
        <v>42938.590405590454</v>
      </c>
      <c r="V603" s="16">
        <f t="shared" si="81"/>
        <v>45923.355896845009</v>
      </c>
    </row>
    <row r="604" spans="1:22" x14ac:dyDescent="0.3">
      <c r="A604">
        <v>602</v>
      </c>
      <c r="B604" s="15">
        <f>'일자별 시가총액'!B603/'일자별 시가총액'!$G603</f>
        <v>0.6996088322498204</v>
      </c>
      <c r="C604" s="15">
        <f>'일자별 시가총액'!C603/'일자별 시가총액'!$G603</f>
        <v>3.3886178744833184E-2</v>
      </c>
      <c r="D604" s="15">
        <f>'일자별 시가총액'!D603/'일자별 시가총액'!$G603</f>
        <v>0.13450737545727995</v>
      </c>
      <c r="E604" s="15">
        <f>'일자별 시가총액'!E603/'일자별 시가총액'!$G603</f>
        <v>6.5683830636344323E-2</v>
      </c>
      <c r="F604" s="15">
        <f>'일자별 시가총액'!F603/'일자별 시가총액'!$G603</f>
        <v>6.6313782911722075E-2</v>
      </c>
      <c r="G604" s="24">
        <f>'일자별 시가총액'!H603</f>
        <v>126.03564574805503</v>
      </c>
      <c r="H604" s="30">
        <v>200000</v>
      </c>
      <c r="I604" s="30">
        <v>200000</v>
      </c>
      <c r="J604" s="9">
        <f t="shared" si="76"/>
        <v>30550000</v>
      </c>
      <c r="K604" s="23">
        <f t="shared" si="74"/>
        <v>12603.564574805503</v>
      </c>
      <c r="L604" s="9">
        <f t="shared" si="75"/>
        <v>385038897760.30811</v>
      </c>
      <c r="M604" s="31">
        <f>$L604*B604/'일자별 주가'!B603-펀드!R603</f>
        <v>0</v>
      </c>
      <c r="N604" s="31">
        <f>$L604*C604/'일자별 주가'!C603-펀드!S603</f>
        <v>0</v>
      </c>
      <c r="O604" s="31">
        <f>$L604*D604/'일자별 주가'!D603-펀드!T603</f>
        <v>0</v>
      </c>
      <c r="P604" s="31">
        <f>$L604*E604/'일자별 주가'!E603-펀드!U603</f>
        <v>0</v>
      </c>
      <c r="Q604" s="31">
        <f>$L604*F604/'일자별 주가'!F603-펀드!V603</f>
        <v>0</v>
      </c>
      <c r="R604" s="16">
        <f t="shared" si="77"/>
        <v>4131543.1538780243</v>
      </c>
      <c r="S604" s="16">
        <f t="shared" si="78"/>
        <v>16088.158955880828</v>
      </c>
      <c r="T604" s="16">
        <f t="shared" si="79"/>
        <v>490905.89181709004</v>
      </c>
      <c r="U604" s="16">
        <f t="shared" si="80"/>
        <v>42938.590405590454</v>
      </c>
      <c r="V604" s="16">
        <f t="shared" si="81"/>
        <v>45923.355896845009</v>
      </c>
    </row>
    <row r="605" spans="1:22" x14ac:dyDescent="0.3">
      <c r="A605">
        <v>603</v>
      </c>
      <c r="B605" s="15">
        <f>'일자별 시가총액'!B604/'일자별 시가총액'!$G604</f>
        <v>0.69696763336143064</v>
      </c>
      <c r="C605" s="15">
        <f>'일자별 시가총액'!C604/'일자별 시가총액'!$G604</f>
        <v>3.4499026561266362E-2</v>
      </c>
      <c r="D605" s="15">
        <f>'일자별 시가총액'!D604/'일자별 시가총액'!$G604</f>
        <v>0.13434398686962964</v>
      </c>
      <c r="E605" s="15">
        <f>'일자별 시가총액'!E604/'일자별 시가총액'!$G604</f>
        <v>6.6190547932844235E-2</v>
      </c>
      <c r="F605" s="15">
        <f>'일자별 시가총액'!F604/'일자별 시가총액'!$G604</f>
        <v>6.7998805274829127E-2</v>
      </c>
      <c r="G605" s="24">
        <f>'일자별 시가총액'!H604</f>
        <v>123.79672256706991</v>
      </c>
      <c r="H605" s="30">
        <v>150000</v>
      </c>
      <c r="I605" s="30">
        <v>50000</v>
      </c>
      <c r="J605" s="9">
        <f t="shared" si="76"/>
        <v>30650000</v>
      </c>
      <c r="K605" s="23">
        <f t="shared" si="74"/>
        <v>12379.67225670699</v>
      </c>
      <c r="L605" s="9">
        <f t="shared" si="75"/>
        <v>379436954668.06927</v>
      </c>
      <c r="M605" s="31">
        <f>$L605*B605/'일자별 주가'!B604-펀드!R604</f>
        <v>13523.872844118159</v>
      </c>
      <c r="N605" s="31">
        <f>$L605*C605/'일자별 주가'!C604-펀드!S604</f>
        <v>52.661731443145982</v>
      </c>
      <c r="O605" s="31">
        <f>$L605*D605/'일자별 주가'!D604-펀드!T604</f>
        <v>1606.8932629037299</v>
      </c>
      <c r="P605" s="31">
        <f>$L605*E605/'일자별 주가'!E604-펀드!U604</f>
        <v>140.55185075480404</v>
      </c>
      <c r="Q605" s="31">
        <f>$L605*F605/'일자별 주가'!F604-펀드!V604</f>
        <v>150.3219505625093</v>
      </c>
      <c r="R605" s="16">
        <f t="shared" si="77"/>
        <v>4145067.0267221425</v>
      </c>
      <c r="S605" s="16">
        <f t="shared" si="78"/>
        <v>16140.820687323974</v>
      </c>
      <c r="T605" s="16">
        <f t="shared" si="79"/>
        <v>492512.78507999377</v>
      </c>
      <c r="U605" s="16">
        <f t="shared" si="80"/>
        <v>43079.142256345258</v>
      </c>
      <c r="V605" s="16">
        <f t="shared" si="81"/>
        <v>46073.677847407518</v>
      </c>
    </row>
    <row r="606" spans="1:22" x14ac:dyDescent="0.3">
      <c r="A606">
        <v>604</v>
      </c>
      <c r="B606" s="15">
        <f>'일자별 시가총액'!B605/'일자별 시가총액'!$G605</f>
        <v>0.69879827626734625</v>
      </c>
      <c r="C606" s="15">
        <f>'일자별 시가총액'!C605/'일자별 시가총액'!$G605</f>
        <v>3.4441085122692498E-2</v>
      </c>
      <c r="D606" s="15">
        <f>'일자별 시가총액'!D605/'일자별 시가총액'!$G605</f>
        <v>0.132367501263499</v>
      </c>
      <c r="E606" s="15">
        <f>'일자별 시가총액'!E605/'일자별 시가총액'!$G605</f>
        <v>6.5725217258199867E-2</v>
      </c>
      <c r="F606" s="15">
        <f>'일자별 시가총액'!F605/'일자별 시가총액'!$G605</f>
        <v>6.8667920088262419E-2</v>
      </c>
      <c r="G606" s="24">
        <f>'일자별 시가총액'!H605</f>
        <v>120.18239485445147</v>
      </c>
      <c r="H606" s="30">
        <v>50000</v>
      </c>
      <c r="I606" s="30">
        <v>0</v>
      </c>
      <c r="J606" s="9">
        <f t="shared" si="76"/>
        <v>30700000</v>
      </c>
      <c r="K606" s="23">
        <f t="shared" si="74"/>
        <v>12018.239485445149</v>
      </c>
      <c r="L606" s="9">
        <f t="shared" si="75"/>
        <v>368959952203.16608</v>
      </c>
      <c r="M606" s="31">
        <f>$L606*B606/'일자별 주가'!B605-펀드!R605</f>
        <v>6761.9364220588468</v>
      </c>
      <c r="N606" s="31">
        <f>$L606*C606/'일자별 주가'!C605-펀드!S605</f>
        <v>26.330865721571172</v>
      </c>
      <c r="O606" s="31">
        <f>$L606*D606/'일자별 주가'!D605-펀드!T605</f>
        <v>803.44663145183586</v>
      </c>
      <c r="P606" s="31">
        <f>$L606*E606/'일자별 주가'!E605-펀드!U605</f>
        <v>70.275925377391104</v>
      </c>
      <c r="Q606" s="31">
        <f>$L606*F606/'일자별 주가'!F605-펀드!V605</f>
        <v>75.16097528123646</v>
      </c>
      <c r="R606" s="16">
        <f t="shared" si="77"/>
        <v>4151828.9631442013</v>
      </c>
      <c r="S606" s="16">
        <f t="shared" si="78"/>
        <v>16167.151553045545</v>
      </c>
      <c r="T606" s="16">
        <f t="shared" si="79"/>
        <v>493316.23171144561</v>
      </c>
      <c r="U606" s="16">
        <f t="shared" si="80"/>
        <v>43149.418181722649</v>
      </c>
      <c r="V606" s="16">
        <f t="shared" si="81"/>
        <v>46148.838822688755</v>
      </c>
    </row>
    <row r="607" spans="1:22" x14ac:dyDescent="0.3">
      <c r="A607">
        <v>605</v>
      </c>
      <c r="B607" s="15">
        <f>'일자별 시가총액'!B606/'일자별 시가총액'!$G606</f>
        <v>0.69950101113342955</v>
      </c>
      <c r="C607" s="15">
        <f>'일자별 시가총액'!C606/'일자별 시가총액'!$G606</f>
        <v>3.4499103973627231E-2</v>
      </c>
      <c r="D607" s="15">
        <f>'일자별 시가총액'!D606/'일자별 시가총액'!$G606</f>
        <v>0.13306299772053856</v>
      </c>
      <c r="E607" s="15">
        <f>'일자별 시가총액'!E606/'일자별 시가총액'!$G606</f>
        <v>6.6238774903267003E-2</v>
      </c>
      <c r="F607" s="15">
        <f>'일자별 시가총액'!F606/'일자별 시가총액'!$G606</f>
        <v>6.6698112269137702E-2</v>
      </c>
      <c r="G607" s="24">
        <f>'일자별 시가총액'!H606</f>
        <v>119.67498484304799</v>
      </c>
      <c r="H607" s="30">
        <v>50000</v>
      </c>
      <c r="I607" s="30">
        <v>50000</v>
      </c>
      <c r="J607" s="9">
        <f t="shared" si="76"/>
        <v>30700000</v>
      </c>
      <c r="K607" s="23">
        <f t="shared" si="74"/>
        <v>11967.498484304799</v>
      </c>
      <c r="L607" s="9">
        <f t="shared" si="75"/>
        <v>367402203468.15735</v>
      </c>
      <c r="M607" s="31">
        <f>$L607*B607/'일자별 주가'!B606-펀드!R606</f>
        <v>0</v>
      </c>
      <c r="N607" s="31">
        <f>$L607*C607/'일자별 주가'!C606-펀드!S606</f>
        <v>0</v>
      </c>
      <c r="O607" s="31">
        <f>$L607*D607/'일자별 주가'!D606-펀드!T606</f>
        <v>0</v>
      </c>
      <c r="P607" s="31">
        <f>$L607*E607/'일자별 주가'!E606-펀드!U606</f>
        <v>0</v>
      </c>
      <c r="Q607" s="31">
        <f>$L607*F607/'일자별 주가'!F606-펀드!V606</f>
        <v>0</v>
      </c>
      <c r="R607" s="16">
        <f t="shared" si="77"/>
        <v>4151828.9631442013</v>
      </c>
      <c r="S607" s="16">
        <f t="shared" si="78"/>
        <v>16167.151553045545</v>
      </c>
      <c r="T607" s="16">
        <f t="shared" si="79"/>
        <v>493316.23171144561</v>
      </c>
      <c r="U607" s="16">
        <f t="shared" si="80"/>
        <v>43149.418181722649</v>
      </c>
      <c r="V607" s="16">
        <f t="shared" si="81"/>
        <v>46148.838822688755</v>
      </c>
    </row>
    <row r="608" spans="1:22" x14ac:dyDescent="0.3">
      <c r="A608">
        <v>606</v>
      </c>
      <c r="B608" s="15">
        <f>'일자별 시가총액'!B607/'일자별 시가총액'!$G607</f>
        <v>0.69683684357426856</v>
      </c>
      <c r="C608" s="15">
        <f>'일자별 시가총액'!C607/'일자별 시가총액'!$G607</f>
        <v>3.5315353706807183E-2</v>
      </c>
      <c r="D608" s="15">
        <f>'일자별 시가총액'!D607/'일자별 시가총액'!$G607</f>
        <v>0.1335399031121258</v>
      </c>
      <c r="E608" s="15">
        <f>'일자별 시가총액'!E607/'일자별 시가총액'!$G607</f>
        <v>6.6933073064184445E-2</v>
      </c>
      <c r="F608" s="15">
        <f>'일자별 시가총액'!F607/'일자별 시가총액'!$G607</f>
        <v>6.7374826542614064E-2</v>
      </c>
      <c r="G608" s="24">
        <f>'일자별 시가총액'!H607</f>
        <v>117.80362780867608</v>
      </c>
      <c r="H608" s="30">
        <v>50000</v>
      </c>
      <c r="I608" s="30">
        <v>0</v>
      </c>
      <c r="J608" s="9">
        <f t="shared" si="76"/>
        <v>30750000</v>
      </c>
      <c r="K608" s="23">
        <f t="shared" si="74"/>
        <v>11780.362780867608</v>
      </c>
      <c r="L608" s="9">
        <f t="shared" si="75"/>
        <v>362246155511.67896</v>
      </c>
      <c r="M608" s="31">
        <f>$L608*B608/'일자별 주가'!B607-펀드!R607</f>
        <v>6761.9364220588468</v>
      </c>
      <c r="N608" s="31">
        <f>$L608*C608/'일자별 주가'!C607-펀드!S607</f>
        <v>26.330865721572991</v>
      </c>
      <c r="O608" s="31">
        <f>$L608*D608/'일자별 주가'!D607-펀드!T607</f>
        <v>803.44663145183586</v>
      </c>
      <c r="P608" s="31">
        <f>$L608*E608/'일자별 주가'!E607-펀드!U607</f>
        <v>70.275925377405656</v>
      </c>
      <c r="Q608" s="31">
        <f>$L608*F608/'일자별 주가'!F607-펀드!V607</f>
        <v>75.160975281265564</v>
      </c>
      <c r="R608" s="16">
        <f t="shared" si="77"/>
        <v>4158590.8995662602</v>
      </c>
      <c r="S608" s="16">
        <f t="shared" si="78"/>
        <v>16193.482418767118</v>
      </c>
      <c r="T608" s="16">
        <f t="shared" si="79"/>
        <v>494119.67834289744</v>
      </c>
      <c r="U608" s="16">
        <f t="shared" si="80"/>
        <v>43219.694107100055</v>
      </c>
      <c r="V608" s="16">
        <f t="shared" si="81"/>
        <v>46223.99979797002</v>
      </c>
    </row>
    <row r="609" spans="1:22" x14ac:dyDescent="0.3">
      <c r="A609">
        <v>607</v>
      </c>
      <c r="B609" s="15">
        <f>'일자별 시가총액'!B608/'일자별 시가총액'!$G608</f>
        <v>0.69372336585297245</v>
      </c>
      <c r="C609" s="15">
        <f>'일자별 시가총액'!C608/'일자별 시가총액'!$G608</f>
        <v>3.5796174779472924E-2</v>
      </c>
      <c r="D609" s="15">
        <f>'일자별 시가총액'!D608/'일자별 시가총액'!$G608</f>
        <v>0.13182990466230082</v>
      </c>
      <c r="E609" s="15">
        <f>'일자별 시가총액'!E608/'일자별 시가총액'!$G608</f>
        <v>6.9138088308650703E-2</v>
      </c>
      <c r="F609" s="15">
        <f>'일자별 시가총액'!F608/'일자별 시가총액'!$G608</f>
        <v>6.9512466396603148E-2</v>
      </c>
      <c r="G609" s="24">
        <f>'일자별 시가총액'!H608</f>
        <v>118.72223089878389</v>
      </c>
      <c r="H609" s="30">
        <v>150000</v>
      </c>
      <c r="I609" s="30">
        <v>100000</v>
      </c>
      <c r="J609" s="9">
        <f t="shared" si="76"/>
        <v>30800000</v>
      </c>
      <c r="K609" s="23">
        <f t="shared" si="74"/>
        <v>11872.223089878389</v>
      </c>
      <c r="L609" s="9">
        <f t="shared" si="75"/>
        <v>365664471168.25439</v>
      </c>
      <c r="M609" s="31">
        <f>$L609*B609/'일자별 주가'!B608-펀드!R608</f>
        <v>6761.9364220588468</v>
      </c>
      <c r="N609" s="31">
        <f>$L609*C609/'일자별 주가'!C608-펀드!S608</f>
        <v>26.330865721571172</v>
      </c>
      <c r="O609" s="31">
        <f>$L609*D609/'일자별 주가'!D608-펀드!T608</f>
        <v>803.44663145189406</v>
      </c>
      <c r="P609" s="31">
        <f>$L609*E609/'일자별 주가'!E608-펀드!U608</f>
        <v>70.27592537739838</v>
      </c>
      <c r="Q609" s="31">
        <f>$L609*F609/'일자별 주가'!F608-펀드!V608</f>
        <v>75.160975281251012</v>
      </c>
      <c r="R609" s="16">
        <f t="shared" si="77"/>
        <v>4165352.835988319</v>
      </c>
      <c r="S609" s="16">
        <f t="shared" si="78"/>
        <v>16219.81328448869</v>
      </c>
      <c r="T609" s="16">
        <f t="shared" si="79"/>
        <v>494923.12497434934</v>
      </c>
      <c r="U609" s="16">
        <f t="shared" si="80"/>
        <v>43289.970032477453</v>
      </c>
      <c r="V609" s="16">
        <f t="shared" si="81"/>
        <v>46299.160773251271</v>
      </c>
    </row>
    <row r="610" spans="1:22" x14ac:dyDescent="0.3">
      <c r="A610">
        <v>608</v>
      </c>
      <c r="B610" s="15">
        <f>'일자별 시가총액'!B609/'일자별 시가총액'!$G609</f>
        <v>0.68988483273743573</v>
      </c>
      <c r="C610" s="15">
        <f>'일자별 시가총액'!C609/'일자별 시가총액'!$G609</f>
        <v>3.7375997715992093E-2</v>
      </c>
      <c r="D610" s="15">
        <f>'일자별 시가총액'!D609/'일자별 시가총액'!$G609</f>
        <v>0.13214124615642048</v>
      </c>
      <c r="E610" s="15">
        <f>'일자별 시가총액'!E609/'일자별 시가총액'!$G609</f>
        <v>6.9300878713735817E-2</v>
      </c>
      <c r="F610" s="15">
        <f>'일자별 시가총액'!F609/'일자별 시가총액'!$G609</f>
        <v>7.1297044676415858E-2</v>
      </c>
      <c r="G610" s="24">
        <f>'일자별 시가총액'!H609</f>
        <v>117.22646414318929</v>
      </c>
      <c r="H610" s="30">
        <v>50000</v>
      </c>
      <c r="I610" s="30">
        <v>0</v>
      </c>
      <c r="J610" s="9">
        <f t="shared" si="76"/>
        <v>30850000</v>
      </c>
      <c r="K610" s="23">
        <f t="shared" si="74"/>
        <v>11722.64641431893</v>
      </c>
      <c r="L610" s="9">
        <f t="shared" si="75"/>
        <v>361643641881.73895</v>
      </c>
      <c r="M610" s="31">
        <f>$L610*B610/'일자별 주가'!B609-펀드!R609</f>
        <v>6761.9364220588468</v>
      </c>
      <c r="N610" s="31">
        <f>$L610*C610/'일자별 주가'!C609-펀드!S609</f>
        <v>26.330865721571172</v>
      </c>
      <c r="O610" s="31">
        <f>$L610*D610/'일자별 주가'!D609-펀드!T609</f>
        <v>803.44663145189406</v>
      </c>
      <c r="P610" s="31">
        <f>$L610*E610/'일자별 주가'!E609-펀드!U609</f>
        <v>70.27592537739838</v>
      </c>
      <c r="Q610" s="31">
        <f>$L610*F610/'일자별 주가'!F609-펀드!V609</f>
        <v>75.160975281243736</v>
      </c>
      <c r="R610" s="16">
        <f t="shared" si="77"/>
        <v>4172114.7724103779</v>
      </c>
      <c r="S610" s="16">
        <f t="shared" si="78"/>
        <v>16246.144150210261</v>
      </c>
      <c r="T610" s="16">
        <f t="shared" si="79"/>
        <v>495726.57160580123</v>
      </c>
      <c r="U610" s="16">
        <f t="shared" si="80"/>
        <v>43360.245957854851</v>
      </c>
      <c r="V610" s="16">
        <f t="shared" si="81"/>
        <v>46374.321748532515</v>
      </c>
    </row>
    <row r="611" spans="1:22" x14ac:dyDescent="0.3">
      <c r="A611">
        <v>609</v>
      </c>
      <c r="B611" s="15">
        <f>'일자별 시가총액'!B610/'일자별 시가총액'!$G610</f>
        <v>0.68826088301937538</v>
      </c>
      <c r="C611" s="15">
        <f>'일자별 시가총액'!C610/'일자별 시가총액'!$G610</f>
        <v>3.7530198279661385E-2</v>
      </c>
      <c r="D611" s="15">
        <f>'일자별 시가총액'!D610/'일자별 시가총액'!$G610</f>
        <v>0.13165360200738899</v>
      </c>
      <c r="E611" s="15">
        <f>'일자별 시가총액'!E610/'일자별 시가총액'!$G610</f>
        <v>6.9702203038570915E-2</v>
      </c>
      <c r="F611" s="15">
        <f>'일자별 시가총액'!F610/'일자별 시가총액'!$G610</f>
        <v>7.2853113655003285E-2</v>
      </c>
      <c r="G611" s="24">
        <f>'일자별 시가총액'!H610</f>
        <v>115.34163215365734</v>
      </c>
      <c r="H611" s="30">
        <v>100000</v>
      </c>
      <c r="I611" s="30">
        <v>50000</v>
      </c>
      <c r="J611" s="9">
        <f t="shared" si="76"/>
        <v>30900000</v>
      </c>
      <c r="K611" s="23">
        <f t="shared" si="74"/>
        <v>11534.163215365734</v>
      </c>
      <c r="L611" s="9">
        <f t="shared" si="75"/>
        <v>356405643354.80115</v>
      </c>
      <c r="M611" s="31">
        <f>$L611*B611/'일자별 주가'!B610-펀드!R610</f>
        <v>6761.9364220583811</v>
      </c>
      <c r="N611" s="31">
        <f>$L611*C611/'일자별 주가'!C610-펀드!S610</f>
        <v>26.330865721571172</v>
      </c>
      <c r="O611" s="31">
        <f>$L611*D611/'일자별 주가'!D610-펀드!T610</f>
        <v>803.44663145177765</v>
      </c>
      <c r="P611" s="31">
        <f>$L611*E611/'일자별 주가'!E610-펀드!U610</f>
        <v>70.275925377391104</v>
      </c>
      <c r="Q611" s="31">
        <f>$L611*F611/'일자별 주가'!F610-펀드!V610</f>
        <v>75.160975281243736</v>
      </c>
      <c r="R611" s="16">
        <f t="shared" si="77"/>
        <v>4178876.7088324362</v>
      </c>
      <c r="S611" s="16">
        <f t="shared" si="78"/>
        <v>16272.475015931832</v>
      </c>
      <c r="T611" s="16">
        <f t="shared" si="79"/>
        <v>496530.01823725301</v>
      </c>
      <c r="U611" s="16">
        <f t="shared" si="80"/>
        <v>43430.521883232243</v>
      </c>
      <c r="V611" s="16">
        <f t="shared" si="81"/>
        <v>46449.482723813759</v>
      </c>
    </row>
    <row r="612" spans="1:22" x14ac:dyDescent="0.3">
      <c r="A612">
        <v>610</v>
      </c>
      <c r="B612" s="15">
        <f>'일자별 시가총액'!B611/'일자별 시가총액'!$G611</f>
        <v>0.68605900149299048</v>
      </c>
      <c r="C612" s="15">
        <f>'일자별 시가총액'!C611/'일자별 시가총액'!$G611</f>
        <v>3.7492362999788656E-2</v>
      </c>
      <c r="D612" s="15">
        <f>'일자별 시가총액'!D611/'일자별 시가총액'!$G611</f>
        <v>0.13265648951616829</v>
      </c>
      <c r="E612" s="15">
        <f>'일자별 시가총액'!E611/'일자별 시가총액'!$G611</f>
        <v>6.9229218085862215E-2</v>
      </c>
      <c r="F612" s="15">
        <f>'일자별 시가총액'!F611/'일자별 시가총액'!$G611</f>
        <v>7.456292790519041E-2</v>
      </c>
      <c r="G612" s="24">
        <f>'일자별 시가총액'!H611</f>
        <v>115.31756884746326</v>
      </c>
      <c r="H612" s="30">
        <v>100000</v>
      </c>
      <c r="I612" s="30">
        <v>50000</v>
      </c>
      <c r="J612" s="9">
        <f t="shared" si="76"/>
        <v>30950000</v>
      </c>
      <c r="K612" s="23">
        <f t="shared" si="74"/>
        <v>11531.756884746326</v>
      </c>
      <c r="L612" s="9">
        <f t="shared" si="75"/>
        <v>356907875582.8988</v>
      </c>
      <c r="M612" s="31">
        <f>$L612*B612/'일자별 주가'!B611-펀드!R611</f>
        <v>6761.9364220602438</v>
      </c>
      <c r="N612" s="31">
        <f>$L612*C612/'일자별 주가'!C611-펀드!S611</f>
        <v>26.330865721576629</v>
      </c>
      <c r="O612" s="31">
        <f>$L612*D612/'일자별 주가'!D611-펀드!T611</f>
        <v>803.44663145189406</v>
      </c>
      <c r="P612" s="31">
        <f>$L612*E612/'일자별 주가'!E611-펀드!U611</f>
        <v>70.275925377405656</v>
      </c>
      <c r="Q612" s="31">
        <f>$L612*F612/'일자별 주가'!F611-펀드!V611</f>
        <v>75.160975281258288</v>
      </c>
      <c r="R612" s="16">
        <f t="shared" si="77"/>
        <v>4185638.6452544965</v>
      </c>
      <c r="S612" s="16">
        <f t="shared" si="78"/>
        <v>16298.805881653409</v>
      </c>
      <c r="T612" s="16">
        <f t="shared" si="79"/>
        <v>497333.4648687049</v>
      </c>
      <c r="U612" s="16">
        <f t="shared" si="80"/>
        <v>43500.797808609648</v>
      </c>
      <c r="V612" s="16">
        <f t="shared" si="81"/>
        <v>46524.643699095017</v>
      </c>
    </row>
    <row r="613" spans="1:22" x14ac:dyDescent="0.3">
      <c r="A613">
        <v>611</v>
      </c>
      <c r="B613" s="15">
        <f>'일자별 시가총액'!B612/'일자별 시가총액'!$G612</f>
        <v>0.69021156946634865</v>
      </c>
      <c r="C613" s="15">
        <f>'일자별 시가총액'!C612/'일자별 시가총액'!$G612</f>
        <v>3.8122016335527212E-2</v>
      </c>
      <c r="D613" s="15">
        <f>'일자별 시가총액'!D612/'일자별 시가총액'!$G612</f>
        <v>0.13127336671732309</v>
      </c>
      <c r="E613" s="15">
        <f>'일자별 시가총액'!E612/'일자별 시가총액'!$G612</f>
        <v>6.8868460148645935E-2</v>
      </c>
      <c r="F613" s="15">
        <f>'일자별 시가총액'!F612/'일자별 시가총액'!$G612</f>
        <v>7.152458733215511E-2</v>
      </c>
      <c r="G613" s="24">
        <f>'일자별 시가총액'!H612</f>
        <v>112.86033301694331</v>
      </c>
      <c r="H613" s="30">
        <v>50000</v>
      </c>
      <c r="I613" s="30">
        <v>50000</v>
      </c>
      <c r="J613" s="9">
        <f t="shared" si="76"/>
        <v>30950000</v>
      </c>
      <c r="K613" s="23">
        <f t="shared" si="74"/>
        <v>11286.033301694333</v>
      </c>
      <c r="L613" s="9">
        <f t="shared" si="75"/>
        <v>349302730687.43964</v>
      </c>
      <c r="M613" s="31">
        <f>$L613*B613/'일자별 주가'!B612-펀드!R612</f>
        <v>0</v>
      </c>
      <c r="N613" s="31">
        <f>$L613*C613/'일자별 주가'!C612-펀드!S612</f>
        <v>0</v>
      </c>
      <c r="O613" s="31">
        <f>$L613*D613/'일자별 주가'!D612-펀드!T612</f>
        <v>0</v>
      </c>
      <c r="P613" s="31">
        <f>$L613*E613/'일자별 주가'!E612-펀드!U612</f>
        <v>0</v>
      </c>
      <c r="Q613" s="31">
        <f>$L613*F613/'일자별 주가'!F612-펀드!V612</f>
        <v>0</v>
      </c>
      <c r="R613" s="16">
        <f t="shared" si="77"/>
        <v>4185638.6452544965</v>
      </c>
      <c r="S613" s="16">
        <f t="shared" si="78"/>
        <v>16298.805881653409</v>
      </c>
      <c r="T613" s="16">
        <f t="shared" si="79"/>
        <v>497333.4648687049</v>
      </c>
      <c r="U613" s="16">
        <f t="shared" si="80"/>
        <v>43500.797808609648</v>
      </c>
      <c r="V613" s="16">
        <f t="shared" si="81"/>
        <v>46524.643699095017</v>
      </c>
    </row>
    <row r="614" spans="1:22" x14ac:dyDescent="0.3">
      <c r="A614">
        <v>612</v>
      </c>
      <c r="B614" s="15">
        <f>'일자별 시가총액'!B613/'일자별 시가총액'!$G613</f>
        <v>0.69188745611212366</v>
      </c>
      <c r="C614" s="15">
        <f>'일자별 시가총액'!C613/'일자별 시가총액'!$G613</f>
        <v>3.848854310409313E-2</v>
      </c>
      <c r="D614" s="15">
        <f>'일자별 시가총액'!D613/'일자별 시가총액'!$G613</f>
        <v>0.12918617905241211</v>
      </c>
      <c r="E614" s="15">
        <f>'일자별 시가총액'!E613/'일자별 시가총액'!$G613</f>
        <v>6.9025673576392166E-2</v>
      </c>
      <c r="F614" s="15">
        <f>'일자별 시가총액'!F613/'일자별 시가총액'!$G613</f>
        <v>7.1412148154978969E-2</v>
      </c>
      <c r="G614" s="24">
        <f>'일자별 시가총액'!H613</f>
        <v>112.19603627653719</v>
      </c>
      <c r="H614" s="30">
        <v>150000</v>
      </c>
      <c r="I614" s="30">
        <v>100000</v>
      </c>
      <c r="J614" s="9">
        <f t="shared" si="76"/>
        <v>31000000</v>
      </c>
      <c r="K614" s="23">
        <f t="shared" si="74"/>
        <v>11219.603627653718</v>
      </c>
      <c r="L614" s="9">
        <f t="shared" si="75"/>
        <v>347807712457.26526</v>
      </c>
      <c r="M614" s="31">
        <f>$L614*B614/'일자별 주가'!B613-펀드!R613</f>
        <v>6761.9364220583811</v>
      </c>
      <c r="N614" s="31">
        <f>$L614*C614/'일자별 주가'!C613-펀드!S613</f>
        <v>26.330865721571172</v>
      </c>
      <c r="O614" s="31">
        <f>$L614*D614/'일자별 주가'!D613-펀드!T613</f>
        <v>803.44663145183586</v>
      </c>
      <c r="P614" s="31">
        <f>$L614*E614/'일자별 주가'!E613-펀드!U613</f>
        <v>70.27592537739838</v>
      </c>
      <c r="Q614" s="31">
        <f>$L614*F614/'일자별 주가'!F613-펀드!V613</f>
        <v>75.160975281251012</v>
      </c>
      <c r="R614" s="16">
        <f t="shared" si="77"/>
        <v>4192400.5816765549</v>
      </c>
      <c r="S614" s="16">
        <f t="shared" si="78"/>
        <v>16325.13674737498</v>
      </c>
      <c r="T614" s="16">
        <f t="shared" si="79"/>
        <v>498136.91150015674</v>
      </c>
      <c r="U614" s="16">
        <f t="shared" si="80"/>
        <v>43571.073733987047</v>
      </c>
      <c r="V614" s="16">
        <f t="shared" si="81"/>
        <v>46599.804674376268</v>
      </c>
    </row>
    <row r="615" spans="1:22" x14ac:dyDescent="0.3">
      <c r="A615">
        <v>613</v>
      </c>
      <c r="B615" s="15">
        <f>'일자별 시가총액'!B614/'일자별 시가총액'!$G614</f>
        <v>0.69295738268171247</v>
      </c>
      <c r="C615" s="15">
        <f>'일자별 시가총액'!C614/'일자별 시가총액'!$G614</f>
        <v>3.8396245336442224E-2</v>
      </c>
      <c r="D615" s="15">
        <f>'일자별 시가총액'!D614/'일자별 시가총액'!$G614</f>
        <v>0.12914425871801199</v>
      </c>
      <c r="E615" s="15">
        <f>'일자별 시가총액'!E614/'일자별 시가총액'!$G614</f>
        <v>6.6962089722494414E-2</v>
      </c>
      <c r="F615" s="15">
        <f>'일자별 시가총액'!F614/'일자별 시가총액'!$G614</f>
        <v>7.2540023541338899E-2</v>
      </c>
      <c r="G615" s="24">
        <f>'일자별 시가총액'!H614</f>
        <v>113.97442235769539</v>
      </c>
      <c r="H615" s="30">
        <v>100000</v>
      </c>
      <c r="I615" s="30">
        <v>50000</v>
      </c>
      <c r="J615" s="9">
        <f t="shared" si="76"/>
        <v>31050000</v>
      </c>
      <c r="K615" s="23">
        <f t="shared" si="74"/>
        <v>11397.442235769538</v>
      </c>
      <c r="L615" s="9">
        <f t="shared" si="75"/>
        <v>353890581420.64417</v>
      </c>
      <c r="M615" s="31">
        <f>$L615*B615/'일자별 주가'!B614-펀드!R614</f>
        <v>6761.9364220593125</v>
      </c>
      <c r="N615" s="31">
        <f>$L615*C615/'일자별 주가'!C614-펀드!S614</f>
        <v>26.33086572157481</v>
      </c>
      <c r="O615" s="31">
        <f>$L615*D615/'일자별 주가'!D614-펀드!T614</f>
        <v>803.44663145201048</v>
      </c>
      <c r="P615" s="31">
        <f>$L615*E615/'일자별 주가'!E614-펀드!U614</f>
        <v>70.275925377391104</v>
      </c>
      <c r="Q615" s="31">
        <f>$L615*F615/'일자별 주가'!F614-펀드!V614</f>
        <v>75.160975281258288</v>
      </c>
      <c r="R615" s="16">
        <f t="shared" si="77"/>
        <v>4199162.5180986142</v>
      </c>
      <c r="S615" s="16">
        <f t="shared" si="78"/>
        <v>16351.467613096554</v>
      </c>
      <c r="T615" s="16">
        <f t="shared" si="79"/>
        <v>498940.35813160875</v>
      </c>
      <c r="U615" s="16">
        <f t="shared" si="80"/>
        <v>43641.349659364438</v>
      </c>
      <c r="V615" s="16">
        <f t="shared" si="81"/>
        <v>46674.965649657526</v>
      </c>
    </row>
    <row r="616" spans="1:22" x14ac:dyDescent="0.3">
      <c r="A616">
        <v>614</v>
      </c>
      <c r="B616" s="15">
        <f>'일자별 시가총액'!B615/'일자별 시가총액'!$G615</f>
        <v>0.69001872639558548</v>
      </c>
      <c r="C616" s="15">
        <f>'일자별 시가총액'!C615/'일자별 시가총액'!$G615</f>
        <v>3.6830926865122363E-2</v>
      </c>
      <c r="D616" s="15">
        <f>'일자별 시가총액'!D615/'일자별 시가총액'!$G615</f>
        <v>0.13246254888022152</v>
      </c>
      <c r="E616" s="15">
        <f>'일자별 시가총액'!E615/'일자별 시가총액'!$G615</f>
        <v>6.6468448761133017E-2</v>
      </c>
      <c r="F616" s="15">
        <f>'일자별 시가총액'!F615/'일자별 시가총액'!$G615</f>
        <v>7.421934909793762E-2</v>
      </c>
      <c r="G616" s="24">
        <f>'일자별 시가총액'!H615</f>
        <v>115.24378872845922</v>
      </c>
      <c r="H616" s="30">
        <v>200000</v>
      </c>
      <c r="I616" s="30">
        <v>100000</v>
      </c>
      <c r="J616" s="9">
        <f t="shared" si="76"/>
        <v>31150000</v>
      </c>
      <c r="K616" s="23">
        <f t="shared" si="74"/>
        <v>11524.378872845922</v>
      </c>
      <c r="L616" s="9">
        <f t="shared" si="75"/>
        <v>358984401889.15045</v>
      </c>
      <c r="M616" s="31">
        <f>$L616*B616/'일자별 주가'!B615-펀드!R615</f>
        <v>13523.872844117694</v>
      </c>
      <c r="N616" s="31">
        <f>$L616*C616/'일자별 주가'!C615-펀드!S615</f>
        <v>52.661731443140525</v>
      </c>
      <c r="O616" s="31">
        <f>$L616*D616/'일자별 주가'!D615-펀드!T615</f>
        <v>1606.8932629036135</v>
      </c>
      <c r="P616" s="31">
        <f>$L616*E616/'일자별 주가'!E615-펀드!U615</f>
        <v>140.55185075478948</v>
      </c>
      <c r="Q616" s="31">
        <f>$L616*F616/'일자별 주가'!F615-펀드!V615</f>
        <v>150.32195056250202</v>
      </c>
      <c r="R616" s="16">
        <f t="shared" si="77"/>
        <v>4212686.3909427319</v>
      </c>
      <c r="S616" s="16">
        <f t="shared" si="78"/>
        <v>16404.129344539695</v>
      </c>
      <c r="T616" s="16">
        <f t="shared" si="79"/>
        <v>500547.25139451236</v>
      </c>
      <c r="U616" s="16">
        <f t="shared" si="80"/>
        <v>43781.901510119227</v>
      </c>
      <c r="V616" s="16">
        <f t="shared" si="81"/>
        <v>46825.287600220028</v>
      </c>
    </row>
    <row r="617" spans="1:22" x14ac:dyDescent="0.3">
      <c r="A617">
        <v>615</v>
      </c>
      <c r="B617" s="15">
        <f>'일자별 시가총액'!B616/'일자별 시가총액'!$G616</f>
        <v>0.68846436380444354</v>
      </c>
      <c r="C617" s="15">
        <f>'일자별 시가총액'!C616/'일자별 시가총액'!$G616</f>
        <v>3.6782960798568624E-2</v>
      </c>
      <c r="D617" s="15">
        <f>'일자별 시가총액'!D616/'일자별 시가총액'!$G616</f>
        <v>0.13124231190975882</v>
      </c>
      <c r="E617" s="15">
        <f>'일자별 시가총액'!E616/'일자별 시가총액'!$G616</f>
        <v>6.8660247708337591E-2</v>
      </c>
      <c r="F617" s="15">
        <f>'일자별 시가총액'!F616/'일자별 시가총액'!$G616</f>
        <v>7.4850115778891405E-2</v>
      </c>
      <c r="G617" s="24">
        <f>'일자별 시가총액'!H616</f>
        <v>116.68258942285424</v>
      </c>
      <c r="H617" s="30">
        <v>100000</v>
      </c>
      <c r="I617" s="30">
        <v>50000</v>
      </c>
      <c r="J617" s="9">
        <f t="shared" si="76"/>
        <v>31200000</v>
      </c>
      <c r="K617" s="23">
        <f t="shared" si="74"/>
        <v>11668.258942285425</v>
      </c>
      <c r="L617" s="9">
        <f t="shared" si="75"/>
        <v>364049678999.3053</v>
      </c>
      <c r="M617" s="31">
        <f>$L617*B617/'일자별 주가'!B616-펀드!R616</f>
        <v>6761.9364220593125</v>
      </c>
      <c r="N617" s="31">
        <f>$L617*C617/'일자별 주가'!C616-펀드!S616</f>
        <v>26.330865721578448</v>
      </c>
      <c r="O617" s="31">
        <f>$L617*D617/'일자별 주가'!D616-펀드!T616</f>
        <v>803.44663145201048</v>
      </c>
      <c r="P617" s="31">
        <f>$L617*E617/'일자별 주가'!E616-펀드!U616</f>
        <v>70.275925377412932</v>
      </c>
      <c r="Q617" s="31">
        <f>$L617*F617/'일자별 주가'!F616-펀드!V616</f>
        <v>75.160975281265564</v>
      </c>
      <c r="R617" s="16">
        <f t="shared" si="77"/>
        <v>4219448.3273647912</v>
      </c>
      <c r="S617" s="16">
        <f t="shared" si="78"/>
        <v>16430.460210261273</v>
      </c>
      <c r="T617" s="16">
        <f t="shared" si="79"/>
        <v>501350.69802596438</v>
      </c>
      <c r="U617" s="16">
        <f t="shared" si="80"/>
        <v>43852.17743549664</v>
      </c>
      <c r="V617" s="16">
        <f t="shared" si="81"/>
        <v>46900.448575501294</v>
      </c>
    </row>
    <row r="618" spans="1:22" x14ac:dyDescent="0.3">
      <c r="A618">
        <v>616</v>
      </c>
      <c r="B618" s="15">
        <f>'일자별 시가총액'!B617/'일자별 시가총액'!$G617</f>
        <v>0.68939276119500692</v>
      </c>
      <c r="C618" s="15">
        <f>'일자별 시가총액'!C617/'일자별 시가총액'!$G617</f>
        <v>3.7073645824068323E-2</v>
      </c>
      <c r="D618" s="15">
        <f>'일자별 시가총액'!D617/'일자별 시가총액'!$G617</f>
        <v>0.13275550225196847</v>
      </c>
      <c r="E618" s="15">
        <f>'일자별 시가총액'!E617/'일자별 시가총액'!$G617</f>
        <v>6.5471167411831094E-2</v>
      </c>
      <c r="F618" s="15">
        <f>'일자별 시가총액'!F617/'일자별 시가총액'!$G617</f>
        <v>7.5306923317125171E-2</v>
      </c>
      <c r="G618" s="24">
        <f>'일자별 시가총액'!H617</f>
        <v>113.77906312784189</v>
      </c>
      <c r="H618" s="30">
        <v>50000</v>
      </c>
      <c r="I618" s="30">
        <v>0</v>
      </c>
      <c r="J618" s="9">
        <f t="shared" si="76"/>
        <v>31250000</v>
      </c>
      <c r="K618" s="23">
        <f t="shared" si="74"/>
        <v>11377.906312784189</v>
      </c>
      <c r="L618" s="9">
        <f t="shared" si="75"/>
        <v>355559572274.50592</v>
      </c>
      <c r="M618" s="31">
        <f>$L618*B618/'일자별 주가'!B617-펀드!R617</f>
        <v>6761.9364220583811</v>
      </c>
      <c r="N618" s="31">
        <f>$L618*C618/'일자별 주가'!C617-펀드!S617</f>
        <v>26.330865721567534</v>
      </c>
      <c r="O618" s="31">
        <f>$L618*D618/'일자별 주가'!D617-펀드!T617</f>
        <v>803.44663145177765</v>
      </c>
      <c r="P618" s="31">
        <f>$L618*E618/'일자별 주가'!E617-펀드!U617</f>
        <v>70.275925377383828</v>
      </c>
      <c r="Q618" s="31">
        <f>$L618*F618/'일자별 주가'!F617-펀드!V617</f>
        <v>75.16097528123646</v>
      </c>
      <c r="R618" s="16">
        <f t="shared" si="77"/>
        <v>4226210.2637868496</v>
      </c>
      <c r="S618" s="16">
        <f t="shared" si="78"/>
        <v>16456.791075982841</v>
      </c>
      <c r="T618" s="16">
        <f t="shared" si="79"/>
        <v>502154.14465741615</v>
      </c>
      <c r="U618" s="16">
        <f t="shared" si="80"/>
        <v>43922.453360874024</v>
      </c>
      <c r="V618" s="16">
        <f t="shared" si="81"/>
        <v>46975.60955078253</v>
      </c>
    </row>
    <row r="619" spans="1:22" x14ac:dyDescent="0.3">
      <c r="A619">
        <v>617</v>
      </c>
      <c r="B619" s="15">
        <f>'일자별 시가총액'!B618/'일자별 시가총액'!$G618</f>
        <v>0.69372739548874529</v>
      </c>
      <c r="C619" s="15">
        <f>'일자별 시가총액'!C618/'일자별 시가총액'!$G618</f>
        <v>3.7439939314136569E-2</v>
      </c>
      <c r="D619" s="15">
        <f>'일자별 시가총액'!D618/'일자별 시가총액'!$G618</f>
        <v>0.13159558925402567</v>
      </c>
      <c r="E619" s="15">
        <f>'일자별 시가총액'!E618/'일자별 시가총액'!$G618</f>
        <v>6.5267831121619227E-2</v>
      </c>
      <c r="F619" s="15">
        <f>'일자별 시가총액'!F618/'일자별 시가총액'!$G618</f>
        <v>7.1969244821473266E-2</v>
      </c>
      <c r="G619" s="24">
        <f>'일자별 시가총액'!H618</f>
        <v>111.1186839567773</v>
      </c>
      <c r="H619" s="30">
        <v>50000</v>
      </c>
      <c r="I619" s="30">
        <v>0</v>
      </c>
      <c r="J619" s="9">
        <f t="shared" si="76"/>
        <v>31300000</v>
      </c>
      <c r="K619" s="23">
        <f t="shared" si="74"/>
        <v>11111.868395677731</v>
      </c>
      <c r="L619" s="9">
        <f t="shared" si="75"/>
        <v>347801480784.71301</v>
      </c>
      <c r="M619" s="31">
        <f>$L619*B619/'일자별 주가'!B618-펀드!R618</f>
        <v>6761.9364220602438</v>
      </c>
      <c r="N619" s="31">
        <f>$L619*C619/'일자별 주가'!C618-펀드!S618</f>
        <v>26.330865721578448</v>
      </c>
      <c r="O619" s="31">
        <f>$L619*D619/'일자별 주가'!D618-펀드!T618</f>
        <v>803.44663145195227</v>
      </c>
      <c r="P619" s="31">
        <f>$L619*E619/'일자별 주가'!E618-펀드!U618</f>
        <v>70.275925377412932</v>
      </c>
      <c r="Q619" s="31">
        <f>$L619*F619/'일자별 주가'!F618-펀드!V618</f>
        <v>75.160975281265564</v>
      </c>
      <c r="R619" s="16">
        <f t="shared" si="77"/>
        <v>4232972.2002089098</v>
      </c>
      <c r="S619" s="16">
        <f t="shared" si="78"/>
        <v>16483.121941704419</v>
      </c>
      <c r="T619" s="16">
        <f t="shared" si="79"/>
        <v>502957.59128886811</v>
      </c>
      <c r="U619" s="16">
        <f t="shared" si="80"/>
        <v>43992.729286251437</v>
      </c>
      <c r="V619" s="16">
        <f t="shared" si="81"/>
        <v>47050.770526063796</v>
      </c>
    </row>
    <row r="620" spans="1:22" x14ac:dyDescent="0.3">
      <c r="A620">
        <v>618</v>
      </c>
      <c r="B620" s="15">
        <f>'일자별 시가총액'!B619/'일자별 시가총액'!$G619</f>
        <v>0.69710725855227329</v>
      </c>
      <c r="C620" s="15">
        <f>'일자별 시가총액'!C619/'일자별 시가총액'!$G619</f>
        <v>3.7723187163782569E-2</v>
      </c>
      <c r="D620" s="15">
        <f>'일자별 시가총액'!D619/'일자별 시가총액'!$G619</f>
        <v>0.12896067375734863</v>
      </c>
      <c r="E620" s="15">
        <f>'일자별 시가총액'!E619/'일자별 시가총액'!$G619</f>
        <v>6.5617028840995351E-2</v>
      </c>
      <c r="F620" s="15">
        <f>'일자별 시가총액'!F619/'일자별 시가총액'!$G619</f>
        <v>7.0591851685600157E-2</v>
      </c>
      <c r="G620" s="24">
        <f>'일자별 시가총액'!H619</f>
        <v>109.02793573227936</v>
      </c>
      <c r="H620" s="30">
        <v>100000</v>
      </c>
      <c r="I620" s="30">
        <v>50000</v>
      </c>
      <c r="J620" s="9">
        <f t="shared" si="76"/>
        <v>31350000</v>
      </c>
      <c r="K620" s="23">
        <f t="shared" si="74"/>
        <v>10902.793573227937</v>
      </c>
      <c r="L620" s="9">
        <f t="shared" si="75"/>
        <v>341802578520.6958</v>
      </c>
      <c r="M620" s="31">
        <f>$L620*B620/'일자별 주가'!B619-펀드!R619</f>
        <v>6761.9364220574498</v>
      </c>
      <c r="N620" s="31">
        <f>$L620*C620/'일자별 주가'!C619-펀드!S619</f>
        <v>26.330865721567534</v>
      </c>
      <c r="O620" s="31">
        <f>$L620*D620/'일자별 주가'!D619-펀드!T619</f>
        <v>803.44663145171944</v>
      </c>
      <c r="P620" s="31">
        <f>$L620*E620/'일자별 주가'!E619-펀드!U619</f>
        <v>70.275925377391104</v>
      </c>
      <c r="Q620" s="31">
        <f>$L620*F620/'일자별 주가'!F619-펀드!V619</f>
        <v>75.160975281243736</v>
      </c>
      <c r="R620" s="16">
        <f t="shared" si="77"/>
        <v>4239734.1366309673</v>
      </c>
      <c r="S620" s="16">
        <f t="shared" si="78"/>
        <v>16509.452807425987</v>
      </c>
      <c r="T620" s="16">
        <f t="shared" si="79"/>
        <v>503761.03792031982</v>
      </c>
      <c r="U620" s="16">
        <f t="shared" si="80"/>
        <v>44063.005211628828</v>
      </c>
      <c r="V620" s="16">
        <f t="shared" si="81"/>
        <v>47125.93150134504</v>
      </c>
    </row>
    <row r="621" spans="1:22" x14ac:dyDescent="0.3">
      <c r="A621">
        <v>619</v>
      </c>
      <c r="B621" s="15">
        <f>'일자별 시가총액'!B620/'일자별 시가총액'!$G620</f>
        <v>0.69986045232012117</v>
      </c>
      <c r="C621" s="15">
        <f>'일자별 시가총액'!C620/'일자별 시가총액'!$G620</f>
        <v>3.775251455084358E-2</v>
      </c>
      <c r="D621" s="15">
        <f>'일자별 시가총액'!D620/'일자별 시가총액'!$G620</f>
        <v>0.12975945120446833</v>
      </c>
      <c r="E621" s="15">
        <f>'일자별 시가총액'!E620/'일자별 시가총액'!$G620</f>
        <v>6.3691406442671017E-2</v>
      </c>
      <c r="F621" s="15">
        <f>'일자별 시가총액'!F620/'일자별 시가총액'!$G620</f>
        <v>6.8936175481895928E-2</v>
      </c>
      <c r="G621" s="24">
        <f>'일자별 시가총액'!H620</f>
        <v>110.3381591057409</v>
      </c>
      <c r="H621" s="30">
        <v>100000</v>
      </c>
      <c r="I621" s="30">
        <v>50000</v>
      </c>
      <c r="J621" s="9">
        <f t="shared" si="76"/>
        <v>31400000</v>
      </c>
      <c r="K621" s="23">
        <f t="shared" si="74"/>
        <v>11033.815910574091</v>
      </c>
      <c r="L621" s="9">
        <f t="shared" si="75"/>
        <v>346461819592.02643</v>
      </c>
      <c r="M621" s="31">
        <f>$L621*B621/'일자별 주가'!B620-펀드!R620</f>
        <v>6761.9364220602438</v>
      </c>
      <c r="N621" s="31">
        <f>$L621*C621/'일자별 주가'!C620-펀드!S620</f>
        <v>26.33086572157481</v>
      </c>
      <c r="O621" s="31">
        <f>$L621*D621/'일자별 주가'!D620-펀드!T620</f>
        <v>803.44663145195227</v>
      </c>
      <c r="P621" s="31">
        <f>$L621*E621/'일자별 주가'!E620-펀드!U620</f>
        <v>70.275925377405656</v>
      </c>
      <c r="Q621" s="31">
        <f>$L621*F621/'일자별 주가'!F620-펀드!V620</f>
        <v>75.160975281243736</v>
      </c>
      <c r="R621" s="16">
        <f t="shared" si="77"/>
        <v>4246496.0730530275</v>
      </c>
      <c r="S621" s="16">
        <f t="shared" si="78"/>
        <v>16535.783673147562</v>
      </c>
      <c r="T621" s="16">
        <f t="shared" si="79"/>
        <v>504564.48455177178</v>
      </c>
      <c r="U621" s="16">
        <f t="shared" si="80"/>
        <v>44133.281137006234</v>
      </c>
      <c r="V621" s="16">
        <f t="shared" si="81"/>
        <v>47201.092476626283</v>
      </c>
    </row>
    <row r="622" spans="1:22" x14ac:dyDescent="0.3">
      <c r="A622">
        <v>620</v>
      </c>
      <c r="B622" s="15">
        <f>'일자별 시가총액'!B621/'일자별 시가총액'!$G621</f>
        <v>0.69245733410279375</v>
      </c>
      <c r="C622" s="15">
        <f>'일자별 시가총액'!C621/'일자별 시가총액'!$G621</f>
        <v>3.7947828244311858E-2</v>
      </c>
      <c r="D622" s="15">
        <f>'일자별 시가총액'!D621/'일자별 시가총액'!$G621</f>
        <v>0.13305300102427603</v>
      </c>
      <c r="E622" s="15">
        <f>'일자별 시가총액'!E621/'일자별 시가총액'!$G621</f>
        <v>6.4417288695115218E-2</v>
      </c>
      <c r="F622" s="15">
        <f>'일자별 시가총액'!F621/'일자별 시가총액'!$G621</f>
        <v>7.2124547933503147E-2</v>
      </c>
      <c r="G622" s="24">
        <f>'일자별 시가총액'!H621</f>
        <v>111.71309604018302</v>
      </c>
      <c r="H622" s="30">
        <v>100000</v>
      </c>
      <c r="I622" s="30">
        <v>50000</v>
      </c>
      <c r="J622" s="9">
        <f t="shared" si="76"/>
        <v>31450000</v>
      </c>
      <c r="K622" s="23">
        <f t="shared" si="74"/>
        <v>11171.309604018303</v>
      </c>
      <c r="L622" s="9">
        <f t="shared" si="75"/>
        <v>351337687046.37561</v>
      </c>
      <c r="M622" s="31">
        <f>$L622*B622/'일자별 주가'!B621-펀드!R621</f>
        <v>6761.9364220583811</v>
      </c>
      <c r="N622" s="31">
        <f>$L622*C622/'일자별 주가'!C621-펀드!S621</f>
        <v>26.33086572157481</v>
      </c>
      <c r="O622" s="31">
        <f>$L622*D622/'일자별 주가'!D621-펀드!T621</f>
        <v>803.44663145189406</v>
      </c>
      <c r="P622" s="31">
        <f>$L622*E622/'일자별 주가'!E621-펀드!U621</f>
        <v>70.27592537739838</v>
      </c>
      <c r="Q622" s="31">
        <f>$L622*F622/'일자별 주가'!F621-펀드!V621</f>
        <v>75.160975281265564</v>
      </c>
      <c r="R622" s="16">
        <f t="shared" si="77"/>
        <v>4253258.0094750859</v>
      </c>
      <c r="S622" s="16">
        <f t="shared" si="78"/>
        <v>16562.114538869137</v>
      </c>
      <c r="T622" s="16">
        <f t="shared" si="79"/>
        <v>505367.93118322367</v>
      </c>
      <c r="U622" s="16">
        <f t="shared" si="80"/>
        <v>44203.557062383632</v>
      </c>
      <c r="V622" s="16">
        <f t="shared" si="81"/>
        <v>47276.253451907549</v>
      </c>
    </row>
    <row r="623" spans="1:22" x14ac:dyDescent="0.3">
      <c r="A623">
        <v>621</v>
      </c>
      <c r="B623" s="15">
        <f>'일자별 시가총액'!B622/'일자별 시가총액'!$G622</f>
        <v>0.69185986568279112</v>
      </c>
      <c r="C623" s="15">
        <f>'일자별 시가총액'!C622/'일자별 시가총액'!$G622</f>
        <v>3.8214050788974864E-2</v>
      </c>
      <c r="D623" s="15">
        <f>'일자별 시가총액'!D622/'일자별 시가총액'!$G622</f>
        <v>0.13424082595441866</v>
      </c>
      <c r="E623" s="15">
        <f>'일자별 시가총액'!E622/'일자별 시가총액'!$G622</f>
        <v>6.4509702788818193E-2</v>
      </c>
      <c r="F623" s="15">
        <f>'일자별 시가총액'!F622/'일자별 시가총액'!$G622</f>
        <v>7.1175554784997111E-2</v>
      </c>
      <c r="G623" s="24">
        <f>'일자별 시가총액'!H622</f>
        <v>110.24579777517548</v>
      </c>
      <c r="H623" s="30">
        <v>100000</v>
      </c>
      <c r="I623" s="30">
        <v>100000</v>
      </c>
      <c r="J623" s="9">
        <f t="shared" si="76"/>
        <v>31450000</v>
      </c>
      <c r="K623" s="23">
        <f t="shared" si="74"/>
        <v>11024.579777517547</v>
      </c>
      <c r="L623" s="9">
        <f t="shared" si="75"/>
        <v>346723034002.92688</v>
      </c>
      <c r="M623" s="31">
        <f>$L623*B623/'일자별 주가'!B622-펀드!R622</f>
        <v>0</v>
      </c>
      <c r="N623" s="31">
        <f>$L623*C623/'일자별 주가'!C622-펀드!S622</f>
        <v>0</v>
      </c>
      <c r="O623" s="31">
        <f>$L623*D623/'일자별 주가'!D622-펀드!T622</f>
        <v>0</v>
      </c>
      <c r="P623" s="31">
        <f>$L623*E623/'일자별 주가'!E622-펀드!U622</f>
        <v>0</v>
      </c>
      <c r="Q623" s="31">
        <f>$L623*F623/'일자별 주가'!F622-펀드!V622</f>
        <v>0</v>
      </c>
      <c r="R623" s="16">
        <f t="shared" si="77"/>
        <v>4253258.0094750859</v>
      </c>
      <c r="S623" s="16">
        <f t="shared" si="78"/>
        <v>16562.114538869137</v>
      </c>
      <c r="T623" s="16">
        <f t="shared" si="79"/>
        <v>505367.93118322367</v>
      </c>
      <c r="U623" s="16">
        <f t="shared" si="80"/>
        <v>44203.557062383632</v>
      </c>
      <c r="V623" s="16">
        <f t="shared" si="81"/>
        <v>47276.253451907549</v>
      </c>
    </row>
    <row r="624" spans="1:22" x14ac:dyDescent="0.3">
      <c r="A624">
        <v>622</v>
      </c>
      <c r="B624" s="15">
        <f>'일자별 시가총액'!B623/'일자별 시가총액'!$G623</f>
        <v>0.69287584453324558</v>
      </c>
      <c r="C624" s="15">
        <f>'일자별 시가총액'!C623/'일자별 시가총액'!$G623</f>
        <v>3.7874643013248041E-2</v>
      </c>
      <c r="D624" s="15">
        <f>'일자별 시가총액'!D623/'일자별 시가총액'!$G623</f>
        <v>0.13282627082939144</v>
      </c>
      <c r="E624" s="15">
        <f>'일자별 시가총액'!E623/'일자별 시가총액'!$G623</f>
        <v>6.4833462058899699E-2</v>
      </c>
      <c r="F624" s="15">
        <f>'일자별 시가총액'!F623/'일자별 시가총액'!$G623</f>
        <v>7.1589779565215214E-2</v>
      </c>
      <c r="G624" s="24">
        <f>'일자별 시가총액'!H623</f>
        <v>113.59746565532012</v>
      </c>
      <c r="H624" s="30">
        <v>100000</v>
      </c>
      <c r="I624" s="30">
        <v>50000</v>
      </c>
      <c r="J624" s="9">
        <f t="shared" si="76"/>
        <v>31500000</v>
      </c>
      <c r="K624" s="23">
        <f t="shared" si="74"/>
        <v>11359.746565532012</v>
      </c>
      <c r="L624" s="9">
        <f t="shared" si="75"/>
        <v>357832016814.25836</v>
      </c>
      <c r="M624" s="31">
        <f>$L624*B624/'일자별 주가'!B623-펀드!R623</f>
        <v>6761.9364220583811</v>
      </c>
      <c r="N624" s="31">
        <f>$L624*C624/'일자별 주가'!C623-펀드!S623</f>
        <v>26.330865721567534</v>
      </c>
      <c r="O624" s="31">
        <f>$L624*D624/'일자별 주가'!D623-펀드!T623</f>
        <v>803.44663145189406</v>
      </c>
      <c r="P624" s="31">
        <f>$L624*E624/'일자별 주가'!E623-펀드!U623</f>
        <v>70.27592537739838</v>
      </c>
      <c r="Q624" s="31">
        <f>$L624*F624/'일자별 주가'!F623-펀드!V623</f>
        <v>75.160975281243736</v>
      </c>
      <c r="R624" s="16">
        <f t="shared" si="77"/>
        <v>4260019.9458971443</v>
      </c>
      <c r="S624" s="16">
        <f t="shared" si="78"/>
        <v>16588.445404590704</v>
      </c>
      <c r="T624" s="16">
        <f t="shared" si="79"/>
        <v>506171.37781467556</v>
      </c>
      <c r="U624" s="16">
        <f t="shared" si="80"/>
        <v>44273.83298776103</v>
      </c>
      <c r="V624" s="16">
        <f t="shared" si="81"/>
        <v>47351.414427188793</v>
      </c>
    </row>
    <row r="625" spans="1:22" x14ac:dyDescent="0.3">
      <c r="A625">
        <v>623</v>
      </c>
      <c r="B625" s="15">
        <f>'일자별 시가총액'!B624/'일자별 시가총액'!$G624</f>
        <v>0.69275384486799296</v>
      </c>
      <c r="C625" s="15">
        <f>'일자별 시가총액'!C624/'일자별 시가총액'!$G624</f>
        <v>3.7637329455053201E-2</v>
      </c>
      <c r="D625" s="15">
        <f>'일자별 시가총액'!D624/'일자별 시가총액'!$G624</f>
        <v>0.13293371203132695</v>
      </c>
      <c r="E625" s="15">
        <f>'일자별 시가총액'!E624/'일자별 시가총액'!$G624</f>
        <v>6.6232339137521953E-2</v>
      </c>
      <c r="F625" s="15">
        <f>'일자별 시가총액'!F624/'일자별 시가총액'!$G624</f>
        <v>7.0442774508104905E-2</v>
      </c>
      <c r="G625" s="24">
        <f>'일자별 시가총액'!H624</f>
        <v>114.59356621845865</v>
      </c>
      <c r="H625" s="30">
        <v>200000</v>
      </c>
      <c r="I625" s="30">
        <v>50000</v>
      </c>
      <c r="J625" s="9">
        <f t="shared" si="76"/>
        <v>31650000</v>
      </c>
      <c r="K625" s="23">
        <f t="shared" si="74"/>
        <v>11459.356621845865</v>
      </c>
      <c r="L625" s="9">
        <f t="shared" si="75"/>
        <v>362688637081.42163</v>
      </c>
      <c r="M625" s="31">
        <f>$L625*B625/'일자별 주가'!B624-펀드!R624</f>
        <v>20285.809266177006</v>
      </c>
      <c r="N625" s="31">
        <f>$L625*C625/'일자별 주가'!C624-펀드!S624</f>
        <v>78.992597164717154</v>
      </c>
      <c r="O625" s="31">
        <f>$L625*D625/'일자별 주가'!D624-펀드!T624</f>
        <v>2410.339894355624</v>
      </c>
      <c r="P625" s="31">
        <f>$L625*E625/'일자별 주가'!E624-펀드!U624</f>
        <v>210.82777613218786</v>
      </c>
      <c r="Q625" s="31">
        <f>$L625*F625/'일자별 주가'!F624-펀드!V624</f>
        <v>225.48292584376031</v>
      </c>
      <c r="R625" s="16">
        <f t="shared" si="77"/>
        <v>4280305.7551633213</v>
      </c>
      <c r="S625" s="16">
        <f t="shared" si="78"/>
        <v>16667.438001755421</v>
      </c>
      <c r="T625" s="16">
        <f t="shared" si="79"/>
        <v>508581.71770903119</v>
      </c>
      <c r="U625" s="16">
        <f t="shared" si="80"/>
        <v>44484.660763893218</v>
      </c>
      <c r="V625" s="16">
        <f t="shared" si="81"/>
        <v>47576.897353032553</v>
      </c>
    </row>
    <row r="626" spans="1:22" x14ac:dyDescent="0.3">
      <c r="A626">
        <v>624</v>
      </c>
      <c r="B626" s="15">
        <f>'일자별 시가총액'!B625/'일자별 시가총액'!$G625</f>
        <v>0.69631700751380576</v>
      </c>
      <c r="C626" s="15">
        <f>'일자별 시가총액'!C625/'일자별 시가총액'!$G625</f>
        <v>3.8227708232773709E-2</v>
      </c>
      <c r="D626" s="15">
        <f>'일자별 시가총액'!D625/'일자별 시가총액'!$G625</f>
        <v>0.13184243606625107</v>
      </c>
      <c r="E626" s="15">
        <f>'일자별 시가총액'!E625/'일자별 시가총액'!$G625</f>
        <v>6.4244458038849234E-2</v>
      </c>
      <c r="F626" s="15">
        <f>'일자별 시가총액'!F625/'일자별 시가총액'!$G625</f>
        <v>6.9368390148320219E-2</v>
      </c>
      <c r="G626" s="24">
        <f>'일자별 시가총액'!H625</f>
        <v>114.20139313750242</v>
      </c>
      <c r="H626" s="30">
        <v>100000</v>
      </c>
      <c r="I626" s="30">
        <v>50000</v>
      </c>
      <c r="J626" s="9">
        <f t="shared" si="76"/>
        <v>31700000</v>
      </c>
      <c r="K626" s="23">
        <f t="shared" si="74"/>
        <v>11420.139313750242</v>
      </c>
      <c r="L626" s="9">
        <f t="shared" si="75"/>
        <v>362018416245.88269</v>
      </c>
      <c r="M626" s="31">
        <f>$L626*B626/'일자별 주가'!B625-펀드!R625</f>
        <v>6761.9364220593125</v>
      </c>
      <c r="N626" s="31">
        <f>$L626*C626/'일자별 주가'!C625-펀드!S625</f>
        <v>26.33086572157481</v>
      </c>
      <c r="O626" s="31">
        <f>$L626*D626/'일자별 주가'!D625-펀드!T625</f>
        <v>803.44663145177765</v>
      </c>
      <c r="P626" s="31">
        <f>$L626*E626/'일자별 주가'!E625-펀드!U625</f>
        <v>70.275925377405656</v>
      </c>
      <c r="Q626" s="31">
        <f>$L626*F626/'일자별 주가'!F625-펀드!V625</f>
        <v>75.160975281258288</v>
      </c>
      <c r="R626" s="16">
        <f t="shared" si="77"/>
        <v>4287067.6915853806</v>
      </c>
      <c r="S626" s="16">
        <f t="shared" si="78"/>
        <v>16693.768867476996</v>
      </c>
      <c r="T626" s="16">
        <f t="shared" si="79"/>
        <v>509385.16434048297</v>
      </c>
      <c r="U626" s="16">
        <f t="shared" si="80"/>
        <v>44554.936689270624</v>
      </c>
      <c r="V626" s="16">
        <f t="shared" si="81"/>
        <v>47652.058328313811</v>
      </c>
    </row>
    <row r="627" spans="1:22" x14ac:dyDescent="0.3">
      <c r="A627">
        <v>625</v>
      </c>
      <c r="B627" s="15">
        <f>'일자별 시가총액'!B626/'일자별 시가총액'!$G626</f>
        <v>0.69460873669371348</v>
      </c>
      <c r="C627" s="15">
        <f>'일자별 시가총액'!C626/'일자별 시가총액'!$G626</f>
        <v>3.8826139894134075E-2</v>
      </c>
      <c r="D627" s="15">
        <f>'일자별 시가총액'!D626/'일자별 시가총액'!$G626</f>
        <v>0.13253534229192504</v>
      </c>
      <c r="E627" s="15">
        <f>'일자별 시가총액'!E626/'일자별 시가총액'!$G626</f>
        <v>6.3864970815120173E-2</v>
      </c>
      <c r="F627" s="15">
        <f>'일자별 시가총액'!F626/'일자별 시가총액'!$G626</f>
        <v>7.0164810305107295E-2</v>
      </c>
      <c r="G627" s="24">
        <f>'일자별 시가총액'!H626</f>
        <v>113.11936788807199</v>
      </c>
      <c r="H627" s="30">
        <v>200000</v>
      </c>
      <c r="I627" s="30">
        <v>150000</v>
      </c>
      <c r="J627" s="9">
        <f t="shared" si="76"/>
        <v>31750000</v>
      </c>
      <c r="K627" s="23">
        <f t="shared" si="74"/>
        <v>11311.936788807199</v>
      </c>
      <c r="L627" s="9">
        <f t="shared" si="75"/>
        <v>359153993044.6286</v>
      </c>
      <c r="M627" s="31">
        <f>$L627*B627/'일자별 주가'!B626-펀드!R626</f>
        <v>6761.9364220593125</v>
      </c>
      <c r="N627" s="31">
        <f>$L627*C627/'일자별 주가'!C626-펀드!S626</f>
        <v>26.330865721571172</v>
      </c>
      <c r="O627" s="31">
        <f>$L627*D627/'일자별 주가'!D626-펀드!T626</f>
        <v>803.44663145183586</v>
      </c>
      <c r="P627" s="31">
        <f>$L627*E627/'일자별 주가'!E626-펀드!U626</f>
        <v>70.275925377391104</v>
      </c>
      <c r="Q627" s="31">
        <f>$L627*F627/'일자별 주가'!F626-펀드!V626</f>
        <v>75.160975281251012</v>
      </c>
      <c r="R627" s="16">
        <f t="shared" si="77"/>
        <v>4293829.6280074399</v>
      </c>
      <c r="S627" s="16">
        <f t="shared" si="78"/>
        <v>16720.099733198567</v>
      </c>
      <c r="T627" s="16">
        <f t="shared" si="79"/>
        <v>510188.6109719348</v>
      </c>
      <c r="U627" s="16">
        <f t="shared" si="80"/>
        <v>44625.212614648015</v>
      </c>
      <c r="V627" s="16">
        <f t="shared" si="81"/>
        <v>47727.219303595062</v>
      </c>
    </row>
    <row r="628" spans="1:22" x14ac:dyDescent="0.3">
      <c r="A628">
        <v>626</v>
      </c>
      <c r="B628" s="15">
        <f>'일자별 시가총액'!B627/'일자별 시가총액'!$G627</f>
        <v>0.69335878557401265</v>
      </c>
      <c r="C628" s="15">
        <f>'일자별 시가총액'!C627/'일자별 시가총액'!$G627</f>
        <v>3.8729992320308243E-2</v>
      </c>
      <c r="D628" s="15">
        <f>'일자별 시가총액'!D627/'일자별 시가총액'!$G627</f>
        <v>0.13351923460892823</v>
      </c>
      <c r="E628" s="15">
        <f>'일자별 시가총액'!E627/'일자별 시가총액'!$G627</f>
        <v>6.4232682922295586E-2</v>
      </c>
      <c r="F628" s="15">
        <f>'일자별 시가총액'!F627/'일자별 시가총액'!$G627</f>
        <v>7.0159304574455281E-2</v>
      </c>
      <c r="G628" s="24">
        <f>'일자별 시가총액'!H627</f>
        <v>113.12824489697191</v>
      </c>
      <c r="H628" s="30">
        <v>100000</v>
      </c>
      <c r="I628" s="30">
        <v>100000</v>
      </c>
      <c r="J628" s="9">
        <f t="shared" si="76"/>
        <v>31750000</v>
      </c>
      <c r="K628" s="23">
        <f t="shared" si="74"/>
        <v>11312.82448969719</v>
      </c>
      <c r="L628" s="9">
        <f t="shared" si="75"/>
        <v>359182177547.8858</v>
      </c>
      <c r="M628" s="31">
        <f>$L628*B628/'일자별 주가'!B627-펀드!R627</f>
        <v>0</v>
      </c>
      <c r="N628" s="31">
        <f>$L628*C628/'일자별 주가'!C627-펀드!S627</f>
        <v>0</v>
      </c>
      <c r="O628" s="31">
        <f>$L628*D628/'일자별 주가'!D627-펀드!T627</f>
        <v>0</v>
      </c>
      <c r="P628" s="31">
        <f>$L628*E628/'일자별 주가'!E627-펀드!U627</f>
        <v>0</v>
      </c>
      <c r="Q628" s="31">
        <f>$L628*F628/'일자별 주가'!F627-펀드!V627</f>
        <v>0</v>
      </c>
      <c r="R628" s="16">
        <f t="shared" si="77"/>
        <v>4293829.6280074399</v>
      </c>
      <c r="S628" s="16">
        <f t="shared" si="78"/>
        <v>16720.099733198567</v>
      </c>
      <c r="T628" s="16">
        <f t="shared" si="79"/>
        <v>510188.6109719348</v>
      </c>
      <c r="U628" s="16">
        <f t="shared" si="80"/>
        <v>44625.212614648015</v>
      </c>
      <c r="V628" s="16">
        <f t="shared" si="81"/>
        <v>47727.219303595062</v>
      </c>
    </row>
    <row r="629" spans="1:22" x14ac:dyDescent="0.3">
      <c r="A629">
        <v>627</v>
      </c>
      <c r="B629" s="15">
        <f>'일자별 시가총액'!B628/'일자별 시가총액'!$G628</f>
        <v>0.68942261923574433</v>
      </c>
      <c r="C629" s="15">
        <f>'일자별 시가총액'!C628/'일자별 시가총액'!$G628</f>
        <v>3.8518173687812622E-2</v>
      </c>
      <c r="D629" s="15">
        <f>'일자별 시가총액'!D628/'일자별 시가총액'!$G628</f>
        <v>0.13391569764691941</v>
      </c>
      <c r="E629" s="15">
        <f>'일자별 시가총액'!E628/'일자별 시가총액'!$G628</f>
        <v>6.6043342166509797E-2</v>
      </c>
      <c r="F629" s="15">
        <f>'일자별 시가총액'!F628/'일자별 시가총액'!$G628</f>
        <v>7.2100167263013826E-2</v>
      </c>
      <c r="G629" s="24">
        <f>'일자별 시가총액'!H628</f>
        <v>112.79332398446829</v>
      </c>
      <c r="H629" s="30">
        <v>200000</v>
      </c>
      <c r="I629" s="30">
        <v>50000</v>
      </c>
      <c r="J629" s="9">
        <f t="shared" si="76"/>
        <v>31900000</v>
      </c>
      <c r="K629" s="23">
        <f t="shared" si="74"/>
        <v>11279.332398446828</v>
      </c>
      <c r="L629" s="9">
        <f t="shared" si="75"/>
        <v>359810703510.4538</v>
      </c>
      <c r="M629" s="31">
        <f>$L629*B629/'일자별 주가'!B628-펀드!R628</f>
        <v>20285.809266175143</v>
      </c>
      <c r="N629" s="31">
        <f>$L629*C629/'일자별 주가'!C628-펀드!S628</f>
        <v>78.992597164717154</v>
      </c>
      <c r="O629" s="31">
        <f>$L629*D629/'일자별 주가'!D628-펀드!T628</f>
        <v>2410.3398943555658</v>
      </c>
      <c r="P629" s="31">
        <f>$L629*E629/'일자별 주가'!E628-펀드!U628</f>
        <v>210.82777613218786</v>
      </c>
      <c r="Q629" s="31">
        <f>$L629*F629/'일자별 주가'!F628-펀드!V628</f>
        <v>225.48292584374576</v>
      </c>
      <c r="R629" s="16">
        <f t="shared" si="77"/>
        <v>4314115.437273615</v>
      </c>
      <c r="S629" s="16">
        <f t="shared" si="78"/>
        <v>16799.092330363284</v>
      </c>
      <c r="T629" s="16">
        <f t="shared" si="79"/>
        <v>512598.95086629037</v>
      </c>
      <c r="U629" s="16">
        <f t="shared" si="80"/>
        <v>44836.040390780203</v>
      </c>
      <c r="V629" s="16">
        <f t="shared" si="81"/>
        <v>47952.702229438808</v>
      </c>
    </row>
    <row r="630" spans="1:22" x14ac:dyDescent="0.3">
      <c r="A630">
        <v>628</v>
      </c>
      <c r="B630" s="15">
        <f>'일자별 시가총액'!B629/'일자별 시가총액'!$G629</f>
        <v>0.69507873044628243</v>
      </c>
      <c r="C630" s="15">
        <f>'일자별 시가총액'!C629/'일자별 시가총액'!$G629</f>
        <v>3.6855207494647615E-2</v>
      </c>
      <c r="D630" s="15">
        <f>'일자별 시가총액'!D629/'일자별 시가총액'!$G629</f>
        <v>0.13585819887661887</v>
      </c>
      <c r="E630" s="15">
        <f>'일자별 시가총액'!E629/'일자별 시가총액'!$G629</f>
        <v>6.1643629248098609E-2</v>
      </c>
      <c r="F630" s="15">
        <f>'일자별 시가총액'!F629/'일자별 시가총액'!$G629</f>
        <v>7.0564233934352474E-2</v>
      </c>
      <c r="G630" s="24">
        <f>'일자별 시가총액'!H629</f>
        <v>116.73963467794313</v>
      </c>
      <c r="H630" s="30">
        <v>150000</v>
      </c>
      <c r="I630" s="30">
        <v>50000</v>
      </c>
      <c r="J630" s="9">
        <f t="shared" si="76"/>
        <v>32000000</v>
      </c>
      <c r="K630" s="23">
        <f t="shared" si="74"/>
        <v>11673.963467794312</v>
      </c>
      <c r="L630" s="9">
        <f t="shared" si="75"/>
        <v>373566830969.41797</v>
      </c>
      <c r="M630" s="31">
        <f>$L630*B630/'일자별 주가'!B629-펀드!R629</f>
        <v>13523.872844118625</v>
      </c>
      <c r="N630" s="31">
        <f>$L630*C630/'일자별 주가'!C629-펀드!S629</f>
        <v>52.661731443142344</v>
      </c>
      <c r="O630" s="31">
        <f>$L630*D630/'일자별 주가'!D629-펀드!T629</f>
        <v>1606.8932629036717</v>
      </c>
      <c r="P630" s="31">
        <f>$L630*E630/'일자별 주가'!E629-펀드!U629</f>
        <v>140.55185075480404</v>
      </c>
      <c r="Q630" s="31">
        <f>$L630*F630/'일자별 주가'!F629-펀드!V629</f>
        <v>150.32195056250202</v>
      </c>
      <c r="R630" s="16">
        <f t="shared" si="77"/>
        <v>4327639.3101177337</v>
      </c>
      <c r="S630" s="16">
        <f t="shared" si="78"/>
        <v>16851.754061806427</v>
      </c>
      <c r="T630" s="16">
        <f t="shared" si="79"/>
        <v>514205.84412919404</v>
      </c>
      <c r="U630" s="16">
        <f t="shared" si="80"/>
        <v>44976.592241535007</v>
      </c>
      <c r="V630" s="16">
        <f t="shared" si="81"/>
        <v>48103.02418000131</v>
      </c>
    </row>
    <row r="631" spans="1:22" x14ac:dyDescent="0.3">
      <c r="A631">
        <v>629</v>
      </c>
      <c r="B631" s="15">
        <f>'일자별 시가총액'!B630/'일자별 시가총액'!$G630</f>
        <v>0.6996237247185626</v>
      </c>
      <c r="C631" s="15">
        <f>'일자별 시가총액'!C630/'일자별 시가총액'!$G630</f>
        <v>3.5649459805571375E-2</v>
      </c>
      <c r="D631" s="15">
        <f>'일자별 시가총액'!D630/'일자별 시가총액'!$G630</f>
        <v>0.13563794590861217</v>
      </c>
      <c r="E631" s="15">
        <f>'일자별 시가총액'!E630/'일자별 시가총액'!$G630</f>
        <v>6.0494598438534719E-2</v>
      </c>
      <c r="F631" s="15">
        <f>'일자별 시가총액'!F630/'일자별 시가총액'!$G630</f>
        <v>6.8594271128719145E-2</v>
      </c>
      <c r="G631" s="24">
        <f>'일자별 시가총액'!H630</f>
        <v>119.65399392189713</v>
      </c>
      <c r="H631" s="30">
        <v>150000</v>
      </c>
      <c r="I631" s="30">
        <v>100000</v>
      </c>
      <c r="J631" s="9">
        <f t="shared" si="76"/>
        <v>32050000</v>
      </c>
      <c r="K631" s="23">
        <f t="shared" si="74"/>
        <v>11965.399392189713</v>
      </c>
      <c r="L631" s="9">
        <f t="shared" si="75"/>
        <v>383491050519.6803</v>
      </c>
      <c r="M631" s="31">
        <f>$L631*B631/'일자별 주가'!B630-펀드!R630</f>
        <v>6761.9364220593125</v>
      </c>
      <c r="N631" s="31">
        <f>$L631*C631/'일자별 주가'!C630-펀드!S630</f>
        <v>26.330865721578448</v>
      </c>
      <c r="O631" s="31">
        <f>$L631*D631/'일자별 주가'!D630-펀드!T630</f>
        <v>803.44663145201048</v>
      </c>
      <c r="P631" s="31">
        <f>$L631*E631/'일자별 주가'!E630-펀드!U630</f>
        <v>70.275925377405656</v>
      </c>
      <c r="Q631" s="31">
        <f>$L631*F631/'일자별 주가'!F630-펀드!V630</f>
        <v>75.160975281258288</v>
      </c>
      <c r="R631" s="16">
        <f t="shared" si="77"/>
        <v>4334401.246539793</v>
      </c>
      <c r="S631" s="16">
        <f t="shared" si="78"/>
        <v>16878.084927528005</v>
      </c>
      <c r="T631" s="16">
        <f t="shared" si="79"/>
        <v>515009.29076064605</v>
      </c>
      <c r="U631" s="16">
        <f t="shared" si="80"/>
        <v>45046.868166912413</v>
      </c>
      <c r="V631" s="16">
        <f t="shared" si="81"/>
        <v>48178.185155282568</v>
      </c>
    </row>
    <row r="632" spans="1:22" x14ac:dyDescent="0.3">
      <c r="A632">
        <v>630</v>
      </c>
      <c r="B632" s="15">
        <f>'일자별 시가총액'!B631/'일자별 시가총액'!$G631</f>
        <v>0.69644891671320874</v>
      </c>
      <c r="C632" s="15">
        <f>'일자별 시가총액'!C631/'일자별 시가총액'!$G631</f>
        <v>3.6471189804161495E-2</v>
      </c>
      <c r="D632" s="15">
        <f>'일자별 시가총액'!D631/'일자별 시가총액'!$G631</f>
        <v>0.13588074701074268</v>
      </c>
      <c r="E632" s="15">
        <f>'일자별 시가총액'!E631/'일자별 시가총액'!$G631</f>
        <v>6.1922030335306792E-2</v>
      </c>
      <c r="F632" s="15">
        <f>'일자별 시가총액'!F631/'일자별 시가총액'!$G631</f>
        <v>6.9277116136580247E-2</v>
      </c>
      <c r="G632" s="24">
        <f>'일자별 시가총액'!H631</f>
        <v>118.25761178489043</v>
      </c>
      <c r="H632" s="30">
        <v>200000</v>
      </c>
      <c r="I632" s="30">
        <v>100000</v>
      </c>
      <c r="J632" s="9">
        <f t="shared" si="76"/>
        <v>32150000</v>
      </c>
      <c r="K632" s="23">
        <f t="shared" si="74"/>
        <v>11825.761178489043</v>
      </c>
      <c r="L632" s="9">
        <f t="shared" si="75"/>
        <v>380198221888.42273</v>
      </c>
      <c r="M632" s="31">
        <f>$L632*B632/'일자별 주가'!B631-펀드!R631</f>
        <v>13523.872844118625</v>
      </c>
      <c r="N632" s="31">
        <f>$L632*C632/'일자별 주가'!C631-펀드!S631</f>
        <v>52.661731443145982</v>
      </c>
      <c r="O632" s="31">
        <f>$L632*D632/'일자별 주가'!D631-펀드!T631</f>
        <v>1606.8932629037299</v>
      </c>
      <c r="P632" s="31">
        <f>$L632*E632/'일자별 주가'!E631-펀드!U631</f>
        <v>140.55185075479676</v>
      </c>
      <c r="Q632" s="31">
        <f>$L632*F632/'일자별 주가'!F631-펀드!V631</f>
        <v>150.3219505625093</v>
      </c>
      <c r="R632" s="16">
        <f t="shared" si="77"/>
        <v>4347925.1193839116</v>
      </c>
      <c r="S632" s="16">
        <f t="shared" si="78"/>
        <v>16930.746658971151</v>
      </c>
      <c r="T632" s="16">
        <f t="shared" si="79"/>
        <v>516616.18402354978</v>
      </c>
      <c r="U632" s="16">
        <f t="shared" si="80"/>
        <v>45187.420017667209</v>
      </c>
      <c r="V632" s="16">
        <f t="shared" si="81"/>
        <v>48328.507105845078</v>
      </c>
    </row>
    <row r="633" spans="1:22" x14ac:dyDescent="0.3">
      <c r="A633">
        <v>631</v>
      </c>
      <c r="B633" s="15">
        <f>'일자별 시가총액'!B632/'일자별 시가총액'!$G632</f>
        <v>0.69024614403675144</v>
      </c>
      <c r="C633" s="15">
        <f>'일자별 시가총액'!C632/'일자별 시가총액'!$G632</f>
        <v>3.6563057463996157E-2</v>
      </c>
      <c r="D633" s="15">
        <f>'일자별 시가총액'!D632/'일자별 시가총액'!$G632</f>
        <v>0.13827215691862546</v>
      </c>
      <c r="E633" s="15">
        <f>'일자별 시가총액'!E632/'일자별 시가총액'!$G632</f>
        <v>6.4029168839922365E-2</v>
      </c>
      <c r="F633" s="15">
        <f>'일자별 시가총액'!F632/'일자별 시가총액'!$G632</f>
        <v>7.088947274070459E-2</v>
      </c>
      <c r="G633" s="24">
        <f>'일자별 시가총액'!H632</f>
        <v>118.53659946350533</v>
      </c>
      <c r="H633" s="30">
        <v>200000</v>
      </c>
      <c r="I633" s="30">
        <v>150000</v>
      </c>
      <c r="J633" s="9">
        <f t="shared" si="76"/>
        <v>32200000</v>
      </c>
      <c r="K633" s="23">
        <f t="shared" si="74"/>
        <v>11853.659946350532</v>
      </c>
      <c r="L633" s="9">
        <f t="shared" si="75"/>
        <v>381687850272.48712</v>
      </c>
      <c r="M633" s="31">
        <f>$L633*B633/'일자별 주가'!B632-펀드!R632</f>
        <v>6761.9364220583811</v>
      </c>
      <c r="N633" s="31">
        <f>$L633*C633/'일자별 주가'!C632-펀드!S632</f>
        <v>26.330865721567534</v>
      </c>
      <c r="O633" s="31">
        <f>$L633*D633/'일자별 주가'!D632-펀드!T632</f>
        <v>803.44663145177765</v>
      </c>
      <c r="P633" s="31">
        <f>$L633*E633/'일자별 주가'!E632-펀드!U632</f>
        <v>70.27592537739838</v>
      </c>
      <c r="Q633" s="31">
        <f>$L633*F633/'일자별 주가'!F632-펀드!V632</f>
        <v>75.16097528123646</v>
      </c>
      <c r="R633" s="16">
        <f t="shared" si="77"/>
        <v>4354687.05580597</v>
      </c>
      <c r="S633" s="16">
        <f t="shared" si="78"/>
        <v>16957.077524692719</v>
      </c>
      <c r="T633" s="16">
        <f t="shared" si="79"/>
        <v>517419.63065500156</v>
      </c>
      <c r="U633" s="16">
        <f t="shared" si="80"/>
        <v>45257.695943044608</v>
      </c>
      <c r="V633" s="16">
        <f t="shared" si="81"/>
        <v>48403.668081126314</v>
      </c>
    </row>
    <row r="634" spans="1:22" x14ac:dyDescent="0.3">
      <c r="A634">
        <v>632</v>
      </c>
      <c r="B634" s="15">
        <f>'일자별 시가총액'!B633/'일자별 시가총액'!$G633</f>
        <v>0.6914588352198634</v>
      </c>
      <c r="C634" s="15">
        <f>'일자별 시가총액'!C633/'일자별 시가총액'!$G633</f>
        <v>3.5595407320615134E-2</v>
      </c>
      <c r="D634" s="15">
        <f>'일자별 시가총액'!D633/'일자별 시가총액'!$G633</f>
        <v>0.13626605148223073</v>
      </c>
      <c r="E634" s="15">
        <f>'일자별 시가총액'!E633/'일자별 시가총액'!$G633</f>
        <v>6.6164587842861819E-2</v>
      </c>
      <c r="F634" s="15">
        <f>'일자별 시가총액'!F633/'일자별 시가총액'!$G633</f>
        <v>7.0515118134428956E-2</v>
      </c>
      <c r="G634" s="24">
        <f>'일자별 시가총액'!H633</f>
        <v>120.87130848515888</v>
      </c>
      <c r="H634" s="30">
        <v>200000</v>
      </c>
      <c r="I634" s="30">
        <v>200000</v>
      </c>
      <c r="J634" s="9">
        <f t="shared" si="76"/>
        <v>32200000</v>
      </c>
      <c r="K634" s="23">
        <f t="shared" si="74"/>
        <v>12087.130848515888</v>
      </c>
      <c r="L634" s="9">
        <f t="shared" si="75"/>
        <v>389205613322.21161</v>
      </c>
      <c r="M634" s="31">
        <f>$L634*B634/'일자별 주가'!B633-펀드!R633</f>
        <v>0</v>
      </c>
      <c r="N634" s="31">
        <f>$L634*C634/'일자별 주가'!C633-펀드!S633</f>
        <v>0</v>
      </c>
      <c r="O634" s="31">
        <f>$L634*D634/'일자별 주가'!D633-펀드!T633</f>
        <v>0</v>
      </c>
      <c r="P634" s="31">
        <f>$L634*E634/'일자별 주가'!E633-펀드!U633</f>
        <v>0</v>
      </c>
      <c r="Q634" s="31">
        <f>$L634*F634/'일자별 주가'!F633-펀드!V633</f>
        <v>0</v>
      </c>
      <c r="R634" s="16">
        <f t="shared" si="77"/>
        <v>4354687.05580597</v>
      </c>
      <c r="S634" s="16">
        <f t="shared" si="78"/>
        <v>16957.077524692719</v>
      </c>
      <c r="T634" s="16">
        <f t="shared" si="79"/>
        <v>517419.63065500156</v>
      </c>
      <c r="U634" s="16">
        <f t="shared" si="80"/>
        <v>45257.695943044608</v>
      </c>
      <c r="V634" s="16">
        <f t="shared" si="81"/>
        <v>48403.668081126314</v>
      </c>
    </row>
    <row r="635" spans="1:22" x14ac:dyDescent="0.3">
      <c r="A635">
        <v>633</v>
      </c>
      <c r="B635" s="15">
        <f>'일자별 시가총액'!B634/'일자별 시가총액'!$G634</f>
        <v>0.69223372339615641</v>
      </c>
      <c r="C635" s="15">
        <f>'일자별 시가총액'!C634/'일자별 시가총액'!$G634</f>
        <v>3.6453636963843399E-2</v>
      </c>
      <c r="D635" s="15">
        <f>'일자별 시가총액'!D634/'일자별 시가총액'!$G634</f>
        <v>0.1341770469945423</v>
      </c>
      <c r="E635" s="15">
        <f>'일자별 시가총액'!E634/'일자별 시가총액'!$G634</f>
        <v>6.5840122399589932E-2</v>
      </c>
      <c r="F635" s="15">
        <f>'일자별 시가총액'!F634/'일자별 시가총액'!$G634</f>
        <v>7.1295470245867923E-2</v>
      </c>
      <c r="G635" s="24">
        <f>'일자별 시가총액'!H634</f>
        <v>119.75917631941122</v>
      </c>
      <c r="H635" s="30">
        <v>50000</v>
      </c>
      <c r="I635" s="30">
        <v>50000</v>
      </c>
      <c r="J635" s="9">
        <f t="shared" si="76"/>
        <v>32200000</v>
      </c>
      <c r="K635" s="23">
        <f t="shared" si="74"/>
        <v>11975.917631941124</v>
      </c>
      <c r="L635" s="9">
        <f t="shared" si="75"/>
        <v>385624547748.50415</v>
      </c>
      <c r="M635" s="31">
        <f>$L635*B635/'일자별 주가'!B634-펀드!R634</f>
        <v>0</v>
      </c>
      <c r="N635" s="31">
        <f>$L635*C635/'일자별 주가'!C634-펀드!S634</f>
        <v>0</v>
      </c>
      <c r="O635" s="31">
        <f>$L635*D635/'일자별 주가'!D634-펀드!T634</f>
        <v>0</v>
      </c>
      <c r="P635" s="31">
        <f>$L635*E635/'일자별 주가'!E634-펀드!U634</f>
        <v>0</v>
      </c>
      <c r="Q635" s="31">
        <f>$L635*F635/'일자별 주가'!F634-펀드!V634</f>
        <v>0</v>
      </c>
      <c r="R635" s="16">
        <f t="shared" si="77"/>
        <v>4354687.05580597</v>
      </c>
      <c r="S635" s="16">
        <f t="shared" si="78"/>
        <v>16957.077524692719</v>
      </c>
      <c r="T635" s="16">
        <f t="shared" si="79"/>
        <v>517419.63065500156</v>
      </c>
      <c r="U635" s="16">
        <f t="shared" si="80"/>
        <v>45257.695943044608</v>
      </c>
      <c r="V635" s="16">
        <f t="shared" si="81"/>
        <v>48403.668081126314</v>
      </c>
    </row>
    <row r="636" spans="1:22" x14ac:dyDescent="0.3">
      <c r="A636">
        <v>634</v>
      </c>
      <c r="B636" s="15">
        <f>'일자별 시가총액'!B635/'일자별 시가총액'!$G635</f>
        <v>0.69281612094127221</v>
      </c>
      <c r="C636" s="15">
        <f>'일자별 시가총액'!C635/'일자별 시가총액'!$G635</f>
        <v>3.6603731429643724E-2</v>
      </c>
      <c r="D636" s="15">
        <f>'일자별 시가총액'!D635/'일자별 시가총액'!$G635</f>
        <v>0.1347295085283883</v>
      </c>
      <c r="E636" s="15">
        <f>'일자별 시가총액'!E635/'일자별 시가총액'!$G635</f>
        <v>6.552198649365118E-2</v>
      </c>
      <c r="F636" s="15">
        <f>'일자별 시가총액'!F635/'일자별 시가총액'!$G635</f>
        <v>7.0328652607044601E-2</v>
      </c>
      <c r="G636" s="24">
        <f>'일자별 시가총액'!H635</f>
        <v>119.26810098658898</v>
      </c>
      <c r="H636" s="30">
        <v>150000</v>
      </c>
      <c r="I636" s="30">
        <v>100000</v>
      </c>
      <c r="J636" s="9">
        <f t="shared" si="76"/>
        <v>32250000</v>
      </c>
      <c r="K636" s="23">
        <f t="shared" si="74"/>
        <v>11926.810098658898</v>
      </c>
      <c r="L636" s="9">
        <f t="shared" si="75"/>
        <v>384639625681.74945</v>
      </c>
      <c r="M636" s="31">
        <f>$L636*B636/'일자별 주가'!B635-펀드!R635</f>
        <v>6761.9364220593125</v>
      </c>
      <c r="N636" s="31">
        <f>$L636*C636/'일자별 주가'!C635-펀드!S635</f>
        <v>26.33086572157481</v>
      </c>
      <c r="O636" s="31">
        <f>$L636*D636/'일자별 주가'!D635-펀드!T635</f>
        <v>803.44663145189406</v>
      </c>
      <c r="P636" s="31">
        <f>$L636*E636/'일자별 주가'!E635-펀드!U635</f>
        <v>70.275925377391104</v>
      </c>
      <c r="Q636" s="31">
        <f>$L636*F636/'일자별 주가'!F635-펀드!V635</f>
        <v>75.160975281265564</v>
      </c>
      <c r="R636" s="16">
        <f t="shared" si="77"/>
        <v>4361448.9922280293</v>
      </c>
      <c r="S636" s="16">
        <f t="shared" si="78"/>
        <v>16983.408390414294</v>
      </c>
      <c r="T636" s="16">
        <f t="shared" si="79"/>
        <v>518223.07728645345</v>
      </c>
      <c r="U636" s="16">
        <f t="shared" si="80"/>
        <v>45327.971868421999</v>
      </c>
      <c r="V636" s="16">
        <f t="shared" si="81"/>
        <v>48478.82905640758</v>
      </c>
    </row>
    <row r="637" spans="1:22" x14ac:dyDescent="0.3">
      <c r="A637">
        <v>635</v>
      </c>
      <c r="B637" s="15">
        <f>'일자별 시가총액'!B636/'일자별 시가총액'!$G636</f>
        <v>0.69313224478450464</v>
      </c>
      <c r="C637" s="15">
        <f>'일자별 시가총액'!C636/'일자별 시가총액'!$G636</f>
        <v>3.6220574202592684E-2</v>
      </c>
      <c r="D637" s="15">
        <f>'일자별 시가총액'!D636/'일자별 시가총액'!$G636</f>
        <v>0.1341476137617249</v>
      </c>
      <c r="E637" s="15">
        <f>'일자별 시가총액'!E636/'일자별 시가총액'!$G636</f>
        <v>6.6198704077506845E-2</v>
      </c>
      <c r="F637" s="15">
        <f>'일자별 시가총액'!F636/'일자별 시가총액'!$G636</f>
        <v>7.0300863173670944E-2</v>
      </c>
      <c r="G637" s="24">
        <f>'일자별 시가총액'!H636</f>
        <v>120.38437985834844</v>
      </c>
      <c r="H637" s="30">
        <v>150000</v>
      </c>
      <c r="I637" s="30">
        <v>150000</v>
      </c>
      <c r="J637" s="9">
        <f t="shared" si="76"/>
        <v>32250000</v>
      </c>
      <c r="K637" s="23">
        <f t="shared" si="74"/>
        <v>12038.437985834846</v>
      </c>
      <c r="L637" s="9">
        <f t="shared" si="75"/>
        <v>388239625043.17377</v>
      </c>
      <c r="M637" s="31">
        <f>$L637*B637/'일자별 주가'!B636-펀드!R636</f>
        <v>0</v>
      </c>
      <c r="N637" s="31">
        <f>$L637*C637/'일자별 주가'!C636-펀드!S636</f>
        <v>0</v>
      </c>
      <c r="O637" s="31">
        <f>$L637*D637/'일자별 주가'!D636-펀드!T636</f>
        <v>0</v>
      </c>
      <c r="P637" s="31">
        <f>$L637*E637/'일자별 주가'!E636-펀드!U636</f>
        <v>0</v>
      </c>
      <c r="Q637" s="31">
        <f>$L637*F637/'일자별 주가'!F636-펀드!V636</f>
        <v>0</v>
      </c>
      <c r="R637" s="16">
        <f t="shared" si="77"/>
        <v>4361448.9922280293</v>
      </c>
      <c r="S637" s="16">
        <f t="shared" si="78"/>
        <v>16983.408390414294</v>
      </c>
      <c r="T637" s="16">
        <f t="shared" si="79"/>
        <v>518223.07728645345</v>
      </c>
      <c r="U637" s="16">
        <f t="shared" si="80"/>
        <v>45327.971868421999</v>
      </c>
      <c r="V637" s="16">
        <f t="shared" si="81"/>
        <v>48478.82905640758</v>
      </c>
    </row>
    <row r="638" spans="1:22" x14ac:dyDescent="0.3">
      <c r="A638">
        <v>636</v>
      </c>
      <c r="B638" s="15">
        <f>'일자별 시가총액'!B637/'일자별 시가총액'!$G637</f>
        <v>0.694313203309744</v>
      </c>
      <c r="C638" s="15">
        <f>'일자별 시가총액'!C637/'일자별 시가총액'!$G637</f>
        <v>3.6792305272567764E-2</v>
      </c>
      <c r="D638" s="15">
        <f>'일자별 시가총액'!D637/'일자별 시가총액'!$G637</f>
        <v>0.13349128084892165</v>
      </c>
      <c r="E638" s="15">
        <f>'일자별 시가총액'!E637/'일자별 시가총액'!$G637</f>
        <v>6.597066876867369E-2</v>
      </c>
      <c r="F638" s="15">
        <f>'일자별 시가총액'!F637/'일자별 시가총액'!$G637</f>
        <v>6.9432541800092923E-2</v>
      </c>
      <c r="G638" s="24">
        <f>'일자별 시가총액'!H637</f>
        <v>120.37439843897582</v>
      </c>
      <c r="H638" s="30">
        <v>100000</v>
      </c>
      <c r="I638" s="30">
        <v>50000</v>
      </c>
      <c r="J638" s="9">
        <f t="shared" si="76"/>
        <v>32300000</v>
      </c>
      <c r="K638" s="23">
        <f t="shared" si="74"/>
        <v>12037.439843897582</v>
      </c>
      <c r="L638" s="9">
        <f t="shared" si="75"/>
        <v>388809306957.89191</v>
      </c>
      <c r="M638" s="31">
        <f>$L638*B638/'일자별 주가'!B637-펀드!R637</f>
        <v>6761.9364220593125</v>
      </c>
      <c r="N638" s="31">
        <f>$L638*C638/'일자별 주가'!C637-펀드!S637</f>
        <v>26.33086572157481</v>
      </c>
      <c r="O638" s="31">
        <f>$L638*D638/'일자별 주가'!D637-펀드!T637</f>
        <v>803.44663145189406</v>
      </c>
      <c r="P638" s="31">
        <f>$L638*E638/'일자별 주가'!E637-펀드!U637</f>
        <v>70.275925377405656</v>
      </c>
      <c r="Q638" s="31">
        <f>$L638*F638/'일자별 주가'!F637-펀드!V637</f>
        <v>75.160975281251012</v>
      </c>
      <c r="R638" s="16">
        <f t="shared" si="77"/>
        <v>4368210.9286500886</v>
      </c>
      <c r="S638" s="16">
        <f t="shared" si="78"/>
        <v>17009.739256135868</v>
      </c>
      <c r="T638" s="16">
        <f t="shared" si="79"/>
        <v>519026.52391790535</v>
      </c>
      <c r="U638" s="16">
        <f t="shared" si="80"/>
        <v>45398.247793799404</v>
      </c>
      <c r="V638" s="16">
        <f t="shared" si="81"/>
        <v>48553.990031688831</v>
      </c>
    </row>
    <row r="639" spans="1:22" x14ac:dyDescent="0.3">
      <c r="A639">
        <v>637</v>
      </c>
      <c r="B639" s="15">
        <f>'일자별 시가총액'!B638/'일자별 시가총액'!$G638</f>
        <v>0.68999573741003883</v>
      </c>
      <c r="C639" s="15">
        <f>'일자별 시가총액'!C638/'일자별 시가총액'!$G638</f>
        <v>3.745938213725155E-2</v>
      </c>
      <c r="D639" s="15">
        <f>'일자별 시가총액'!D638/'일자별 시가총액'!$G638</f>
        <v>0.13165219196773434</v>
      </c>
      <c r="E639" s="15">
        <f>'일자별 시가총액'!E638/'일자별 시가총액'!$G638</f>
        <v>6.927753600215901E-2</v>
      </c>
      <c r="F639" s="15">
        <f>'일자별 시가총액'!F638/'일자별 시가총액'!$G638</f>
        <v>7.1615152482816288E-2</v>
      </c>
      <c r="G639" s="24">
        <f>'일자별 시가총액'!H638</f>
        <v>121.32360877954602</v>
      </c>
      <c r="H639" s="30">
        <v>150000</v>
      </c>
      <c r="I639" s="30">
        <v>100000</v>
      </c>
      <c r="J639" s="9">
        <f t="shared" si="76"/>
        <v>32350000</v>
      </c>
      <c r="K639" s="23">
        <f t="shared" si="74"/>
        <v>12132.360877954601</v>
      </c>
      <c r="L639" s="9">
        <f t="shared" si="75"/>
        <v>392481874401.83136</v>
      </c>
      <c r="M639" s="31">
        <f>$L639*B639/'일자별 주가'!B638-펀드!R638</f>
        <v>6761.9364220583811</v>
      </c>
      <c r="N639" s="31">
        <f>$L639*C639/'일자별 주가'!C638-펀드!S638</f>
        <v>26.330865721567534</v>
      </c>
      <c r="O639" s="31">
        <f>$L639*D639/'일자별 주가'!D638-펀드!T638</f>
        <v>803.44663145183586</v>
      </c>
      <c r="P639" s="31">
        <f>$L639*E639/'일자별 주가'!E638-펀드!U638</f>
        <v>70.275925377391104</v>
      </c>
      <c r="Q639" s="31">
        <f>$L639*F639/'일자별 주가'!F638-펀드!V638</f>
        <v>75.160975281251012</v>
      </c>
      <c r="R639" s="16">
        <f t="shared" si="77"/>
        <v>4374972.865072147</v>
      </c>
      <c r="S639" s="16">
        <f t="shared" si="78"/>
        <v>17036.070121857436</v>
      </c>
      <c r="T639" s="16">
        <f t="shared" si="79"/>
        <v>519829.97054935718</v>
      </c>
      <c r="U639" s="16">
        <f t="shared" si="80"/>
        <v>45468.523719176796</v>
      </c>
      <c r="V639" s="16">
        <f t="shared" si="81"/>
        <v>48629.151006970082</v>
      </c>
    </row>
    <row r="640" spans="1:22" x14ac:dyDescent="0.3">
      <c r="A640">
        <v>638</v>
      </c>
      <c r="B640" s="15">
        <f>'일자별 시가총액'!B639/'일자별 시가총액'!$G639</f>
        <v>0.6899482226260012</v>
      </c>
      <c r="C640" s="15">
        <f>'일자별 시가총액'!C639/'일자별 시가총액'!$G639</f>
        <v>3.7849338336553004E-2</v>
      </c>
      <c r="D640" s="15">
        <f>'일자별 시가총액'!D639/'일자별 시가총액'!$G639</f>
        <v>0.13071239496624887</v>
      </c>
      <c r="E640" s="15">
        <f>'일자별 시가총액'!E639/'일자별 시가총액'!$G639</f>
        <v>7.0420796216520962E-2</v>
      </c>
      <c r="F640" s="15">
        <f>'일자별 시가총액'!F639/'일자별 시가총액'!$G639</f>
        <v>7.1069247854675985E-2</v>
      </c>
      <c r="G640" s="24">
        <f>'일자별 시가총액'!H639</f>
        <v>120.35189966406435</v>
      </c>
      <c r="H640" s="30">
        <v>200000</v>
      </c>
      <c r="I640" s="30">
        <v>100000</v>
      </c>
      <c r="J640" s="9">
        <f t="shared" si="76"/>
        <v>32450000</v>
      </c>
      <c r="K640" s="23">
        <f t="shared" si="74"/>
        <v>12035.189966406435</v>
      </c>
      <c r="L640" s="9">
        <f t="shared" si="75"/>
        <v>390541914409.88879</v>
      </c>
      <c r="M640" s="31">
        <f>$L640*B640/'일자별 주가'!B639-펀드!R639</f>
        <v>13523.872844117694</v>
      </c>
      <c r="N640" s="31">
        <f>$L640*C640/'일자별 주가'!C639-펀드!S639</f>
        <v>52.66173144314962</v>
      </c>
      <c r="O640" s="31">
        <f>$L640*D640/'일자별 주가'!D639-펀드!T639</f>
        <v>1606.8932629037299</v>
      </c>
      <c r="P640" s="31">
        <f>$L640*E640/'일자별 주가'!E639-펀드!U639</f>
        <v>140.55185075479676</v>
      </c>
      <c r="Q640" s="31">
        <f>$L640*F640/'일자별 주가'!F639-펀드!V639</f>
        <v>150.32195056250202</v>
      </c>
      <c r="R640" s="16">
        <f t="shared" si="77"/>
        <v>4388496.7379162647</v>
      </c>
      <c r="S640" s="16">
        <f t="shared" si="78"/>
        <v>17088.731853300585</v>
      </c>
      <c r="T640" s="16">
        <f t="shared" si="79"/>
        <v>521436.86381226091</v>
      </c>
      <c r="U640" s="16">
        <f t="shared" si="80"/>
        <v>45609.075569931592</v>
      </c>
      <c r="V640" s="16">
        <f t="shared" si="81"/>
        <v>48779.472957532584</v>
      </c>
    </row>
    <row r="641" spans="1:22" x14ac:dyDescent="0.3">
      <c r="A641">
        <v>639</v>
      </c>
      <c r="B641" s="15">
        <f>'일자별 시가총액'!B640/'일자별 시가총액'!$G640</f>
        <v>0.68793469943316521</v>
      </c>
      <c r="C641" s="15">
        <f>'일자별 시가총액'!C640/'일자별 시가총액'!$G640</f>
        <v>3.8368543421724917E-2</v>
      </c>
      <c r="D641" s="15">
        <f>'일자별 시가총액'!D640/'일자별 시가총액'!$G640</f>
        <v>0.12947678958335218</v>
      </c>
      <c r="E641" s="15">
        <f>'일자별 시가총액'!E640/'일자별 시가총액'!$G640</f>
        <v>7.1496158177670924E-2</v>
      </c>
      <c r="F641" s="15">
        <f>'일자별 시가총액'!F640/'일자별 시가총액'!$G640</f>
        <v>7.2723809384086721E-2</v>
      </c>
      <c r="G641" s="24">
        <f>'일자별 시가총액'!H640</f>
        <v>120.50757230700926</v>
      </c>
      <c r="H641" s="30">
        <v>200000</v>
      </c>
      <c r="I641" s="30">
        <v>100000</v>
      </c>
      <c r="J641" s="9">
        <f t="shared" si="76"/>
        <v>32550000</v>
      </c>
      <c r="K641" s="23">
        <f t="shared" si="74"/>
        <v>12050.757230700925</v>
      </c>
      <c r="L641" s="9">
        <f t="shared" si="75"/>
        <v>392252147859.31512</v>
      </c>
      <c r="M641" s="31">
        <f>$L641*B641/'일자별 주가'!B640-펀드!R640</f>
        <v>13523.872844117694</v>
      </c>
      <c r="N641" s="31">
        <f>$L641*C641/'일자별 주가'!C640-펀드!S640</f>
        <v>52.661731443145982</v>
      </c>
      <c r="O641" s="31">
        <f>$L641*D641/'일자별 주가'!D640-펀드!T640</f>
        <v>1606.8932629037299</v>
      </c>
      <c r="P641" s="31">
        <f>$L641*E641/'일자별 주가'!E640-펀드!U640</f>
        <v>140.55185075479676</v>
      </c>
      <c r="Q641" s="31">
        <f>$L641*F641/'일자별 주가'!F640-펀드!V640</f>
        <v>150.32195056250202</v>
      </c>
      <c r="R641" s="16">
        <f t="shared" si="77"/>
        <v>4402020.6107603824</v>
      </c>
      <c r="S641" s="16">
        <f t="shared" si="78"/>
        <v>17141.393584743731</v>
      </c>
      <c r="T641" s="16">
        <f t="shared" si="79"/>
        <v>523043.75707516464</v>
      </c>
      <c r="U641" s="16">
        <f t="shared" si="80"/>
        <v>45749.627420686389</v>
      </c>
      <c r="V641" s="16">
        <f t="shared" si="81"/>
        <v>48929.794908095086</v>
      </c>
    </row>
    <row r="642" spans="1:22" x14ac:dyDescent="0.3">
      <c r="A642">
        <v>640</v>
      </c>
      <c r="B642" s="15">
        <f>'일자별 시가총액'!B641/'일자별 시가총액'!$G641</f>
        <v>0.69142631386771192</v>
      </c>
      <c r="C642" s="15">
        <f>'일자별 시가총액'!C641/'일자별 시가총액'!$G641</f>
        <v>3.7789634100863861E-2</v>
      </c>
      <c r="D642" s="15">
        <f>'일자별 시가총액'!D641/'일자별 시가총액'!$G641</f>
        <v>0.12849138315228659</v>
      </c>
      <c r="E642" s="15">
        <f>'일자별 시가총액'!E641/'일자별 시가총액'!$G641</f>
        <v>7.1043780623636435E-2</v>
      </c>
      <c r="F642" s="15">
        <f>'일자별 시가총액'!F641/'일자별 시가총액'!$G641</f>
        <v>7.1248888255501186E-2</v>
      </c>
      <c r="G642" s="24">
        <f>'일자별 시가총액'!H641</f>
        <v>120.68139984642279</v>
      </c>
      <c r="H642" s="30">
        <v>200000</v>
      </c>
      <c r="I642" s="30">
        <v>100000</v>
      </c>
      <c r="J642" s="9">
        <f t="shared" si="76"/>
        <v>32650000</v>
      </c>
      <c r="K642" s="23">
        <f t="shared" si="74"/>
        <v>12068.139984642279</v>
      </c>
      <c r="L642" s="9">
        <f t="shared" si="75"/>
        <v>394024770498.57043</v>
      </c>
      <c r="M642" s="31">
        <f>$L642*B642/'일자별 주가'!B641-펀드!R641</f>
        <v>13523.872844118625</v>
      </c>
      <c r="N642" s="31">
        <f>$L642*C642/'일자별 주가'!C641-펀드!S641</f>
        <v>52.661731443145982</v>
      </c>
      <c r="O642" s="31">
        <f>$L642*D642/'일자별 주가'!D641-펀드!T641</f>
        <v>1606.8932629038463</v>
      </c>
      <c r="P642" s="31">
        <f>$L642*E642/'일자별 주가'!E641-펀드!U641</f>
        <v>140.55185075481131</v>
      </c>
      <c r="Q642" s="31">
        <f>$L642*F642/'일자별 주가'!F641-펀드!V641</f>
        <v>150.3219505625093</v>
      </c>
      <c r="R642" s="16">
        <f t="shared" si="77"/>
        <v>4415544.483604501</v>
      </c>
      <c r="S642" s="16">
        <f t="shared" si="78"/>
        <v>17194.055316186877</v>
      </c>
      <c r="T642" s="16">
        <f t="shared" si="79"/>
        <v>524650.65033806849</v>
      </c>
      <c r="U642" s="16">
        <f t="shared" si="80"/>
        <v>45890.1792714412</v>
      </c>
      <c r="V642" s="16">
        <f t="shared" si="81"/>
        <v>49080.116858657595</v>
      </c>
    </row>
    <row r="643" spans="1:22" x14ac:dyDescent="0.3">
      <c r="A643">
        <v>641</v>
      </c>
      <c r="B643" s="15">
        <f>'일자별 시가총액'!B642/'일자별 시가총액'!$G642</f>
        <v>0.6874408895378914</v>
      </c>
      <c r="C643" s="15">
        <f>'일자별 시가총액'!C642/'일자별 시가총액'!$G642</f>
        <v>3.8035321933381869E-2</v>
      </c>
      <c r="D643" s="15">
        <f>'일자별 시가총액'!D642/'일자별 시가총액'!$G642</f>
        <v>0.12991684136210571</v>
      </c>
      <c r="E643" s="15">
        <f>'일자별 시가총액'!E642/'일자별 시가총액'!$G642</f>
        <v>7.1561386647449918E-2</v>
      </c>
      <c r="F643" s="15">
        <f>'일자별 시가총액'!F642/'일자별 시가총액'!$G642</f>
        <v>7.3045560519171174E-2</v>
      </c>
      <c r="G643" s="24">
        <f>'일자별 시가총액'!H642</f>
        <v>120.59413659575944</v>
      </c>
      <c r="H643" s="30">
        <v>200000</v>
      </c>
      <c r="I643" s="30">
        <v>200000</v>
      </c>
      <c r="J643" s="9">
        <f t="shared" si="76"/>
        <v>32650000</v>
      </c>
      <c r="K643" s="23">
        <f t="shared" si="74"/>
        <v>12059.413659575945</v>
      </c>
      <c r="L643" s="9">
        <f t="shared" si="75"/>
        <v>393739855985.1546</v>
      </c>
      <c r="M643" s="31">
        <f>$L643*B643/'일자별 주가'!B642-펀드!R642</f>
        <v>0</v>
      </c>
      <c r="N643" s="31">
        <f>$L643*C643/'일자별 주가'!C642-펀드!S642</f>
        <v>0</v>
      </c>
      <c r="O643" s="31">
        <f>$L643*D643/'일자별 주가'!D642-펀드!T642</f>
        <v>0</v>
      </c>
      <c r="P643" s="31">
        <f>$L643*E643/'일자별 주가'!E642-펀드!U642</f>
        <v>0</v>
      </c>
      <c r="Q643" s="31">
        <f>$L643*F643/'일자별 주가'!F642-펀드!V642</f>
        <v>0</v>
      </c>
      <c r="R643" s="16">
        <f t="shared" si="77"/>
        <v>4415544.483604501</v>
      </c>
      <c r="S643" s="16">
        <f t="shared" si="78"/>
        <v>17194.055316186877</v>
      </c>
      <c r="T643" s="16">
        <f t="shared" si="79"/>
        <v>524650.65033806849</v>
      </c>
      <c r="U643" s="16">
        <f t="shared" si="80"/>
        <v>45890.1792714412</v>
      </c>
      <c r="V643" s="16">
        <f t="shared" si="81"/>
        <v>49080.116858657595</v>
      </c>
    </row>
    <row r="644" spans="1:22" x14ac:dyDescent="0.3">
      <c r="A644">
        <v>642</v>
      </c>
      <c r="B644" s="15">
        <f>'일자별 시가총액'!B643/'일자별 시가총액'!$G643</f>
        <v>0.68816377890853908</v>
      </c>
      <c r="C644" s="15">
        <f>'일자별 시가총액'!C643/'일자별 시가총액'!$G643</f>
        <v>3.8125785711292291E-2</v>
      </c>
      <c r="D644" s="15">
        <f>'일자별 시가총액'!D643/'일자별 시가총액'!$G643</f>
        <v>0.129630519404108</v>
      </c>
      <c r="E644" s="15">
        <f>'일자별 시가총액'!E643/'일자별 시가총액'!$G643</f>
        <v>7.0822210342548722E-2</v>
      </c>
      <c r="F644" s="15">
        <f>'일자별 시가총액'!F643/'일자별 시가총액'!$G643</f>
        <v>7.3257705633511902E-2</v>
      </c>
      <c r="G644" s="24">
        <f>'일자별 시가총액'!H643</f>
        <v>120.8604994050104</v>
      </c>
      <c r="H644" s="30">
        <v>100000</v>
      </c>
      <c r="I644" s="30">
        <v>50000</v>
      </c>
      <c r="J644" s="9">
        <f t="shared" si="76"/>
        <v>32700000</v>
      </c>
      <c r="K644" s="23">
        <f t="shared" ref="K644:K707" si="82">10000*G644/G$3</f>
        <v>12086.04994050104</v>
      </c>
      <c r="L644" s="9">
        <f t="shared" ref="L644:L707" si="83">J644*K644</f>
        <v>395213833054.38397</v>
      </c>
      <c r="M644" s="31">
        <f>$L644*B644/'일자별 주가'!B643-펀드!R643</f>
        <v>6761.9364220574498</v>
      </c>
      <c r="N644" s="31">
        <f>$L644*C644/'일자별 주가'!C643-펀드!S643</f>
        <v>26.330865721567534</v>
      </c>
      <c r="O644" s="31">
        <f>$L644*D644/'일자별 주가'!D643-펀드!T643</f>
        <v>803.44663145171944</v>
      </c>
      <c r="P644" s="31">
        <f>$L644*E644/'일자별 주가'!E643-펀드!U643</f>
        <v>70.275925377383828</v>
      </c>
      <c r="Q644" s="31">
        <f>$L644*F644/'일자별 주가'!F643-펀드!V643</f>
        <v>75.160975281243736</v>
      </c>
      <c r="R644" s="16">
        <f t="shared" si="77"/>
        <v>4422306.4200265585</v>
      </c>
      <c r="S644" s="16">
        <f t="shared" si="78"/>
        <v>17220.386181908445</v>
      </c>
      <c r="T644" s="16">
        <f t="shared" si="79"/>
        <v>525454.09696952021</v>
      </c>
      <c r="U644" s="16">
        <f t="shared" si="80"/>
        <v>45960.455196818584</v>
      </c>
      <c r="V644" s="16">
        <f t="shared" si="81"/>
        <v>49155.277833938839</v>
      </c>
    </row>
    <row r="645" spans="1:22" x14ac:dyDescent="0.3">
      <c r="A645">
        <v>643</v>
      </c>
      <c r="B645" s="15">
        <f>'일자별 시가총액'!B644/'일자별 시가총액'!$G644</f>
        <v>0.68327288784755547</v>
      </c>
      <c r="C645" s="15">
        <f>'일자별 시가총액'!C644/'일자별 시가총액'!$G644</f>
        <v>3.8720072617310093E-2</v>
      </c>
      <c r="D645" s="15">
        <f>'일자별 시가총액'!D644/'일자별 시가총액'!$G644</f>
        <v>0.13002930888401484</v>
      </c>
      <c r="E645" s="15">
        <f>'일자별 시가총액'!E644/'일자별 시가총액'!$G644</f>
        <v>7.4129247333726472E-2</v>
      </c>
      <c r="F645" s="15">
        <f>'일자별 시가총액'!F644/'일자별 시가총액'!$G644</f>
        <v>7.3848483317393104E-2</v>
      </c>
      <c r="G645" s="24">
        <f>'일자별 시가총액'!H644</f>
        <v>121.72562305718415</v>
      </c>
      <c r="H645" s="30">
        <v>100000</v>
      </c>
      <c r="I645" s="30">
        <v>50000</v>
      </c>
      <c r="J645" s="9">
        <f t="shared" ref="J645:J708" si="84">J644+H645-I645</f>
        <v>32750000</v>
      </c>
      <c r="K645" s="23">
        <f t="shared" si="82"/>
        <v>12172.562305718417</v>
      </c>
      <c r="L645" s="9">
        <f t="shared" si="83"/>
        <v>398651415512.27814</v>
      </c>
      <c r="M645" s="31">
        <f>$L645*B645/'일자별 주가'!B644-펀드!R644</f>
        <v>6761.9364220602438</v>
      </c>
      <c r="N645" s="31">
        <f>$L645*C645/'일자별 주가'!C644-펀드!S644</f>
        <v>26.33086572157481</v>
      </c>
      <c r="O645" s="31">
        <f>$L645*D645/'일자별 주가'!D644-펀드!T644</f>
        <v>803.44663145195227</v>
      </c>
      <c r="P645" s="31">
        <f>$L645*E645/'일자별 주가'!E644-펀드!U644</f>
        <v>70.275925377412932</v>
      </c>
      <c r="Q645" s="31">
        <f>$L645*F645/'일자별 주가'!F644-펀드!V644</f>
        <v>75.160975281258288</v>
      </c>
      <c r="R645" s="16">
        <f t="shared" ref="R645:R708" si="85">R644+M645</f>
        <v>4429068.3564486187</v>
      </c>
      <c r="S645" s="16">
        <f t="shared" ref="S645:S708" si="86">S644+N645</f>
        <v>17246.71704763002</v>
      </c>
      <c r="T645" s="16">
        <f t="shared" ref="T645:T708" si="87">T644+O645</f>
        <v>526257.54360097216</v>
      </c>
      <c r="U645" s="16">
        <f t="shared" ref="U645:U708" si="88">U644+P645</f>
        <v>46030.731122195997</v>
      </c>
      <c r="V645" s="16">
        <f t="shared" ref="V645:V708" si="89">V644+Q645</f>
        <v>49230.438809220097</v>
      </c>
    </row>
    <row r="646" spans="1:22" x14ac:dyDescent="0.3">
      <c r="A646">
        <v>644</v>
      </c>
      <c r="B646" s="15">
        <f>'일자별 시가총액'!B645/'일자별 시가총액'!$G645</f>
        <v>0.68192899049303846</v>
      </c>
      <c r="C646" s="15">
        <f>'일자별 시가총액'!C645/'일자별 시가총액'!$G645</f>
        <v>3.9307202779381024E-2</v>
      </c>
      <c r="D646" s="15">
        <f>'일자별 시가총액'!D645/'일자별 시가총액'!$G645</f>
        <v>0.12833579723034338</v>
      </c>
      <c r="E646" s="15">
        <f>'일자별 시가총액'!E645/'일자별 시가총액'!$G645</f>
        <v>7.6000886867907486E-2</v>
      </c>
      <c r="F646" s="15">
        <f>'일자별 시가총액'!F645/'일자별 시가총액'!$G645</f>
        <v>7.4427122629329642E-2</v>
      </c>
      <c r="G646" s="24">
        <f>'일자별 시가총액'!H645</f>
        <v>120.57728596167721</v>
      </c>
      <c r="H646" s="30">
        <v>100000</v>
      </c>
      <c r="I646" s="30">
        <v>50000</v>
      </c>
      <c r="J646" s="9">
        <f t="shared" si="84"/>
        <v>32800000</v>
      </c>
      <c r="K646" s="23">
        <f t="shared" si="82"/>
        <v>12057.728596167721</v>
      </c>
      <c r="L646" s="9">
        <f t="shared" si="83"/>
        <v>395493497954.30127</v>
      </c>
      <c r="M646" s="31">
        <f>$L646*B646/'일자별 주가'!B645-펀드!R645</f>
        <v>6761.9364220593125</v>
      </c>
      <c r="N646" s="31">
        <f>$L646*C646/'일자별 주가'!C645-펀드!S645</f>
        <v>26.33086572157481</v>
      </c>
      <c r="O646" s="31">
        <f>$L646*D646/'일자별 주가'!D645-펀드!T645</f>
        <v>803.44663145183586</v>
      </c>
      <c r="P646" s="31">
        <f>$L646*E646/'일자별 주가'!E645-펀드!U645</f>
        <v>70.27592537739838</v>
      </c>
      <c r="Q646" s="31">
        <f>$L646*F646/'일자별 주가'!F645-펀드!V645</f>
        <v>75.160975281265564</v>
      </c>
      <c r="R646" s="16">
        <f t="shared" si="85"/>
        <v>4435830.292870678</v>
      </c>
      <c r="S646" s="16">
        <f t="shared" si="86"/>
        <v>17273.047913351595</v>
      </c>
      <c r="T646" s="16">
        <f t="shared" si="87"/>
        <v>527060.990232424</v>
      </c>
      <c r="U646" s="16">
        <f t="shared" si="88"/>
        <v>46101.007047573396</v>
      </c>
      <c r="V646" s="16">
        <f t="shared" si="89"/>
        <v>49305.599784501363</v>
      </c>
    </row>
    <row r="647" spans="1:22" x14ac:dyDescent="0.3">
      <c r="A647">
        <v>645</v>
      </c>
      <c r="B647" s="15">
        <f>'일자별 시가총액'!B646/'일자별 시가총액'!$G646</f>
        <v>0.67703593518614602</v>
      </c>
      <c r="C647" s="15">
        <f>'일자별 시가총액'!C646/'일자별 시가총액'!$G646</f>
        <v>3.9633375582569824E-2</v>
      </c>
      <c r="D647" s="15">
        <f>'일자별 시가총액'!D646/'일자별 시가총액'!$G646</f>
        <v>0.12750491855563637</v>
      </c>
      <c r="E647" s="15">
        <f>'일자별 시가총액'!E646/'일자별 시가총액'!$G646</f>
        <v>7.8689807006102619E-2</v>
      </c>
      <c r="F647" s="15">
        <f>'일자별 시가총액'!F646/'일자별 시가총액'!$G646</f>
        <v>7.7135963669545185E-2</v>
      </c>
      <c r="G647" s="24">
        <f>'일자별 시가총액'!H646</f>
        <v>119.85070931633457</v>
      </c>
      <c r="H647" s="30">
        <v>150000</v>
      </c>
      <c r="I647" s="30">
        <v>50000</v>
      </c>
      <c r="J647" s="9">
        <f t="shared" si="84"/>
        <v>32900000</v>
      </c>
      <c r="K647" s="23">
        <f t="shared" si="82"/>
        <v>11985.070931633458</v>
      </c>
      <c r="L647" s="9">
        <f t="shared" si="83"/>
        <v>394308833650.74078</v>
      </c>
      <c r="M647" s="31">
        <f>$L647*B647/'일자별 주가'!B646-펀드!R646</f>
        <v>13523.872844117694</v>
      </c>
      <c r="N647" s="31">
        <f>$L647*C647/'일자별 주가'!C646-펀드!S646</f>
        <v>52.661731443145982</v>
      </c>
      <c r="O647" s="31">
        <f>$L647*D647/'일자별 주가'!D646-펀드!T646</f>
        <v>1606.8932629037881</v>
      </c>
      <c r="P647" s="31">
        <f>$L647*E647/'일자별 주가'!E646-펀드!U646</f>
        <v>140.55185075478948</v>
      </c>
      <c r="Q647" s="31">
        <f>$L647*F647/'일자별 주가'!F646-펀드!V646</f>
        <v>150.32195056250202</v>
      </c>
      <c r="R647" s="16">
        <f t="shared" si="85"/>
        <v>4449354.1657147957</v>
      </c>
      <c r="S647" s="16">
        <f t="shared" si="86"/>
        <v>17325.709644794741</v>
      </c>
      <c r="T647" s="16">
        <f t="shared" si="87"/>
        <v>528667.88349532778</v>
      </c>
      <c r="U647" s="16">
        <f t="shared" si="88"/>
        <v>46241.558898328185</v>
      </c>
      <c r="V647" s="16">
        <f t="shared" si="89"/>
        <v>49455.921735063865</v>
      </c>
    </row>
    <row r="648" spans="1:22" x14ac:dyDescent="0.3">
      <c r="A648">
        <v>646</v>
      </c>
      <c r="B648" s="15">
        <f>'일자별 시가총액'!B647/'일자별 시가총액'!$G647</f>
        <v>0.6791685474806467</v>
      </c>
      <c r="C648" s="15">
        <f>'일자별 시가총액'!C647/'일자별 시가총액'!$G647</f>
        <v>3.9916181998756496E-2</v>
      </c>
      <c r="D648" s="15">
        <f>'일자별 시가총액'!D647/'일자별 시가총액'!$G647</f>
        <v>0.12534837751015201</v>
      </c>
      <c r="E648" s="15">
        <f>'일자별 시가총액'!E647/'일자별 시가총액'!$G647</f>
        <v>7.739280374072903E-2</v>
      </c>
      <c r="F648" s="15">
        <f>'일자별 시가총액'!F647/'일자별 시가총액'!$G647</f>
        <v>7.8174089269715766E-2</v>
      </c>
      <c r="G648" s="24">
        <f>'일자별 시가총액'!H647</f>
        <v>117.68225841025779</v>
      </c>
      <c r="H648" s="30">
        <v>200000</v>
      </c>
      <c r="I648" s="30">
        <v>50000</v>
      </c>
      <c r="J648" s="9">
        <f t="shared" si="84"/>
        <v>33050000</v>
      </c>
      <c r="K648" s="23">
        <f t="shared" si="82"/>
        <v>11768.225841025778</v>
      </c>
      <c r="L648" s="9">
        <f t="shared" si="83"/>
        <v>388939864045.90198</v>
      </c>
      <c r="M648" s="31">
        <f>$L648*B648/'일자별 주가'!B647-펀드!R647</f>
        <v>20285.809266176075</v>
      </c>
      <c r="N648" s="31">
        <f>$L648*C648/'일자별 주가'!C647-펀드!S647</f>
        <v>78.992597164709878</v>
      </c>
      <c r="O648" s="31">
        <f>$L648*D648/'일자별 주가'!D647-펀드!T647</f>
        <v>2410.3398943553912</v>
      </c>
      <c r="P648" s="31">
        <f>$L648*E648/'일자별 주가'!E647-펀드!U647</f>
        <v>210.82777613218786</v>
      </c>
      <c r="Q648" s="31">
        <f>$L648*F648/'일자별 주가'!F647-펀드!V647</f>
        <v>225.48292584374576</v>
      </c>
      <c r="R648" s="16">
        <f t="shared" si="85"/>
        <v>4469639.9749809718</v>
      </c>
      <c r="S648" s="16">
        <f t="shared" si="86"/>
        <v>17404.70224195945</v>
      </c>
      <c r="T648" s="16">
        <f t="shared" si="87"/>
        <v>531078.22338968317</v>
      </c>
      <c r="U648" s="16">
        <f t="shared" si="88"/>
        <v>46452.386674460373</v>
      </c>
      <c r="V648" s="16">
        <f t="shared" si="89"/>
        <v>49681.40466090761</v>
      </c>
    </row>
    <row r="649" spans="1:22" x14ac:dyDescent="0.3">
      <c r="A649">
        <v>647</v>
      </c>
      <c r="B649" s="15">
        <f>'일자별 시가총액'!B648/'일자별 시가총액'!$G648</f>
        <v>0.67894698463413017</v>
      </c>
      <c r="C649" s="15">
        <f>'일자별 시가총액'!C648/'일자별 시가총액'!$G648</f>
        <v>3.9899874272844083E-2</v>
      </c>
      <c r="D649" s="15">
        <f>'일자별 시가총액'!D648/'일자별 시가총액'!$G648</f>
        <v>0.12565409205336467</v>
      </c>
      <c r="E649" s="15">
        <f>'일자별 시가총액'!E648/'일자별 시가총액'!$G648</f>
        <v>7.7512264525973415E-2</v>
      </c>
      <c r="F649" s="15">
        <f>'일자별 시가총액'!F648/'일자별 시가총액'!$G648</f>
        <v>7.7986784513687651E-2</v>
      </c>
      <c r="G649" s="24">
        <f>'일자별 시가총액'!H648</f>
        <v>119.31417352110311</v>
      </c>
      <c r="H649" s="30">
        <v>100000</v>
      </c>
      <c r="I649" s="30">
        <v>50000</v>
      </c>
      <c r="J649" s="9">
        <f t="shared" si="84"/>
        <v>33100000</v>
      </c>
      <c r="K649" s="23">
        <f t="shared" si="82"/>
        <v>11931.417352110311</v>
      </c>
      <c r="L649" s="9">
        <f t="shared" si="83"/>
        <v>394929914354.85132</v>
      </c>
      <c r="M649" s="31">
        <f>$L649*B649/'일자별 주가'!B648-펀드!R648</f>
        <v>6761.9364220602438</v>
      </c>
      <c r="N649" s="31">
        <f>$L649*C649/'일자별 주가'!C648-펀드!S648</f>
        <v>26.330865721578448</v>
      </c>
      <c r="O649" s="31">
        <f>$L649*D649/'일자별 주가'!D648-펀드!T648</f>
        <v>803.44663145195227</v>
      </c>
      <c r="P649" s="31">
        <f>$L649*E649/'일자별 주가'!E648-펀드!U648</f>
        <v>70.275925377405656</v>
      </c>
      <c r="Q649" s="31">
        <f>$L649*F649/'일자별 주가'!F648-펀드!V648</f>
        <v>75.160975281258288</v>
      </c>
      <c r="R649" s="16">
        <f t="shared" si="85"/>
        <v>4476401.911403032</v>
      </c>
      <c r="S649" s="16">
        <f t="shared" si="86"/>
        <v>17431.033107681029</v>
      </c>
      <c r="T649" s="16">
        <f t="shared" si="87"/>
        <v>531881.67002113513</v>
      </c>
      <c r="U649" s="16">
        <f t="shared" si="88"/>
        <v>46522.662599837779</v>
      </c>
      <c r="V649" s="16">
        <f t="shared" si="89"/>
        <v>49756.565636188869</v>
      </c>
    </row>
    <row r="650" spans="1:22" x14ac:dyDescent="0.3">
      <c r="A650">
        <v>648</v>
      </c>
      <c r="B650" s="15">
        <f>'일자별 시가총액'!B649/'일자별 시가총액'!$G649</f>
        <v>0.67895682833106774</v>
      </c>
      <c r="C650" s="15">
        <f>'일자별 시가총액'!C649/'일자별 시가총액'!$G649</f>
        <v>3.9965119577582246E-2</v>
      </c>
      <c r="D650" s="15">
        <f>'일자별 시가총액'!D649/'일자별 시가총액'!$G649</f>
        <v>0.12502972158457973</v>
      </c>
      <c r="E650" s="15">
        <f>'일자별 시가총액'!E649/'일자별 시가총액'!$G649</f>
        <v>7.794761015134534E-2</v>
      </c>
      <c r="F650" s="15">
        <f>'일자별 시가총액'!F649/'일자별 시가총액'!$G649</f>
        <v>7.8100720355424993E-2</v>
      </c>
      <c r="G650" s="24">
        <f>'일자별 시가총액'!H649</f>
        <v>119.9100018210459</v>
      </c>
      <c r="H650" s="30">
        <v>50000</v>
      </c>
      <c r="I650" s="30">
        <v>0</v>
      </c>
      <c r="J650" s="9">
        <f t="shared" si="84"/>
        <v>33150000</v>
      </c>
      <c r="K650" s="23">
        <f t="shared" si="82"/>
        <v>11991.00018210459</v>
      </c>
      <c r="L650" s="9">
        <f t="shared" si="83"/>
        <v>397501656036.76715</v>
      </c>
      <c r="M650" s="31">
        <f>$L650*B650/'일자별 주가'!B649-펀드!R649</f>
        <v>6761.9364220583811</v>
      </c>
      <c r="N650" s="31">
        <f>$L650*C650/'일자별 주가'!C649-펀드!S649</f>
        <v>26.330865721571172</v>
      </c>
      <c r="O650" s="31">
        <f>$L650*D650/'일자별 주가'!D649-펀드!T649</f>
        <v>803.44663145195227</v>
      </c>
      <c r="P650" s="31">
        <f>$L650*E650/'일자별 주가'!E649-펀드!U649</f>
        <v>70.27592537739838</v>
      </c>
      <c r="Q650" s="31">
        <f>$L650*F650/'일자별 주가'!F649-펀드!V649</f>
        <v>75.160975281251012</v>
      </c>
      <c r="R650" s="16">
        <f t="shared" si="85"/>
        <v>4483163.8478250904</v>
      </c>
      <c r="S650" s="16">
        <f t="shared" si="86"/>
        <v>17457.3639734026</v>
      </c>
      <c r="T650" s="16">
        <f t="shared" si="87"/>
        <v>532685.11665258708</v>
      </c>
      <c r="U650" s="16">
        <f t="shared" si="88"/>
        <v>46592.938525215177</v>
      </c>
      <c r="V650" s="16">
        <f t="shared" si="89"/>
        <v>49831.72661147012</v>
      </c>
    </row>
    <row r="651" spans="1:22" x14ac:dyDescent="0.3">
      <c r="A651">
        <v>649</v>
      </c>
      <c r="B651" s="15">
        <f>'일자별 시가총액'!B650/'일자별 시가총액'!$G650</f>
        <v>0.67838979743110861</v>
      </c>
      <c r="C651" s="15">
        <f>'일자별 시가총액'!C650/'일자별 시가총액'!$G650</f>
        <v>3.9191519980845593E-2</v>
      </c>
      <c r="D651" s="15">
        <f>'일자별 시가총액'!D650/'일자별 시가총액'!$G650</f>
        <v>0.12777970996556798</v>
      </c>
      <c r="E651" s="15">
        <f>'일자별 시가총액'!E650/'일자별 시가총액'!$G650</f>
        <v>7.6514360382307203E-2</v>
      </c>
      <c r="F651" s="15">
        <f>'일자별 시가총액'!F650/'일자별 시가총액'!$G650</f>
        <v>7.8124612240170643E-2</v>
      </c>
      <c r="G651" s="24">
        <f>'일자별 시가총액'!H650</f>
        <v>121.60504869252084</v>
      </c>
      <c r="H651" s="30">
        <v>150000</v>
      </c>
      <c r="I651" s="30">
        <v>100000</v>
      </c>
      <c r="J651" s="9">
        <f t="shared" si="84"/>
        <v>33200000</v>
      </c>
      <c r="K651" s="23">
        <f t="shared" si="82"/>
        <v>12160.504869252085</v>
      </c>
      <c r="L651" s="9">
        <f t="shared" si="83"/>
        <v>403728761659.16925</v>
      </c>
      <c r="M651" s="31">
        <f>$L651*B651/'일자별 주가'!B650-펀드!R650</f>
        <v>6761.9364220593125</v>
      </c>
      <c r="N651" s="31">
        <f>$L651*C651/'일자별 주가'!C650-펀드!S650</f>
        <v>26.33086572157481</v>
      </c>
      <c r="O651" s="31">
        <f>$L651*D651/'일자별 주가'!D650-펀드!T650</f>
        <v>803.44663145183586</v>
      </c>
      <c r="P651" s="31">
        <f>$L651*E651/'일자별 주가'!E650-펀드!U650</f>
        <v>70.27592537739838</v>
      </c>
      <c r="Q651" s="31">
        <f>$L651*F651/'일자별 주가'!F650-펀드!V650</f>
        <v>75.160975281258288</v>
      </c>
      <c r="R651" s="16">
        <f t="shared" si="85"/>
        <v>4489925.7842471497</v>
      </c>
      <c r="S651" s="16">
        <f t="shared" si="86"/>
        <v>17483.694839124175</v>
      </c>
      <c r="T651" s="16">
        <f t="shared" si="87"/>
        <v>533488.56328403892</v>
      </c>
      <c r="U651" s="16">
        <f t="shared" si="88"/>
        <v>46663.214450592575</v>
      </c>
      <c r="V651" s="16">
        <f t="shared" si="89"/>
        <v>49906.887586751378</v>
      </c>
    </row>
    <row r="652" spans="1:22" x14ac:dyDescent="0.3">
      <c r="A652">
        <v>650</v>
      </c>
      <c r="B652" s="15">
        <f>'일자별 시가총액'!B651/'일자별 시가총액'!$G651</f>
        <v>0.67744127346165328</v>
      </c>
      <c r="C652" s="15">
        <f>'일자별 시가총액'!C651/'일자별 시가총액'!$G651</f>
        <v>3.804056199348884E-2</v>
      </c>
      <c r="D652" s="15">
        <f>'일자별 시가총액'!D651/'일자별 시가총액'!$G651</f>
        <v>0.12940167418014162</v>
      </c>
      <c r="E652" s="15">
        <f>'일자별 시가총액'!E651/'일자별 시가총액'!$G651</f>
        <v>7.6700129580008339E-2</v>
      </c>
      <c r="F652" s="15">
        <f>'일자별 시가총액'!F651/'일자별 시가총액'!$G651</f>
        <v>7.8416360784707956E-2</v>
      </c>
      <c r="G652" s="24">
        <f>'일자별 시가총액'!H651</f>
        <v>120.57752484001254</v>
      </c>
      <c r="H652" s="30">
        <v>50000</v>
      </c>
      <c r="I652" s="30">
        <v>0</v>
      </c>
      <c r="J652" s="9">
        <f t="shared" si="84"/>
        <v>33250000</v>
      </c>
      <c r="K652" s="23">
        <f t="shared" si="82"/>
        <v>12057.752484001254</v>
      </c>
      <c r="L652" s="9">
        <f t="shared" si="83"/>
        <v>400920270093.04169</v>
      </c>
      <c r="M652" s="31">
        <f>$L652*B652/'일자별 주가'!B651-펀드!R651</f>
        <v>6761.9364220574498</v>
      </c>
      <c r="N652" s="31">
        <f>$L652*C652/'일자별 주가'!C651-펀드!S651</f>
        <v>26.330865721567534</v>
      </c>
      <c r="O652" s="31">
        <f>$L652*D652/'일자별 주가'!D651-펀드!T651</f>
        <v>803.44663145195227</v>
      </c>
      <c r="P652" s="31">
        <f>$L652*E652/'일자별 주가'!E651-펀드!U651</f>
        <v>70.27592537739838</v>
      </c>
      <c r="Q652" s="31">
        <f>$L652*F652/'일자별 주가'!F651-펀드!V651</f>
        <v>75.16097528123646</v>
      </c>
      <c r="R652" s="16">
        <f t="shared" si="85"/>
        <v>4496687.7206692072</v>
      </c>
      <c r="S652" s="16">
        <f t="shared" si="86"/>
        <v>17510.025704845742</v>
      </c>
      <c r="T652" s="16">
        <f t="shared" si="87"/>
        <v>534292.00991549087</v>
      </c>
      <c r="U652" s="16">
        <f t="shared" si="88"/>
        <v>46733.490375969974</v>
      </c>
      <c r="V652" s="16">
        <f t="shared" si="89"/>
        <v>49982.048562032614</v>
      </c>
    </row>
    <row r="653" spans="1:22" x14ac:dyDescent="0.3">
      <c r="A653">
        <v>651</v>
      </c>
      <c r="B653" s="15">
        <f>'일자별 시가총액'!B652/'일자별 시가총액'!$G652</f>
        <v>0.68348580663441216</v>
      </c>
      <c r="C653" s="15">
        <f>'일자별 시가총액'!C652/'일자별 시가총액'!$G652</f>
        <v>3.7866615766646843E-2</v>
      </c>
      <c r="D653" s="15">
        <f>'일자별 시가총액'!D652/'일자별 시가총액'!$G652</f>
        <v>0.12637241166809957</v>
      </c>
      <c r="E653" s="15">
        <f>'일자별 시가총액'!E652/'일자별 시가총액'!$G652</f>
        <v>7.5191866081640857E-2</v>
      </c>
      <c r="F653" s="15">
        <f>'일자별 시가총액'!F652/'일자별 시가총액'!$G652</f>
        <v>7.7083299849200537E-2</v>
      </c>
      <c r="G653" s="24">
        <f>'일자별 시가총액'!H652</f>
        <v>121.68770321782665</v>
      </c>
      <c r="H653" s="30">
        <v>200000</v>
      </c>
      <c r="I653" s="30">
        <v>100000</v>
      </c>
      <c r="J653" s="9">
        <f t="shared" si="84"/>
        <v>33350000</v>
      </c>
      <c r="K653" s="23">
        <f t="shared" si="82"/>
        <v>12168.770321782664</v>
      </c>
      <c r="L653" s="9">
        <f t="shared" si="83"/>
        <v>405828490231.45184</v>
      </c>
      <c r="M653" s="31">
        <f>$L653*B653/'일자별 주가'!B652-펀드!R652</f>
        <v>13523.872844118625</v>
      </c>
      <c r="N653" s="31">
        <f>$L653*C653/'일자별 주가'!C652-펀드!S652</f>
        <v>52.66173144314962</v>
      </c>
      <c r="O653" s="31">
        <f>$L653*D653/'일자별 주가'!D652-펀드!T652</f>
        <v>1606.8932629036717</v>
      </c>
      <c r="P653" s="31">
        <f>$L653*E653/'일자별 주가'!E652-펀드!U652</f>
        <v>140.55185075478948</v>
      </c>
      <c r="Q653" s="31">
        <f>$L653*F653/'일자별 주가'!F652-펀드!V652</f>
        <v>150.32195056250202</v>
      </c>
      <c r="R653" s="16">
        <f t="shared" si="85"/>
        <v>4510211.5935133258</v>
      </c>
      <c r="S653" s="16">
        <f t="shared" si="86"/>
        <v>17562.687436288892</v>
      </c>
      <c r="T653" s="16">
        <f t="shared" si="87"/>
        <v>535898.90317839454</v>
      </c>
      <c r="U653" s="16">
        <f t="shared" si="88"/>
        <v>46874.042226724763</v>
      </c>
      <c r="V653" s="16">
        <f t="shared" si="89"/>
        <v>50132.370512595116</v>
      </c>
    </row>
    <row r="654" spans="1:22" x14ac:dyDescent="0.3">
      <c r="A654">
        <v>652</v>
      </c>
      <c r="B654" s="15">
        <f>'일자별 시가총액'!B653/'일자별 시가총액'!$G653</f>
        <v>0.68231605657746763</v>
      </c>
      <c r="C654" s="15">
        <f>'일자별 시가총액'!C653/'일자별 시가총액'!$G653</f>
        <v>3.7868846733675909E-2</v>
      </c>
      <c r="D654" s="15">
        <f>'일자별 시가총액'!D653/'일자별 시가총액'!$G653</f>
        <v>0.12833091295513999</v>
      </c>
      <c r="E654" s="15">
        <f>'일자별 시가총액'!E653/'일자별 시가총액'!$G653</f>
        <v>7.4521873168189812E-2</v>
      </c>
      <c r="F654" s="15">
        <f>'일자별 시가총액'!F653/'일자별 시가총액'!$G653</f>
        <v>7.6962310565526645E-2</v>
      </c>
      <c r="G654" s="24">
        <f>'일자별 시가총액'!H653</f>
        <v>120.70708995740485</v>
      </c>
      <c r="H654" s="30">
        <v>50000</v>
      </c>
      <c r="I654" s="30">
        <v>50000</v>
      </c>
      <c r="J654" s="9">
        <f t="shared" si="84"/>
        <v>33350000</v>
      </c>
      <c r="K654" s="23">
        <f t="shared" si="82"/>
        <v>12070.708995740486</v>
      </c>
      <c r="L654" s="9">
        <f t="shared" si="83"/>
        <v>402558145007.94519</v>
      </c>
      <c r="M654" s="31">
        <f>$L654*B654/'일자별 주가'!B653-펀드!R653</f>
        <v>0</v>
      </c>
      <c r="N654" s="31">
        <f>$L654*C654/'일자별 주가'!C653-펀드!S653</f>
        <v>0</v>
      </c>
      <c r="O654" s="31">
        <f>$L654*D654/'일자별 주가'!D653-펀드!T653</f>
        <v>0</v>
      </c>
      <c r="P654" s="31">
        <f>$L654*E654/'일자별 주가'!E653-펀드!U653</f>
        <v>0</v>
      </c>
      <c r="Q654" s="31">
        <f>$L654*F654/'일자별 주가'!F653-펀드!V653</f>
        <v>0</v>
      </c>
      <c r="R654" s="16">
        <f t="shared" si="85"/>
        <v>4510211.5935133258</v>
      </c>
      <c r="S654" s="16">
        <f t="shared" si="86"/>
        <v>17562.687436288892</v>
      </c>
      <c r="T654" s="16">
        <f t="shared" si="87"/>
        <v>535898.90317839454</v>
      </c>
      <c r="U654" s="16">
        <f t="shared" si="88"/>
        <v>46874.042226724763</v>
      </c>
      <c r="V654" s="16">
        <f t="shared" si="89"/>
        <v>50132.370512595116</v>
      </c>
    </row>
    <row r="655" spans="1:22" x14ac:dyDescent="0.3">
      <c r="A655">
        <v>653</v>
      </c>
      <c r="B655" s="15">
        <f>'일자별 시가총액'!B654/'일자별 시가총액'!$G654</f>
        <v>0.68231770189253282</v>
      </c>
      <c r="C655" s="15">
        <f>'일자별 시가총액'!C654/'일자별 시가총액'!$G654</f>
        <v>3.7684174279077255E-2</v>
      </c>
      <c r="D655" s="15">
        <f>'일자별 시가총액'!D654/'일자별 시가총액'!$G654</f>
        <v>0.12863474438649927</v>
      </c>
      <c r="E655" s="15">
        <f>'일자별 시가총액'!E654/'일자별 시가총액'!$G654</f>
        <v>7.552169634264333E-2</v>
      </c>
      <c r="F655" s="15">
        <f>'일자별 시가총액'!F654/'일자별 시가총액'!$G654</f>
        <v>7.5841683099247298E-2</v>
      </c>
      <c r="G655" s="24">
        <f>'일자별 시가총액'!H654</f>
        <v>118.92295457034446</v>
      </c>
      <c r="H655" s="30">
        <v>50000</v>
      </c>
      <c r="I655" s="30">
        <v>0</v>
      </c>
      <c r="J655" s="9">
        <f t="shared" si="84"/>
        <v>33400000</v>
      </c>
      <c r="K655" s="23">
        <f t="shared" si="82"/>
        <v>11892.295457034446</v>
      </c>
      <c r="L655" s="9">
        <f t="shared" si="83"/>
        <v>397202668264.9505</v>
      </c>
      <c r="M655" s="31">
        <f>$L655*B655/'일자별 주가'!B654-펀드!R654</f>
        <v>6761.9364220593125</v>
      </c>
      <c r="N655" s="31">
        <f>$L655*C655/'일자별 주가'!C654-펀드!S654</f>
        <v>26.330865721567534</v>
      </c>
      <c r="O655" s="31">
        <f>$L655*D655/'일자별 주가'!D654-펀드!T654</f>
        <v>803.44663145183586</v>
      </c>
      <c r="P655" s="31">
        <f>$L655*E655/'일자별 주가'!E654-펀드!U654</f>
        <v>70.27592537739838</v>
      </c>
      <c r="Q655" s="31">
        <f>$L655*F655/'일자별 주가'!F654-펀드!V654</f>
        <v>75.160975281258288</v>
      </c>
      <c r="R655" s="16">
        <f t="shared" si="85"/>
        <v>4516973.5299353851</v>
      </c>
      <c r="S655" s="16">
        <f t="shared" si="86"/>
        <v>17589.01830201046</v>
      </c>
      <c r="T655" s="16">
        <f t="shared" si="87"/>
        <v>536702.34980984638</v>
      </c>
      <c r="U655" s="16">
        <f t="shared" si="88"/>
        <v>46944.318152102162</v>
      </c>
      <c r="V655" s="16">
        <f t="shared" si="89"/>
        <v>50207.531487876375</v>
      </c>
    </row>
    <row r="656" spans="1:22" x14ac:dyDescent="0.3">
      <c r="A656">
        <v>654</v>
      </c>
      <c r="B656" s="15">
        <f>'일자별 시가총액'!B655/'일자별 시가총액'!$G655</f>
        <v>0.68388661310744714</v>
      </c>
      <c r="C656" s="15">
        <f>'일자별 시가총액'!C655/'일자별 시가총액'!$G655</f>
        <v>3.7354696100149187E-2</v>
      </c>
      <c r="D656" s="15">
        <f>'일자별 시가총액'!D655/'일자별 시가총액'!$G655</f>
        <v>0.12869403617113764</v>
      </c>
      <c r="E656" s="15">
        <f>'일자별 시가총액'!E655/'일자별 시가총액'!$G655</f>
        <v>7.4563073462888138E-2</v>
      </c>
      <c r="F656" s="15">
        <f>'일자별 시가총액'!F655/'일자별 시가총액'!$G655</f>
        <v>7.5501581158377934E-2</v>
      </c>
      <c r="G656" s="24">
        <f>'일자별 시가총액'!H655</f>
        <v>116.87038023096896</v>
      </c>
      <c r="H656" s="30">
        <v>50000</v>
      </c>
      <c r="I656" s="30">
        <v>0</v>
      </c>
      <c r="J656" s="9">
        <f t="shared" si="84"/>
        <v>33450000</v>
      </c>
      <c r="K656" s="23">
        <f t="shared" si="82"/>
        <v>11687.038023096895</v>
      </c>
      <c r="L656" s="9">
        <f t="shared" si="83"/>
        <v>390931421872.59113</v>
      </c>
      <c r="M656" s="31">
        <f>$L656*B656/'일자별 주가'!B655-펀드!R655</f>
        <v>6761.9364220583811</v>
      </c>
      <c r="N656" s="31">
        <f>$L656*C656/'일자별 주가'!C655-펀드!S655</f>
        <v>26.33086572157481</v>
      </c>
      <c r="O656" s="31">
        <f>$L656*D656/'일자별 주가'!D655-펀드!T655</f>
        <v>803.44663145183586</v>
      </c>
      <c r="P656" s="31">
        <f>$L656*E656/'일자별 주가'!E655-펀드!U655</f>
        <v>70.27592537739838</v>
      </c>
      <c r="Q656" s="31">
        <f>$L656*F656/'일자별 주가'!F655-펀드!V655</f>
        <v>75.16097528123646</v>
      </c>
      <c r="R656" s="16">
        <f t="shared" si="85"/>
        <v>4523735.4663574435</v>
      </c>
      <c r="S656" s="16">
        <f t="shared" si="86"/>
        <v>17615.349167732034</v>
      </c>
      <c r="T656" s="16">
        <f t="shared" si="87"/>
        <v>537505.79644129821</v>
      </c>
      <c r="U656" s="16">
        <f t="shared" si="88"/>
        <v>47014.59407747956</v>
      </c>
      <c r="V656" s="16">
        <f t="shared" si="89"/>
        <v>50282.692463157611</v>
      </c>
    </row>
    <row r="657" spans="1:22" x14ac:dyDescent="0.3">
      <c r="A657">
        <v>655</v>
      </c>
      <c r="B657" s="15">
        <f>'일자별 시가총액'!B656/'일자별 시가총액'!$G656</f>
        <v>0.68406973552046546</v>
      </c>
      <c r="C657" s="15">
        <f>'일자별 시가총액'!C656/'일자별 시가총액'!$G656</f>
        <v>3.7382880054582152E-2</v>
      </c>
      <c r="D657" s="15">
        <f>'일자별 시가총액'!D656/'일자별 시가총액'!$G656</f>
        <v>0.12839562591804907</v>
      </c>
      <c r="E657" s="15">
        <f>'일자별 시가총액'!E656/'일자별 시가총액'!$G656</f>
        <v>7.3986456253339022E-2</v>
      </c>
      <c r="F657" s="15">
        <f>'일자별 시가총액'!F656/'일자별 시가총액'!$G656</f>
        <v>7.6165302253564313E-2</v>
      </c>
      <c r="G657" s="24">
        <f>'일자별 시가총액'!H656</f>
        <v>116.64139726863945</v>
      </c>
      <c r="H657" s="30">
        <v>50000</v>
      </c>
      <c r="I657" s="30">
        <v>0</v>
      </c>
      <c r="J657" s="9">
        <f t="shared" si="84"/>
        <v>33500000</v>
      </c>
      <c r="K657" s="23">
        <f t="shared" si="82"/>
        <v>11664.139726863947</v>
      </c>
      <c r="L657" s="9">
        <f t="shared" si="83"/>
        <v>390748680849.9422</v>
      </c>
      <c r="M657" s="31">
        <f>$L657*B657/'일자별 주가'!B656-펀드!R656</f>
        <v>6761.9364220602438</v>
      </c>
      <c r="N657" s="31">
        <f>$L657*C657/'일자별 주가'!C656-펀드!S656</f>
        <v>26.330865721578448</v>
      </c>
      <c r="O657" s="31">
        <f>$L657*D657/'일자별 주가'!D656-펀드!T656</f>
        <v>803.44663145206869</v>
      </c>
      <c r="P657" s="31">
        <f>$L657*E657/'일자별 주가'!E656-펀드!U656</f>
        <v>70.275925377412932</v>
      </c>
      <c r="Q657" s="31">
        <f>$L657*F657/'일자별 주가'!F656-펀드!V656</f>
        <v>75.160975281280116</v>
      </c>
      <c r="R657" s="16">
        <f t="shared" si="85"/>
        <v>4530497.4027795037</v>
      </c>
      <c r="S657" s="16">
        <f t="shared" si="86"/>
        <v>17641.680033453613</v>
      </c>
      <c r="T657" s="16">
        <f t="shared" si="87"/>
        <v>538309.24307275028</v>
      </c>
      <c r="U657" s="16">
        <f t="shared" si="88"/>
        <v>47084.870002856973</v>
      </c>
      <c r="V657" s="16">
        <f t="shared" si="89"/>
        <v>50357.853438438891</v>
      </c>
    </row>
    <row r="658" spans="1:22" x14ac:dyDescent="0.3">
      <c r="A658">
        <v>656</v>
      </c>
      <c r="B658" s="15">
        <f>'일자별 시가총액'!B657/'일자별 시가총액'!$G657</f>
        <v>0.68543498614073484</v>
      </c>
      <c r="C658" s="15">
        <f>'일자별 시가총액'!C657/'일자별 시가총액'!$G657</f>
        <v>3.7778325231653677E-2</v>
      </c>
      <c r="D658" s="15">
        <f>'일자별 시가총액'!D657/'일자별 시가총액'!$G657</f>
        <v>0.12837117356062072</v>
      </c>
      <c r="E658" s="15">
        <f>'일자별 시가총액'!E657/'일자별 시가총액'!$G657</f>
        <v>7.3503520261843355E-2</v>
      </c>
      <c r="F658" s="15">
        <f>'일자별 시가총액'!F657/'일자별 시가총액'!$G657</f>
        <v>7.4911994805147472E-2</v>
      </c>
      <c r="G658" s="24">
        <f>'일자별 시가총액'!H657</f>
        <v>117.79019529476832</v>
      </c>
      <c r="H658" s="30">
        <v>200000</v>
      </c>
      <c r="I658" s="30">
        <v>50000</v>
      </c>
      <c r="J658" s="9">
        <f t="shared" si="84"/>
        <v>33650000</v>
      </c>
      <c r="K658" s="23">
        <f t="shared" si="82"/>
        <v>11779.019529476831</v>
      </c>
      <c r="L658" s="9">
        <f t="shared" si="83"/>
        <v>396364007166.89539</v>
      </c>
      <c r="M658" s="31">
        <f>$L658*B658/'일자별 주가'!B657-펀드!R657</f>
        <v>20285.809266176075</v>
      </c>
      <c r="N658" s="31">
        <f>$L658*C658/'일자별 주가'!C657-펀드!S657</f>
        <v>78.992597164709878</v>
      </c>
      <c r="O658" s="31">
        <f>$L658*D658/'일자별 주가'!D657-펀드!T657</f>
        <v>2410.3398943553912</v>
      </c>
      <c r="P658" s="31">
        <f>$L658*E658/'일자별 주가'!E657-펀드!U657</f>
        <v>210.82777613218059</v>
      </c>
      <c r="Q658" s="31">
        <f>$L658*F658/'일자별 주가'!F657-펀드!V657</f>
        <v>225.48292584373849</v>
      </c>
      <c r="R658" s="16">
        <f t="shared" si="85"/>
        <v>4550783.2120456798</v>
      </c>
      <c r="S658" s="16">
        <f t="shared" si="86"/>
        <v>17720.672630618323</v>
      </c>
      <c r="T658" s="16">
        <f t="shared" si="87"/>
        <v>540719.58296710567</v>
      </c>
      <c r="U658" s="16">
        <f t="shared" si="88"/>
        <v>47295.697778989153</v>
      </c>
      <c r="V658" s="16">
        <f t="shared" si="89"/>
        <v>50583.33636428263</v>
      </c>
    </row>
    <row r="659" spans="1:22" x14ac:dyDescent="0.3">
      <c r="A659">
        <v>657</v>
      </c>
      <c r="B659" s="15">
        <f>'일자별 시가총액'!B658/'일자별 시가총액'!$G658</f>
        <v>0.68560875901786733</v>
      </c>
      <c r="C659" s="15">
        <f>'일자별 시가총액'!C658/'일자별 시가총액'!$G658</f>
        <v>3.7687954984692733E-2</v>
      </c>
      <c r="D659" s="15">
        <f>'일자별 시가총액'!D658/'일자별 시가총액'!$G658</f>
        <v>0.12911942252455039</v>
      </c>
      <c r="E659" s="15">
        <f>'일자별 시가총액'!E658/'일자별 시가총액'!$G658</f>
        <v>7.315454424924972E-2</v>
      </c>
      <c r="F659" s="15">
        <f>'일자별 시가총액'!F658/'일자별 시가총액'!$G658</f>
        <v>7.4429319223639767E-2</v>
      </c>
      <c r="G659" s="24">
        <f>'일자별 시가총액'!H658</f>
        <v>118.35210095761461</v>
      </c>
      <c r="H659" s="30">
        <v>100000</v>
      </c>
      <c r="I659" s="30">
        <v>50000</v>
      </c>
      <c r="J659" s="9">
        <f t="shared" si="84"/>
        <v>33700000</v>
      </c>
      <c r="K659" s="23">
        <f t="shared" si="82"/>
        <v>11835.21009576146</v>
      </c>
      <c r="L659" s="9">
        <f t="shared" si="83"/>
        <v>398846580227.16119</v>
      </c>
      <c r="M659" s="31">
        <f>$L659*B659/'일자별 주가'!B658-펀드!R658</f>
        <v>6761.9364220574498</v>
      </c>
      <c r="N659" s="31">
        <f>$L659*C659/'일자별 주가'!C658-펀드!S658</f>
        <v>26.330865721571172</v>
      </c>
      <c r="O659" s="31">
        <f>$L659*D659/'일자별 주가'!D658-펀드!T658</f>
        <v>803.44663145171944</v>
      </c>
      <c r="P659" s="31">
        <f>$L659*E659/'일자별 주가'!E658-펀드!U658</f>
        <v>70.275925377391104</v>
      </c>
      <c r="Q659" s="31">
        <f>$L659*F659/'일자별 주가'!F658-펀드!V658</f>
        <v>75.160975281243736</v>
      </c>
      <c r="R659" s="16">
        <f t="shared" si="85"/>
        <v>4557545.1484677373</v>
      </c>
      <c r="S659" s="16">
        <f t="shared" si="86"/>
        <v>17747.003496339894</v>
      </c>
      <c r="T659" s="16">
        <f t="shared" si="87"/>
        <v>541523.02959855739</v>
      </c>
      <c r="U659" s="16">
        <f t="shared" si="88"/>
        <v>47365.973704366545</v>
      </c>
      <c r="V659" s="16">
        <f t="shared" si="89"/>
        <v>50658.497339563874</v>
      </c>
    </row>
    <row r="660" spans="1:22" x14ac:dyDescent="0.3">
      <c r="A660">
        <v>658</v>
      </c>
      <c r="B660" s="15">
        <f>'일자별 시가총액'!B659/'일자별 시가총액'!$G659</f>
        <v>0.68539150720765063</v>
      </c>
      <c r="C660" s="15">
        <f>'일자별 시가총액'!C659/'일자별 시가총액'!$G659</f>
        <v>3.7756322630171119E-2</v>
      </c>
      <c r="D660" s="15">
        <f>'일자별 시가총액'!D659/'일자별 시가총액'!$G659</f>
        <v>0.12854902488456085</v>
      </c>
      <c r="E660" s="15">
        <f>'일자별 시가총액'!E659/'일자별 시가총액'!$G659</f>
        <v>7.3419856487007815E-2</v>
      </c>
      <c r="F660" s="15">
        <f>'일자별 시가총액'!F659/'일자별 시가총액'!$G659</f>
        <v>7.4883288790609584E-2</v>
      </c>
      <c r="G660" s="24">
        <f>'일자별 시가총액'!H659</f>
        <v>115.62719122301721</v>
      </c>
      <c r="H660" s="30">
        <v>100000</v>
      </c>
      <c r="I660" s="30">
        <v>50000</v>
      </c>
      <c r="J660" s="9">
        <f t="shared" si="84"/>
        <v>33750000</v>
      </c>
      <c r="K660" s="23">
        <f t="shared" si="82"/>
        <v>11562.71912230172</v>
      </c>
      <c r="L660" s="9">
        <f t="shared" si="83"/>
        <v>390241770377.68304</v>
      </c>
      <c r="M660" s="31">
        <f>$L660*B660/'일자별 주가'!B659-펀드!R659</f>
        <v>6761.9364220593125</v>
      </c>
      <c r="N660" s="31">
        <f>$L660*C660/'일자별 주가'!C659-펀드!S659</f>
        <v>26.33086572157481</v>
      </c>
      <c r="O660" s="31">
        <f>$L660*D660/'일자별 주가'!D659-펀드!T659</f>
        <v>803.44663145195227</v>
      </c>
      <c r="P660" s="31">
        <f>$L660*E660/'일자별 주가'!E659-펀드!U659</f>
        <v>70.275925377405656</v>
      </c>
      <c r="Q660" s="31">
        <f>$L660*F660/'일자별 주가'!F659-펀드!V659</f>
        <v>75.160975281251012</v>
      </c>
      <c r="R660" s="16">
        <f t="shared" si="85"/>
        <v>4564307.0848897966</v>
      </c>
      <c r="S660" s="16">
        <f t="shared" si="86"/>
        <v>17773.334362061469</v>
      </c>
      <c r="T660" s="16">
        <f t="shared" si="87"/>
        <v>542326.47623000934</v>
      </c>
      <c r="U660" s="16">
        <f t="shared" si="88"/>
        <v>47436.24962974395</v>
      </c>
      <c r="V660" s="16">
        <f t="shared" si="89"/>
        <v>50733.658314845125</v>
      </c>
    </row>
    <row r="661" spans="1:22" x14ac:dyDescent="0.3">
      <c r="A661">
        <v>659</v>
      </c>
      <c r="B661" s="15">
        <f>'일자별 시가총액'!B660/'일자별 시가총액'!$G660</f>
        <v>0.68448507824685267</v>
      </c>
      <c r="C661" s="15">
        <f>'일자별 시가총액'!C660/'일자별 시가총액'!$G660</f>
        <v>3.7895443281692566E-2</v>
      </c>
      <c r="D661" s="15">
        <f>'일자별 시가총액'!D660/'일자별 시가총액'!$G660</f>
        <v>0.12891056813591581</v>
      </c>
      <c r="E661" s="15">
        <f>'일자별 시가총액'!E660/'일자별 시가총액'!$G660</f>
        <v>7.392023843662647E-2</v>
      </c>
      <c r="F661" s="15">
        <f>'일자별 시가총액'!F660/'일자별 시가총액'!$G660</f>
        <v>7.4788671898912445E-2</v>
      </c>
      <c r="G661" s="24">
        <f>'일자별 시가총액'!H660</f>
        <v>116.17546510595392</v>
      </c>
      <c r="H661" s="30">
        <v>150000</v>
      </c>
      <c r="I661" s="30">
        <v>100000</v>
      </c>
      <c r="J661" s="9">
        <f t="shared" si="84"/>
        <v>33800000</v>
      </c>
      <c r="K661" s="23">
        <f t="shared" si="82"/>
        <v>11617.546510595394</v>
      </c>
      <c r="L661" s="9">
        <f t="shared" si="83"/>
        <v>392673072058.12433</v>
      </c>
      <c r="M661" s="31">
        <f>$L661*B661/'일자별 주가'!B660-펀드!R660</f>
        <v>6761.9364220611751</v>
      </c>
      <c r="N661" s="31">
        <f>$L661*C661/'일자별 주가'!C660-펀드!S660</f>
        <v>26.330865721578448</v>
      </c>
      <c r="O661" s="31">
        <f>$L661*D661/'일자별 주가'!D660-펀드!T660</f>
        <v>803.4466314521851</v>
      </c>
      <c r="P661" s="31">
        <f>$L661*E661/'일자별 주가'!E660-펀드!U660</f>
        <v>70.275925377420208</v>
      </c>
      <c r="Q661" s="31">
        <f>$L661*F661/'일자별 주가'!F660-펀드!V660</f>
        <v>75.160975281287392</v>
      </c>
      <c r="R661" s="16">
        <f t="shared" si="85"/>
        <v>4571069.0213118577</v>
      </c>
      <c r="S661" s="16">
        <f t="shared" si="86"/>
        <v>17799.665227783047</v>
      </c>
      <c r="T661" s="16">
        <f t="shared" si="87"/>
        <v>543129.92286146153</v>
      </c>
      <c r="U661" s="16">
        <f t="shared" si="88"/>
        <v>47506.52555512137</v>
      </c>
      <c r="V661" s="16">
        <f t="shared" si="89"/>
        <v>50808.819290126412</v>
      </c>
    </row>
    <row r="662" spans="1:22" x14ac:dyDescent="0.3">
      <c r="A662">
        <v>660</v>
      </c>
      <c r="B662" s="15">
        <f>'일자별 시가총액'!B661/'일자별 시가총액'!$G661</f>
        <v>0.68245503033776345</v>
      </c>
      <c r="C662" s="15">
        <f>'일자별 시가총액'!C661/'일자별 시가총액'!$G661</f>
        <v>3.7168945392944089E-2</v>
      </c>
      <c r="D662" s="15">
        <f>'일자별 시가총액'!D661/'일자별 시가총액'!$G661</f>
        <v>0.12930717024379643</v>
      </c>
      <c r="E662" s="15">
        <f>'일자별 시가총액'!E661/'일자별 시가총액'!$G661</f>
        <v>7.508484288905673E-2</v>
      </c>
      <c r="F662" s="15">
        <f>'일자별 시가총액'!F661/'일자별 시가총액'!$G661</f>
        <v>7.5984011136439364E-2</v>
      </c>
      <c r="G662" s="24">
        <f>'일자별 시가총액'!H661</f>
        <v>118.30452892907101</v>
      </c>
      <c r="H662" s="30">
        <v>150000</v>
      </c>
      <c r="I662" s="30">
        <v>100000</v>
      </c>
      <c r="J662" s="9">
        <f t="shared" si="84"/>
        <v>33850000</v>
      </c>
      <c r="K662" s="23">
        <f t="shared" si="82"/>
        <v>11830.452892907102</v>
      </c>
      <c r="L662" s="9">
        <f t="shared" si="83"/>
        <v>400460830424.9054</v>
      </c>
      <c r="M662" s="31">
        <f>$L662*B662/'일자별 주가'!B661-펀드!R661</f>
        <v>6761.9364220574498</v>
      </c>
      <c r="N662" s="31">
        <f>$L662*C662/'일자별 주가'!C661-펀드!S661</f>
        <v>26.330865721563896</v>
      </c>
      <c r="O662" s="31">
        <f>$L662*D662/'일자별 주가'!D661-펀드!T661</f>
        <v>803.44663145160303</v>
      </c>
      <c r="P662" s="31">
        <f>$L662*E662/'일자별 주가'!E661-펀드!U661</f>
        <v>70.275925377376552</v>
      </c>
      <c r="Q662" s="31">
        <f>$L662*F662/'일자별 주가'!F661-펀드!V661</f>
        <v>75.160975281229184</v>
      </c>
      <c r="R662" s="16">
        <f t="shared" si="85"/>
        <v>4577830.9577339152</v>
      </c>
      <c r="S662" s="16">
        <f t="shared" si="86"/>
        <v>17825.996093504611</v>
      </c>
      <c r="T662" s="16">
        <f t="shared" si="87"/>
        <v>543933.36949291313</v>
      </c>
      <c r="U662" s="16">
        <f t="shared" si="88"/>
        <v>47576.801480498747</v>
      </c>
      <c r="V662" s="16">
        <f t="shared" si="89"/>
        <v>50883.980265407641</v>
      </c>
    </row>
    <row r="663" spans="1:22" x14ac:dyDescent="0.3">
      <c r="A663">
        <v>661</v>
      </c>
      <c r="B663" s="15">
        <f>'일자별 시가총액'!B662/'일자별 시가총액'!$G662</f>
        <v>0.68334972596343335</v>
      </c>
      <c r="C663" s="15">
        <f>'일자별 시가총액'!C662/'일자별 시가총액'!$G662</f>
        <v>3.7636071078724354E-2</v>
      </c>
      <c r="D663" s="15">
        <f>'일자별 시가총액'!D662/'일자별 시가총액'!$G662</f>
        <v>0.12846596983742892</v>
      </c>
      <c r="E663" s="15">
        <f>'일자별 시가총액'!E662/'일자별 시가총액'!$G662</f>
        <v>7.576239830668334E-2</v>
      </c>
      <c r="F663" s="15">
        <f>'일자별 시가총액'!F662/'일자별 시가총액'!$G662</f>
        <v>7.4785834813730037E-2</v>
      </c>
      <c r="G663" s="24">
        <f>'일자별 시가총액'!H662</f>
        <v>115.57686263545075</v>
      </c>
      <c r="H663" s="30">
        <v>50000</v>
      </c>
      <c r="I663" s="30">
        <v>50000</v>
      </c>
      <c r="J663" s="9">
        <f t="shared" si="84"/>
        <v>33850000</v>
      </c>
      <c r="K663" s="23">
        <f t="shared" si="82"/>
        <v>11557.686263545074</v>
      </c>
      <c r="L663" s="9">
        <f t="shared" si="83"/>
        <v>391227680021.00079</v>
      </c>
      <c r="M663" s="31">
        <f>$L663*B663/'일자별 주가'!B662-펀드!R662</f>
        <v>0</v>
      </c>
      <c r="N663" s="31">
        <f>$L663*C663/'일자별 주가'!C662-펀드!S662</f>
        <v>0</v>
      </c>
      <c r="O663" s="31">
        <f>$L663*D663/'일자별 주가'!D662-펀드!T662</f>
        <v>0</v>
      </c>
      <c r="P663" s="31">
        <f>$L663*E663/'일자별 주가'!E662-펀드!U662</f>
        <v>0</v>
      </c>
      <c r="Q663" s="31">
        <f>$L663*F663/'일자별 주가'!F662-펀드!V662</f>
        <v>0</v>
      </c>
      <c r="R663" s="16">
        <f t="shared" si="85"/>
        <v>4577830.9577339152</v>
      </c>
      <c r="S663" s="16">
        <f t="shared" si="86"/>
        <v>17825.996093504611</v>
      </c>
      <c r="T663" s="16">
        <f t="shared" si="87"/>
        <v>543933.36949291313</v>
      </c>
      <c r="U663" s="16">
        <f t="shared" si="88"/>
        <v>47576.801480498747</v>
      </c>
      <c r="V663" s="16">
        <f t="shared" si="89"/>
        <v>50883.980265407641</v>
      </c>
    </row>
    <row r="664" spans="1:22" x14ac:dyDescent="0.3">
      <c r="A664">
        <v>662</v>
      </c>
      <c r="B664" s="15">
        <f>'일자별 시가총액'!B663/'일자별 시가총액'!$G663</f>
        <v>0.68127213845563495</v>
      </c>
      <c r="C664" s="15">
        <f>'일자별 시가총액'!C663/'일자별 시가총액'!$G663</f>
        <v>3.8662582296334375E-2</v>
      </c>
      <c r="D664" s="15">
        <f>'일자별 시가총액'!D663/'일자별 시가총액'!$G663</f>
        <v>0.12909459828001935</v>
      </c>
      <c r="E664" s="15">
        <f>'일자별 시가총액'!E663/'일자별 시가총액'!$G663</f>
        <v>7.511351895577327E-2</v>
      </c>
      <c r="F664" s="15">
        <f>'일자별 시가총액'!F663/'일자별 시가총액'!$G663</f>
        <v>7.5857162012238077E-2</v>
      </c>
      <c r="G664" s="24">
        <f>'일자별 시가총액'!H663</f>
        <v>114.14274041788366</v>
      </c>
      <c r="H664" s="30">
        <v>150000</v>
      </c>
      <c r="I664" s="30">
        <v>150000</v>
      </c>
      <c r="J664" s="9">
        <f t="shared" si="84"/>
        <v>33850000</v>
      </c>
      <c r="K664" s="23">
        <f t="shared" si="82"/>
        <v>11414.274041788367</v>
      </c>
      <c r="L664" s="9">
        <f t="shared" si="83"/>
        <v>386373176314.53619</v>
      </c>
      <c r="M664" s="31">
        <f>$L664*B664/'일자별 주가'!B663-펀드!R663</f>
        <v>0</v>
      </c>
      <c r="N664" s="31">
        <f>$L664*C664/'일자별 주가'!C663-펀드!S663</f>
        <v>0</v>
      </c>
      <c r="O664" s="31">
        <f>$L664*D664/'일자별 주가'!D663-펀드!T663</f>
        <v>0</v>
      </c>
      <c r="P664" s="31">
        <f>$L664*E664/'일자별 주가'!E663-펀드!U663</f>
        <v>0</v>
      </c>
      <c r="Q664" s="31">
        <f>$L664*F664/'일자별 주가'!F663-펀드!V663</f>
        <v>0</v>
      </c>
      <c r="R664" s="16">
        <f t="shared" si="85"/>
        <v>4577830.9577339152</v>
      </c>
      <c r="S664" s="16">
        <f t="shared" si="86"/>
        <v>17825.996093504611</v>
      </c>
      <c r="T664" s="16">
        <f t="shared" si="87"/>
        <v>543933.36949291313</v>
      </c>
      <c r="U664" s="16">
        <f t="shared" si="88"/>
        <v>47576.801480498747</v>
      </c>
      <c r="V664" s="16">
        <f t="shared" si="89"/>
        <v>50883.980265407641</v>
      </c>
    </row>
    <row r="665" spans="1:22" x14ac:dyDescent="0.3">
      <c r="A665">
        <v>663</v>
      </c>
      <c r="B665" s="15">
        <f>'일자별 시가총액'!B664/'일자별 시가총액'!$G664</f>
        <v>0.68145517379829768</v>
      </c>
      <c r="C665" s="15">
        <f>'일자별 시가총액'!C664/'일자별 시가총액'!$G664</f>
        <v>3.7875018088322915E-2</v>
      </c>
      <c r="D665" s="15">
        <f>'일자별 시가총액'!D664/'일자별 시가총액'!$G664</f>
        <v>0.1291830437842689</v>
      </c>
      <c r="E665" s="15">
        <f>'일자별 시가총액'!E664/'일자별 시가총액'!$G664</f>
        <v>7.6404227141639677E-2</v>
      </c>
      <c r="F665" s="15">
        <f>'일자별 시가총액'!F664/'일자별 시가총액'!$G664</f>
        <v>7.5082537187470835E-2</v>
      </c>
      <c r="G665" s="24">
        <f>'일자별 시가총액'!H664</f>
        <v>113.31825908591586</v>
      </c>
      <c r="H665" s="30">
        <v>150000</v>
      </c>
      <c r="I665" s="30">
        <v>100000</v>
      </c>
      <c r="J665" s="9">
        <f t="shared" si="84"/>
        <v>33900000</v>
      </c>
      <c r="K665" s="23">
        <f t="shared" si="82"/>
        <v>11331.825908591587</v>
      </c>
      <c r="L665" s="9">
        <f t="shared" si="83"/>
        <v>384148898301.25482</v>
      </c>
      <c r="M665" s="31">
        <f>$L665*B665/'일자별 주가'!B664-펀드!R664</f>
        <v>6761.9364220602438</v>
      </c>
      <c r="N665" s="31">
        <f>$L665*C665/'일자별 주가'!C664-펀드!S664</f>
        <v>26.330865721582086</v>
      </c>
      <c r="O665" s="31">
        <f>$L665*D665/'일자별 주가'!D664-펀드!T664</f>
        <v>803.44663145206869</v>
      </c>
      <c r="P665" s="31">
        <f>$L665*E665/'일자별 주가'!E664-펀드!U664</f>
        <v>70.275925377412932</v>
      </c>
      <c r="Q665" s="31">
        <f>$L665*F665/'일자별 주가'!F664-펀드!V664</f>
        <v>75.160975281258288</v>
      </c>
      <c r="R665" s="16">
        <f t="shared" si="85"/>
        <v>4584592.8941559754</v>
      </c>
      <c r="S665" s="16">
        <f t="shared" si="86"/>
        <v>17852.326959226193</v>
      </c>
      <c r="T665" s="16">
        <f t="shared" si="87"/>
        <v>544736.8161243652</v>
      </c>
      <c r="U665" s="16">
        <f t="shared" si="88"/>
        <v>47647.07740587616</v>
      </c>
      <c r="V665" s="16">
        <f t="shared" si="89"/>
        <v>50959.141240688899</v>
      </c>
    </row>
    <row r="666" spans="1:22" x14ac:dyDescent="0.3">
      <c r="A666">
        <v>664</v>
      </c>
      <c r="B666" s="15">
        <f>'일자별 시가총액'!B665/'일자별 시가총액'!$G665</f>
        <v>0.68103615411911489</v>
      </c>
      <c r="C666" s="15">
        <f>'일자별 시가총액'!C665/'일자별 시가총액'!$G665</f>
        <v>3.7898172974144169E-2</v>
      </c>
      <c r="D666" s="15">
        <f>'일자별 시가총액'!D665/'일자별 시가총액'!$G665</f>
        <v>0.1300956250480339</v>
      </c>
      <c r="E666" s="15">
        <f>'일자별 시가총액'!E665/'일자별 시가총액'!$G665</f>
        <v>7.6729116688536853E-2</v>
      </c>
      <c r="F666" s="15">
        <f>'일자별 시가총액'!F665/'일자별 시가총액'!$G665</f>
        <v>7.4240931170170152E-2</v>
      </c>
      <c r="G666" s="24">
        <f>'일자별 시가총액'!H665</f>
        <v>113.38798017235237</v>
      </c>
      <c r="H666" s="30">
        <v>50000</v>
      </c>
      <c r="I666" s="30">
        <v>0</v>
      </c>
      <c r="J666" s="9">
        <f t="shared" si="84"/>
        <v>33950000</v>
      </c>
      <c r="K666" s="23">
        <f t="shared" si="82"/>
        <v>11338.798017235238</v>
      </c>
      <c r="L666" s="9">
        <f t="shared" si="83"/>
        <v>384952192685.13635</v>
      </c>
      <c r="M666" s="31">
        <f>$L666*B666/'일자별 주가'!B665-펀드!R665</f>
        <v>6761.9364220583811</v>
      </c>
      <c r="N666" s="31">
        <f>$L666*C666/'일자별 주가'!C665-펀드!S665</f>
        <v>26.330865721567534</v>
      </c>
      <c r="O666" s="31">
        <f>$L666*D666/'일자별 주가'!D665-펀드!T665</f>
        <v>803.44663145183586</v>
      </c>
      <c r="P666" s="31">
        <f>$L666*E666/'일자별 주가'!E665-펀드!U665</f>
        <v>70.275925377391104</v>
      </c>
      <c r="Q666" s="31">
        <f>$L666*F666/'일자별 주가'!F665-펀드!V665</f>
        <v>75.160975281258288</v>
      </c>
      <c r="R666" s="16">
        <f t="shared" si="85"/>
        <v>4591354.8305780338</v>
      </c>
      <c r="S666" s="16">
        <f t="shared" si="86"/>
        <v>17878.657824947761</v>
      </c>
      <c r="T666" s="16">
        <f t="shared" si="87"/>
        <v>545540.26275581704</v>
      </c>
      <c r="U666" s="16">
        <f t="shared" si="88"/>
        <v>47717.353331253551</v>
      </c>
      <c r="V666" s="16">
        <f t="shared" si="89"/>
        <v>51034.302215970158</v>
      </c>
    </row>
    <row r="667" spans="1:22" x14ac:dyDescent="0.3">
      <c r="A667">
        <v>665</v>
      </c>
      <c r="B667" s="15">
        <f>'일자별 시가총액'!B666/'일자별 시가총액'!$G666</f>
        <v>0.67852555395656278</v>
      </c>
      <c r="C667" s="15">
        <f>'일자별 시가총액'!C666/'일자별 시가총액'!$G666</f>
        <v>3.8264239902359838E-2</v>
      </c>
      <c r="D667" s="15">
        <f>'일자별 시가총액'!D666/'일자별 시가총액'!$G666</f>
        <v>0.13014652089034254</v>
      </c>
      <c r="E667" s="15">
        <f>'일자별 시가총액'!E666/'일자별 시가총액'!$G666</f>
        <v>7.8451584198663299E-2</v>
      </c>
      <c r="F667" s="15">
        <f>'일자별 시가총액'!F666/'일자별 시가총액'!$G666</f>
        <v>7.4612101052071569E-2</v>
      </c>
      <c r="G667" s="24">
        <f>'일자별 시가총액'!H666</f>
        <v>111.61508580693574</v>
      </c>
      <c r="H667" s="30">
        <v>150000</v>
      </c>
      <c r="I667" s="30">
        <v>50000</v>
      </c>
      <c r="J667" s="9">
        <f t="shared" si="84"/>
        <v>34050000</v>
      </c>
      <c r="K667" s="23">
        <f t="shared" si="82"/>
        <v>11161.508580693575</v>
      </c>
      <c r="L667" s="9">
        <f t="shared" si="83"/>
        <v>380049367172.61621</v>
      </c>
      <c r="M667" s="31">
        <f>$L667*B667/'일자별 주가'!B666-펀드!R666</f>
        <v>13523.872844118625</v>
      </c>
      <c r="N667" s="31">
        <f>$L667*C667/'일자별 주가'!C666-펀드!S666</f>
        <v>52.661731443145982</v>
      </c>
      <c r="O667" s="31">
        <f>$L667*D667/'일자별 주가'!D666-펀드!T666</f>
        <v>1606.8932629036717</v>
      </c>
      <c r="P667" s="31">
        <f>$L667*E667/'일자별 주가'!E666-펀드!U666</f>
        <v>140.55185075480404</v>
      </c>
      <c r="Q667" s="31">
        <f>$L667*F667/'일자별 주가'!F666-펀드!V666</f>
        <v>150.32195056249475</v>
      </c>
      <c r="R667" s="16">
        <f t="shared" si="85"/>
        <v>4604878.7034221524</v>
      </c>
      <c r="S667" s="16">
        <f t="shared" si="86"/>
        <v>17931.319556390907</v>
      </c>
      <c r="T667" s="16">
        <f t="shared" si="87"/>
        <v>547147.15601872071</v>
      </c>
      <c r="U667" s="16">
        <f t="shared" si="88"/>
        <v>47857.905182008355</v>
      </c>
      <c r="V667" s="16">
        <f t="shared" si="89"/>
        <v>51184.624166532652</v>
      </c>
    </row>
    <row r="668" spans="1:22" x14ac:dyDescent="0.3">
      <c r="A668">
        <v>666</v>
      </c>
      <c r="B668" s="15">
        <f>'일자별 시가총액'!B667/'일자별 시가총액'!$G667</f>
        <v>0.67365187298075013</v>
      </c>
      <c r="C668" s="15">
        <f>'일자별 시가총액'!C667/'일자별 시가총액'!$G667</f>
        <v>3.8215522704829752E-2</v>
      </c>
      <c r="D668" s="15">
        <f>'일자별 시가총액'!D667/'일자별 시가총액'!$G667</f>
        <v>0.13014129132181337</v>
      </c>
      <c r="E668" s="15">
        <f>'일자별 시가총액'!E667/'일자별 시가총액'!$G667</f>
        <v>8.1092761007727707E-2</v>
      </c>
      <c r="F668" s="15">
        <f>'일자별 시가총액'!F667/'일자별 시가총액'!$G667</f>
        <v>7.6898551984878993E-2</v>
      </c>
      <c r="G668" s="24">
        <f>'일자별 시가총액'!H667</f>
        <v>111.61957092256802</v>
      </c>
      <c r="H668" s="30">
        <v>100000</v>
      </c>
      <c r="I668" s="30">
        <v>50000</v>
      </c>
      <c r="J668" s="9">
        <f t="shared" si="84"/>
        <v>34100000</v>
      </c>
      <c r="K668" s="23">
        <f t="shared" si="82"/>
        <v>11161.957092256802</v>
      </c>
      <c r="L668" s="9">
        <f t="shared" si="83"/>
        <v>380622736845.95697</v>
      </c>
      <c r="M668" s="31">
        <f>$L668*B668/'일자별 주가'!B667-펀드!R667</f>
        <v>6761.9364220574498</v>
      </c>
      <c r="N668" s="31">
        <f>$L668*C668/'일자별 주가'!C667-펀드!S667</f>
        <v>26.330865721571172</v>
      </c>
      <c r="O668" s="31">
        <f>$L668*D668/'일자별 주가'!D667-펀드!T667</f>
        <v>803.44663145171944</v>
      </c>
      <c r="P668" s="31">
        <f>$L668*E668/'일자별 주가'!E667-펀드!U667</f>
        <v>70.275925377391104</v>
      </c>
      <c r="Q668" s="31">
        <f>$L668*F668/'일자별 주가'!F667-펀드!V667</f>
        <v>75.160975281251012</v>
      </c>
      <c r="R668" s="16">
        <f t="shared" si="85"/>
        <v>4611640.6398442099</v>
      </c>
      <c r="S668" s="16">
        <f t="shared" si="86"/>
        <v>17957.650422112478</v>
      </c>
      <c r="T668" s="16">
        <f t="shared" si="87"/>
        <v>547950.60265017243</v>
      </c>
      <c r="U668" s="16">
        <f t="shared" si="88"/>
        <v>47928.181107385746</v>
      </c>
      <c r="V668" s="16">
        <f t="shared" si="89"/>
        <v>51259.785141813903</v>
      </c>
    </row>
    <row r="669" spans="1:22" x14ac:dyDescent="0.3">
      <c r="A669">
        <v>667</v>
      </c>
      <c r="B669" s="15">
        <f>'일자별 시가총액'!B668/'일자별 시가총액'!$G668</f>
        <v>0.67368916233471166</v>
      </c>
      <c r="C669" s="15">
        <f>'일자별 시가총액'!C668/'일자별 시가총액'!$G668</f>
        <v>3.7972874991218528E-2</v>
      </c>
      <c r="D669" s="15">
        <f>'일자별 시가총액'!D668/'일자별 시가총액'!$G668</f>
        <v>0.1306103872276741</v>
      </c>
      <c r="E669" s="15">
        <f>'일자별 시가총액'!E668/'일자별 시가총액'!$G668</f>
        <v>8.0138380892811098E-2</v>
      </c>
      <c r="F669" s="15">
        <f>'일자별 시가총액'!F668/'일자별 시가총액'!$G668</f>
        <v>7.7589194553584664E-2</v>
      </c>
      <c r="G669" s="24">
        <f>'일자별 시가총액'!H668</f>
        <v>116.63198047007772</v>
      </c>
      <c r="H669" s="30">
        <v>100000</v>
      </c>
      <c r="I669" s="30">
        <v>50000</v>
      </c>
      <c r="J669" s="9">
        <f t="shared" si="84"/>
        <v>34150000</v>
      </c>
      <c r="K669" s="23">
        <f t="shared" si="82"/>
        <v>11663.198047007772</v>
      </c>
      <c r="L669" s="9">
        <f t="shared" si="83"/>
        <v>398298213305.31543</v>
      </c>
      <c r="M669" s="31">
        <f>$L669*B669/'일자별 주가'!B668-펀드!R668</f>
        <v>6761.9364220593125</v>
      </c>
      <c r="N669" s="31">
        <f>$L669*C669/'일자별 주가'!C668-펀드!S668</f>
        <v>26.330865721571172</v>
      </c>
      <c r="O669" s="31">
        <f>$L669*D669/'일자별 주가'!D668-펀드!T668</f>
        <v>803.44663145183586</v>
      </c>
      <c r="P669" s="31">
        <f>$L669*E669/'일자별 주가'!E668-펀드!U668</f>
        <v>70.27592537739838</v>
      </c>
      <c r="Q669" s="31">
        <f>$L669*F669/'일자별 주가'!F668-펀드!V668</f>
        <v>75.160975281251012</v>
      </c>
      <c r="R669" s="16">
        <f t="shared" si="85"/>
        <v>4618402.5762662692</v>
      </c>
      <c r="S669" s="16">
        <f t="shared" si="86"/>
        <v>17983.981287834049</v>
      </c>
      <c r="T669" s="16">
        <f t="shared" si="87"/>
        <v>548754.04928162426</v>
      </c>
      <c r="U669" s="16">
        <f t="shared" si="88"/>
        <v>47998.457032763145</v>
      </c>
      <c r="V669" s="16">
        <f t="shared" si="89"/>
        <v>51334.946117095154</v>
      </c>
    </row>
    <row r="670" spans="1:22" x14ac:dyDescent="0.3">
      <c r="A670">
        <v>668</v>
      </c>
      <c r="B670" s="15">
        <f>'일자별 시가총액'!B669/'일자별 시가총액'!$G669</f>
        <v>0.66989303910455889</v>
      </c>
      <c r="C670" s="15">
        <f>'일자별 시가총액'!C669/'일자별 시가총액'!$G669</f>
        <v>3.8026076832822317E-2</v>
      </c>
      <c r="D670" s="15">
        <f>'일자별 시가총액'!D669/'일자별 시가총액'!$G669</f>
        <v>0.13032448849819439</v>
      </c>
      <c r="E670" s="15">
        <f>'일자별 시가총액'!E669/'일자별 시가총액'!$G669</f>
        <v>8.1265488004624228E-2</v>
      </c>
      <c r="F670" s="15">
        <f>'일자별 시가총액'!F669/'일자별 시가총액'!$G669</f>
        <v>8.0490907559800248E-2</v>
      </c>
      <c r="G670" s="24">
        <f>'일자별 시가총액'!H669</f>
        <v>114.66845193266768</v>
      </c>
      <c r="H670" s="30">
        <v>150000</v>
      </c>
      <c r="I670" s="30">
        <v>50000</v>
      </c>
      <c r="J670" s="9">
        <f t="shared" si="84"/>
        <v>34250000</v>
      </c>
      <c r="K670" s="23">
        <f t="shared" si="82"/>
        <v>11466.845193266769</v>
      </c>
      <c r="L670" s="9">
        <f t="shared" si="83"/>
        <v>392739447869.38684</v>
      </c>
      <c r="M670" s="31">
        <f>$L670*B670/'일자별 주가'!B669-펀드!R669</f>
        <v>13523.872844118625</v>
      </c>
      <c r="N670" s="31">
        <f>$L670*C670/'일자별 주가'!C669-펀드!S669</f>
        <v>52.66173144314962</v>
      </c>
      <c r="O670" s="31">
        <f>$L670*D670/'일자별 주가'!D669-펀드!T669</f>
        <v>1606.8932629039045</v>
      </c>
      <c r="P670" s="31">
        <f>$L670*E670/'일자별 주가'!E669-펀드!U669</f>
        <v>140.55185075480404</v>
      </c>
      <c r="Q670" s="31">
        <f>$L670*F670/'일자별 주가'!F669-펀드!V669</f>
        <v>150.3219505625093</v>
      </c>
      <c r="R670" s="16">
        <f t="shared" si="85"/>
        <v>4631926.4491103878</v>
      </c>
      <c r="S670" s="16">
        <f t="shared" si="86"/>
        <v>18036.643019277199</v>
      </c>
      <c r="T670" s="16">
        <f t="shared" si="87"/>
        <v>550360.94254452817</v>
      </c>
      <c r="U670" s="16">
        <f t="shared" si="88"/>
        <v>48139.008883517949</v>
      </c>
      <c r="V670" s="16">
        <f t="shared" si="89"/>
        <v>51485.268067657664</v>
      </c>
    </row>
    <row r="671" spans="1:22" x14ac:dyDescent="0.3">
      <c r="A671">
        <v>669</v>
      </c>
      <c r="B671" s="15">
        <f>'일자별 시가총액'!B670/'일자별 시가총액'!$G670</f>
        <v>0.66867097780758944</v>
      </c>
      <c r="C671" s="15">
        <f>'일자별 시가총액'!C670/'일자별 시가총액'!$G670</f>
        <v>3.7522523389157417E-2</v>
      </c>
      <c r="D671" s="15">
        <f>'일자별 시가총액'!D670/'일자별 시가총액'!$G670</f>
        <v>0.13052635956976763</v>
      </c>
      <c r="E671" s="15">
        <f>'일자별 시가총액'!E670/'일자별 시가총액'!$G670</f>
        <v>8.1655572969513882E-2</v>
      </c>
      <c r="F671" s="15">
        <f>'일자별 시가총액'!F670/'일자별 시가총액'!$G670</f>
        <v>8.1624566263971632E-2</v>
      </c>
      <c r="G671" s="24">
        <f>'일자별 시가총액'!H670</f>
        <v>113.26001941249612</v>
      </c>
      <c r="H671" s="30">
        <v>200000</v>
      </c>
      <c r="I671" s="30">
        <v>50000</v>
      </c>
      <c r="J671" s="9">
        <f t="shared" si="84"/>
        <v>34400000</v>
      </c>
      <c r="K671" s="23">
        <f t="shared" si="82"/>
        <v>11326.001941249613</v>
      </c>
      <c r="L671" s="9">
        <f t="shared" si="83"/>
        <v>389614466778.98669</v>
      </c>
      <c r="M671" s="31">
        <f>$L671*B671/'일자별 주가'!B670-펀드!R670</f>
        <v>20285.809266177006</v>
      </c>
      <c r="N671" s="31">
        <f>$L671*C671/'일자별 주가'!C670-펀드!S670</f>
        <v>78.992597164713516</v>
      </c>
      <c r="O671" s="31">
        <f>$L671*D671/'일자별 주가'!D670-펀드!T670</f>
        <v>2410.339894355624</v>
      </c>
      <c r="P671" s="31">
        <f>$L671*E671/'일자별 주가'!E670-펀드!U670</f>
        <v>210.82777613218786</v>
      </c>
      <c r="Q671" s="31">
        <f>$L671*F671/'일자별 주가'!F670-펀드!V670</f>
        <v>225.48292584375304</v>
      </c>
      <c r="R671" s="16">
        <f t="shared" si="85"/>
        <v>4652212.2583765648</v>
      </c>
      <c r="S671" s="16">
        <f t="shared" si="86"/>
        <v>18115.635616441912</v>
      </c>
      <c r="T671" s="16">
        <f t="shared" si="87"/>
        <v>552771.28243888379</v>
      </c>
      <c r="U671" s="16">
        <f t="shared" si="88"/>
        <v>48349.836659650136</v>
      </c>
      <c r="V671" s="16">
        <f t="shared" si="89"/>
        <v>51710.750993501417</v>
      </c>
    </row>
    <row r="672" spans="1:22" x14ac:dyDescent="0.3">
      <c r="A672">
        <v>670</v>
      </c>
      <c r="B672" s="15">
        <f>'일자별 시가총액'!B671/'일자별 시가총액'!$G671</f>
        <v>0.67345591956620199</v>
      </c>
      <c r="C672" s="15">
        <f>'일자별 시가총액'!C671/'일자별 시가총액'!$G671</f>
        <v>3.7423231195105613E-2</v>
      </c>
      <c r="D672" s="15">
        <f>'일자별 시가총액'!D671/'일자별 시가총액'!$G671</f>
        <v>0.12985349663228893</v>
      </c>
      <c r="E672" s="15">
        <f>'일자별 시가총액'!E671/'일자별 시가총액'!$G671</f>
        <v>7.9082806699918948E-2</v>
      </c>
      <c r="F672" s="15">
        <f>'일자별 시가총액'!F671/'일자별 시가총액'!$G671</f>
        <v>8.0184545906484495E-2</v>
      </c>
      <c r="G672" s="24">
        <f>'일자별 시가총액'!H671</f>
        <v>112.85692675015733</v>
      </c>
      <c r="H672" s="30">
        <v>200000</v>
      </c>
      <c r="I672" s="30">
        <v>150000</v>
      </c>
      <c r="J672" s="9">
        <f t="shared" si="84"/>
        <v>34450000</v>
      </c>
      <c r="K672" s="23">
        <f t="shared" si="82"/>
        <v>11285.692675015733</v>
      </c>
      <c r="L672" s="9">
        <f t="shared" si="83"/>
        <v>388792112654.29199</v>
      </c>
      <c r="M672" s="31">
        <f>$L672*B672/'일자별 주가'!B671-펀드!R671</f>
        <v>6761.9364220583811</v>
      </c>
      <c r="N672" s="31">
        <f>$L672*C672/'일자별 주가'!C671-펀드!S671</f>
        <v>26.33086572157481</v>
      </c>
      <c r="O672" s="31">
        <f>$L672*D672/'일자별 주가'!D671-펀드!T671</f>
        <v>803.44663145171944</v>
      </c>
      <c r="P672" s="31">
        <f>$L672*E672/'일자별 주가'!E671-펀드!U671</f>
        <v>70.27592537739838</v>
      </c>
      <c r="Q672" s="31">
        <f>$L672*F672/'일자별 주가'!F671-펀드!V671</f>
        <v>75.160975281258288</v>
      </c>
      <c r="R672" s="16">
        <f t="shared" si="85"/>
        <v>4658974.1947986232</v>
      </c>
      <c r="S672" s="16">
        <f t="shared" si="86"/>
        <v>18141.966482163487</v>
      </c>
      <c r="T672" s="16">
        <f t="shared" si="87"/>
        <v>553574.72907033551</v>
      </c>
      <c r="U672" s="16">
        <f t="shared" si="88"/>
        <v>48420.112585027535</v>
      </c>
      <c r="V672" s="16">
        <f t="shared" si="89"/>
        <v>51785.911968782675</v>
      </c>
    </row>
    <row r="673" spans="1:22" x14ac:dyDescent="0.3">
      <c r="A673">
        <v>671</v>
      </c>
      <c r="B673" s="15">
        <f>'일자별 시가총액'!B672/'일자별 시가총액'!$G672</f>
        <v>0.6746288776178514</v>
      </c>
      <c r="C673" s="15">
        <f>'일자별 시가총액'!C672/'일자별 시가총액'!$G672</f>
        <v>3.7681518882353868E-2</v>
      </c>
      <c r="D673" s="15">
        <f>'일자별 시가총액'!D672/'일자별 시가총액'!$G672</f>
        <v>0.12791288195213721</v>
      </c>
      <c r="E673" s="15">
        <f>'일자별 시가총액'!E672/'일자별 시가총액'!$G672</f>
        <v>7.8939621290666728E-2</v>
      </c>
      <c r="F673" s="15">
        <f>'일자별 시가총액'!F672/'일자별 시가총액'!$G672</f>
        <v>8.083710025699084E-2</v>
      </c>
      <c r="G673" s="24">
        <f>'일자별 시가총액'!H672</f>
        <v>113.06163339783895</v>
      </c>
      <c r="H673" s="30">
        <v>100000</v>
      </c>
      <c r="I673" s="30">
        <v>50000</v>
      </c>
      <c r="J673" s="9">
        <f t="shared" si="84"/>
        <v>34500000</v>
      </c>
      <c r="K673" s="23">
        <f t="shared" si="82"/>
        <v>11306.163339783894</v>
      </c>
      <c r="L673" s="9">
        <f t="shared" si="83"/>
        <v>390062635222.54437</v>
      </c>
      <c r="M673" s="31">
        <f>$L673*B673/'일자별 주가'!B672-펀드!R672</f>
        <v>6761.9364220593125</v>
      </c>
      <c r="N673" s="31">
        <f>$L673*C673/'일자별 주가'!C672-펀드!S672</f>
        <v>26.33086572157481</v>
      </c>
      <c r="O673" s="31">
        <f>$L673*D673/'일자별 주가'!D672-펀드!T672</f>
        <v>803.44663145195227</v>
      </c>
      <c r="P673" s="31">
        <f>$L673*E673/'일자별 주가'!E672-펀드!U672</f>
        <v>70.27592537739838</v>
      </c>
      <c r="Q673" s="31">
        <f>$L673*F673/'일자별 주가'!F672-펀드!V672</f>
        <v>75.160975281251012</v>
      </c>
      <c r="R673" s="16">
        <f t="shared" si="85"/>
        <v>4665736.1312206825</v>
      </c>
      <c r="S673" s="16">
        <f t="shared" si="86"/>
        <v>18168.297347885062</v>
      </c>
      <c r="T673" s="16">
        <f t="shared" si="87"/>
        <v>554378.17570178746</v>
      </c>
      <c r="U673" s="16">
        <f t="shared" si="88"/>
        <v>48490.388510404933</v>
      </c>
      <c r="V673" s="16">
        <f t="shared" si="89"/>
        <v>51861.072944063926</v>
      </c>
    </row>
    <row r="674" spans="1:22" x14ac:dyDescent="0.3">
      <c r="A674">
        <v>672</v>
      </c>
      <c r="B674" s="15">
        <f>'일자별 시가총액'!B673/'일자별 시가총액'!$G673</f>
        <v>0.67256571688790578</v>
      </c>
      <c r="C674" s="15">
        <f>'일자별 시가총액'!C673/'일자별 시가총액'!$G673</f>
        <v>3.7547806344246794E-2</v>
      </c>
      <c r="D674" s="15">
        <f>'일자별 시가총액'!D673/'일자별 시가총액'!$G673</f>
        <v>0.12602861117123737</v>
      </c>
      <c r="E674" s="15">
        <f>'일자별 시가총액'!E673/'일자별 시가총액'!$G673</f>
        <v>7.891809011904255E-2</v>
      </c>
      <c r="F674" s="15">
        <f>'일자별 시가총액'!F673/'일자별 시가총액'!$G673</f>
        <v>8.4939775477567453E-2</v>
      </c>
      <c r="G674" s="24">
        <f>'일자별 시가총액'!H673</f>
        <v>112.2019879623974</v>
      </c>
      <c r="H674" s="30">
        <v>100000</v>
      </c>
      <c r="I674" s="30">
        <v>100000</v>
      </c>
      <c r="J674" s="9">
        <f t="shared" si="84"/>
        <v>34500000</v>
      </c>
      <c r="K674" s="23">
        <f t="shared" si="82"/>
        <v>11220.19879623974</v>
      </c>
      <c r="L674" s="9">
        <f t="shared" si="83"/>
        <v>387096858470.271</v>
      </c>
      <c r="M674" s="31">
        <f>$L674*B674/'일자별 주가'!B673-펀드!R673</f>
        <v>0</v>
      </c>
      <c r="N674" s="31">
        <f>$L674*C674/'일자별 주가'!C673-펀드!S673</f>
        <v>0</v>
      </c>
      <c r="O674" s="31">
        <f>$L674*D674/'일자별 주가'!D673-펀드!T673</f>
        <v>0</v>
      </c>
      <c r="P674" s="31">
        <f>$L674*E674/'일자별 주가'!E673-펀드!U673</f>
        <v>0</v>
      </c>
      <c r="Q674" s="31">
        <f>$L674*F674/'일자별 주가'!F673-펀드!V673</f>
        <v>0</v>
      </c>
      <c r="R674" s="16">
        <f t="shared" si="85"/>
        <v>4665736.1312206825</v>
      </c>
      <c r="S674" s="16">
        <f t="shared" si="86"/>
        <v>18168.297347885062</v>
      </c>
      <c r="T674" s="16">
        <f t="shared" si="87"/>
        <v>554378.17570178746</v>
      </c>
      <c r="U674" s="16">
        <f t="shared" si="88"/>
        <v>48490.388510404933</v>
      </c>
      <c r="V674" s="16">
        <f t="shared" si="89"/>
        <v>51861.072944063926</v>
      </c>
    </row>
    <row r="675" spans="1:22" x14ac:dyDescent="0.3">
      <c r="A675">
        <v>673</v>
      </c>
      <c r="B675" s="15">
        <f>'일자별 시가총액'!B674/'일자별 시가총액'!$G674</f>
        <v>0.67280946507255235</v>
      </c>
      <c r="C675" s="15">
        <f>'일자별 시가총액'!C674/'일자별 시가총액'!$G674</f>
        <v>3.7237761194080031E-2</v>
      </c>
      <c r="D675" s="15">
        <f>'일자별 시가총액'!D674/'일자별 시가총액'!$G674</f>
        <v>0.12721419805181339</v>
      </c>
      <c r="E675" s="15">
        <f>'일자별 시가총액'!E674/'일자별 시가총액'!$G674</f>
        <v>7.9028268819383796E-2</v>
      </c>
      <c r="F675" s="15">
        <f>'일자별 시가총액'!F674/'일자별 시가총액'!$G674</f>
        <v>8.3710306862170375E-2</v>
      </c>
      <c r="G675" s="24">
        <f>'일자별 시가총액'!H674</f>
        <v>111.15630904494995</v>
      </c>
      <c r="H675" s="30">
        <v>150000</v>
      </c>
      <c r="I675" s="30">
        <v>100000</v>
      </c>
      <c r="J675" s="9">
        <f t="shared" si="84"/>
        <v>34550000</v>
      </c>
      <c r="K675" s="23">
        <f t="shared" si="82"/>
        <v>11115.630904494994</v>
      </c>
      <c r="L675" s="9">
        <f t="shared" si="83"/>
        <v>384045047750.30206</v>
      </c>
      <c r="M675" s="31">
        <f>$L675*B675/'일자별 주가'!B674-펀드!R674</f>
        <v>6761.9364220583811</v>
      </c>
      <c r="N675" s="31">
        <f>$L675*C675/'일자별 주가'!C674-펀드!S674</f>
        <v>26.330865721567534</v>
      </c>
      <c r="O675" s="31">
        <f>$L675*D675/'일자별 주가'!D674-펀드!T674</f>
        <v>803.44663145183586</v>
      </c>
      <c r="P675" s="31">
        <f>$L675*E675/'일자별 주가'!E674-펀드!U674</f>
        <v>70.27592537739838</v>
      </c>
      <c r="Q675" s="31">
        <f>$L675*F675/'일자별 주가'!F674-펀드!V674</f>
        <v>75.160975281243736</v>
      </c>
      <c r="R675" s="16">
        <f t="shared" si="85"/>
        <v>4672498.0676427409</v>
      </c>
      <c r="S675" s="16">
        <f t="shared" si="86"/>
        <v>18194.628213606629</v>
      </c>
      <c r="T675" s="16">
        <f t="shared" si="87"/>
        <v>555181.6223332393</v>
      </c>
      <c r="U675" s="16">
        <f t="shared" si="88"/>
        <v>48560.664435782332</v>
      </c>
      <c r="V675" s="16">
        <f t="shared" si="89"/>
        <v>51936.23391934517</v>
      </c>
    </row>
    <row r="676" spans="1:22" x14ac:dyDescent="0.3">
      <c r="A676">
        <v>674</v>
      </c>
      <c r="B676" s="15">
        <f>'일자별 시가총액'!B675/'일자별 시가총액'!$G675</f>
        <v>0.67017626748444337</v>
      </c>
      <c r="C676" s="15">
        <f>'일자별 시가총액'!C675/'일자별 시가총액'!$G675</f>
        <v>3.7657705669080527E-2</v>
      </c>
      <c r="D676" s="15">
        <f>'일자별 시가총액'!D675/'일자별 시가총액'!$G675</f>
        <v>0.12588516315804796</v>
      </c>
      <c r="E676" s="15">
        <f>'일자별 시가총액'!E675/'일자별 시가총액'!$G675</f>
        <v>8.0149343208036863E-2</v>
      </c>
      <c r="F676" s="15">
        <f>'일자별 시가총액'!F675/'일자별 시가총액'!$G675</f>
        <v>8.6131520480391299E-2</v>
      </c>
      <c r="G676" s="24">
        <f>'일자별 시가총액'!H675</f>
        <v>109.77689279889226</v>
      </c>
      <c r="H676" s="30">
        <v>150000</v>
      </c>
      <c r="I676" s="30">
        <v>50000</v>
      </c>
      <c r="J676" s="9">
        <f t="shared" si="84"/>
        <v>34650000</v>
      </c>
      <c r="K676" s="23">
        <f t="shared" si="82"/>
        <v>10977.689279889228</v>
      </c>
      <c r="L676" s="9">
        <f t="shared" si="83"/>
        <v>380376933548.16174</v>
      </c>
      <c r="M676" s="31">
        <f>$L676*B676/'일자별 주가'!B675-펀드!R675</f>
        <v>13523.872844119556</v>
      </c>
      <c r="N676" s="31">
        <f>$L676*C676/'일자별 주가'!C675-펀드!S675</f>
        <v>52.66173144314962</v>
      </c>
      <c r="O676" s="31">
        <f>$L676*D676/'일자별 주가'!D675-펀드!T675</f>
        <v>1606.8932629039045</v>
      </c>
      <c r="P676" s="31">
        <f>$L676*E676/'일자별 주가'!E675-펀드!U675</f>
        <v>140.55185075480404</v>
      </c>
      <c r="Q676" s="31">
        <f>$L676*F676/'일자별 주가'!F675-펀드!V675</f>
        <v>150.3219505625093</v>
      </c>
      <c r="R676" s="16">
        <f t="shared" si="85"/>
        <v>4686021.9404868605</v>
      </c>
      <c r="S676" s="16">
        <f t="shared" si="86"/>
        <v>18247.289945049779</v>
      </c>
      <c r="T676" s="16">
        <f t="shared" si="87"/>
        <v>556788.5155961432</v>
      </c>
      <c r="U676" s="16">
        <f t="shared" si="88"/>
        <v>48701.216286537136</v>
      </c>
      <c r="V676" s="16">
        <f t="shared" si="89"/>
        <v>52086.555869907679</v>
      </c>
    </row>
    <row r="677" spans="1:22" x14ac:dyDescent="0.3">
      <c r="A677">
        <v>675</v>
      </c>
      <c r="B677" s="15">
        <f>'일자별 시가총액'!B676/'일자별 시가총액'!$G676</f>
        <v>0.67720889740317802</v>
      </c>
      <c r="C677" s="15">
        <f>'일자별 시가총액'!C676/'일자별 시가총액'!$G676</f>
        <v>3.725726180143811E-2</v>
      </c>
      <c r="D677" s="15">
        <f>'일자별 시가총액'!D676/'일자별 시가총액'!$G676</f>
        <v>0.12328169015012688</v>
      </c>
      <c r="E677" s="15">
        <f>'일자별 시가총액'!E676/'일자별 시가총액'!$G676</f>
        <v>7.8000714633986598E-2</v>
      </c>
      <c r="F677" s="15">
        <f>'일자별 시가총액'!F676/'일자별 시가총액'!$G676</f>
        <v>8.4251436011270428E-2</v>
      </c>
      <c r="G677" s="24">
        <f>'일자별 시가총액'!H676</f>
        <v>108.83658983671347</v>
      </c>
      <c r="H677" s="30">
        <v>150000</v>
      </c>
      <c r="I677" s="30">
        <v>100000</v>
      </c>
      <c r="J677" s="9">
        <f t="shared" si="84"/>
        <v>34700000</v>
      </c>
      <c r="K677" s="23">
        <f t="shared" si="82"/>
        <v>10883.658983671347</v>
      </c>
      <c r="L677" s="9">
        <f t="shared" si="83"/>
        <v>377662966733.39575</v>
      </c>
      <c r="M677" s="31">
        <f>$L677*B677/'일자별 주가'!B676-펀드!R676</f>
        <v>6761.9364220574498</v>
      </c>
      <c r="N677" s="31">
        <f>$L677*C677/'일자별 주가'!C676-펀드!S676</f>
        <v>26.330865721567534</v>
      </c>
      <c r="O677" s="31">
        <f>$L677*D677/'일자별 주가'!D676-펀드!T676</f>
        <v>803.44663145171944</v>
      </c>
      <c r="P677" s="31">
        <f>$L677*E677/'일자별 주가'!E676-펀드!U676</f>
        <v>70.275925377391104</v>
      </c>
      <c r="Q677" s="31">
        <f>$L677*F677/'일자별 주가'!F676-펀드!V676</f>
        <v>75.160975281243736</v>
      </c>
      <c r="R677" s="16">
        <f t="shared" si="85"/>
        <v>4692783.8769089179</v>
      </c>
      <c r="S677" s="16">
        <f t="shared" si="86"/>
        <v>18273.620810771346</v>
      </c>
      <c r="T677" s="16">
        <f t="shared" si="87"/>
        <v>557591.96222759492</v>
      </c>
      <c r="U677" s="16">
        <f t="shared" si="88"/>
        <v>48771.492211914527</v>
      </c>
      <c r="V677" s="16">
        <f t="shared" si="89"/>
        <v>52161.716845188923</v>
      </c>
    </row>
    <row r="678" spans="1:22" x14ac:dyDescent="0.3">
      <c r="A678">
        <v>676</v>
      </c>
      <c r="B678" s="15">
        <f>'일자별 시가총액'!B677/'일자별 시가총액'!$G677</f>
        <v>0.68034618742492348</v>
      </c>
      <c r="C678" s="15">
        <f>'일자별 시가총액'!C677/'일자별 시가총액'!$G677</f>
        <v>3.7256705690191246E-2</v>
      </c>
      <c r="D678" s="15">
        <f>'일자별 시가총액'!D677/'일자별 시가총액'!$G677</f>
        <v>0.12373173134956719</v>
      </c>
      <c r="E678" s="15">
        <f>'일자별 시가총액'!E677/'일자별 시가총액'!$G677</f>
        <v>7.4905341508887974E-2</v>
      </c>
      <c r="F678" s="15">
        <f>'일자별 시가총액'!F677/'일자별 시가총액'!$G677</f>
        <v>8.3760034026430161E-2</v>
      </c>
      <c r="G678" s="24">
        <f>'일자별 시가총액'!H677</f>
        <v>107.14203441882218</v>
      </c>
      <c r="H678" s="30">
        <v>50000</v>
      </c>
      <c r="I678" s="30">
        <v>0</v>
      </c>
      <c r="J678" s="9">
        <f t="shared" si="84"/>
        <v>34750000</v>
      </c>
      <c r="K678" s="23">
        <f t="shared" si="82"/>
        <v>10714.203441882217</v>
      </c>
      <c r="L678" s="9">
        <f t="shared" si="83"/>
        <v>372318569605.40704</v>
      </c>
      <c r="M678" s="31">
        <f>$L678*B678/'일자별 주가'!B677-펀드!R677</f>
        <v>6761.9364220593125</v>
      </c>
      <c r="N678" s="31">
        <f>$L678*C678/'일자별 주가'!C677-펀드!S677</f>
        <v>26.33086572157481</v>
      </c>
      <c r="O678" s="31">
        <f>$L678*D678/'일자별 주가'!D677-펀드!T677</f>
        <v>803.44663145183586</v>
      </c>
      <c r="P678" s="31">
        <f>$L678*E678/'일자별 주가'!E677-펀드!U677</f>
        <v>70.275925377405656</v>
      </c>
      <c r="Q678" s="31">
        <f>$L678*F678/'일자별 주가'!F677-펀드!V677</f>
        <v>75.160975281265564</v>
      </c>
      <c r="R678" s="16">
        <f t="shared" si="85"/>
        <v>4699545.8133309772</v>
      </c>
      <c r="S678" s="16">
        <f t="shared" si="86"/>
        <v>18299.951676492921</v>
      </c>
      <c r="T678" s="16">
        <f t="shared" si="87"/>
        <v>558395.40885904676</v>
      </c>
      <c r="U678" s="16">
        <f t="shared" si="88"/>
        <v>48841.768137291932</v>
      </c>
      <c r="V678" s="16">
        <f t="shared" si="89"/>
        <v>52236.877820470188</v>
      </c>
    </row>
    <row r="679" spans="1:22" x14ac:dyDescent="0.3">
      <c r="A679">
        <v>677</v>
      </c>
      <c r="B679" s="15">
        <f>'일자별 시가총액'!B678/'일자별 시가총액'!$G678</f>
        <v>0.68333009888835616</v>
      </c>
      <c r="C679" s="15">
        <f>'일자별 시가총액'!C678/'일자별 시가총액'!$G678</f>
        <v>3.7016611869343692E-2</v>
      </c>
      <c r="D679" s="15">
        <f>'일자별 시가총액'!D678/'일자별 시가총액'!$G678</f>
        <v>0.1228375279011969</v>
      </c>
      <c r="E679" s="15">
        <f>'일자별 시가총액'!E678/'일자별 시가총액'!$G678</f>
        <v>7.4555385556528075E-2</v>
      </c>
      <c r="F679" s="15">
        <f>'일자별 시가총액'!F678/'일자별 시가총액'!$G678</f>
        <v>8.2260375784575152E-2</v>
      </c>
      <c r="G679" s="24">
        <f>'일자별 시가총액'!H678</f>
        <v>107.26790892770978</v>
      </c>
      <c r="H679" s="30">
        <v>50000</v>
      </c>
      <c r="I679" s="30">
        <v>0</v>
      </c>
      <c r="J679" s="9">
        <f t="shared" si="84"/>
        <v>34800000</v>
      </c>
      <c r="K679" s="23">
        <f t="shared" si="82"/>
        <v>10726.790892770978</v>
      </c>
      <c r="L679" s="9">
        <f t="shared" si="83"/>
        <v>373292323068.43005</v>
      </c>
      <c r="M679" s="31">
        <f>$L679*B679/'일자별 주가'!B678-펀드!R678</f>
        <v>6761.9364220574498</v>
      </c>
      <c r="N679" s="31">
        <f>$L679*C679/'일자별 주가'!C678-펀드!S678</f>
        <v>26.330865721571172</v>
      </c>
      <c r="O679" s="31">
        <f>$L679*D679/'일자별 주가'!D678-펀드!T678</f>
        <v>803.44663145183586</v>
      </c>
      <c r="P679" s="31">
        <f>$L679*E679/'일자별 주가'!E678-펀드!U678</f>
        <v>70.275925377391104</v>
      </c>
      <c r="Q679" s="31">
        <f>$L679*F679/'일자별 주가'!F678-펀드!V678</f>
        <v>75.16097528123646</v>
      </c>
      <c r="R679" s="16">
        <f t="shared" si="85"/>
        <v>4706307.7497530347</v>
      </c>
      <c r="S679" s="16">
        <f t="shared" si="86"/>
        <v>18326.282542214492</v>
      </c>
      <c r="T679" s="16">
        <f t="shared" si="87"/>
        <v>559198.85549049859</v>
      </c>
      <c r="U679" s="16">
        <f t="shared" si="88"/>
        <v>48912.044062669323</v>
      </c>
      <c r="V679" s="16">
        <f t="shared" si="89"/>
        <v>52312.038795751425</v>
      </c>
    </row>
    <row r="680" spans="1:22" x14ac:dyDescent="0.3">
      <c r="A680">
        <v>678</v>
      </c>
      <c r="B680" s="15">
        <f>'일자별 시가총액'!B679/'일자별 시가총액'!$G679</f>
        <v>0.68277158169054264</v>
      </c>
      <c r="C680" s="15">
        <f>'일자별 시가총액'!C679/'일자별 시가총액'!$G679</f>
        <v>3.8548650925558911E-2</v>
      </c>
      <c r="D680" s="15">
        <f>'일자별 시가총액'!D679/'일자별 시가총액'!$G679</f>
        <v>0.12452648945667291</v>
      </c>
      <c r="E680" s="15">
        <f>'일자별 시가총액'!E679/'일자별 시가총액'!$G679</f>
        <v>7.3239926067315234E-2</v>
      </c>
      <c r="F680" s="15">
        <f>'일자별 시가총액'!F679/'일자별 시가총액'!$G679</f>
        <v>8.0913351859910249E-2</v>
      </c>
      <c r="G680" s="24">
        <f>'일자별 시가총액'!H679</f>
        <v>104.78070450478847</v>
      </c>
      <c r="H680" s="30">
        <v>150000</v>
      </c>
      <c r="I680" s="30">
        <v>150000</v>
      </c>
      <c r="J680" s="9">
        <f t="shared" si="84"/>
        <v>34800000</v>
      </c>
      <c r="K680" s="23">
        <f t="shared" si="82"/>
        <v>10478.070450478846</v>
      </c>
      <c r="L680" s="9">
        <f t="shared" si="83"/>
        <v>364636851676.66388</v>
      </c>
      <c r="M680" s="31">
        <f>$L680*B680/'일자별 주가'!B679-펀드!R679</f>
        <v>0</v>
      </c>
      <c r="N680" s="31">
        <f>$L680*C680/'일자별 주가'!C679-펀드!S679</f>
        <v>0</v>
      </c>
      <c r="O680" s="31">
        <f>$L680*D680/'일자별 주가'!D679-펀드!T679</f>
        <v>0</v>
      </c>
      <c r="P680" s="31">
        <f>$L680*E680/'일자별 주가'!E679-펀드!U679</f>
        <v>0</v>
      </c>
      <c r="Q680" s="31">
        <f>$L680*F680/'일자별 주가'!F679-펀드!V679</f>
        <v>0</v>
      </c>
      <c r="R680" s="16">
        <f t="shared" si="85"/>
        <v>4706307.7497530347</v>
      </c>
      <c r="S680" s="16">
        <f t="shared" si="86"/>
        <v>18326.282542214492</v>
      </c>
      <c r="T680" s="16">
        <f t="shared" si="87"/>
        <v>559198.85549049859</v>
      </c>
      <c r="U680" s="16">
        <f t="shared" si="88"/>
        <v>48912.044062669323</v>
      </c>
      <c r="V680" s="16">
        <f t="shared" si="89"/>
        <v>52312.038795751425</v>
      </c>
    </row>
    <row r="681" spans="1:22" x14ac:dyDescent="0.3">
      <c r="A681">
        <v>679</v>
      </c>
      <c r="B681" s="15">
        <f>'일자별 시가총액'!B680/'일자별 시가총액'!$G680</f>
        <v>0.68009139254027839</v>
      </c>
      <c r="C681" s="15">
        <f>'일자별 시가총액'!C680/'일자별 시가총액'!$G680</f>
        <v>4.093229872942749E-2</v>
      </c>
      <c r="D681" s="15">
        <f>'일자별 시가총액'!D680/'일자별 시가총액'!$G680</f>
        <v>0.12413059757308327</v>
      </c>
      <c r="E681" s="15">
        <f>'일자별 시가총액'!E680/'일자별 시가총액'!$G680</f>
        <v>7.3502879055835565E-2</v>
      </c>
      <c r="F681" s="15">
        <f>'일자별 시가총액'!F680/'일자별 시가총액'!$G680</f>
        <v>8.1342832101375287E-2</v>
      </c>
      <c r="G681" s="24">
        <f>'일자별 시가총액'!H680</f>
        <v>104.59707612877523</v>
      </c>
      <c r="H681" s="30">
        <v>200000</v>
      </c>
      <c r="I681" s="30">
        <v>200000</v>
      </c>
      <c r="J681" s="9">
        <f t="shared" si="84"/>
        <v>34800000</v>
      </c>
      <c r="K681" s="23">
        <f t="shared" si="82"/>
        <v>10459.707612877522</v>
      </c>
      <c r="L681" s="9">
        <f t="shared" si="83"/>
        <v>363997824928.13776</v>
      </c>
      <c r="M681" s="31">
        <f>$L681*B681/'일자별 주가'!B680-펀드!R680</f>
        <v>0</v>
      </c>
      <c r="N681" s="31">
        <f>$L681*C681/'일자별 주가'!C680-펀드!S680</f>
        <v>0</v>
      </c>
      <c r="O681" s="31">
        <f>$L681*D681/'일자별 주가'!D680-펀드!T680</f>
        <v>0</v>
      </c>
      <c r="P681" s="31">
        <f>$L681*E681/'일자별 주가'!E680-펀드!U680</f>
        <v>0</v>
      </c>
      <c r="Q681" s="31">
        <f>$L681*F681/'일자별 주가'!F680-펀드!V680</f>
        <v>0</v>
      </c>
      <c r="R681" s="16">
        <f t="shared" si="85"/>
        <v>4706307.7497530347</v>
      </c>
      <c r="S681" s="16">
        <f t="shared" si="86"/>
        <v>18326.282542214492</v>
      </c>
      <c r="T681" s="16">
        <f t="shared" si="87"/>
        <v>559198.85549049859</v>
      </c>
      <c r="U681" s="16">
        <f t="shared" si="88"/>
        <v>48912.044062669323</v>
      </c>
      <c r="V681" s="16">
        <f t="shared" si="89"/>
        <v>52312.038795751425</v>
      </c>
    </row>
    <row r="682" spans="1:22" x14ac:dyDescent="0.3">
      <c r="A682">
        <v>680</v>
      </c>
      <c r="B682" s="15">
        <f>'일자별 시가총액'!B681/'일자별 시가총액'!$G681</f>
        <v>0.68290691785705804</v>
      </c>
      <c r="C682" s="15">
        <f>'일자별 시가총액'!C681/'일자별 시가총액'!$G681</f>
        <v>4.0414255340971102E-2</v>
      </c>
      <c r="D682" s="15">
        <f>'일자별 시가총액'!D681/'일자별 시가총액'!$G681</f>
        <v>0.12698545108829448</v>
      </c>
      <c r="E682" s="15">
        <f>'일자별 시가총액'!E681/'일자별 시가총액'!$G681</f>
        <v>7.1641928956658316E-2</v>
      </c>
      <c r="F682" s="15">
        <f>'일자별 시가총액'!F681/'일자별 시가총액'!$G681</f>
        <v>7.805144675701807E-2</v>
      </c>
      <c r="G682" s="24">
        <f>'일자별 시가총액'!H681</f>
        <v>105.15600724562782</v>
      </c>
      <c r="H682" s="30">
        <v>50000</v>
      </c>
      <c r="I682" s="30">
        <v>0</v>
      </c>
      <c r="J682" s="9">
        <f t="shared" si="84"/>
        <v>34850000</v>
      </c>
      <c r="K682" s="23">
        <f t="shared" si="82"/>
        <v>10515.600724562781</v>
      </c>
      <c r="L682" s="9">
        <f t="shared" si="83"/>
        <v>366468685251.01288</v>
      </c>
      <c r="M682" s="31">
        <f>$L682*B682/'일자별 주가'!B681-펀드!R681</f>
        <v>6761.9364220602438</v>
      </c>
      <c r="N682" s="31">
        <f>$L682*C682/'일자별 주가'!C681-펀드!S681</f>
        <v>26.33086572157481</v>
      </c>
      <c r="O682" s="31">
        <f>$L682*D682/'일자별 주가'!D681-펀드!T681</f>
        <v>803.44663145183586</v>
      </c>
      <c r="P682" s="31">
        <f>$L682*E682/'일자별 주가'!E681-펀드!U681</f>
        <v>70.275925377391104</v>
      </c>
      <c r="Q682" s="31">
        <f>$L682*F682/'일자별 주가'!F681-펀드!V681</f>
        <v>75.160975281258288</v>
      </c>
      <c r="R682" s="16">
        <f t="shared" si="85"/>
        <v>4713069.6861750949</v>
      </c>
      <c r="S682" s="16">
        <f t="shared" si="86"/>
        <v>18352.613407936067</v>
      </c>
      <c r="T682" s="16">
        <f t="shared" si="87"/>
        <v>560002.30212195043</v>
      </c>
      <c r="U682" s="16">
        <f t="shared" si="88"/>
        <v>48982.319988046715</v>
      </c>
      <c r="V682" s="16">
        <f t="shared" si="89"/>
        <v>52387.199771032683</v>
      </c>
    </row>
    <row r="683" spans="1:22" x14ac:dyDescent="0.3">
      <c r="A683">
        <v>681</v>
      </c>
      <c r="B683" s="15">
        <f>'일자별 시가총액'!B682/'일자별 시가총액'!$G682</f>
        <v>0.68530250045622765</v>
      </c>
      <c r="C683" s="15">
        <f>'일자별 시가총액'!C682/'일자별 시가총액'!$G682</f>
        <v>3.9206506680457776E-2</v>
      </c>
      <c r="D683" s="15">
        <f>'일자별 시가총액'!D682/'일자별 시가총액'!$G682</f>
        <v>0.12715588231078448</v>
      </c>
      <c r="E683" s="15">
        <f>'일자별 시가총액'!E682/'일자별 시가총액'!$G682</f>
        <v>7.16096764953989E-2</v>
      </c>
      <c r="F683" s="15">
        <f>'일자별 시가총액'!F682/'일자별 시가총액'!$G682</f>
        <v>7.672543405713117E-2</v>
      </c>
      <c r="G683" s="24">
        <f>'일자별 시가총액'!H682</f>
        <v>108.93259261396659</v>
      </c>
      <c r="H683" s="30">
        <v>50000</v>
      </c>
      <c r="I683" s="30">
        <v>0</v>
      </c>
      <c r="J683" s="9">
        <f t="shared" si="84"/>
        <v>34900000</v>
      </c>
      <c r="K683" s="23">
        <f t="shared" si="82"/>
        <v>10893.259261396661</v>
      </c>
      <c r="L683" s="9">
        <f t="shared" si="83"/>
        <v>380174748222.74347</v>
      </c>
      <c r="M683" s="31">
        <f>$L683*B683/'일자별 주가'!B682-펀드!R682</f>
        <v>6761.9364220583811</v>
      </c>
      <c r="N683" s="31">
        <f>$L683*C683/'일자별 주가'!C682-펀드!S682</f>
        <v>26.330865721571172</v>
      </c>
      <c r="O683" s="31">
        <f>$L683*D683/'일자별 주가'!D682-펀드!T682</f>
        <v>803.44663145195227</v>
      </c>
      <c r="P683" s="31">
        <f>$L683*E683/'일자별 주가'!E682-펀드!U682</f>
        <v>70.275925377405656</v>
      </c>
      <c r="Q683" s="31">
        <f>$L683*F683/'일자별 주가'!F682-펀드!V682</f>
        <v>75.160975281258288</v>
      </c>
      <c r="R683" s="16">
        <f t="shared" si="85"/>
        <v>4719831.6225971533</v>
      </c>
      <c r="S683" s="16">
        <f t="shared" si="86"/>
        <v>18378.944273657638</v>
      </c>
      <c r="T683" s="16">
        <f t="shared" si="87"/>
        <v>560805.74875340238</v>
      </c>
      <c r="U683" s="16">
        <f t="shared" si="88"/>
        <v>49052.59591342412</v>
      </c>
      <c r="V683" s="16">
        <f t="shared" si="89"/>
        <v>52462.360746313941</v>
      </c>
    </row>
    <row r="684" spans="1:22" x14ac:dyDescent="0.3">
      <c r="A684">
        <v>682</v>
      </c>
      <c r="B684" s="15">
        <f>'일자별 시가총액'!B683/'일자별 시가총액'!$G683</f>
        <v>0.68328508112950015</v>
      </c>
      <c r="C684" s="15">
        <f>'일자별 시가총액'!C683/'일자별 시가총액'!$G683</f>
        <v>3.8342594921955048E-2</v>
      </c>
      <c r="D684" s="15">
        <f>'일자별 시가총액'!D683/'일자별 시가총액'!$G683</f>
        <v>0.13018957200674555</v>
      </c>
      <c r="E684" s="15">
        <f>'일자별 시가총액'!E683/'일자별 시가총액'!$G683</f>
        <v>7.1012929397412355E-2</v>
      </c>
      <c r="F684" s="15">
        <f>'일자별 시가총액'!F683/'일자별 시가총액'!$G683</f>
        <v>7.7169822544386854E-2</v>
      </c>
      <c r="G684" s="24">
        <f>'일자별 시가총액'!H683</f>
        <v>110.83761378467278</v>
      </c>
      <c r="H684" s="30">
        <v>200000</v>
      </c>
      <c r="I684" s="30">
        <v>150000</v>
      </c>
      <c r="J684" s="9">
        <f t="shared" si="84"/>
        <v>34950000</v>
      </c>
      <c r="K684" s="23">
        <f t="shared" si="82"/>
        <v>11083.761378467279</v>
      </c>
      <c r="L684" s="9">
        <f t="shared" si="83"/>
        <v>387377460177.4314</v>
      </c>
      <c r="M684" s="31">
        <f>$L684*B684/'일자별 주가'!B683-펀드!R683</f>
        <v>6761.9364220593125</v>
      </c>
      <c r="N684" s="31">
        <f>$L684*C684/'일자별 주가'!C683-펀드!S683</f>
        <v>26.33086572157481</v>
      </c>
      <c r="O684" s="31">
        <f>$L684*D684/'일자별 주가'!D683-펀드!T683</f>
        <v>803.44663145183586</v>
      </c>
      <c r="P684" s="31">
        <f>$L684*E684/'일자별 주가'!E683-펀드!U683</f>
        <v>70.27592537739838</v>
      </c>
      <c r="Q684" s="31">
        <f>$L684*F684/'일자별 주가'!F683-펀드!V683</f>
        <v>75.160975281251012</v>
      </c>
      <c r="R684" s="16">
        <f t="shared" si="85"/>
        <v>4726593.5590192126</v>
      </c>
      <c r="S684" s="16">
        <f t="shared" si="86"/>
        <v>18405.275139379213</v>
      </c>
      <c r="T684" s="16">
        <f t="shared" si="87"/>
        <v>561609.19538485422</v>
      </c>
      <c r="U684" s="16">
        <f t="shared" si="88"/>
        <v>49122.871838801519</v>
      </c>
      <c r="V684" s="16">
        <f t="shared" si="89"/>
        <v>52537.521721595193</v>
      </c>
    </row>
    <row r="685" spans="1:22" x14ac:dyDescent="0.3">
      <c r="A685">
        <v>683</v>
      </c>
      <c r="B685" s="15">
        <f>'일자별 시가총액'!B684/'일자별 시가총액'!$G684</f>
        <v>0.68073075411850958</v>
      </c>
      <c r="C685" s="15">
        <f>'일자별 시가총액'!C684/'일자별 시가총액'!$G684</f>
        <v>3.8231123539815191E-2</v>
      </c>
      <c r="D685" s="15">
        <f>'일자별 시가총액'!D684/'일자별 시가총액'!$G684</f>
        <v>0.12915541514690942</v>
      </c>
      <c r="E685" s="15">
        <f>'일자별 시가총액'!E684/'일자별 시가총액'!$G684</f>
        <v>7.3260692829741278E-2</v>
      </c>
      <c r="F685" s="15">
        <f>'일자별 시가총액'!F684/'일자별 시가총액'!$G684</f>
        <v>7.8622014365024556E-2</v>
      </c>
      <c r="G685" s="24">
        <f>'일자별 시가총액'!H684</f>
        <v>111.84951414598297</v>
      </c>
      <c r="H685" s="30">
        <v>150000</v>
      </c>
      <c r="I685" s="30">
        <v>100000</v>
      </c>
      <c r="J685" s="9">
        <f t="shared" si="84"/>
        <v>35000000</v>
      </c>
      <c r="K685" s="23">
        <f t="shared" si="82"/>
        <v>11184.951414598296</v>
      </c>
      <c r="L685" s="9">
        <f t="shared" si="83"/>
        <v>391473299510.94037</v>
      </c>
      <c r="M685" s="31">
        <f>$L685*B685/'일자별 주가'!B684-펀드!R684</f>
        <v>6761.9364220593125</v>
      </c>
      <c r="N685" s="31">
        <f>$L685*C685/'일자별 주가'!C684-펀드!S684</f>
        <v>26.330865721567534</v>
      </c>
      <c r="O685" s="31">
        <f>$L685*D685/'일자별 주가'!D684-펀드!T684</f>
        <v>803.44663145183586</v>
      </c>
      <c r="P685" s="31">
        <f>$L685*E685/'일자별 주가'!E684-펀드!U684</f>
        <v>70.27592537739838</v>
      </c>
      <c r="Q685" s="31">
        <f>$L685*F685/'일자별 주가'!F684-펀드!V684</f>
        <v>75.160975281243736</v>
      </c>
      <c r="R685" s="16">
        <f t="shared" si="85"/>
        <v>4733355.4954412719</v>
      </c>
      <c r="S685" s="16">
        <f t="shared" si="86"/>
        <v>18431.606005100781</v>
      </c>
      <c r="T685" s="16">
        <f t="shared" si="87"/>
        <v>562412.64201630605</v>
      </c>
      <c r="U685" s="16">
        <f t="shared" si="88"/>
        <v>49193.147764178917</v>
      </c>
      <c r="V685" s="16">
        <f t="shared" si="89"/>
        <v>52612.682696876436</v>
      </c>
    </row>
    <row r="686" spans="1:22" x14ac:dyDescent="0.3">
      <c r="A686">
        <v>684</v>
      </c>
      <c r="B686" s="15">
        <f>'일자별 시가총액'!B685/'일자별 시가총액'!$G685</f>
        <v>0.67804904953608558</v>
      </c>
      <c r="C686" s="15">
        <f>'일자별 시가총액'!C685/'일자별 시가총액'!$G685</f>
        <v>3.8101292240686556E-2</v>
      </c>
      <c r="D686" s="15">
        <f>'일자별 시가총액'!D685/'일자별 시가총액'!$G685</f>
        <v>0.13073912844537053</v>
      </c>
      <c r="E686" s="15">
        <f>'일자별 시가총액'!E685/'일자별 시가총액'!$G685</f>
        <v>7.3854265050310744E-2</v>
      </c>
      <c r="F686" s="15">
        <f>'일자별 시가총액'!F685/'일자별 시가총액'!$G685</f>
        <v>7.9256264727546599E-2</v>
      </c>
      <c r="G686" s="24">
        <f>'일자별 시가총액'!H685</f>
        <v>112.09242964936534</v>
      </c>
      <c r="H686" s="30">
        <v>100000</v>
      </c>
      <c r="I686" s="30">
        <v>50000</v>
      </c>
      <c r="J686" s="9">
        <f t="shared" si="84"/>
        <v>35050000</v>
      </c>
      <c r="K686" s="23">
        <f t="shared" si="82"/>
        <v>11209.242964936535</v>
      </c>
      <c r="L686" s="9">
        <f t="shared" si="83"/>
        <v>392883965921.02557</v>
      </c>
      <c r="M686" s="31">
        <f>$L686*B686/'일자별 주가'!B685-펀드!R685</f>
        <v>6761.9364220593125</v>
      </c>
      <c r="N686" s="31">
        <f>$L686*C686/'일자별 주가'!C685-펀드!S685</f>
        <v>26.330865721578448</v>
      </c>
      <c r="O686" s="31">
        <f>$L686*D686/'일자별 주가'!D685-펀드!T685</f>
        <v>803.44663145206869</v>
      </c>
      <c r="P686" s="31">
        <f>$L686*E686/'일자별 주가'!E685-펀드!U685</f>
        <v>70.275925377412932</v>
      </c>
      <c r="Q686" s="31">
        <f>$L686*F686/'일자별 주가'!F685-펀드!V685</f>
        <v>75.160975281265564</v>
      </c>
      <c r="R686" s="16">
        <f t="shared" si="85"/>
        <v>4740117.4318633312</v>
      </c>
      <c r="S686" s="16">
        <f t="shared" si="86"/>
        <v>18457.936870822359</v>
      </c>
      <c r="T686" s="16">
        <f t="shared" si="87"/>
        <v>563216.08864775812</v>
      </c>
      <c r="U686" s="16">
        <f t="shared" si="88"/>
        <v>49263.42368955633</v>
      </c>
      <c r="V686" s="16">
        <f t="shared" si="89"/>
        <v>52687.843672157702</v>
      </c>
    </row>
    <row r="687" spans="1:22" x14ac:dyDescent="0.3">
      <c r="A687">
        <v>685</v>
      </c>
      <c r="B687" s="15">
        <f>'일자별 시가총액'!B686/'일자별 시가총액'!$G686</f>
        <v>0.67467035969540634</v>
      </c>
      <c r="C687" s="15">
        <f>'일자별 시가총액'!C686/'일자별 시가총액'!$G686</f>
        <v>3.803209853056063E-2</v>
      </c>
      <c r="D687" s="15">
        <f>'일자별 시가총액'!D686/'일자별 시가총액'!$G686</f>
        <v>0.13051918543521379</v>
      </c>
      <c r="E687" s="15">
        <f>'일자별 시가총액'!E686/'일자별 시가총액'!$G686</f>
        <v>7.5559954381000605E-2</v>
      </c>
      <c r="F687" s="15">
        <f>'일자별 시가총액'!F686/'일자별 시가총액'!$G686</f>
        <v>8.1218401957818639E-2</v>
      </c>
      <c r="G687" s="24">
        <f>'일자별 시가총액'!H686</f>
        <v>111.05016617335679</v>
      </c>
      <c r="H687" s="30">
        <v>150000</v>
      </c>
      <c r="I687" s="30">
        <v>50000</v>
      </c>
      <c r="J687" s="9">
        <f t="shared" si="84"/>
        <v>35150000</v>
      </c>
      <c r="K687" s="23">
        <f t="shared" si="82"/>
        <v>11105.016617335679</v>
      </c>
      <c r="L687" s="9">
        <f t="shared" si="83"/>
        <v>390341334099.34912</v>
      </c>
      <c r="M687" s="31">
        <f>$L687*B687/'일자별 주가'!B686-펀드!R686</f>
        <v>13523.872844117694</v>
      </c>
      <c r="N687" s="31">
        <f>$L687*C687/'일자별 주가'!C686-펀드!S686</f>
        <v>52.661731443142344</v>
      </c>
      <c r="O687" s="31">
        <f>$L687*D687/'일자별 주가'!D686-펀드!T686</f>
        <v>1606.8932629036717</v>
      </c>
      <c r="P687" s="31">
        <f>$L687*E687/'일자별 주가'!E686-펀드!U686</f>
        <v>140.55185075478221</v>
      </c>
      <c r="Q687" s="31">
        <f>$L687*F687/'일자별 주가'!F686-펀드!V686</f>
        <v>150.32195056248747</v>
      </c>
      <c r="R687" s="16">
        <f t="shared" si="85"/>
        <v>4753641.3047074489</v>
      </c>
      <c r="S687" s="16">
        <f t="shared" si="86"/>
        <v>18510.598602265502</v>
      </c>
      <c r="T687" s="16">
        <f t="shared" si="87"/>
        <v>564822.98191066179</v>
      </c>
      <c r="U687" s="16">
        <f t="shared" si="88"/>
        <v>49403.975540311112</v>
      </c>
      <c r="V687" s="16">
        <f t="shared" si="89"/>
        <v>52838.165622720189</v>
      </c>
    </row>
    <row r="688" spans="1:22" x14ac:dyDescent="0.3">
      <c r="A688">
        <v>686</v>
      </c>
      <c r="B688" s="15">
        <f>'일자별 시가총액'!B687/'일자별 시가총액'!$G687</f>
        <v>0.67160480916671761</v>
      </c>
      <c r="C688" s="15">
        <f>'일자별 시가총액'!C687/'일자별 시가총액'!$G687</f>
        <v>3.8431515089589537E-2</v>
      </c>
      <c r="D688" s="15">
        <f>'일자별 시가총액'!D687/'일자별 시가총액'!$G687</f>
        <v>0.13442913470976894</v>
      </c>
      <c r="E688" s="15">
        <f>'일자별 시가총액'!E687/'일자별 시가총액'!$G687</f>
        <v>7.3926912603898914E-2</v>
      </c>
      <c r="F688" s="15">
        <f>'일자별 시가총액'!F687/'일자별 시가총액'!$G687</f>
        <v>8.1607628430025031E-2</v>
      </c>
      <c r="G688" s="24">
        <f>'일자별 시가총액'!H687</f>
        <v>112.36252248373222</v>
      </c>
      <c r="H688" s="30">
        <v>50000</v>
      </c>
      <c r="I688" s="30">
        <v>0</v>
      </c>
      <c r="J688" s="9">
        <f t="shared" si="84"/>
        <v>35200000</v>
      </c>
      <c r="K688" s="23">
        <f t="shared" si="82"/>
        <v>11236.252248373223</v>
      </c>
      <c r="L688" s="9">
        <f t="shared" si="83"/>
        <v>395516079142.73743</v>
      </c>
      <c r="M688" s="31">
        <f>$L688*B688/'일자별 주가'!B687-펀드!R687</f>
        <v>6761.9364220593125</v>
      </c>
      <c r="N688" s="31">
        <f>$L688*C688/'일자별 주가'!C687-펀드!S687</f>
        <v>26.33086572157481</v>
      </c>
      <c r="O688" s="31">
        <f>$L688*D688/'일자별 주가'!D687-펀드!T687</f>
        <v>803.44663145195227</v>
      </c>
      <c r="P688" s="31">
        <f>$L688*E688/'일자별 주가'!E687-펀드!U687</f>
        <v>70.275925377412932</v>
      </c>
      <c r="Q688" s="31">
        <f>$L688*F688/'일자별 주가'!F687-펀드!V687</f>
        <v>75.160975281265564</v>
      </c>
      <c r="R688" s="16">
        <f t="shared" si="85"/>
        <v>4760403.2411295082</v>
      </c>
      <c r="S688" s="16">
        <f t="shared" si="86"/>
        <v>18536.929467987076</v>
      </c>
      <c r="T688" s="16">
        <f t="shared" si="87"/>
        <v>565626.42854211375</v>
      </c>
      <c r="U688" s="16">
        <f t="shared" si="88"/>
        <v>49474.251465688525</v>
      </c>
      <c r="V688" s="16">
        <f t="shared" si="89"/>
        <v>52913.326598001455</v>
      </c>
    </row>
    <row r="689" spans="1:22" x14ac:dyDescent="0.3">
      <c r="A689">
        <v>687</v>
      </c>
      <c r="B689" s="15">
        <f>'일자별 시가총액'!B688/'일자별 시가총액'!$G688</f>
        <v>0.67137774405252315</v>
      </c>
      <c r="C689" s="15">
        <f>'일자별 시가총액'!C688/'일자별 시가총액'!$G688</f>
        <v>3.8220419782228253E-2</v>
      </c>
      <c r="D689" s="15">
        <f>'일자별 시가총액'!D688/'일자별 시가총액'!$G688</f>
        <v>0.13714501499932549</v>
      </c>
      <c r="E689" s="15">
        <f>'일자별 시가총액'!E688/'일자별 시가총액'!$G688</f>
        <v>7.2682724321584999E-2</v>
      </c>
      <c r="F689" s="15">
        <f>'일자별 시가총액'!F688/'일자별 시가총액'!$G688</f>
        <v>8.0574096844338125E-2</v>
      </c>
      <c r="G689" s="24">
        <f>'일자별 시가총액'!H688</f>
        <v>111.1919165638752</v>
      </c>
      <c r="H689" s="30">
        <v>200000</v>
      </c>
      <c r="I689" s="30">
        <v>100000</v>
      </c>
      <c r="J689" s="9">
        <f t="shared" si="84"/>
        <v>35300000</v>
      </c>
      <c r="K689" s="23">
        <f t="shared" si="82"/>
        <v>11119.19165638752</v>
      </c>
      <c r="L689" s="9">
        <f t="shared" si="83"/>
        <v>392507465470.47949</v>
      </c>
      <c r="M689" s="31">
        <f>$L689*B689/'일자별 주가'!B688-펀드!R688</f>
        <v>13523.872844117694</v>
      </c>
      <c r="N689" s="31">
        <f>$L689*C689/'일자별 주가'!C688-펀드!S688</f>
        <v>52.661731443142344</v>
      </c>
      <c r="O689" s="31">
        <f>$L689*D689/'일자별 주가'!D688-펀드!T688</f>
        <v>1606.8932629035553</v>
      </c>
      <c r="P689" s="31">
        <f>$L689*E689/'일자별 주가'!E688-펀드!U688</f>
        <v>140.55185075478221</v>
      </c>
      <c r="Q689" s="31">
        <f>$L689*F689/'일자별 주가'!F688-펀드!V688</f>
        <v>150.32195056250202</v>
      </c>
      <c r="R689" s="16">
        <f t="shared" si="85"/>
        <v>4773927.1139736259</v>
      </c>
      <c r="S689" s="16">
        <f t="shared" si="86"/>
        <v>18589.591199430219</v>
      </c>
      <c r="T689" s="16">
        <f t="shared" si="87"/>
        <v>567233.3218050173</v>
      </c>
      <c r="U689" s="16">
        <f t="shared" si="88"/>
        <v>49614.803316443307</v>
      </c>
      <c r="V689" s="16">
        <f t="shared" si="89"/>
        <v>53063.648548563957</v>
      </c>
    </row>
    <row r="690" spans="1:22" x14ac:dyDescent="0.3">
      <c r="A690">
        <v>688</v>
      </c>
      <c r="B690" s="15">
        <f>'일자별 시가총액'!B689/'일자별 시가총액'!$G689</f>
        <v>0.67470877360908099</v>
      </c>
      <c r="C690" s="15">
        <f>'일자별 시가총액'!C689/'일자별 시가총액'!$G689</f>
        <v>3.7612920823055188E-2</v>
      </c>
      <c r="D690" s="15">
        <f>'일자별 시가총액'!D689/'일자별 시가총액'!$G689</f>
        <v>0.13598696635229057</v>
      </c>
      <c r="E690" s="15">
        <f>'일자별 시가총액'!E689/'일자별 시가총액'!$G689</f>
        <v>7.1367104115451621E-2</v>
      </c>
      <c r="F690" s="15">
        <f>'일자별 시가총액'!F689/'일자별 시가총액'!$G689</f>
        <v>8.0324235100121599E-2</v>
      </c>
      <c r="G690" s="24">
        <f>'일자별 시가총액'!H689</f>
        <v>112.84780499460088</v>
      </c>
      <c r="H690" s="30">
        <v>200000</v>
      </c>
      <c r="I690" s="30">
        <v>100000</v>
      </c>
      <c r="J690" s="9">
        <f t="shared" si="84"/>
        <v>35400000</v>
      </c>
      <c r="K690" s="23">
        <f t="shared" si="82"/>
        <v>11284.780499460087</v>
      </c>
      <c r="L690" s="9">
        <f t="shared" si="83"/>
        <v>399481229680.88708</v>
      </c>
      <c r="M690" s="31">
        <f>$L690*B690/'일자별 주가'!B689-펀드!R689</f>
        <v>13523.872844116762</v>
      </c>
      <c r="N690" s="31">
        <f>$L690*C690/'일자별 주가'!C689-펀드!S689</f>
        <v>52.661731443142344</v>
      </c>
      <c r="O690" s="31">
        <f>$L690*D690/'일자별 주가'!D689-펀드!T689</f>
        <v>1606.8932629036717</v>
      </c>
      <c r="P690" s="31">
        <f>$L690*E690/'일자별 주가'!E689-펀드!U689</f>
        <v>140.55185075479676</v>
      </c>
      <c r="Q690" s="31">
        <f>$L690*F690/'일자별 주가'!F689-펀드!V689</f>
        <v>150.32195056248747</v>
      </c>
      <c r="R690" s="16">
        <f t="shared" si="85"/>
        <v>4787450.9868177427</v>
      </c>
      <c r="S690" s="16">
        <f t="shared" si="86"/>
        <v>18642.252930873361</v>
      </c>
      <c r="T690" s="16">
        <f t="shared" si="87"/>
        <v>568840.21506792097</v>
      </c>
      <c r="U690" s="16">
        <f t="shared" si="88"/>
        <v>49755.355167198104</v>
      </c>
      <c r="V690" s="16">
        <f t="shared" si="89"/>
        <v>53213.970499126444</v>
      </c>
    </row>
    <row r="691" spans="1:22" x14ac:dyDescent="0.3">
      <c r="A691">
        <v>689</v>
      </c>
      <c r="B691" s="15">
        <f>'일자별 시가총액'!B690/'일자별 시가총액'!$G690</f>
        <v>0.6750613204801188</v>
      </c>
      <c r="C691" s="15">
        <f>'일자별 시가총액'!C690/'일자별 시가총액'!$G690</f>
        <v>3.8547741773305756E-2</v>
      </c>
      <c r="D691" s="15">
        <f>'일자별 시가총액'!D690/'일자별 시가총액'!$G690</f>
        <v>0.1349117242862132</v>
      </c>
      <c r="E691" s="15">
        <f>'일자별 시가총액'!E690/'일자별 시가총액'!$G690</f>
        <v>7.1273835116498249E-2</v>
      </c>
      <c r="F691" s="15">
        <f>'일자별 시가총액'!F690/'일자별 시가총액'!$G690</f>
        <v>8.0205378343863973E-2</v>
      </c>
      <c r="G691" s="24">
        <f>'일자별 시가총액'!H690</f>
        <v>113.38987729776431</v>
      </c>
      <c r="H691" s="30">
        <v>150000</v>
      </c>
      <c r="I691" s="30">
        <v>150000</v>
      </c>
      <c r="J691" s="9">
        <f t="shared" si="84"/>
        <v>35400000</v>
      </c>
      <c r="K691" s="23">
        <f t="shared" si="82"/>
        <v>11338.987729776432</v>
      </c>
      <c r="L691" s="9">
        <f t="shared" si="83"/>
        <v>401400165634.08569</v>
      </c>
      <c r="M691" s="31">
        <f>$L691*B691/'일자별 주가'!B690-펀드!R690</f>
        <v>0</v>
      </c>
      <c r="N691" s="31">
        <f>$L691*C691/'일자별 주가'!C690-펀드!S690</f>
        <v>0</v>
      </c>
      <c r="O691" s="31">
        <f>$L691*D691/'일자별 주가'!D690-펀드!T690</f>
        <v>0</v>
      </c>
      <c r="P691" s="31">
        <f>$L691*E691/'일자별 주가'!E690-펀드!U690</f>
        <v>0</v>
      </c>
      <c r="Q691" s="31">
        <f>$L691*F691/'일자별 주가'!F690-펀드!V690</f>
        <v>0</v>
      </c>
      <c r="R691" s="16">
        <f t="shared" si="85"/>
        <v>4787450.9868177427</v>
      </c>
      <c r="S691" s="16">
        <f t="shared" si="86"/>
        <v>18642.252930873361</v>
      </c>
      <c r="T691" s="16">
        <f t="shared" si="87"/>
        <v>568840.21506792097</v>
      </c>
      <c r="U691" s="16">
        <f t="shared" si="88"/>
        <v>49755.355167198104</v>
      </c>
      <c r="V691" s="16">
        <f t="shared" si="89"/>
        <v>53213.970499126444</v>
      </c>
    </row>
    <row r="692" spans="1:22" x14ac:dyDescent="0.3">
      <c r="A692">
        <v>690</v>
      </c>
      <c r="B692" s="15">
        <f>'일자별 시가총액'!B691/'일자별 시가총액'!$G691</f>
        <v>0.67063843293135916</v>
      </c>
      <c r="C692" s="15">
        <f>'일자별 시가총액'!C691/'일자별 시가총액'!$G691</f>
        <v>3.9056269130066969E-2</v>
      </c>
      <c r="D692" s="15">
        <f>'일자별 시가총액'!D691/'일자별 시가총액'!$G691</f>
        <v>0.1351112309783572</v>
      </c>
      <c r="E692" s="15">
        <f>'일자별 시가총액'!E691/'일자별 시가총액'!$G691</f>
        <v>7.5373154336805512E-2</v>
      </c>
      <c r="F692" s="15">
        <f>'일자별 시가총액'!F691/'일자별 시가총액'!$G691</f>
        <v>7.9820912623411108E-2</v>
      </c>
      <c r="G692" s="24">
        <f>'일자별 시가총액'!H691</f>
        <v>113.93603142497935</v>
      </c>
      <c r="H692" s="30">
        <v>150000</v>
      </c>
      <c r="I692" s="30">
        <v>100000</v>
      </c>
      <c r="J692" s="9">
        <f t="shared" si="84"/>
        <v>35450000</v>
      </c>
      <c r="K692" s="23">
        <f t="shared" si="82"/>
        <v>11393.603142497936</v>
      </c>
      <c r="L692" s="9">
        <f t="shared" si="83"/>
        <v>403903231401.55182</v>
      </c>
      <c r="M692" s="31">
        <f>$L692*B692/'일자별 주가'!B691-펀드!R691</f>
        <v>6761.9364220602438</v>
      </c>
      <c r="N692" s="31">
        <f>$L692*C692/'일자별 주가'!C691-펀드!S691</f>
        <v>26.330865721578448</v>
      </c>
      <c r="O692" s="31">
        <f>$L692*D692/'일자별 주가'!D691-펀드!T691</f>
        <v>803.44663145195227</v>
      </c>
      <c r="P692" s="31">
        <f>$L692*E692/'일자별 주가'!E691-펀드!U691</f>
        <v>70.275925377405656</v>
      </c>
      <c r="Q692" s="31">
        <f>$L692*F692/'일자별 주가'!F691-펀드!V691</f>
        <v>75.160975281265564</v>
      </c>
      <c r="R692" s="16">
        <f t="shared" si="85"/>
        <v>4794212.9232398029</v>
      </c>
      <c r="S692" s="16">
        <f t="shared" si="86"/>
        <v>18668.583796594939</v>
      </c>
      <c r="T692" s="16">
        <f t="shared" si="87"/>
        <v>569643.66169937293</v>
      </c>
      <c r="U692" s="16">
        <f t="shared" si="88"/>
        <v>49825.63109257551</v>
      </c>
      <c r="V692" s="16">
        <f t="shared" si="89"/>
        <v>53289.13147440771</v>
      </c>
    </row>
    <row r="693" spans="1:22" x14ac:dyDescent="0.3">
      <c r="A693">
        <v>691</v>
      </c>
      <c r="B693" s="15">
        <f>'일자별 시가총액'!B692/'일자별 시가총액'!$G692</f>
        <v>0.67200306188421499</v>
      </c>
      <c r="C693" s="15">
        <f>'일자별 시가총액'!C692/'일자별 시가총액'!$G692</f>
        <v>3.9720482784593135E-2</v>
      </c>
      <c r="D693" s="15">
        <f>'일자별 시가총액'!D692/'일자별 시가총액'!$G692</f>
        <v>0.13293480967134319</v>
      </c>
      <c r="E693" s="15">
        <f>'일자별 시가총액'!E692/'일자별 시가총액'!$G692</f>
        <v>7.4221074307644574E-2</v>
      </c>
      <c r="F693" s="15">
        <f>'일자별 시가총액'!F692/'일자별 시가총액'!$G692</f>
        <v>8.1120571352204088E-2</v>
      </c>
      <c r="G693" s="24">
        <f>'일자별 시가총액'!H692</f>
        <v>112.29593248963525</v>
      </c>
      <c r="H693" s="30">
        <v>150000</v>
      </c>
      <c r="I693" s="30">
        <v>50000</v>
      </c>
      <c r="J693" s="9">
        <f t="shared" si="84"/>
        <v>35550000</v>
      </c>
      <c r="K693" s="23">
        <f t="shared" si="82"/>
        <v>11229.593248963525</v>
      </c>
      <c r="L693" s="9">
        <f t="shared" si="83"/>
        <v>399212040000.65332</v>
      </c>
      <c r="M693" s="31">
        <f>$L693*B693/'일자별 주가'!B692-펀드!R692</f>
        <v>13523.872844117694</v>
      </c>
      <c r="N693" s="31">
        <f>$L693*C693/'일자별 주가'!C692-펀드!S692</f>
        <v>52.661731443142344</v>
      </c>
      <c r="O693" s="31">
        <f>$L693*D693/'일자별 주가'!D692-펀드!T692</f>
        <v>1606.8932629036717</v>
      </c>
      <c r="P693" s="31">
        <f>$L693*E693/'일자별 주가'!E692-펀드!U692</f>
        <v>140.55185075478948</v>
      </c>
      <c r="Q693" s="31">
        <f>$L693*F693/'일자별 주가'!F692-펀드!V692</f>
        <v>150.3219505625093</v>
      </c>
      <c r="R693" s="16">
        <f t="shared" si="85"/>
        <v>4807736.7960839206</v>
      </c>
      <c r="S693" s="16">
        <f t="shared" si="86"/>
        <v>18721.245528038082</v>
      </c>
      <c r="T693" s="16">
        <f t="shared" si="87"/>
        <v>571250.5549622766</v>
      </c>
      <c r="U693" s="16">
        <f t="shared" si="88"/>
        <v>49966.182943330299</v>
      </c>
      <c r="V693" s="16">
        <f t="shared" si="89"/>
        <v>53439.453424970219</v>
      </c>
    </row>
    <row r="694" spans="1:22" x14ac:dyDescent="0.3">
      <c r="A694">
        <v>692</v>
      </c>
      <c r="B694" s="15">
        <f>'일자별 시가총액'!B693/'일자별 시가총액'!$G693</f>
        <v>0.67741243969026177</v>
      </c>
      <c r="C694" s="15">
        <f>'일자별 시가총액'!C693/'일자별 시가총액'!$G693</f>
        <v>3.9686309519280927E-2</v>
      </c>
      <c r="D694" s="15">
        <f>'일자별 시가총액'!D693/'일자별 시가총액'!$G693</f>
        <v>0.1308135323883482</v>
      </c>
      <c r="E694" s="15">
        <f>'일자별 시가총액'!E693/'일자별 시가총액'!$G693</f>
        <v>7.2178514689369949E-2</v>
      </c>
      <c r="F694" s="15">
        <f>'일자별 시가총액'!F693/'일자별 시가총액'!$G693</f>
        <v>7.9909203712739171E-2</v>
      </c>
      <c r="G694" s="24">
        <f>'일자별 시가총액'!H693</f>
        <v>110.80028928782816</v>
      </c>
      <c r="H694" s="30">
        <v>150000</v>
      </c>
      <c r="I694" s="30">
        <v>150000</v>
      </c>
      <c r="J694" s="9">
        <f t="shared" si="84"/>
        <v>35550000</v>
      </c>
      <c r="K694" s="23">
        <f t="shared" si="82"/>
        <v>11080.028928782816</v>
      </c>
      <c r="L694" s="9">
        <f t="shared" si="83"/>
        <v>393895028418.22913</v>
      </c>
      <c r="M694" s="31">
        <f>$L694*B694/'일자별 주가'!B693-펀드!R693</f>
        <v>0</v>
      </c>
      <c r="N694" s="31">
        <f>$L694*C694/'일자별 주가'!C693-펀드!S693</f>
        <v>0</v>
      </c>
      <c r="O694" s="31">
        <f>$L694*D694/'일자별 주가'!D693-펀드!T693</f>
        <v>0</v>
      </c>
      <c r="P694" s="31">
        <f>$L694*E694/'일자별 주가'!E693-펀드!U693</f>
        <v>0</v>
      </c>
      <c r="Q694" s="31">
        <f>$L694*F694/'일자별 주가'!F693-펀드!V693</f>
        <v>0</v>
      </c>
      <c r="R694" s="16">
        <f t="shared" si="85"/>
        <v>4807736.7960839206</v>
      </c>
      <c r="S694" s="16">
        <f t="shared" si="86"/>
        <v>18721.245528038082</v>
      </c>
      <c r="T694" s="16">
        <f t="shared" si="87"/>
        <v>571250.5549622766</v>
      </c>
      <c r="U694" s="16">
        <f t="shared" si="88"/>
        <v>49966.182943330299</v>
      </c>
      <c r="V694" s="16">
        <f t="shared" si="89"/>
        <v>53439.453424970219</v>
      </c>
    </row>
    <row r="695" spans="1:22" x14ac:dyDescent="0.3">
      <c r="A695">
        <v>693</v>
      </c>
      <c r="B695" s="15">
        <f>'일자별 시가총액'!B694/'일자별 시가총액'!$G694</f>
        <v>0.67492701727175064</v>
      </c>
      <c r="C695" s="15">
        <f>'일자별 시가총액'!C694/'일자별 시가총액'!$G694</f>
        <v>3.9821945253293252E-2</v>
      </c>
      <c r="D695" s="15">
        <f>'일자별 시가총액'!D694/'일자별 시가총액'!$G694</f>
        <v>0.12983133888255394</v>
      </c>
      <c r="E695" s="15">
        <f>'일자별 시가총액'!E694/'일자별 시가총액'!$G694</f>
        <v>7.1273622260094024E-2</v>
      </c>
      <c r="F695" s="15">
        <f>'일자별 시가총액'!F694/'일자별 시가총액'!$G694</f>
        <v>8.4146076332308153E-2</v>
      </c>
      <c r="G695" s="24">
        <f>'일자별 시가총액'!H694</f>
        <v>112.00981330427379</v>
      </c>
      <c r="H695" s="30">
        <v>50000</v>
      </c>
      <c r="I695" s="30">
        <v>0</v>
      </c>
      <c r="J695" s="9">
        <f t="shared" si="84"/>
        <v>35600000</v>
      </c>
      <c r="K695" s="23">
        <f t="shared" si="82"/>
        <v>11200.981330427378</v>
      </c>
      <c r="L695" s="9">
        <f t="shared" si="83"/>
        <v>398754935363.21466</v>
      </c>
      <c r="M695" s="31">
        <f>$L695*B695/'일자별 주가'!B694-펀드!R694</f>
        <v>6761.9364220574498</v>
      </c>
      <c r="N695" s="31">
        <f>$L695*C695/'일자별 주가'!C694-펀드!S694</f>
        <v>26.330865721567534</v>
      </c>
      <c r="O695" s="31">
        <f>$L695*D695/'일자별 주가'!D694-펀드!T694</f>
        <v>803.44663145171944</v>
      </c>
      <c r="P695" s="31">
        <f>$L695*E695/'일자별 주가'!E694-펀드!U694</f>
        <v>70.27592537739838</v>
      </c>
      <c r="Q695" s="31">
        <f>$L695*F695/'일자별 주가'!F694-펀드!V694</f>
        <v>75.16097528123646</v>
      </c>
      <c r="R695" s="16">
        <f t="shared" si="85"/>
        <v>4814498.7325059781</v>
      </c>
      <c r="S695" s="16">
        <f t="shared" si="86"/>
        <v>18747.576393759649</v>
      </c>
      <c r="T695" s="16">
        <f t="shared" si="87"/>
        <v>572054.00159372832</v>
      </c>
      <c r="U695" s="16">
        <f t="shared" si="88"/>
        <v>50036.458868707698</v>
      </c>
      <c r="V695" s="16">
        <f t="shared" si="89"/>
        <v>53514.614400251456</v>
      </c>
    </row>
    <row r="696" spans="1:22" x14ac:dyDescent="0.3">
      <c r="A696">
        <v>694</v>
      </c>
      <c r="B696" s="15">
        <f>'일자별 시가총액'!B695/'일자별 시가총액'!$G695</f>
        <v>0.6764078790083845</v>
      </c>
      <c r="C696" s="15">
        <f>'일자별 시가총액'!C695/'일자별 시가총액'!$G695</f>
        <v>3.9989788942429362E-2</v>
      </c>
      <c r="D696" s="15">
        <f>'일자별 시가총액'!D695/'일자별 시가총액'!$G695</f>
        <v>0.12831264144353582</v>
      </c>
      <c r="E696" s="15">
        <f>'일자별 시가총액'!E695/'일자별 시가총액'!$G695</f>
        <v>7.0298190729518095E-2</v>
      </c>
      <c r="F696" s="15">
        <f>'일자별 시가총액'!F695/'일자별 시가총액'!$G695</f>
        <v>8.4991499876132151E-2</v>
      </c>
      <c r="G696" s="24">
        <f>'일자별 시가총액'!H695</f>
        <v>114.96357636708446</v>
      </c>
      <c r="H696" s="30">
        <v>50000</v>
      </c>
      <c r="I696" s="30">
        <v>0</v>
      </c>
      <c r="J696" s="9">
        <f t="shared" si="84"/>
        <v>35650000</v>
      </c>
      <c r="K696" s="23">
        <f t="shared" si="82"/>
        <v>11496.357636708444</v>
      </c>
      <c r="L696" s="9">
        <f t="shared" si="83"/>
        <v>409845149748.65607</v>
      </c>
      <c r="M696" s="31">
        <f>$L696*B696/'일자별 주가'!B695-펀드!R695</f>
        <v>6761.9364220602438</v>
      </c>
      <c r="N696" s="31">
        <f>$L696*C696/'일자별 주가'!C695-펀드!S695</f>
        <v>26.330865721578448</v>
      </c>
      <c r="O696" s="31">
        <f>$L696*D696/'일자별 주가'!D695-펀드!T695</f>
        <v>803.44663145206869</v>
      </c>
      <c r="P696" s="31">
        <f>$L696*E696/'일자별 주가'!E695-펀드!U695</f>
        <v>70.27592537739838</v>
      </c>
      <c r="Q696" s="31">
        <f>$L696*F696/'일자별 주가'!F695-펀드!V695</f>
        <v>75.160975281265564</v>
      </c>
      <c r="R696" s="16">
        <f t="shared" si="85"/>
        <v>4821260.6689280383</v>
      </c>
      <c r="S696" s="16">
        <f t="shared" si="86"/>
        <v>18773.907259481228</v>
      </c>
      <c r="T696" s="16">
        <f t="shared" si="87"/>
        <v>572857.44822518039</v>
      </c>
      <c r="U696" s="16">
        <f t="shared" si="88"/>
        <v>50106.734794085096</v>
      </c>
      <c r="V696" s="16">
        <f t="shared" si="89"/>
        <v>53589.775375532721</v>
      </c>
    </row>
    <row r="697" spans="1:22" x14ac:dyDescent="0.3">
      <c r="A697">
        <v>695</v>
      </c>
      <c r="B697" s="15">
        <f>'일자별 시가총액'!B696/'일자별 시가총액'!$G696</f>
        <v>0.67668007020421828</v>
      </c>
      <c r="C697" s="15">
        <f>'일자별 시가총액'!C696/'일자별 시가총액'!$G696</f>
        <v>4.0369548555382898E-2</v>
      </c>
      <c r="D697" s="15">
        <f>'일자별 시가총액'!D696/'일자별 시가총액'!$G696</f>
        <v>0.13028821514486263</v>
      </c>
      <c r="E697" s="15">
        <f>'일자별 시가총액'!E696/'일자별 시가총액'!$G696</f>
        <v>6.7279404717319358E-2</v>
      </c>
      <c r="F697" s="15">
        <f>'일자별 시가총액'!F696/'일자별 시가총액'!$G696</f>
        <v>8.5382761378216807E-2</v>
      </c>
      <c r="G697" s="24">
        <f>'일자별 시가총액'!H696</f>
        <v>115.31704530179312</v>
      </c>
      <c r="H697" s="30">
        <v>100000</v>
      </c>
      <c r="I697" s="30">
        <v>50000</v>
      </c>
      <c r="J697" s="9">
        <f t="shared" si="84"/>
        <v>35700000</v>
      </c>
      <c r="K697" s="23">
        <f t="shared" si="82"/>
        <v>11531.704530179311</v>
      </c>
      <c r="L697" s="9">
        <f t="shared" si="83"/>
        <v>411681851727.40143</v>
      </c>
      <c r="M697" s="31">
        <f>$L697*B697/'일자별 주가'!B696-펀드!R696</f>
        <v>6761.9364220583811</v>
      </c>
      <c r="N697" s="31">
        <f>$L697*C697/'일자별 주가'!C696-펀드!S696</f>
        <v>26.330865721571172</v>
      </c>
      <c r="O697" s="31">
        <f>$L697*D697/'일자별 주가'!D696-펀드!T696</f>
        <v>803.44663145183586</v>
      </c>
      <c r="P697" s="31">
        <f>$L697*E697/'일자별 주가'!E696-펀드!U696</f>
        <v>70.275925377405656</v>
      </c>
      <c r="Q697" s="31">
        <f>$L697*F697/'일자별 주가'!F696-펀드!V696</f>
        <v>75.160975281251012</v>
      </c>
      <c r="R697" s="16">
        <f t="shared" si="85"/>
        <v>4828022.6053500967</v>
      </c>
      <c r="S697" s="16">
        <f t="shared" si="86"/>
        <v>18800.238125202799</v>
      </c>
      <c r="T697" s="16">
        <f t="shared" si="87"/>
        <v>573660.89485663222</v>
      </c>
      <c r="U697" s="16">
        <f t="shared" si="88"/>
        <v>50177.010719462502</v>
      </c>
      <c r="V697" s="16">
        <f t="shared" si="89"/>
        <v>53664.936350813972</v>
      </c>
    </row>
    <row r="698" spans="1:22" x14ac:dyDescent="0.3">
      <c r="A698">
        <v>696</v>
      </c>
      <c r="B698" s="15">
        <f>'일자별 시가총액'!B697/'일자별 시가총액'!$G697</f>
        <v>0.67954081754012674</v>
      </c>
      <c r="C698" s="15">
        <f>'일자별 시가총액'!C697/'일자별 시가총액'!$G697</f>
        <v>3.9914543650700546E-2</v>
      </c>
      <c r="D698" s="15">
        <f>'일자별 시가총액'!D697/'일자별 시가총액'!$G697</f>
        <v>0.12763819289536793</v>
      </c>
      <c r="E698" s="15">
        <f>'일자별 시가총액'!E697/'일자별 시가총액'!$G697</f>
        <v>6.6819144175873327E-2</v>
      </c>
      <c r="F698" s="15">
        <f>'일자별 시가총액'!F697/'일자별 시가총액'!$G697</f>
        <v>8.6087301737931429E-2</v>
      </c>
      <c r="G698" s="24">
        <f>'일자별 시가총액'!H697</f>
        <v>118.2148336355334</v>
      </c>
      <c r="H698" s="30">
        <v>100000</v>
      </c>
      <c r="I698" s="30">
        <v>50000</v>
      </c>
      <c r="J698" s="9">
        <f t="shared" si="84"/>
        <v>35750000</v>
      </c>
      <c r="K698" s="23">
        <f t="shared" si="82"/>
        <v>11821.48336355334</v>
      </c>
      <c r="L698" s="9">
        <f t="shared" si="83"/>
        <v>422618030247.03186</v>
      </c>
      <c r="M698" s="31">
        <f>$L698*B698/'일자별 주가'!B697-펀드!R697</f>
        <v>6761.9364220593125</v>
      </c>
      <c r="N698" s="31">
        <f>$L698*C698/'일자별 주가'!C697-펀드!S697</f>
        <v>26.330865721571172</v>
      </c>
      <c r="O698" s="31">
        <f>$L698*D698/'일자별 주가'!D697-펀드!T697</f>
        <v>803.44663145183586</v>
      </c>
      <c r="P698" s="31">
        <f>$L698*E698/'일자별 주가'!E697-펀드!U697</f>
        <v>70.275925377383828</v>
      </c>
      <c r="Q698" s="31">
        <f>$L698*F698/'일자별 주가'!F697-펀드!V697</f>
        <v>75.160975281251012</v>
      </c>
      <c r="R698" s="16">
        <f t="shared" si="85"/>
        <v>4834784.541772156</v>
      </c>
      <c r="S698" s="16">
        <f t="shared" si="86"/>
        <v>18826.56899092437</v>
      </c>
      <c r="T698" s="16">
        <f t="shared" si="87"/>
        <v>574464.34148808406</v>
      </c>
      <c r="U698" s="16">
        <f t="shared" si="88"/>
        <v>50247.286644839885</v>
      </c>
      <c r="V698" s="16">
        <f t="shared" si="89"/>
        <v>53740.097326095223</v>
      </c>
    </row>
    <row r="699" spans="1:22" x14ac:dyDescent="0.3">
      <c r="A699">
        <v>697</v>
      </c>
      <c r="B699" s="15">
        <f>'일자별 시가총액'!B698/'일자별 시가총액'!$G698</f>
        <v>0.67691086277079149</v>
      </c>
      <c r="C699" s="15">
        <f>'일자별 시가총액'!C698/'일자별 시가총액'!$G698</f>
        <v>3.8674331612233021E-2</v>
      </c>
      <c r="D699" s="15">
        <f>'일자별 시가총액'!D698/'일자별 시가총액'!$G698</f>
        <v>0.12165864592978347</v>
      </c>
      <c r="E699" s="15">
        <f>'일자별 시가총액'!E698/'일자별 시가총액'!$G698</f>
        <v>7.0823409481181196E-2</v>
      </c>
      <c r="F699" s="15">
        <f>'일자별 시가총액'!F698/'일자별 시가총액'!$G698</f>
        <v>9.1932750206010827E-2</v>
      </c>
      <c r="G699" s="24">
        <f>'일자별 시가총액'!H698</f>
        <v>118.87391360972815</v>
      </c>
      <c r="H699" s="30">
        <v>50000</v>
      </c>
      <c r="I699" s="30">
        <v>0</v>
      </c>
      <c r="J699" s="9">
        <f t="shared" si="84"/>
        <v>35800000</v>
      </c>
      <c r="K699" s="23">
        <f t="shared" si="82"/>
        <v>11887.391360972815</v>
      </c>
      <c r="L699" s="9">
        <f t="shared" si="83"/>
        <v>425568610722.82678</v>
      </c>
      <c r="M699" s="31">
        <f>$L699*B699/'일자별 주가'!B698-펀드!R698</f>
        <v>6761.9364220593125</v>
      </c>
      <c r="N699" s="31">
        <f>$L699*C699/'일자별 주가'!C698-펀드!S698</f>
        <v>26.330865721571172</v>
      </c>
      <c r="O699" s="31">
        <f>$L699*D699/'일자별 주가'!D698-펀드!T698</f>
        <v>803.44663145183586</v>
      </c>
      <c r="P699" s="31">
        <f>$L699*E699/'일자별 주가'!E698-펀드!U698</f>
        <v>70.275925377412932</v>
      </c>
      <c r="Q699" s="31">
        <f>$L699*F699/'일자별 주가'!F698-펀드!V698</f>
        <v>75.160975281243736</v>
      </c>
      <c r="R699" s="16">
        <f t="shared" si="85"/>
        <v>4841546.4781942153</v>
      </c>
      <c r="S699" s="16">
        <f t="shared" si="86"/>
        <v>18852.899856645941</v>
      </c>
      <c r="T699" s="16">
        <f t="shared" si="87"/>
        <v>575267.78811953589</v>
      </c>
      <c r="U699" s="16">
        <f t="shared" si="88"/>
        <v>50317.562570217298</v>
      </c>
      <c r="V699" s="16">
        <f t="shared" si="89"/>
        <v>53815.258301376467</v>
      </c>
    </row>
    <row r="700" spans="1:22" x14ac:dyDescent="0.3">
      <c r="A700">
        <v>698</v>
      </c>
      <c r="B700" s="15">
        <f>'일자별 시가총액'!B699/'일자별 시가총액'!$G699</f>
        <v>0.67338029042935643</v>
      </c>
      <c r="C700" s="15">
        <f>'일자별 시가총액'!C699/'일자별 시가총액'!$G699</f>
        <v>4.0087035444742354E-2</v>
      </c>
      <c r="D700" s="15">
        <f>'일자별 시가총액'!D699/'일자별 시가총액'!$G699</f>
        <v>0.11645490366840762</v>
      </c>
      <c r="E700" s="15">
        <f>'일자별 시가총액'!E699/'일자별 시가총액'!$G699</f>
        <v>7.5113220756722401E-2</v>
      </c>
      <c r="F700" s="15">
        <f>'일자별 시가총액'!F699/'일자별 시가총액'!$G699</f>
        <v>9.4964549700771228E-2</v>
      </c>
      <c r="G700" s="24">
        <f>'일자별 시가총액'!H699</f>
        <v>115.07879351114636</v>
      </c>
      <c r="H700" s="30">
        <v>200000</v>
      </c>
      <c r="I700" s="30">
        <v>150000</v>
      </c>
      <c r="J700" s="9">
        <f t="shared" si="84"/>
        <v>35850000</v>
      </c>
      <c r="K700" s="23">
        <f t="shared" si="82"/>
        <v>11507.879351114636</v>
      </c>
      <c r="L700" s="9">
        <f t="shared" si="83"/>
        <v>412557474737.45972</v>
      </c>
      <c r="M700" s="31">
        <f>$L700*B700/'일자별 주가'!B699-펀드!R699</f>
        <v>6761.9364220593125</v>
      </c>
      <c r="N700" s="31">
        <f>$L700*C700/'일자별 주가'!C699-펀드!S699</f>
        <v>26.33086572157481</v>
      </c>
      <c r="O700" s="31">
        <f>$L700*D700/'일자별 주가'!D699-펀드!T699</f>
        <v>803.44663145195227</v>
      </c>
      <c r="P700" s="31">
        <f>$L700*E700/'일자별 주가'!E699-펀드!U699</f>
        <v>70.27592537739838</v>
      </c>
      <c r="Q700" s="31">
        <f>$L700*F700/'일자별 주가'!F699-펀드!V699</f>
        <v>75.160975281258288</v>
      </c>
      <c r="R700" s="16">
        <f t="shared" si="85"/>
        <v>4848308.4146162746</v>
      </c>
      <c r="S700" s="16">
        <f t="shared" si="86"/>
        <v>18879.230722367516</v>
      </c>
      <c r="T700" s="16">
        <f t="shared" si="87"/>
        <v>576071.23475098785</v>
      </c>
      <c r="U700" s="16">
        <f t="shared" si="88"/>
        <v>50387.838495594697</v>
      </c>
      <c r="V700" s="16">
        <f t="shared" si="89"/>
        <v>53890.419276657725</v>
      </c>
    </row>
    <row r="701" spans="1:22" x14ac:dyDescent="0.3">
      <c r="A701">
        <v>699</v>
      </c>
      <c r="B701" s="15">
        <f>'일자별 시가총액'!B700/'일자별 시가총액'!$G700</f>
        <v>0.68010643282776628</v>
      </c>
      <c r="C701" s="15">
        <f>'일자별 시가총액'!C700/'일자별 시가총액'!$G700</f>
        <v>3.9100659835541944E-2</v>
      </c>
      <c r="D701" s="15">
        <f>'일자별 시가총액'!D700/'일자별 시가총액'!$G700</f>
        <v>0.11250760983535002</v>
      </c>
      <c r="E701" s="15">
        <f>'일자별 시가총액'!E700/'일자별 시가총액'!$G700</f>
        <v>7.4490392190684263E-2</v>
      </c>
      <c r="F701" s="15">
        <f>'일자별 시가총액'!F700/'일자별 시가총액'!$G700</f>
        <v>9.3794905310657484E-2</v>
      </c>
      <c r="G701" s="24">
        <f>'일자별 시가총액'!H700</f>
        <v>118.11651943954496</v>
      </c>
      <c r="H701" s="30">
        <v>100000</v>
      </c>
      <c r="I701" s="30">
        <v>100000</v>
      </c>
      <c r="J701" s="9">
        <f t="shared" si="84"/>
        <v>35850000</v>
      </c>
      <c r="K701" s="23">
        <f t="shared" si="82"/>
        <v>11811.651943954495</v>
      </c>
      <c r="L701" s="9">
        <f t="shared" si="83"/>
        <v>423447722190.76868</v>
      </c>
      <c r="M701" s="31">
        <f>$L701*B701/'일자별 주가'!B700-펀드!R700</f>
        <v>0</v>
      </c>
      <c r="N701" s="31">
        <f>$L701*C701/'일자별 주가'!C700-펀드!S700</f>
        <v>0</v>
      </c>
      <c r="O701" s="31">
        <f>$L701*D701/'일자별 주가'!D700-펀드!T700</f>
        <v>0</v>
      </c>
      <c r="P701" s="31">
        <f>$L701*E701/'일자별 주가'!E700-펀드!U700</f>
        <v>0</v>
      </c>
      <c r="Q701" s="31">
        <f>$L701*F701/'일자별 주가'!F700-펀드!V700</f>
        <v>0</v>
      </c>
      <c r="R701" s="16">
        <f t="shared" si="85"/>
        <v>4848308.4146162746</v>
      </c>
      <c r="S701" s="16">
        <f t="shared" si="86"/>
        <v>18879.230722367516</v>
      </c>
      <c r="T701" s="16">
        <f t="shared" si="87"/>
        <v>576071.23475098785</v>
      </c>
      <c r="U701" s="16">
        <f t="shared" si="88"/>
        <v>50387.838495594697</v>
      </c>
      <c r="V701" s="16">
        <f t="shared" si="89"/>
        <v>53890.419276657725</v>
      </c>
    </row>
    <row r="702" spans="1:22" x14ac:dyDescent="0.3">
      <c r="A702">
        <v>700</v>
      </c>
      <c r="B702" s="15">
        <f>'일자별 시가총액'!B701/'일자별 시가총액'!$G701</f>
        <v>0.67359660104134378</v>
      </c>
      <c r="C702" s="15">
        <f>'일자별 시가총액'!C701/'일자별 시가총액'!$G701</f>
        <v>3.8557713947384692E-2</v>
      </c>
      <c r="D702" s="15">
        <f>'일자별 시가총액'!D701/'일자별 시가총액'!$G701</f>
        <v>0.11191712590210838</v>
      </c>
      <c r="E702" s="15">
        <f>'일자별 시가총액'!E701/'일자별 시가총액'!$G701</f>
        <v>8.1090304494245119E-2</v>
      </c>
      <c r="F702" s="15">
        <f>'일자별 시가총액'!F701/'일자별 시가총액'!$G701</f>
        <v>9.4838254614918016E-2</v>
      </c>
      <c r="G702" s="24">
        <f>'일자별 시가총액'!H701</f>
        <v>120.46265812396393</v>
      </c>
      <c r="H702" s="30">
        <v>150000</v>
      </c>
      <c r="I702" s="30">
        <v>150000</v>
      </c>
      <c r="J702" s="9">
        <f t="shared" si="84"/>
        <v>35850000</v>
      </c>
      <c r="K702" s="23">
        <f t="shared" si="82"/>
        <v>12046.265812396394</v>
      </c>
      <c r="L702" s="9">
        <f t="shared" si="83"/>
        <v>431858629374.41071</v>
      </c>
      <c r="M702" s="31">
        <f>$L702*B702/'일자별 주가'!B701-펀드!R701</f>
        <v>0</v>
      </c>
      <c r="N702" s="31">
        <f>$L702*C702/'일자별 주가'!C701-펀드!S701</f>
        <v>0</v>
      </c>
      <c r="O702" s="31">
        <f>$L702*D702/'일자별 주가'!D701-펀드!T701</f>
        <v>0</v>
      </c>
      <c r="P702" s="31">
        <f>$L702*E702/'일자별 주가'!E701-펀드!U701</f>
        <v>0</v>
      </c>
      <c r="Q702" s="31">
        <f>$L702*F702/'일자별 주가'!F701-펀드!V701</f>
        <v>0</v>
      </c>
      <c r="R702" s="16">
        <f t="shared" si="85"/>
        <v>4848308.4146162746</v>
      </c>
      <c r="S702" s="16">
        <f t="shared" si="86"/>
        <v>18879.230722367516</v>
      </c>
      <c r="T702" s="16">
        <f t="shared" si="87"/>
        <v>576071.23475098785</v>
      </c>
      <c r="U702" s="16">
        <f t="shared" si="88"/>
        <v>50387.838495594697</v>
      </c>
      <c r="V702" s="16">
        <f t="shared" si="89"/>
        <v>53890.419276657725</v>
      </c>
    </row>
    <row r="703" spans="1:22" x14ac:dyDescent="0.3">
      <c r="A703">
        <v>701</v>
      </c>
      <c r="B703" s="15">
        <f>'일자별 시가총액'!B702/'일자별 시가총액'!$G702</f>
        <v>0.67664024086362562</v>
      </c>
      <c r="C703" s="15">
        <f>'일자별 시가총액'!C702/'일자별 시가총액'!$G702</f>
        <v>3.8594006141707334E-2</v>
      </c>
      <c r="D703" s="15">
        <f>'일자별 시가총액'!D702/'일자별 시가총액'!$G702</f>
        <v>0.11398671105149438</v>
      </c>
      <c r="E703" s="15">
        <f>'일자별 시가총액'!E702/'일자별 시가총액'!$G702</f>
        <v>7.9289618023651517E-2</v>
      </c>
      <c r="F703" s="15">
        <f>'일자별 시가총액'!F702/'일자별 시가총액'!$G702</f>
        <v>9.1489423919521098E-2</v>
      </c>
      <c r="G703" s="24">
        <f>'일자별 시가총액'!H702</f>
        <v>119.1213251639698</v>
      </c>
      <c r="H703" s="30">
        <v>100000</v>
      </c>
      <c r="I703" s="30">
        <v>50000</v>
      </c>
      <c r="J703" s="9">
        <f t="shared" si="84"/>
        <v>35900000</v>
      </c>
      <c r="K703" s="23">
        <f t="shared" si="82"/>
        <v>11912.13251639698</v>
      </c>
      <c r="L703" s="9">
        <f t="shared" si="83"/>
        <v>427645557338.65155</v>
      </c>
      <c r="M703" s="31">
        <f>$L703*B703/'일자별 주가'!B702-펀드!R702</f>
        <v>6761.9364220574498</v>
      </c>
      <c r="N703" s="31">
        <f>$L703*C703/'일자별 주가'!C702-펀드!S702</f>
        <v>26.330865721571172</v>
      </c>
      <c r="O703" s="31">
        <f>$L703*D703/'일자별 주가'!D702-펀드!T702</f>
        <v>803.44663145171944</v>
      </c>
      <c r="P703" s="31">
        <f>$L703*E703/'일자별 주가'!E702-펀드!U702</f>
        <v>70.27592537739838</v>
      </c>
      <c r="Q703" s="31">
        <f>$L703*F703/'일자별 주가'!F702-펀드!V702</f>
        <v>75.160975281258288</v>
      </c>
      <c r="R703" s="16">
        <f t="shared" si="85"/>
        <v>4855070.3510383321</v>
      </c>
      <c r="S703" s="16">
        <f t="shared" si="86"/>
        <v>18905.561588089087</v>
      </c>
      <c r="T703" s="16">
        <f t="shared" si="87"/>
        <v>576874.68138243956</v>
      </c>
      <c r="U703" s="16">
        <f t="shared" si="88"/>
        <v>50458.114420972095</v>
      </c>
      <c r="V703" s="16">
        <f t="shared" si="89"/>
        <v>53965.580251938984</v>
      </c>
    </row>
    <row r="704" spans="1:22" x14ac:dyDescent="0.3">
      <c r="A704">
        <v>702</v>
      </c>
      <c r="B704" s="15">
        <f>'일자별 시가총액'!B703/'일자별 시가총액'!$G703</f>
        <v>0.67482354118740728</v>
      </c>
      <c r="C704" s="15">
        <f>'일자별 시가총액'!C703/'일자별 시가총액'!$G703</f>
        <v>3.8617292857578554E-2</v>
      </c>
      <c r="D704" s="15">
        <f>'일자별 시가총액'!D703/'일자별 시가총액'!$G703</f>
        <v>0.11201082050303685</v>
      </c>
      <c r="E704" s="15">
        <f>'일자별 시가총액'!E703/'일자별 시가총액'!$G703</f>
        <v>8.0914193816511368E-2</v>
      </c>
      <c r="F704" s="15">
        <f>'일자별 시가총액'!F703/'일자별 시가총액'!$G703</f>
        <v>9.3634151635465901E-2</v>
      </c>
      <c r="G704" s="24">
        <f>'일자별 시가총액'!H703</f>
        <v>118.64038871006726</v>
      </c>
      <c r="H704" s="30">
        <v>150000</v>
      </c>
      <c r="I704" s="30">
        <v>150000</v>
      </c>
      <c r="J704" s="9">
        <f t="shared" si="84"/>
        <v>35900000</v>
      </c>
      <c r="K704" s="23">
        <f t="shared" si="82"/>
        <v>11864.038871006725</v>
      </c>
      <c r="L704" s="9">
        <f t="shared" si="83"/>
        <v>425918995469.14142</v>
      </c>
      <c r="M704" s="31">
        <f>$L704*B704/'일자별 주가'!B703-펀드!R703</f>
        <v>0</v>
      </c>
      <c r="N704" s="31">
        <f>$L704*C704/'일자별 주가'!C703-펀드!S703</f>
        <v>0</v>
      </c>
      <c r="O704" s="31">
        <f>$L704*D704/'일자별 주가'!D703-펀드!T703</f>
        <v>0</v>
      </c>
      <c r="P704" s="31">
        <f>$L704*E704/'일자별 주가'!E703-펀드!U703</f>
        <v>0</v>
      </c>
      <c r="Q704" s="31">
        <f>$L704*F704/'일자별 주가'!F703-펀드!V703</f>
        <v>0</v>
      </c>
      <c r="R704" s="16">
        <f t="shared" si="85"/>
        <v>4855070.3510383321</v>
      </c>
      <c r="S704" s="16">
        <f t="shared" si="86"/>
        <v>18905.561588089087</v>
      </c>
      <c r="T704" s="16">
        <f t="shared" si="87"/>
        <v>576874.68138243956</v>
      </c>
      <c r="U704" s="16">
        <f t="shared" si="88"/>
        <v>50458.114420972095</v>
      </c>
      <c r="V704" s="16">
        <f t="shared" si="89"/>
        <v>53965.580251938984</v>
      </c>
    </row>
    <row r="705" spans="1:22" x14ac:dyDescent="0.3">
      <c r="A705">
        <v>703</v>
      </c>
      <c r="B705" s="15">
        <f>'일자별 시가총액'!B704/'일자별 시가총액'!$G704</f>
        <v>0.67384784483203408</v>
      </c>
      <c r="C705" s="15">
        <f>'일자별 시가총액'!C704/'일자별 시가총액'!$G704</f>
        <v>3.8475795606841133E-2</v>
      </c>
      <c r="D705" s="15">
        <f>'일자별 시가총액'!D704/'일자별 시가총액'!$G704</f>
        <v>0.11389851422416908</v>
      </c>
      <c r="E705" s="15">
        <f>'일자별 시가총액'!E704/'일자별 시가총액'!$G704</f>
        <v>8.1350453701982683E-2</v>
      </c>
      <c r="F705" s="15">
        <f>'일자별 시가총액'!F704/'일자별 시가총액'!$G704</f>
        <v>9.2427391634973016E-2</v>
      </c>
      <c r="G705" s="24">
        <f>'일자별 시가총액'!H704</f>
        <v>119.21356625260744</v>
      </c>
      <c r="H705" s="30">
        <v>50000</v>
      </c>
      <c r="I705" s="30">
        <v>0</v>
      </c>
      <c r="J705" s="9">
        <f t="shared" si="84"/>
        <v>35950000</v>
      </c>
      <c r="K705" s="23">
        <f t="shared" si="82"/>
        <v>11921.356625260743</v>
      </c>
      <c r="L705" s="9">
        <f t="shared" si="83"/>
        <v>428572770678.12372</v>
      </c>
      <c r="M705" s="31">
        <f>$L705*B705/'일자별 주가'!B704-펀드!R704</f>
        <v>6761.9364220583811</v>
      </c>
      <c r="N705" s="31">
        <f>$L705*C705/'일자별 주가'!C704-펀드!S704</f>
        <v>26.330865721571172</v>
      </c>
      <c r="O705" s="31">
        <f>$L705*D705/'일자별 주가'!D704-펀드!T704</f>
        <v>803.44663145183586</v>
      </c>
      <c r="P705" s="31">
        <f>$L705*E705/'일자별 주가'!E704-펀드!U704</f>
        <v>70.275925377391104</v>
      </c>
      <c r="Q705" s="31">
        <f>$L705*F705/'일자별 주가'!F704-펀드!V704</f>
        <v>75.16097528123646</v>
      </c>
      <c r="R705" s="16">
        <f t="shared" si="85"/>
        <v>4861832.2874603905</v>
      </c>
      <c r="S705" s="16">
        <f t="shared" si="86"/>
        <v>18931.892453810658</v>
      </c>
      <c r="T705" s="16">
        <f t="shared" si="87"/>
        <v>577678.1280138914</v>
      </c>
      <c r="U705" s="16">
        <f t="shared" si="88"/>
        <v>50528.390346349486</v>
      </c>
      <c r="V705" s="16">
        <f t="shared" si="89"/>
        <v>54040.74122722022</v>
      </c>
    </row>
    <row r="706" spans="1:22" x14ac:dyDescent="0.3">
      <c r="A706">
        <v>704</v>
      </c>
      <c r="B706" s="15">
        <f>'일자별 시가총액'!B705/'일자별 시가총액'!$G705</f>
        <v>0.67294046263287632</v>
      </c>
      <c r="C706" s="15">
        <f>'일자별 시가총액'!C705/'일자별 시가총액'!$G705</f>
        <v>3.8435710179288679E-2</v>
      </c>
      <c r="D706" s="15">
        <f>'일자별 시가총액'!D705/'일자별 시가총액'!$G705</f>
        <v>0.11488999480144481</v>
      </c>
      <c r="E706" s="15">
        <f>'일자별 시가총액'!E705/'일자별 시가총액'!$G705</f>
        <v>8.1787757419928914E-2</v>
      </c>
      <c r="F706" s="15">
        <f>'일자별 시가총액'!F705/'일자별 시가총액'!$G705</f>
        <v>9.1946074966461316E-2</v>
      </c>
      <c r="G706" s="24">
        <f>'일자별 시가총액'!H705</f>
        <v>120.98204676689987</v>
      </c>
      <c r="H706" s="30">
        <v>50000</v>
      </c>
      <c r="I706" s="30">
        <v>0</v>
      </c>
      <c r="J706" s="9">
        <f t="shared" si="84"/>
        <v>36000000</v>
      </c>
      <c r="K706" s="23">
        <f t="shared" si="82"/>
        <v>12098.204676689988</v>
      </c>
      <c r="L706" s="9">
        <f t="shared" si="83"/>
        <v>435535368360.83954</v>
      </c>
      <c r="M706" s="31">
        <f>$L706*B706/'일자별 주가'!B705-펀드!R705</f>
        <v>6761.9364220611751</v>
      </c>
      <c r="N706" s="31">
        <f>$L706*C706/'일자별 주가'!C705-펀드!S705</f>
        <v>26.330865721578448</v>
      </c>
      <c r="O706" s="31">
        <f>$L706*D706/'일자별 주가'!D705-펀드!T705</f>
        <v>803.44663145195227</v>
      </c>
      <c r="P706" s="31">
        <f>$L706*E706/'일자별 주가'!E705-펀드!U705</f>
        <v>70.275925377391104</v>
      </c>
      <c r="Q706" s="31">
        <f>$L706*F706/'일자별 주가'!F705-펀드!V705</f>
        <v>75.160975281265564</v>
      </c>
      <c r="R706" s="16">
        <f t="shared" si="85"/>
        <v>4868594.2238824517</v>
      </c>
      <c r="S706" s="16">
        <f t="shared" si="86"/>
        <v>18958.223319532237</v>
      </c>
      <c r="T706" s="16">
        <f t="shared" si="87"/>
        <v>578481.57464534335</v>
      </c>
      <c r="U706" s="16">
        <f t="shared" si="88"/>
        <v>50598.666271726877</v>
      </c>
      <c r="V706" s="16">
        <f t="shared" si="89"/>
        <v>54115.902202501486</v>
      </c>
    </row>
    <row r="707" spans="1:22" x14ac:dyDescent="0.3">
      <c r="A707">
        <v>705</v>
      </c>
      <c r="B707" s="15">
        <f>'일자별 시가총액'!B706/'일자별 시가총액'!$G706</f>
        <v>0.67896675336547829</v>
      </c>
      <c r="C707" s="15">
        <f>'일자별 시가총액'!C706/'일자별 시가총액'!$G706</f>
        <v>3.8503179902491344E-2</v>
      </c>
      <c r="D707" s="15">
        <f>'일자별 시가총액'!D706/'일자별 시가총액'!$G706</f>
        <v>0.11448420650756086</v>
      </c>
      <c r="E707" s="15">
        <f>'일자별 시가총액'!E706/'일자별 시가총액'!$G706</f>
        <v>7.889937648446578E-2</v>
      </c>
      <c r="F707" s="15">
        <f>'일자별 시가총액'!F706/'일자별 시가총액'!$G706</f>
        <v>8.9146483740003724E-2</v>
      </c>
      <c r="G707" s="24">
        <f>'일자별 시가총액'!H706</f>
        <v>123.09517920041679</v>
      </c>
      <c r="H707" s="30">
        <v>150000</v>
      </c>
      <c r="I707" s="30">
        <v>100000</v>
      </c>
      <c r="J707" s="9">
        <f t="shared" si="84"/>
        <v>36050000</v>
      </c>
      <c r="K707" s="23">
        <f t="shared" si="82"/>
        <v>12309.517920041681</v>
      </c>
      <c r="L707" s="9">
        <f t="shared" si="83"/>
        <v>443758121017.50256</v>
      </c>
      <c r="M707" s="31">
        <f>$L707*B707/'일자별 주가'!B706-펀드!R706</f>
        <v>6761.9364220583811</v>
      </c>
      <c r="N707" s="31">
        <f>$L707*C707/'일자별 주가'!C706-펀드!S706</f>
        <v>26.330865721571172</v>
      </c>
      <c r="O707" s="31">
        <f>$L707*D707/'일자별 주가'!D706-펀드!T706</f>
        <v>803.44663145195227</v>
      </c>
      <c r="P707" s="31">
        <f>$L707*E707/'일자별 주가'!E706-펀드!U706</f>
        <v>70.275925377405656</v>
      </c>
      <c r="Q707" s="31">
        <f>$L707*F707/'일자별 주가'!F706-펀드!V706</f>
        <v>75.160975281243736</v>
      </c>
      <c r="R707" s="16">
        <f t="shared" si="85"/>
        <v>4875356.16030451</v>
      </c>
      <c r="S707" s="16">
        <f t="shared" si="86"/>
        <v>18984.554185253808</v>
      </c>
      <c r="T707" s="16">
        <f t="shared" si="87"/>
        <v>579285.02127679531</v>
      </c>
      <c r="U707" s="16">
        <f t="shared" si="88"/>
        <v>50668.942197104283</v>
      </c>
      <c r="V707" s="16">
        <f t="shared" si="89"/>
        <v>54191.063177782729</v>
      </c>
    </row>
    <row r="708" spans="1:22" x14ac:dyDescent="0.3">
      <c r="A708">
        <v>706</v>
      </c>
      <c r="B708" s="15">
        <f>'일자별 시가총액'!B707/'일자별 시가총액'!$G707</f>
        <v>0.67598680232887587</v>
      </c>
      <c r="C708" s="15">
        <f>'일자별 시가총액'!C707/'일자별 시가총액'!$G707</f>
        <v>3.7998251957426628E-2</v>
      </c>
      <c r="D708" s="15">
        <f>'일자별 시가총액'!D707/'일자별 시가총액'!$G707</f>
        <v>0.11555728593227933</v>
      </c>
      <c r="E708" s="15">
        <f>'일자별 시가총액'!E707/'일자별 시가총액'!$G707</f>
        <v>8.1019220284442459E-2</v>
      </c>
      <c r="F708" s="15">
        <f>'일자별 시가총액'!F707/'일자별 시가총액'!$G707</f>
        <v>8.9438439496975691E-2</v>
      </c>
      <c r="G708" s="24">
        <f>'일자별 시가총액'!H707</f>
        <v>124.03794178327465</v>
      </c>
      <c r="H708" s="30">
        <v>50000</v>
      </c>
      <c r="I708" s="30">
        <v>0</v>
      </c>
      <c r="J708" s="9">
        <f t="shared" si="84"/>
        <v>36100000</v>
      </c>
      <c r="K708" s="23">
        <f t="shared" ref="K708:K744" si="90">10000*G708/G$3</f>
        <v>12403.794178327464</v>
      </c>
      <c r="L708" s="9">
        <f t="shared" ref="L708:L744" si="91">J708*K708</f>
        <v>447776969837.62146</v>
      </c>
      <c r="M708" s="31">
        <f>$L708*B708/'일자별 주가'!B707-펀드!R707</f>
        <v>6761.9364220583811</v>
      </c>
      <c r="N708" s="31">
        <f>$L708*C708/'일자별 주가'!C707-펀드!S707</f>
        <v>26.330865721571172</v>
      </c>
      <c r="O708" s="31">
        <f>$L708*D708/'일자별 주가'!D707-펀드!T707</f>
        <v>803.44663145183586</v>
      </c>
      <c r="P708" s="31">
        <f>$L708*E708/'일자별 주가'!E707-펀드!U707</f>
        <v>70.27592537739838</v>
      </c>
      <c r="Q708" s="31">
        <f>$L708*F708/'일자별 주가'!F707-펀드!V707</f>
        <v>75.160975281251012</v>
      </c>
      <c r="R708" s="16">
        <f t="shared" si="85"/>
        <v>4882118.0967265684</v>
      </c>
      <c r="S708" s="16">
        <f t="shared" si="86"/>
        <v>19010.885050975379</v>
      </c>
      <c r="T708" s="16">
        <f t="shared" si="87"/>
        <v>580088.46790824714</v>
      </c>
      <c r="U708" s="16">
        <f t="shared" si="88"/>
        <v>50739.218122481681</v>
      </c>
      <c r="V708" s="16">
        <f t="shared" si="89"/>
        <v>54266.22415306398</v>
      </c>
    </row>
    <row r="709" spans="1:22" x14ac:dyDescent="0.3">
      <c r="A709">
        <v>707</v>
      </c>
      <c r="B709" s="15">
        <f>'일자별 시가총액'!B708/'일자별 시가총액'!$G708</f>
        <v>0.67260386940812988</v>
      </c>
      <c r="C709" s="15">
        <f>'일자별 시가총액'!C708/'일자별 시가총액'!$G708</f>
        <v>3.9329983582854881E-2</v>
      </c>
      <c r="D709" s="15">
        <f>'일자별 시가총액'!D708/'일자별 시가총액'!$G708</f>
        <v>0.11789247304252172</v>
      </c>
      <c r="E709" s="15">
        <f>'일자별 시가총액'!E708/'일자별 시가총액'!$G708</f>
        <v>8.0434564980541509E-2</v>
      </c>
      <c r="F709" s="15">
        <f>'일자별 시가총액'!F708/'일자별 시가총액'!$G708</f>
        <v>8.9739108985951999E-2</v>
      </c>
      <c r="G709" s="24">
        <f>'일자별 시가총액'!H708</f>
        <v>121.44472503607768</v>
      </c>
      <c r="H709" s="30">
        <v>100000</v>
      </c>
      <c r="I709" s="30">
        <v>50000</v>
      </c>
      <c r="J709" s="9">
        <f t="shared" ref="J709:J744" si="92">J708+H709-I709</f>
        <v>36150000</v>
      </c>
      <c r="K709" s="23">
        <f t="shared" si="90"/>
        <v>12144.472503607769</v>
      </c>
      <c r="L709" s="9">
        <f t="shared" si="91"/>
        <v>439022681005.42084</v>
      </c>
      <c r="M709" s="31">
        <f>$L709*B709/'일자별 주가'!B708-펀드!R708</f>
        <v>6761.9364220593125</v>
      </c>
      <c r="N709" s="31">
        <f>$L709*C709/'일자별 주가'!C708-펀드!S708</f>
        <v>26.33086572157481</v>
      </c>
      <c r="O709" s="31">
        <f>$L709*D709/'일자별 주가'!D708-펀드!T708</f>
        <v>803.44663145195227</v>
      </c>
      <c r="P709" s="31">
        <f>$L709*E709/'일자별 주가'!E708-펀드!U708</f>
        <v>70.275925377412932</v>
      </c>
      <c r="Q709" s="31">
        <f>$L709*F709/'일자별 주가'!F708-펀드!V708</f>
        <v>75.160975281258288</v>
      </c>
      <c r="R709" s="16">
        <f t="shared" ref="R709:R744" si="93">R708+M709</f>
        <v>4888880.0331486277</v>
      </c>
      <c r="S709" s="16">
        <f t="shared" ref="S709:S744" si="94">S708+N709</f>
        <v>19037.215916696954</v>
      </c>
      <c r="T709" s="16">
        <f t="shared" ref="T709:T744" si="95">T708+O709</f>
        <v>580891.91453969909</v>
      </c>
      <c r="U709" s="16">
        <f t="shared" ref="U709:U744" si="96">U708+P709</f>
        <v>50809.494047859094</v>
      </c>
      <c r="V709" s="16">
        <f t="shared" ref="V709:V744" si="97">V708+Q709</f>
        <v>54341.385128345239</v>
      </c>
    </row>
    <row r="710" spans="1:22" x14ac:dyDescent="0.3">
      <c r="A710">
        <v>708</v>
      </c>
      <c r="B710" s="15">
        <f>'일자별 시가총액'!B709/'일자별 시가총액'!$G709</f>
        <v>0.67289395247290407</v>
      </c>
      <c r="C710" s="15">
        <f>'일자별 시가총액'!C709/'일자별 시가총액'!$G709</f>
        <v>3.7491476513196557E-2</v>
      </c>
      <c r="D710" s="15">
        <f>'일자별 시가총액'!D709/'일자별 시가총액'!$G709</f>
        <v>0.11884845538386639</v>
      </c>
      <c r="E710" s="15">
        <f>'일자별 시가총액'!E709/'일자별 시가총액'!$G709</f>
        <v>8.1940565627679873E-2</v>
      </c>
      <c r="F710" s="15">
        <f>'일자별 시가총액'!F709/'일자별 시가총액'!$G709</f>
        <v>8.8825550002353079E-2</v>
      </c>
      <c r="G710" s="24">
        <f>'일자별 시가총액'!H709</f>
        <v>126.41688913518226</v>
      </c>
      <c r="H710" s="30">
        <v>150000</v>
      </c>
      <c r="I710" s="30">
        <v>150000</v>
      </c>
      <c r="J710" s="9">
        <f t="shared" si="92"/>
        <v>36150000</v>
      </c>
      <c r="K710" s="23">
        <f t="shared" si="90"/>
        <v>12641.688913518225</v>
      </c>
      <c r="L710" s="9">
        <f t="shared" si="91"/>
        <v>456997054223.68384</v>
      </c>
      <c r="M710" s="31">
        <f>$L710*B710/'일자별 주가'!B709-펀드!R709</f>
        <v>0</v>
      </c>
      <c r="N710" s="31">
        <f>$L710*C710/'일자별 주가'!C709-펀드!S709</f>
        <v>0</v>
      </c>
      <c r="O710" s="31">
        <f>$L710*D710/'일자별 주가'!D709-펀드!T709</f>
        <v>0</v>
      </c>
      <c r="P710" s="31">
        <f>$L710*E710/'일자별 주가'!E709-펀드!U709</f>
        <v>0</v>
      </c>
      <c r="Q710" s="31">
        <f>$L710*F710/'일자별 주가'!F709-펀드!V709</f>
        <v>0</v>
      </c>
      <c r="R710" s="16">
        <f t="shared" si="93"/>
        <v>4888880.0331486277</v>
      </c>
      <c r="S710" s="16">
        <f t="shared" si="94"/>
        <v>19037.215916696954</v>
      </c>
      <c r="T710" s="16">
        <f t="shared" si="95"/>
        <v>580891.91453969909</v>
      </c>
      <c r="U710" s="16">
        <f t="shared" si="96"/>
        <v>50809.494047859094</v>
      </c>
      <c r="V710" s="16">
        <f t="shared" si="97"/>
        <v>54341.385128345239</v>
      </c>
    </row>
    <row r="711" spans="1:22" x14ac:dyDescent="0.3">
      <c r="A711">
        <v>709</v>
      </c>
      <c r="B711" s="15">
        <f>'일자별 시가총액'!B710/'일자별 시가총액'!$G710</f>
        <v>0.67143311051040067</v>
      </c>
      <c r="C711" s="15">
        <f>'일자별 시가총액'!C710/'일자별 시가총액'!$G710</f>
        <v>3.8056684610397767E-2</v>
      </c>
      <c r="D711" s="15">
        <f>'일자별 시가총액'!D710/'일자별 시가총액'!$G710</f>
        <v>0.11715529967936224</v>
      </c>
      <c r="E711" s="15">
        <f>'일자별 시가총액'!E710/'일자별 시가총액'!$G710</f>
        <v>8.184350414568875E-2</v>
      </c>
      <c r="F711" s="15">
        <f>'일자별 시가총액'!F710/'일자별 시가총액'!$G710</f>
        <v>9.1511401054150607E-2</v>
      </c>
      <c r="G711" s="24">
        <f>'일자별 시가총액'!H710</f>
        <v>124.67775508040452</v>
      </c>
      <c r="H711" s="30">
        <v>200000</v>
      </c>
      <c r="I711" s="30">
        <v>150000</v>
      </c>
      <c r="J711" s="9">
        <f t="shared" si="92"/>
        <v>36200000</v>
      </c>
      <c r="K711" s="23">
        <f t="shared" si="90"/>
        <v>12467.775508040453</v>
      </c>
      <c r="L711" s="9">
        <f t="shared" si="91"/>
        <v>451333473391.06439</v>
      </c>
      <c r="M711" s="31">
        <f>$L711*B711/'일자별 주가'!B710-펀드!R710</f>
        <v>6761.9364220593125</v>
      </c>
      <c r="N711" s="31">
        <f>$L711*C711/'일자별 주가'!C710-펀드!S710</f>
        <v>26.330865721571172</v>
      </c>
      <c r="O711" s="31">
        <f>$L711*D711/'일자별 주가'!D710-펀드!T710</f>
        <v>803.44663145171944</v>
      </c>
      <c r="P711" s="31">
        <f>$L711*E711/'일자별 주가'!E710-펀드!U710</f>
        <v>70.275925377376552</v>
      </c>
      <c r="Q711" s="31">
        <f>$L711*F711/'일자별 주가'!F710-펀드!V710</f>
        <v>75.160975281251012</v>
      </c>
      <c r="R711" s="16">
        <f t="shared" si="93"/>
        <v>4895641.969570687</v>
      </c>
      <c r="S711" s="16">
        <f t="shared" si="94"/>
        <v>19063.546782418525</v>
      </c>
      <c r="T711" s="16">
        <f t="shared" si="95"/>
        <v>581695.36117115081</v>
      </c>
      <c r="U711" s="16">
        <f t="shared" si="96"/>
        <v>50879.769973236471</v>
      </c>
      <c r="V711" s="16">
        <f t="shared" si="97"/>
        <v>54416.54610362649</v>
      </c>
    </row>
    <row r="712" spans="1:22" x14ac:dyDescent="0.3">
      <c r="A712">
        <v>710</v>
      </c>
      <c r="B712" s="15">
        <f>'일자별 시가총액'!B711/'일자별 시가총액'!$G711</f>
        <v>0.6769988848689823</v>
      </c>
      <c r="C712" s="15">
        <f>'일자별 시가총액'!C711/'일자별 시가총액'!$G711</f>
        <v>3.8275918094958443E-2</v>
      </c>
      <c r="D712" s="15">
        <f>'일자별 시가총액'!D711/'일자별 시가총액'!$G711</f>
        <v>0.11808229586214036</v>
      </c>
      <c r="E712" s="15">
        <f>'일자별 시가총액'!E711/'일자별 시가총액'!$G711</f>
        <v>8.005661117262014E-2</v>
      </c>
      <c r="F712" s="15">
        <f>'일자별 시가총액'!F711/'일자별 시가총액'!$G711</f>
        <v>8.6586290001298721E-2</v>
      </c>
      <c r="G712" s="24">
        <f>'일자별 시가총액'!H711</f>
        <v>124.65155915822133</v>
      </c>
      <c r="H712" s="30">
        <v>100000</v>
      </c>
      <c r="I712" s="30">
        <v>100000</v>
      </c>
      <c r="J712" s="9">
        <f t="shared" si="92"/>
        <v>36200000</v>
      </c>
      <c r="K712" s="23">
        <f t="shared" si="90"/>
        <v>12465.155915822133</v>
      </c>
      <c r="L712" s="9">
        <f t="shared" si="91"/>
        <v>451238644152.76123</v>
      </c>
      <c r="M712" s="31">
        <f>$L712*B712/'일자별 주가'!B711-펀드!R711</f>
        <v>0</v>
      </c>
      <c r="N712" s="31">
        <f>$L712*C712/'일자별 주가'!C711-펀드!S711</f>
        <v>0</v>
      </c>
      <c r="O712" s="31">
        <f>$L712*D712/'일자별 주가'!D711-펀드!T711</f>
        <v>0</v>
      </c>
      <c r="P712" s="31">
        <f>$L712*E712/'일자별 주가'!E711-펀드!U711</f>
        <v>0</v>
      </c>
      <c r="Q712" s="31">
        <f>$L712*F712/'일자별 주가'!F711-펀드!V711</f>
        <v>0</v>
      </c>
      <c r="R712" s="16">
        <f t="shared" si="93"/>
        <v>4895641.969570687</v>
      </c>
      <c r="S712" s="16">
        <f t="shared" si="94"/>
        <v>19063.546782418525</v>
      </c>
      <c r="T712" s="16">
        <f t="shared" si="95"/>
        <v>581695.36117115081</v>
      </c>
      <c r="U712" s="16">
        <f t="shared" si="96"/>
        <v>50879.769973236471</v>
      </c>
      <c r="V712" s="16">
        <f t="shared" si="97"/>
        <v>54416.54610362649</v>
      </c>
    </row>
    <row r="713" spans="1:22" x14ac:dyDescent="0.3">
      <c r="A713">
        <v>711</v>
      </c>
      <c r="B713" s="15">
        <f>'일자별 시가총액'!B712/'일자별 시가총액'!$G712</f>
        <v>0.67877966751585439</v>
      </c>
      <c r="C713" s="15">
        <f>'일자별 시가총액'!C712/'일자별 시가총액'!$G712</f>
        <v>3.7096933485561583E-2</v>
      </c>
      <c r="D713" s="15">
        <f>'일자별 시가총액'!D712/'일자별 시가총액'!$G712</f>
        <v>0.11769779568872915</v>
      </c>
      <c r="E713" s="15">
        <f>'일자별 시가총액'!E712/'일자별 시가총액'!$G712</f>
        <v>7.9545604704027759E-2</v>
      </c>
      <c r="F713" s="15">
        <f>'일자별 시가총액'!F712/'일자별 시가총액'!$G712</f>
        <v>8.6879998605827097E-2</v>
      </c>
      <c r="G713" s="24">
        <f>'일자별 시가총액'!H712</f>
        <v>124.92224913416221</v>
      </c>
      <c r="H713" s="30">
        <v>150000</v>
      </c>
      <c r="I713" s="30">
        <v>100000</v>
      </c>
      <c r="J713" s="9">
        <f t="shared" si="92"/>
        <v>36250000</v>
      </c>
      <c r="K713" s="23">
        <f t="shared" si="90"/>
        <v>12492.224913416221</v>
      </c>
      <c r="L713" s="9">
        <f t="shared" si="91"/>
        <v>452843153111.33801</v>
      </c>
      <c r="M713" s="31">
        <f>$L713*B713/'일자별 주가'!B712-펀드!R712</f>
        <v>6761.9364220593125</v>
      </c>
      <c r="N713" s="31">
        <f>$L713*C713/'일자별 주가'!C712-펀드!S712</f>
        <v>26.330865721571172</v>
      </c>
      <c r="O713" s="31">
        <f>$L713*D713/'일자별 주가'!D712-펀드!T712</f>
        <v>803.44663145195227</v>
      </c>
      <c r="P713" s="31">
        <f>$L713*E713/'일자별 주가'!E712-펀드!U712</f>
        <v>70.275925377412932</v>
      </c>
      <c r="Q713" s="31">
        <f>$L713*F713/'일자별 주가'!F712-펀드!V712</f>
        <v>75.160975281251012</v>
      </c>
      <c r="R713" s="16">
        <f t="shared" si="93"/>
        <v>4902403.9059927464</v>
      </c>
      <c r="S713" s="16">
        <f t="shared" si="94"/>
        <v>19089.877648140096</v>
      </c>
      <c r="T713" s="16">
        <f t="shared" si="95"/>
        <v>582498.80780260277</v>
      </c>
      <c r="U713" s="16">
        <f t="shared" si="96"/>
        <v>50950.045898613884</v>
      </c>
      <c r="V713" s="16">
        <f t="shared" si="97"/>
        <v>54491.707078907741</v>
      </c>
    </row>
    <row r="714" spans="1:22" x14ac:dyDescent="0.3">
      <c r="A714">
        <v>712</v>
      </c>
      <c r="B714" s="15">
        <f>'일자별 시가총액'!B713/'일자별 시가총액'!$G713</f>
        <v>0.68008084268172164</v>
      </c>
      <c r="C714" s="15">
        <f>'일자별 시가총액'!C713/'일자별 시가총액'!$G713</f>
        <v>3.7739338057996542E-2</v>
      </c>
      <c r="D714" s="15">
        <f>'일자별 시가총액'!D713/'일자별 시가총액'!$G713</f>
        <v>0.11541910829536264</v>
      </c>
      <c r="E714" s="15">
        <f>'일자별 시가총액'!E713/'일자별 시가총액'!$G713</f>
        <v>8.057971000879903E-2</v>
      </c>
      <c r="F714" s="15">
        <f>'일자별 시가총액'!F713/'일자별 시가총액'!$G713</f>
        <v>8.6181000956120135E-2</v>
      </c>
      <c r="G714" s="24">
        <f>'일자별 시가총액'!H713</f>
        <v>122.09810077203602</v>
      </c>
      <c r="H714" s="30">
        <v>100000</v>
      </c>
      <c r="I714" s="30">
        <v>50000</v>
      </c>
      <c r="J714" s="9">
        <f t="shared" si="92"/>
        <v>36300000</v>
      </c>
      <c r="K714" s="23">
        <f t="shared" si="90"/>
        <v>12209.810077203603</v>
      </c>
      <c r="L714" s="9">
        <f t="shared" si="91"/>
        <v>443216105802.49078</v>
      </c>
      <c r="M714" s="31">
        <f>$L714*B714/'일자별 주가'!B713-펀드!R713</f>
        <v>6761.9364220593125</v>
      </c>
      <c r="N714" s="31">
        <f>$L714*C714/'일자별 주가'!C713-펀드!S713</f>
        <v>26.33086572157481</v>
      </c>
      <c r="O714" s="31">
        <f>$L714*D714/'일자별 주가'!D713-펀드!T713</f>
        <v>803.44663145183586</v>
      </c>
      <c r="P714" s="31">
        <f>$L714*E714/'일자별 주가'!E713-펀드!U713</f>
        <v>70.27592537739838</v>
      </c>
      <c r="Q714" s="31">
        <f>$L714*F714/'일자별 주가'!F713-펀드!V713</f>
        <v>75.160975281265564</v>
      </c>
      <c r="R714" s="16">
        <f t="shared" si="93"/>
        <v>4909165.8424148057</v>
      </c>
      <c r="S714" s="16">
        <f t="shared" si="94"/>
        <v>19116.208513861671</v>
      </c>
      <c r="T714" s="16">
        <f t="shared" si="95"/>
        <v>583302.2544340546</v>
      </c>
      <c r="U714" s="16">
        <f t="shared" si="96"/>
        <v>51020.321823991282</v>
      </c>
      <c r="V714" s="16">
        <f t="shared" si="97"/>
        <v>54566.868054189006</v>
      </c>
    </row>
    <row r="715" spans="1:22" x14ac:dyDescent="0.3">
      <c r="A715">
        <v>713</v>
      </c>
      <c r="B715" s="15">
        <f>'일자별 시가총액'!B714/'일자별 시가총액'!$G714</f>
        <v>0.68026834855551932</v>
      </c>
      <c r="C715" s="15">
        <f>'일자별 시가총액'!C714/'일자별 시가총액'!$G714</f>
        <v>3.7805451573353702E-2</v>
      </c>
      <c r="D715" s="15">
        <f>'일자별 시가총액'!D714/'일자별 시가총액'!$G714</f>
        <v>0.1156192121643471</v>
      </c>
      <c r="E715" s="15">
        <f>'일자별 시가총액'!E714/'일자별 시가총액'!$G714</f>
        <v>8.0537832737323581E-2</v>
      </c>
      <c r="F715" s="15">
        <f>'일자별 시가총액'!F714/'일자별 시가총액'!$G714</f>
        <v>8.5769154969456307E-2</v>
      </c>
      <c r="G715" s="24">
        <f>'일자별 시가총액'!H714</f>
        <v>122.85965436157235</v>
      </c>
      <c r="H715" s="30">
        <v>150000</v>
      </c>
      <c r="I715" s="30">
        <v>100000</v>
      </c>
      <c r="J715" s="9">
        <f t="shared" si="92"/>
        <v>36350000</v>
      </c>
      <c r="K715" s="23">
        <f t="shared" si="90"/>
        <v>12285.965436157236</v>
      </c>
      <c r="L715" s="9">
        <f t="shared" si="91"/>
        <v>446594843604.31549</v>
      </c>
      <c r="M715" s="31">
        <f>$L715*B715/'일자별 주가'!B714-펀드!R714</f>
        <v>6761.9364220565185</v>
      </c>
      <c r="N715" s="31">
        <f>$L715*C715/'일자별 주가'!C714-펀드!S714</f>
        <v>26.330865721571172</v>
      </c>
      <c r="O715" s="31">
        <f>$L715*D715/'일자별 주가'!D714-펀드!T714</f>
        <v>803.44663145183586</v>
      </c>
      <c r="P715" s="31">
        <f>$L715*E715/'일자별 주가'!E714-펀드!U714</f>
        <v>70.275925377383828</v>
      </c>
      <c r="Q715" s="31">
        <f>$L715*F715/'일자별 주가'!F714-펀드!V714</f>
        <v>75.16097528123646</v>
      </c>
      <c r="R715" s="16">
        <f t="shared" si="93"/>
        <v>4915927.7788368622</v>
      </c>
      <c r="S715" s="16">
        <f t="shared" si="94"/>
        <v>19142.539379583242</v>
      </c>
      <c r="T715" s="16">
        <f t="shared" si="95"/>
        <v>584105.70106550644</v>
      </c>
      <c r="U715" s="16">
        <f t="shared" si="96"/>
        <v>51090.597749368666</v>
      </c>
      <c r="V715" s="16">
        <f t="shared" si="97"/>
        <v>54642.029029470243</v>
      </c>
    </row>
    <row r="716" spans="1:22" x14ac:dyDescent="0.3">
      <c r="A716">
        <v>714</v>
      </c>
      <c r="B716" s="15">
        <f>'일자별 시가총액'!B715/'일자별 시가총액'!$G715</f>
        <v>0.6828755378349578</v>
      </c>
      <c r="C716" s="15">
        <f>'일자별 시가총액'!C715/'일자별 시가총액'!$G715</f>
        <v>3.8457425329399608E-2</v>
      </c>
      <c r="D716" s="15">
        <f>'일자별 시가총액'!D715/'일자별 시가총액'!$G715</f>
        <v>0.11404334086226736</v>
      </c>
      <c r="E716" s="15">
        <f>'일자별 시가총액'!E715/'일자별 시가총액'!$G715</f>
        <v>7.8830276347346157E-2</v>
      </c>
      <c r="F716" s="15">
        <f>'일자별 시가총액'!F715/'일자별 시가총액'!$G715</f>
        <v>8.5793419626029072E-2</v>
      </c>
      <c r="G716" s="24">
        <f>'일자별 시가총액'!H715</f>
        <v>121.59840946440946</v>
      </c>
      <c r="H716" s="30">
        <v>200000</v>
      </c>
      <c r="I716" s="30">
        <v>150000</v>
      </c>
      <c r="J716" s="9">
        <f t="shared" si="92"/>
        <v>36400000</v>
      </c>
      <c r="K716" s="23">
        <f t="shared" si="90"/>
        <v>12159.840946440945</v>
      </c>
      <c r="L716" s="9">
        <f t="shared" si="91"/>
        <v>442618210450.45038</v>
      </c>
      <c r="M716" s="31">
        <f>$L716*B716/'일자별 주가'!B715-펀드!R715</f>
        <v>6761.9364220602438</v>
      </c>
      <c r="N716" s="31">
        <f>$L716*C716/'일자별 주가'!C715-펀드!S715</f>
        <v>26.33086572157481</v>
      </c>
      <c r="O716" s="31">
        <f>$L716*D716/'일자별 주가'!D715-펀드!T715</f>
        <v>803.44663145195227</v>
      </c>
      <c r="P716" s="31">
        <f>$L716*E716/'일자별 주가'!E715-펀드!U715</f>
        <v>70.275925377405656</v>
      </c>
      <c r="Q716" s="31">
        <f>$L716*F716/'일자별 주가'!F715-펀드!V715</f>
        <v>75.160975281251012</v>
      </c>
      <c r="R716" s="16">
        <f t="shared" si="93"/>
        <v>4922689.7152589224</v>
      </c>
      <c r="S716" s="16">
        <f t="shared" si="94"/>
        <v>19168.870245304817</v>
      </c>
      <c r="T716" s="16">
        <f t="shared" si="95"/>
        <v>584909.14769695839</v>
      </c>
      <c r="U716" s="16">
        <f t="shared" si="96"/>
        <v>51160.873674746072</v>
      </c>
      <c r="V716" s="16">
        <f t="shared" si="97"/>
        <v>54717.190004751494</v>
      </c>
    </row>
    <row r="717" spans="1:22" x14ac:dyDescent="0.3">
      <c r="A717">
        <v>715</v>
      </c>
      <c r="B717" s="15">
        <f>'일자별 시가총액'!B716/'일자별 시가총액'!$G716</f>
        <v>0.68182167184345122</v>
      </c>
      <c r="C717" s="15">
        <f>'일자별 시가총액'!C716/'일자별 시가총액'!$G716</f>
        <v>3.8904980155054961E-2</v>
      </c>
      <c r="D717" s="15">
        <f>'일자별 시가총액'!D716/'일자별 시가총액'!$G716</f>
        <v>0.11389999972817118</v>
      </c>
      <c r="E717" s="15">
        <f>'일자별 시가총액'!E716/'일자별 시가총액'!$G716</f>
        <v>8.0332337479989135E-2</v>
      </c>
      <c r="F717" s="15">
        <f>'일자별 시가총액'!F716/'일자별 시가총액'!$G716</f>
        <v>8.5041010793333538E-2</v>
      </c>
      <c r="G717" s="24">
        <f>'일자별 시가총액'!H716</f>
        <v>120.19956657255048</v>
      </c>
      <c r="H717" s="30">
        <v>200000</v>
      </c>
      <c r="I717" s="30">
        <v>150000</v>
      </c>
      <c r="J717" s="9">
        <f t="shared" si="92"/>
        <v>36450000</v>
      </c>
      <c r="K717" s="23">
        <f t="shared" si="90"/>
        <v>12019.956657255047</v>
      </c>
      <c r="L717" s="9">
        <f t="shared" si="91"/>
        <v>438127420156.94647</v>
      </c>
      <c r="M717" s="31">
        <f>$L717*B717/'일자별 주가'!B716-펀드!R716</f>
        <v>6761.9364220583811</v>
      </c>
      <c r="N717" s="31">
        <f>$L717*C717/'일자별 주가'!C716-펀드!S716</f>
        <v>26.330865721567534</v>
      </c>
      <c r="O717" s="31">
        <f>$L717*D717/'일자별 주가'!D716-펀드!T716</f>
        <v>803.44663145171944</v>
      </c>
      <c r="P717" s="31">
        <f>$L717*E717/'일자별 주가'!E716-펀드!U716</f>
        <v>70.275925377391104</v>
      </c>
      <c r="Q717" s="31">
        <f>$L717*F717/'일자별 주가'!F716-펀드!V716</f>
        <v>75.160975281251012</v>
      </c>
      <c r="R717" s="16">
        <f t="shared" si="93"/>
        <v>4929451.6516809808</v>
      </c>
      <c r="S717" s="16">
        <f t="shared" si="94"/>
        <v>19195.201111026385</v>
      </c>
      <c r="T717" s="16">
        <f t="shared" si="95"/>
        <v>585712.59432841011</v>
      </c>
      <c r="U717" s="16">
        <f t="shared" si="96"/>
        <v>51231.149600123463</v>
      </c>
      <c r="V717" s="16">
        <f t="shared" si="97"/>
        <v>54792.350980032745</v>
      </c>
    </row>
    <row r="718" spans="1:22" x14ac:dyDescent="0.3">
      <c r="A718">
        <v>716</v>
      </c>
      <c r="B718" s="15">
        <f>'일자별 시가총액'!B717/'일자별 시가총액'!$G717</f>
        <v>0.68035961701425318</v>
      </c>
      <c r="C718" s="15">
        <f>'일자별 시가총액'!C717/'일자별 시가총액'!$G717</f>
        <v>3.8566987228913739E-2</v>
      </c>
      <c r="D718" s="15">
        <f>'일자별 시가총액'!D717/'일자별 시가총액'!$G717</f>
        <v>0.11291047617508933</v>
      </c>
      <c r="E718" s="15">
        <f>'일자별 시가총액'!E717/'일자별 시가총액'!$G717</f>
        <v>8.1257265069950915E-2</v>
      </c>
      <c r="F718" s="15">
        <f>'일자별 시가총액'!F717/'일자별 시가총액'!$G717</f>
        <v>8.6905654511792871E-2</v>
      </c>
      <c r="G718" s="24">
        <f>'일자별 시가총액'!H717</f>
        <v>121.25297017355319</v>
      </c>
      <c r="H718" s="30">
        <v>150000</v>
      </c>
      <c r="I718" s="30">
        <v>50000</v>
      </c>
      <c r="J718" s="9">
        <f t="shared" si="92"/>
        <v>36550000</v>
      </c>
      <c r="K718" s="23">
        <f t="shared" si="90"/>
        <v>12125.297017355319</v>
      </c>
      <c r="L718" s="9">
        <f t="shared" si="91"/>
        <v>443179605984.33691</v>
      </c>
      <c r="M718" s="31">
        <f>$L718*B718/'일자별 주가'!B717-펀드!R717</f>
        <v>13523.872844118625</v>
      </c>
      <c r="N718" s="31">
        <f>$L718*C718/'일자별 주가'!C717-펀드!S717</f>
        <v>52.66173144314962</v>
      </c>
      <c r="O718" s="31">
        <f>$L718*D718/'일자별 주가'!D717-펀드!T717</f>
        <v>1606.8932629037881</v>
      </c>
      <c r="P718" s="31">
        <f>$L718*E718/'일자별 주가'!E717-펀드!U717</f>
        <v>140.55185075480404</v>
      </c>
      <c r="Q718" s="31">
        <f>$L718*F718/'일자별 주가'!F717-펀드!V717</f>
        <v>150.3219505625093</v>
      </c>
      <c r="R718" s="16">
        <f t="shared" si="93"/>
        <v>4942975.5245250994</v>
      </c>
      <c r="S718" s="16">
        <f t="shared" si="94"/>
        <v>19247.862842469534</v>
      </c>
      <c r="T718" s="16">
        <f t="shared" si="95"/>
        <v>587319.4875913139</v>
      </c>
      <c r="U718" s="16">
        <f t="shared" si="96"/>
        <v>51371.701450878267</v>
      </c>
      <c r="V718" s="16">
        <f t="shared" si="97"/>
        <v>54942.672930595254</v>
      </c>
    </row>
    <row r="719" spans="1:22" x14ac:dyDescent="0.3">
      <c r="A719">
        <v>717</v>
      </c>
      <c r="B719" s="15">
        <f>'일자별 시가총액'!B718/'일자별 시가총액'!$G718</f>
        <v>0.67633503351294655</v>
      </c>
      <c r="C719" s="15">
        <f>'일자별 시가총액'!C718/'일자별 시가총액'!$G718</f>
        <v>3.843222938383626E-2</v>
      </c>
      <c r="D719" s="15">
        <f>'일자별 시가총액'!D718/'일자별 시가총액'!$G718</f>
        <v>0.11373633787016382</v>
      </c>
      <c r="E719" s="15">
        <f>'일자별 시가총액'!E718/'일자별 시가총액'!$G718</f>
        <v>8.33413214236957E-2</v>
      </c>
      <c r="F719" s="15">
        <f>'일자별 시가총액'!F718/'일자별 시가총액'!$G718</f>
        <v>8.8155077809357663E-2</v>
      </c>
      <c r="G719" s="24">
        <f>'일자별 시가총액'!H718</f>
        <v>122.77432803027277</v>
      </c>
      <c r="H719" s="30">
        <v>200000</v>
      </c>
      <c r="I719" s="30">
        <v>100000</v>
      </c>
      <c r="J719" s="9">
        <f t="shared" si="92"/>
        <v>36650000</v>
      </c>
      <c r="K719" s="23">
        <f t="shared" si="90"/>
        <v>12277.432803027275</v>
      </c>
      <c r="L719" s="9">
        <f t="shared" si="91"/>
        <v>449967912230.94965</v>
      </c>
      <c r="M719" s="31">
        <f>$L719*B719/'일자별 주가'!B718-펀드!R718</f>
        <v>13523.872844117694</v>
      </c>
      <c r="N719" s="31">
        <f>$L719*C719/'일자별 주가'!C718-펀드!S718</f>
        <v>52.661731443142344</v>
      </c>
      <c r="O719" s="31">
        <f>$L719*D719/'일자별 주가'!D718-펀드!T718</f>
        <v>1606.8932629036717</v>
      </c>
      <c r="P719" s="31">
        <f>$L719*E719/'일자별 주가'!E718-펀드!U718</f>
        <v>140.55185075478948</v>
      </c>
      <c r="Q719" s="31">
        <f>$L719*F719/'일자별 주가'!F718-펀드!V718</f>
        <v>150.32195056250202</v>
      </c>
      <c r="R719" s="16">
        <f t="shared" si="93"/>
        <v>4956499.3973692171</v>
      </c>
      <c r="S719" s="16">
        <f t="shared" si="94"/>
        <v>19300.524573912677</v>
      </c>
      <c r="T719" s="16">
        <f t="shared" si="95"/>
        <v>588926.38085421757</v>
      </c>
      <c r="U719" s="16">
        <f t="shared" si="96"/>
        <v>51512.253301633056</v>
      </c>
      <c r="V719" s="16">
        <f t="shared" si="97"/>
        <v>55092.994881157756</v>
      </c>
    </row>
    <row r="720" spans="1:22" x14ac:dyDescent="0.3">
      <c r="A720">
        <v>718</v>
      </c>
      <c r="B720" s="15">
        <f>'일자별 시가총액'!B719/'일자별 시가총액'!$G719</f>
        <v>0.67642778479520915</v>
      </c>
      <c r="C720" s="15">
        <f>'일자별 시가총액'!C719/'일자별 시가총액'!$G719</f>
        <v>3.8991811187600603E-2</v>
      </c>
      <c r="D720" s="15">
        <f>'일자별 시가총액'!D719/'일자별 시가총액'!$G719</f>
        <v>0.11212620272194747</v>
      </c>
      <c r="E720" s="15">
        <f>'일자별 시가총액'!E719/'일자별 시가총액'!$G719</f>
        <v>8.3092601816691744E-2</v>
      </c>
      <c r="F720" s="15">
        <f>'일자별 시가총액'!F719/'일자별 시가총액'!$G719</f>
        <v>8.9361599478550977E-2</v>
      </c>
      <c r="G720" s="24">
        <f>'일자별 시가총액'!H719</f>
        <v>121.95777022094848</v>
      </c>
      <c r="H720" s="30">
        <v>100000</v>
      </c>
      <c r="I720" s="30">
        <v>50000</v>
      </c>
      <c r="J720" s="9">
        <f t="shared" si="92"/>
        <v>36700000</v>
      </c>
      <c r="K720" s="23">
        <f t="shared" si="90"/>
        <v>12195.777022094848</v>
      </c>
      <c r="L720" s="9">
        <f t="shared" si="91"/>
        <v>447585016710.88092</v>
      </c>
      <c r="M720" s="31">
        <f>$L720*B720/'일자별 주가'!B719-펀드!R719</f>
        <v>6761.9364220583811</v>
      </c>
      <c r="N720" s="31">
        <f>$L720*C720/'일자별 주가'!C719-펀드!S719</f>
        <v>26.330865721578448</v>
      </c>
      <c r="O720" s="31">
        <f>$L720*D720/'일자별 주가'!D719-펀드!T719</f>
        <v>803.44663145195227</v>
      </c>
      <c r="P720" s="31">
        <f>$L720*E720/'일자별 주가'!E719-펀드!U719</f>
        <v>70.275925377405656</v>
      </c>
      <c r="Q720" s="31">
        <f>$L720*F720/'일자별 주가'!F719-펀드!V719</f>
        <v>75.160975281265564</v>
      </c>
      <c r="R720" s="16">
        <f t="shared" si="93"/>
        <v>4963261.3337912755</v>
      </c>
      <c r="S720" s="16">
        <f t="shared" si="94"/>
        <v>19326.855439634255</v>
      </c>
      <c r="T720" s="16">
        <f t="shared" si="95"/>
        <v>589729.82748566952</v>
      </c>
      <c r="U720" s="16">
        <f t="shared" si="96"/>
        <v>51582.529227010462</v>
      </c>
      <c r="V720" s="16">
        <f t="shared" si="97"/>
        <v>55168.155856439022</v>
      </c>
    </row>
    <row r="721" spans="1:22" x14ac:dyDescent="0.3">
      <c r="A721">
        <v>719</v>
      </c>
      <c r="B721" s="15">
        <f>'일자별 시가총액'!B720/'일자별 시가총액'!$G720</f>
        <v>0.6754832837777166</v>
      </c>
      <c r="C721" s="15">
        <f>'일자별 시가총액'!C720/'일자별 시가총액'!$G720</f>
        <v>3.8732672161596378E-2</v>
      </c>
      <c r="D721" s="15">
        <f>'일자별 시가총액'!D720/'일자별 시가총액'!$G720</f>
        <v>0.11097549962622898</v>
      </c>
      <c r="E721" s="15">
        <f>'일자별 시가총액'!E720/'일자별 시가총액'!$G720</f>
        <v>8.3985539103900067E-2</v>
      </c>
      <c r="F721" s="15">
        <f>'일자별 시가총액'!F720/'일자별 시가총액'!$G720</f>
        <v>9.0823005330558024E-2</v>
      </c>
      <c r="G721" s="24">
        <f>'일자별 시가총액'!H720</f>
        <v>120.32640591576099</v>
      </c>
      <c r="H721" s="30">
        <v>50000</v>
      </c>
      <c r="I721" s="30">
        <v>0</v>
      </c>
      <c r="J721" s="9">
        <f t="shared" si="92"/>
        <v>36750000</v>
      </c>
      <c r="K721" s="23">
        <f t="shared" si="90"/>
        <v>12032.640591576099</v>
      </c>
      <c r="L721" s="9">
        <f t="shared" si="91"/>
        <v>442199541740.42163</v>
      </c>
      <c r="M721" s="31">
        <f>$L721*B721/'일자별 주가'!B720-펀드!R720</f>
        <v>6761.9364220602438</v>
      </c>
      <c r="N721" s="31">
        <f>$L721*C721/'일자별 주가'!C720-펀드!S720</f>
        <v>26.330865721567534</v>
      </c>
      <c r="O721" s="31">
        <f>$L721*D721/'일자별 주가'!D720-펀드!T720</f>
        <v>803.44663145183586</v>
      </c>
      <c r="P721" s="31">
        <f>$L721*E721/'일자별 주가'!E720-펀드!U720</f>
        <v>70.27592537739838</v>
      </c>
      <c r="Q721" s="31">
        <f>$L721*F721/'일자별 주가'!F720-펀드!V720</f>
        <v>75.16097528123646</v>
      </c>
      <c r="R721" s="16">
        <f t="shared" si="93"/>
        <v>4970023.2702133358</v>
      </c>
      <c r="S721" s="16">
        <f t="shared" si="94"/>
        <v>19353.186305355823</v>
      </c>
      <c r="T721" s="16">
        <f t="shared" si="95"/>
        <v>590533.27411712136</v>
      </c>
      <c r="U721" s="16">
        <f t="shared" si="96"/>
        <v>51652.80515238786</v>
      </c>
      <c r="V721" s="16">
        <f t="shared" si="97"/>
        <v>55243.316831720258</v>
      </c>
    </row>
    <row r="722" spans="1:22" x14ac:dyDescent="0.3">
      <c r="A722">
        <v>720</v>
      </c>
      <c r="B722" s="15">
        <f>'일자별 시가총액'!B721/'일자별 시가총액'!$G721</f>
        <v>0.67782947818563188</v>
      </c>
      <c r="C722" s="15">
        <f>'일자별 시가총액'!C721/'일자별 시가총액'!$G721</f>
        <v>3.8546518042836722E-2</v>
      </c>
      <c r="D722" s="15">
        <f>'일자별 시가총액'!D721/'일자별 시가총액'!$G721</f>
        <v>0.11123955350029535</v>
      </c>
      <c r="E722" s="15">
        <f>'일자별 시가총액'!E721/'일자별 시가총액'!$G721</f>
        <v>8.3116904311550735E-2</v>
      </c>
      <c r="F722" s="15">
        <f>'일자별 시가총액'!F721/'일자별 시가총액'!$G721</f>
        <v>8.9267545959685252E-2</v>
      </c>
      <c r="G722" s="24">
        <f>'일자별 시가총액'!H721</f>
        <v>120.90750265793292</v>
      </c>
      <c r="H722" s="30">
        <v>150000</v>
      </c>
      <c r="I722" s="30">
        <v>150000</v>
      </c>
      <c r="J722" s="9">
        <f t="shared" si="92"/>
        <v>36750000</v>
      </c>
      <c r="K722" s="23">
        <f t="shared" si="90"/>
        <v>12090.750265793293</v>
      </c>
      <c r="L722" s="9">
        <f t="shared" si="91"/>
        <v>444335072267.9035</v>
      </c>
      <c r="M722" s="31">
        <f>$L722*B722/'일자별 주가'!B721-펀드!R721</f>
        <v>0</v>
      </c>
      <c r="N722" s="31">
        <f>$L722*C722/'일자별 주가'!C721-펀드!S721</f>
        <v>0</v>
      </c>
      <c r="O722" s="31">
        <f>$L722*D722/'일자별 주가'!D721-펀드!T721</f>
        <v>0</v>
      </c>
      <c r="P722" s="31">
        <f>$L722*E722/'일자별 주가'!E721-펀드!U721</f>
        <v>0</v>
      </c>
      <c r="Q722" s="31">
        <f>$L722*F722/'일자별 주가'!F721-펀드!V721</f>
        <v>0</v>
      </c>
      <c r="R722" s="16">
        <f t="shared" si="93"/>
        <v>4970023.2702133358</v>
      </c>
      <c r="S722" s="16">
        <f t="shared" si="94"/>
        <v>19353.186305355823</v>
      </c>
      <c r="T722" s="16">
        <f t="shared" si="95"/>
        <v>590533.27411712136</v>
      </c>
      <c r="U722" s="16">
        <f t="shared" si="96"/>
        <v>51652.80515238786</v>
      </c>
      <c r="V722" s="16">
        <f t="shared" si="97"/>
        <v>55243.316831720258</v>
      </c>
    </row>
    <row r="723" spans="1:22" x14ac:dyDescent="0.3">
      <c r="A723">
        <v>721</v>
      </c>
      <c r="B723" s="15">
        <f>'일자별 시가총액'!B722/'일자별 시가총액'!$G722</f>
        <v>0.67942975654585791</v>
      </c>
      <c r="C723" s="15">
        <f>'일자별 시가총액'!C722/'일자별 시가총액'!$G722</f>
        <v>3.7728701102036633E-2</v>
      </c>
      <c r="D723" s="15">
        <f>'일자별 시가총액'!D722/'일자별 시가총액'!$G722</f>
        <v>0.11032121994617974</v>
      </c>
      <c r="E723" s="15">
        <f>'일자별 시가총액'!E722/'일자별 시가총액'!$G722</f>
        <v>8.400814371730142E-2</v>
      </c>
      <c r="F723" s="15">
        <f>'일자별 시가총액'!F722/'일자별 시가총액'!$G722</f>
        <v>8.8512178688624307E-2</v>
      </c>
      <c r="G723" s="24">
        <f>'일자별 시가총액'!H722</f>
        <v>123.80748455596367</v>
      </c>
      <c r="H723" s="30">
        <v>50000</v>
      </c>
      <c r="I723" s="30">
        <v>0</v>
      </c>
      <c r="J723" s="9">
        <f t="shared" si="92"/>
        <v>36800000</v>
      </c>
      <c r="K723" s="23">
        <f t="shared" si="90"/>
        <v>12380.748455596366</v>
      </c>
      <c r="L723" s="9">
        <f t="shared" si="91"/>
        <v>455611543165.94623</v>
      </c>
      <c r="M723" s="31">
        <f>$L723*B723/'일자별 주가'!B722-펀드!R722</f>
        <v>6761.9364220583811</v>
      </c>
      <c r="N723" s="31">
        <f>$L723*C723/'일자별 주가'!C722-펀드!S722</f>
        <v>26.330865721571172</v>
      </c>
      <c r="O723" s="31">
        <f>$L723*D723/'일자별 주가'!D722-펀드!T722</f>
        <v>803.44663145183586</v>
      </c>
      <c r="P723" s="31">
        <f>$L723*E723/'일자별 주가'!E722-펀드!U722</f>
        <v>70.275925377391104</v>
      </c>
      <c r="Q723" s="31">
        <f>$L723*F723/'일자별 주가'!F722-펀드!V722</f>
        <v>75.160975281251012</v>
      </c>
      <c r="R723" s="16">
        <f t="shared" si="93"/>
        <v>4976785.2066353941</v>
      </c>
      <c r="S723" s="16">
        <f t="shared" si="94"/>
        <v>19379.517171077394</v>
      </c>
      <c r="T723" s="16">
        <f t="shared" si="95"/>
        <v>591336.72074857319</v>
      </c>
      <c r="U723" s="16">
        <f t="shared" si="96"/>
        <v>51723.081077765251</v>
      </c>
      <c r="V723" s="16">
        <f t="shared" si="97"/>
        <v>55318.477807001509</v>
      </c>
    </row>
    <row r="724" spans="1:22" x14ac:dyDescent="0.3">
      <c r="A724">
        <v>722</v>
      </c>
      <c r="B724" s="15">
        <f>'일자별 시가총액'!B723/'일자별 시가총액'!$G723</f>
        <v>0.68281264784382767</v>
      </c>
      <c r="C724" s="15">
        <f>'일자별 시가총액'!C723/'일자별 시가총액'!$G723</f>
        <v>3.7546853149548788E-2</v>
      </c>
      <c r="D724" s="15">
        <f>'일자별 시가총액'!D723/'일자별 시가총액'!$G723</f>
        <v>0.10977326592436007</v>
      </c>
      <c r="E724" s="15">
        <f>'일자별 시가총액'!E723/'일자별 시가총액'!$G723</f>
        <v>8.184646210061905E-2</v>
      </c>
      <c r="F724" s="15">
        <f>'일자별 시가총액'!F723/'일자별 시가총액'!$G723</f>
        <v>8.8020770981644361E-2</v>
      </c>
      <c r="G724" s="24">
        <f>'일자별 시가총액'!H723</f>
        <v>123.98634423588095</v>
      </c>
      <c r="H724" s="30">
        <v>50000</v>
      </c>
      <c r="I724" s="30">
        <v>50000</v>
      </c>
      <c r="J724" s="9">
        <f t="shared" si="92"/>
        <v>36800000</v>
      </c>
      <c r="K724" s="23">
        <f t="shared" si="90"/>
        <v>12398.634423588095</v>
      </c>
      <c r="L724" s="9">
        <f t="shared" si="91"/>
        <v>456269746788.04193</v>
      </c>
      <c r="M724" s="31">
        <f>$L724*B724/'일자별 주가'!B723-펀드!R723</f>
        <v>0</v>
      </c>
      <c r="N724" s="31">
        <f>$L724*C724/'일자별 주가'!C723-펀드!S723</f>
        <v>0</v>
      </c>
      <c r="O724" s="31">
        <f>$L724*D724/'일자별 주가'!D723-펀드!T723</f>
        <v>0</v>
      </c>
      <c r="P724" s="31">
        <f>$L724*E724/'일자별 주가'!E723-펀드!U723</f>
        <v>0</v>
      </c>
      <c r="Q724" s="31">
        <f>$L724*F724/'일자별 주가'!F723-펀드!V723</f>
        <v>0</v>
      </c>
      <c r="R724" s="16">
        <f t="shared" si="93"/>
        <v>4976785.2066353941</v>
      </c>
      <c r="S724" s="16">
        <f t="shared" si="94"/>
        <v>19379.517171077394</v>
      </c>
      <c r="T724" s="16">
        <f t="shared" si="95"/>
        <v>591336.72074857319</v>
      </c>
      <c r="U724" s="16">
        <f t="shared" si="96"/>
        <v>51723.081077765251</v>
      </c>
      <c r="V724" s="16">
        <f t="shared" si="97"/>
        <v>55318.477807001509</v>
      </c>
    </row>
    <row r="725" spans="1:22" x14ac:dyDescent="0.3">
      <c r="A725">
        <v>723</v>
      </c>
      <c r="B725" s="15">
        <f>'일자별 시가총액'!B724/'일자별 시가총액'!$G724</f>
        <v>0.67949791978621654</v>
      </c>
      <c r="C725" s="15">
        <f>'일자별 시가총액'!C724/'일자별 시가총액'!$G724</f>
        <v>3.8112242293255133E-2</v>
      </c>
      <c r="D725" s="15">
        <f>'일자별 시가총액'!D724/'일자별 시가총액'!$G724</f>
        <v>0.10947653565143983</v>
      </c>
      <c r="E725" s="15">
        <f>'일자별 시가총액'!E724/'일자별 시가총액'!$G724</f>
        <v>8.3129713466709582E-2</v>
      </c>
      <c r="F725" s="15">
        <f>'일자별 시가총액'!F724/'일자별 시가총액'!$G724</f>
        <v>8.9783588802378952E-2</v>
      </c>
      <c r="G725" s="24">
        <f>'일자별 시가총액'!H724</f>
        <v>120.21257107626127</v>
      </c>
      <c r="H725" s="30">
        <v>100000</v>
      </c>
      <c r="I725" s="30">
        <v>50000</v>
      </c>
      <c r="J725" s="9">
        <f t="shared" si="92"/>
        <v>36850000</v>
      </c>
      <c r="K725" s="23">
        <f t="shared" si="90"/>
        <v>12021.257107626128</v>
      </c>
      <c r="L725" s="9">
        <f t="shared" si="91"/>
        <v>442983324416.02283</v>
      </c>
      <c r="M725" s="31">
        <f>$L725*B725/'일자별 주가'!B724-펀드!R724</f>
        <v>6761.9364220602438</v>
      </c>
      <c r="N725" s="31">
        <f>$L725*C725/'일자별 주가'!C724-펀드!S724</f>
        <v>26.33086572157481</v>
      </c>
      <c r="O725" s="31">
        <f>$L725*D725/'일자별 주가'!D724-펀드!T724</f>
        <v>803.44663145195227</v>
      </c>
      <c r="P725" s="31">
        <f>$L725*E725/'일자별 주가'!E724-펀드!U724</f>
        <v>70.275925377412932</v>
      </c>
      <c r="Q725" s="31">
        <f>$L725*F725/'일자별 주가'!F724-펀드!V724</f>
        <v>75.160975281265564</v>
      </c>
      <c r="R725" s="16">
        <f t="shared" si="93"/>
        <v>4983547.1430574544</v>
      </c>
      <c r="S725" s="16">
        <f t="shared" si="94"/>
        <v>19405.848036798969</v>
      </c>
      <c r="T725" s="16">
        <f t="shared" si="95"/>
        <v>592140.16738002514</v>
      </c>
      <c r="U725" s="16">
        <f t="shared" si="96"/>
        <v>51793.357003142664</v>
      </c>
      <c r="V725" s="16">
        <f t="shared" si="97"/>
        <v>55393.638782282775</v>
      </c>
    </row>
    <row r="726" spans="1:22" x14ac:dyDescent="0.3">
      <c r="A726">
        <v>724</v>
      </c>
      <c r="B726" s="15">
        <f>'일자별 시가총액'!B725/'일자별 시가총액'!$G725</f>
        <v>0.68407032242571508</v>
      </c>
      <c r="C726" s="15">
        <f>'일자별 시가총액'!C725/'일자별 시가총액'!$G725</f>
        <v>3.6797854173920015E-2</v>
      </c>
      <c r="D726" s="15">
        <f>'일자별 시가총액'!D725/'일자별 시가총액'!$G725</f>
        <v>0.10918284519989908</v>
      </c>
      <c r="E726" s="15">
        <f>'일자별 시가총액'!E725/'일자별 시가총액'!$G725</f>
        <v>8.2059367825026611E-2</v>
      </c>
      <c r="F726" s="15">
        <f>'일자별 시가총액'!F725/'일자별 시가총액'!$G725</f>
        <v>8.7889610375439201E-2</v>
      </c>
      <c r="G726" s="24">
        <f>'일자별 시가총액'!H725</f>
        <v>119.21135967550566</v>
      </c>
      <c r="H726" s="30">
        <v>50000</v>
      </c>
      <c r="I726" s="30">
        <v>0</v>
      </c>
      <c r="J726" s="9">
        <f t="shared" si="92"/>
        <v>36900000</v>
      </c>
      <c r="K726" s="23">
        <f t="shared" si="90"/>
        <v>11921.135967550566</v>
      </c>
      <c r="L726" s="9">
        <f t="shared" si="91"/>
        <v>439889917202.61591</v>
      </c>
      <c r="M726" s="31">
        <f>$L726*B726/'일자별 주가'!B725-펀드!R725</f>
        <v>6761.9364220574498</v>
      </c>
      <c r="N726" s="31">
        <f>$L726*C726/'일자별 주가'!C725-펀드!S725</f>
        <v>26.330865721571172</v>
      </c>
      <c r="O726" s="31">
        <f>$L726*D726/'일자별 주가'!D725-펀드!T725</f>
        <v>803.44663145183586</v>
      </c>
      <c r="P726" s="31">
        <f>$L726*E726/'일자별 주가'!E725-펀드!U725</f>
        <v>70.27592537739838</v>
      </c>
      <c r="Q726" s="31">
        <f>$L726*F726/'일자별 주가'!F725-펀드!V725</f>
        <v>75.160975281251012</v>
      </c>
      <c r="R726" s="16">
        <f t="shared" si="93"/>
        <v>4990309.0794795118</v>
      </c>
      <c r="S726" s="16">
        <f t="shared" si="94"/>
        <v>19432.17890252054</v>
      </c>
      <c r="T726" s="16">
        <f t="shared" si="95"/>
        <v>592943.61401147698</v>
      </c>
      <c r="U726" s="16">
        <f t="shared" si="96"/>
        <v>51863.632928520063</v>
      </c>
      <c r="V726" s="16">
        <f t="shared" si="97"/>
        <v>55468.799757564026</v>
      </c>
    </row>
    <row r="727" spans="1:22" x14ac:dyDescent="0.3">
      <c r="A727">
        <v>725</v>
      </c>
      <c r="B727" s="15">
        <f>'일자별 시가총액'!B726/'일자별 시가총액'!$G726</f>
        <v>0.67995635970980262</v>
      </c>
      <c r="C727" s="15">
        <f>'일자별 시가총액'!C726/'일자별 시가총액'!$G726</f>
        <v>3.7479812303748986E-2</v>
      </c>
      <c r="D727" s="15">
        <f>'일자별 시가총액'!D726/'일자별 시가총액'!$G726</f>
        <v>0.1105427599397663</v>
      </c>
      <c r="E727" s="15">
        <f>'일자별 시가총액'!E726/'일자별 시가총액'!$G726</f>
        <v>8.1887750138739682E-2</v>
      </c>
      <c r="F727" s="15">
        <f>'일자별 시가총액'!F726/'일자별 시가총액'!$G726</f>
        <v>9.0133317907942392E-2</v>
      </c>
      <c r="G727" s="24">
        <f>'일자별 시가총액'!H726</f>
        <v>117.74480243312573</v>
      </c>
      <c r="H727" s="30">
        <v>100000</v>
      </c>
      <c r="I727" s="30">
        <v>50000</v>
      </c>
      <c r="J727" s="9">
        <f t="shared" si="92"/>
        <v>36950000</v>
      </c>
      <c r="K727" s="23">
        <f t="shared" si="90"/>
        <v>11774.480243312571</v>
      </c>
      <c r="L727" s="9">
        <f t="shared" si="91"/>
        <v>435067044990.39954</v>
      </c>
      <c r="M727" s="31">
        <f>$L727*B727/'일자별 주가'!B726-펀드!R726</f>
        <v>6761.9364220593125</v>
      </c>
      <c r="N727" s="31">
        <f>$L727*C727/'일자별 주가'!C726-펀드!S726</f>
        <v>26.330865721571172</v>
      </c>
      <c r="O727" s="31">
        <f>$L727*D727/'일자별 주가'!D726-펀드!T726</f>
        <v>803.44663145195227</v>
      </c>
      <c r="P727" s="31">
        <f>$L727*E727/'일자별 주가'!E726-펀드!U726</f>
        <v>70.275925377391104</v>
      </c>
      <c r="Q727" s="31">
        <f>$L727*F727/'일자별 주가'!F726-펀드!V726</f>
        <v>75.16097528123646</v>
      </c>
      <c r="R727" s="16">
        <f t="shared" si="93"/>
        <v>4997071.0159015711</v>
      </c>
      <c r="S727" s="16">
        <f t="shared" si="94"/>
        <v>19458.509768242111</v>
      </c>
      <c r="T727" s="16">
        <f t="shared" si="95"/>
        <v>593747.06064292893</v>
      </c>
      <c r="U727" s="16">
        <f t="shared" si="96"/>
        <v>51933.908853897454</v>
      </c>
      <c r="V727" s="16">
        <f t="shared" si="97"/>
        <v>55543.960732845262</v>
      </c>
    </row>
    <row r="728" spans="1:22" x14ac:dyDescent="0.3">
      <c r="A728">
        <v>726</v>
      </c>
      <c r="B728" s="15">
        <f>'일자별 시가총액'!B727/'일자별 시가총액'!$G727</f>
        <v>0.68142025387517235</v>
      </c>
      <c r="C728" s="15">
        <f>'일자별 시가총액'!C727/'일자별 시가총액'!$G727</f>
        <v>3.7436464068899139E-2</v>
      </c>
      <c r="D728" s="15">
        <f>'일자별 시가총액'!D727/'일자별 시가총액'!$G727</f>
        <v>0.10845827619066116</v>
      </c>
      <c r="E728" s="15">
        <f>'일자별 시가총액'!E727/'일자별 시가총액'!$G727</f>
        <v>8.1640378102346048E-2</v>
      </c>
      <c r="F728" s="15">
        <f>'일자별 시가총액'!F727/'일자별 시가총액'!$G727</f>
        <v>9.1044627762921299E-2</v>
      </c>
      <c r="G728" s="24">
        <f>'일자별 시가총액'!H727</f>
        <v>116.89645354516634</v>
      </c>
      <c r="H728" s="30">
        <v>150000</v>
      </c>
      <c r="I728" s="30">
        <v>150000</v>
      </c>
      <c r="J728" s="9">
        <f t="shared" si="92"/>
        <v>36950000</v>
      </c>
      <c r="K728" s="23">
        <f t="shared" si="90"/>
        <v>11689.645354516635</v>
      </c>
      <c r="L728" s="9">
        <f t="shared" si="91"/>
        <v>431932395849.38965</v>
      </c>
      <c r="M728" s="31">
        <f>$L728*B728/'일자별 주가'!B727-펀드!R727</f>
        <v>0</v>
      </c>
      <c r="N728" s="31">
        <f>$L728*C728/'일자별 주가'!C727-펀드!S727</f>
        <v>0</v>
      </c>
      <c r="O728" s="31">
        <f>$L728*D728/'일자별 주가'!D727-펀드!T727</f>
        <v>0</v>
      </c>
      <c r="P728" s="31">
        <f>$L728*E728/'일자별 주가'!E727-펀드!U727</f>
        <v>0</v>
      </c>
      <c r="Q728" s="31">
        <f>$L728*F728/'일자별 주가'!F727-펀드!V727</f>
        <v>0</v>
      </c>
      <c r="R728" s="16">
        <f t="shared" si="93"/>
        <v>4997071.0159015711</v>
      </c>
      <c r="S728" s="16">
        <f t="shared" si="94"/>
        <v>19458.509768242111</v>
      </c>
      <c r="T728" s="16">
        <f t="shared" si="95"/>
        <v>593747.06064292893</v>
      </c>
      <c r="U728" s="16">
        <f t="shared" si="96"/>
        <v>51933.908853897454</v>
      </c>
      <c r="V728" s="16">
        <f t="shared" si="97"/>
        <v>55543.960732845262</v>
      </c>
    </row>
    <row r="729" spans="1:22" x14ac:dyDescent="0.3">
      <c r="A729">
        <v>727</v>
      </c>
      <c r="B729" s="15">
        <f>'일자별 시가총액'!B728/'일자별 시가총액'!$G728</f>
        <v>0.68479372299838015</v>
      </c>
      <c r="C729" s="15">
        <f>'일자별 시가총액'!C728/'일자별 시가총액'!$G728</f>
        <v>3.7250973674061008E-2</v>
      </c>
      <c r="D729" s="15">
        <f>'일자별 시가총액'!D728/'일자별 시가총액'!$G728</f>
        <v>0.10830543045627301</v>
      </c>
      <c r="E729" s="15">
        <f>'일자별 시가총액'!E728/'일자별 시가총액'!$G728</f>
        <v>8.0546812147221786E-2</v>
      </c>
      <c r="F729" s="15">
        <f>'일자별 시가총액'!F728/'일자별 시가총액'!$G728</f>
        <v>8.9103060724064043E-2</v>
      </c>
      <c r="G729" s="24">
        <f>'일자별 시가총액'!H728</f>
        <v>116.91305651376052</v>
      </c>
      <c r="H729" s="30">
        <v>50000</v>
      </c>
      <c r="I729" s="30">
        <v>0</v>
      </c>
      <c r="J729" s="9">
        <f t="shared" si="92"/>
        <v>37000000</v>
      </c>
      <c r="K729" s="23">
        <f t="shared" si="90"/>
        <v>11691.305651376051</v>
      </c>
      <c r="L729" s="9">
        <f t="shared" si="91"/>
        <v>432578309100.91388</v>
      </c>
      <c r="M729" s="31">
        <f>$L729*B729/'일자별 주가'!B728-펀드!R728</f>
        <v>6761.9364220593125</v>
      </c>
      <c r="N729" s="31">
        <f>$L729*C729/'일자별 주가'!C728-펀드!S728</f>
        <v>26.33086572157481</v>
      </c>
      <c r="O729" s="31">
        <f>$L729*D729/'일자별 주가'!D728-펀드!T728</f>
        <v>803.44663145171944</v>
      </c>
      <c r="P729" s="31">
        <f>$L729*E729/'일자별 주가'!E728-펀드!U728</f>
        <v>70.27592537739838</v>
      </c>
      <c r="Q729" s="31">
        <f>$L729*F729/'일자별 주가'!F728-펀드!V728</f>
        <v>75.160975281251012</v>
      </c>
      <c r="R729" s="16">
        <f t="shared" si="93"/>
        <v>5003832.9523236305</v>
      </c>
      <c r="S729" s="16">
        <f t="shared" si="94"/>
        <v>19484.840633963686</v>
      </c>
      <c r="T729" s="16">
        <f t="shared" si="95"/>
        <v>594550.50727438065</v>
      </c>
      <c r="U729" s="16">
        <f t="shared" si="96"/>
        <v>52004.184779274852</v>
      </c>
      <c r="V729" s="16">
        <f t="shared" si="97"/>
        <v>55619.121708126513</v>
      </c>
    </row>
    <row r="730" spans="1:22" x14ac:dyDescent="0.3">
      <c r="A730">
        <v>728</v>
      </c>
      <c r="B730" s="15">
        <f>'일자별 시가총액'!B729/'일자별 시가총액'!$G729</f>
        <v>0.69433448648506801</v>
      </c>
      <c r="C730" s="15">
        <f>'일자별 시가총액'!C729/'일자별 시가총액'!$G729</f>
        <v>3.701956938516917E-2</v>
      </c>
      <c r="D730" s="15">
        <f>'일자별 시가총액'!D729/'일자별 시가총액'!$G729</f>
        <v>0.11132055369970842</v>
      </c>
      <c r="E730" s="15">
        <f>'일자별 시가총액'!E729/'일자별 시가총액'!$G729</f>
        <v>7.4909143019173924E-2</v>
      </c>
      <c r="F730" s="15">
        <f>'일자별 시가총액'!F729/'일자별 시가총액'!$G729</f>
        <v>8.2416247410880522E-2</v>
      </c>
      <c r="G730" s="24">
        <f>'일자별 시가총액'!H729</f>
        <v>117.64386411509302</v>
      </c>
      <c r="H730" s="30">
        <v>200000</v>
      </c>
      <c r="I730" s="30">
        <v>150000</v>
      </c>
      <c r="J730" s="9">
        <f t="shared" si="92"/>
        <v>37050000</v>
      </c>
      <c r="K730" s="23">
        <f t="shared" si="90"/>
        <v>11764.386411509302</v>
      </c>
      <c r="L730" s="9">
        <f t="shared" si="91"/>
        <v>435870516546.41962</v>
      </c>
      <c r="M730" s="31">
        <f>$L730*B730/'일자별 주가'!B729-펀드!R729</f>
        <v>6761.9364220583811</v>
      </c>
      <c r="N730" s="31">
        <f>$L730*C730/'일자별 주가'!C729-펀드!S729</f>
        <v>26.330865721571172</v>
      </c>
      <c r="O730" s="31">
        <f>$L730*D730/'일자별 주가'!D729-펀드!T729</f>
        <v>803.44663145195227</v>
      </c>
      <c r="P730" s="31">
        <f>$L730*E730/'일자별 주가'!E729-펀드!U729</f>
        <v>70.27592537739838</v>
      </c>
      <c r="Q730" s="31">
        <f>$L730*F730/'일자별 주가'!F729-펀드!V729</f>
        <v>75.160975281258288</v>
      </c>
      <c r="R730" s="16">
        <f t="shared" si="93"/>
        <v>5010594.8887456888</v>
      </c>
      <c r="S730" s="16">
        <f t="shared" si="94"/>
        <v>19511.171499685257</v>
      </c>
      <c r="T730" s="16">
        <f t="shared" si="95"/>
        <v>595353.9539058326</v>
      </c>
      <c r="U730" s="16">
        <f t="shared" si="96"/>
        <v>52074.460704652251</v>
      </c>
      <c r="V730" s="16">
        <f t="shared" si="97"/>
        <v>55694.282683407771</v>
      </c>
    </row>
    <row r="731" spans="1:22" x14ac:dyDescent="0.3">
      <c r="A731">
        <v>729</v>
      </c>
      <c r="B731" s="15">
        <f>'일자별 시가총액'!B730/'일자별 시가총액'!$G730</f>
        <v>0.69136615521110112</v>
      </c>
      <c r="C731" s="15">
        <f>'일자별 시가총액'!C730/'일자별 시가총액'!$G730</f>
        <v>3.6875915723413852E-2</v>
      </c>
      <c r="D731" s="15">
        <f>'일자별 시가총액'!D730/'일자별 시가총액'!$G730</f>
        <v>0.11196904012778018</v>
      </c>
      <c r="E731" s="15">
        <f>'일자별 시가총액'!E730/'일자별 시가총액'!$G730</f>
        <v>7.5837897352172959E-2</v>
      </c>
      <c r="F731" s="15">
        <f>'일자별 시가총액'!F730/'일자별 시가총액'!$G730</f>
        <v>8.3950991585531862E-2</v>
      </c>
      <c r="G731" s="24">
        <f>'일자별 시가총액'!H730</f>
        <v>116.38846191123122</v>
      </c>
      <c r="H731" s="30">
        <v>150000</v>
      </c>
      <c r="I731" s="30">
        <v>150000</v>
      </c>
      <c r="J731" s="9">
        <f t="shared" si="92"/>
        <v>37050000</v>
      </c>
      <c r="K731" s="23">
        <f t="shared" si="90"/>
        <v>11638.846191123121</v>
      </c>
      <c r="L731" s="9">
        <f t="shared" si="91"/>
        <v>431219251381.11163</v>
      </c>
      <c r="M731" s="31">
        <f>$L731*B731/'일자별 주가'!B730-펀드!R730</f>
        <v>0</v>
      </c>
      <c r="N731" s="31">
        <f>$L731*C731/'일자별 주가'!C730-펀드!S730</f>
        <v>0</v>
      </c>
      <c r="O731" s="31">
        <f>$L731*D731/'일자별 주가'!D730-펀드!T730</f>
        <v>0</v>
      </c>
      <c r="P731" s="31">
        <f>$L731*E731/'일자별 주가'!E730-펀드!U730</f>
        <v>0</v>
      </c>
      <c r="Q731" s="31">
        <f>$L731*F731/'일자별 주가'!F730-펀드!V730</f>
        <v>0</v>
      </c>
      <c r="R731" s="16">
        <f t="shared" si="93"/>
        <v>5010594.8887456888</v>
      </c>
      <c r="S731" s="16">
        <f t="shared" si="94"/>
        <v>19511.171499685257</v>
      </c>
      <c r="T731" s="16">
        <f t="shared" si="95"/>
        <v>595353.9539058326</v>
      </c>
      <c r="U731" s="16">
        <f t="shared" si="96"/>
        <v>52074.460704652251</v>
      </c>
      <c r="V731" s="16">
        <f t="shared" si="97"/>
        <v>55694.282683407771</v>
      </c>
    </row>
    <row r="732" spans="1:22" x14ac:dyDescent="0.3">
      <c r="A732">
        <v>730</v>
      </c>
      <c r="B732" s="15">
        <f>'일자별 시가총액'!B731/'일자별 시가총액'!$G731</f>
        <v>0.69182283474016304</v>
      </c>
      <c r="C732" s="15">
        <f>'일자별 시가총액'!C731/'일자별 시가총액'!$G731</f>
        <v>3.7002278624178424E-2</v>
      </c>
      <c r="D732" s="15">
        <f>'일자별 시가총액'!D731/'일자별 시가총액'!$G731</f>
        <v>0.11331994310086672</v>
      </c>
      <c r="E732" s="15">
        <f>'일자별 시가총액'!E731/'일자별 시가총액'!$G731</f>
        <v>7.5031581062032782E-2</v>
      </c>
      <c r="F732" s="15">
        <f>'일자별 시가총액'!F731/'일자별 시가총액'!$G731</f>
        <v>8.2823362472759038E-2</v>
      </c>
      <c r="G732" s="24">
        <f>'일자별 시가총액'!H731</f>
        <v>116.70259613461245</v>
      </c>
      <c r="H732" s="30">
        <v>200000</v>
      </c>
      <c r="I732" s="30">
        <v>150000</v>
      </c>
      <c r="J732" s="9">
        <f t="shared" si="92"/>
        <v>37100000</v>
      </c>
      <c r="K732" s="23">
        <f t="shared" si="90"/>
        <v>11670.259613461245</v>
      </c>
      <c r="L732" s="9">
        <f t="shared" si="91"/>
        <v>432966631659.41217</v>
      </c>
      <c r="M732" s="31">
        <f>$L732*B732/'일자별 주가'!B731-펀드!R731</f>
        <v>6761.9364220583811</v>
      </c>
      <c r="N732" s="31">
        <f>$L732*C732/'일자별 주가'!C731-펀드!S731</f>
        <v>26.330865721571172</v>
      </c>
      <c r="O732" s="31">
        <f>$L732*D732/'일자별 주가'!D731-펀드!T731</f>
        <v>803.44663145183586</v>
      </c>
      <c r="P732" s="31">
        <f>$L732*E732/'일자별 주가'!E731-펀드!U731</f>
        <v>70.27592537739838</v>
      </c>
      <c r="Q732" s="31">
        <f>$L732*F732/'일자별 주가'!F731-펀드!V731</f>
        <v>75.160975281251012</v>
      </c>
      <c r="R732" s="16">
        <f t="shared" si="93"/>
        <v>5017356.8251677472</v>
      </c>
      <c r="S732" s="16">
        <f t="shared" si="94"/>
        <v>19537.502365406828</v>
      </c>
      <c r="T732" s="16">
        <f t="shared" si="95"/>
        <v>596157.40053728444</v>
      </c>
      <c r="U732" s="16">
        <f t="shared" si="96"/>
        <v>52144.736630029649</v>
      </c>
      <c r="V732" s="16">
        <f t="shared" si="97"/>
        <v>55769.443658689022</v>
      </c>
    </row>
    <row r="733" spans="1:22" x14ac:dyDescent="0.3">
      <c r="A733">
        <v>731</v>
      </c>
      <c r="B733" s="15">
        <f>'일자별 시가총액'!B732/'일자별 시가총액'!$G732</f>
        <v>0.69058912559698271</v>
      </c>
      <c r="C733" s="15">
        <f>'일자별 시가총액'!C732/'일자별 시가총액'!$G732</f>
        <v>3.7203506426749418E-2</v>
      </c>
      <c r="D733" s="15">
        <f>'일자별 시가총액'!D732/'일자별 시가총액'!$G732</f>
        <v>0.11094394779855282</v>
      </c>
      <c r="E733" s="15">
        <f>'일자별 시가총액'!E732/'일자별 시가총액'!$G732</f>
        <v>7.6635918819479149E-2</v>
      </c>
      <c r="F733" s="15">
        <f>'일자별 시가총액'!F732/'일자별 시가총액'!$G732</f>
        <v>8.4627501358235921E-2</v>
      </c>
      <c r="G733" s="24">
        <f>'일자별 시가총액'!H732</f>
        <v>118.47772818053608</v>
      </c>
      <c r="H733" s="30">
        <v>150000</v>
      </c>
      <c r="I733" s="30">
        <v>150000</v>
      </c>
      <c r="J733" s="9">
        <f t="shared" si="92"/>
        <v>37100000</v>
      </c>
      <c r="K733" s="23">
        <f t="shared" si="90"/>
        <v>11847.772818053607</v>
      </c>
      <c r="L733" s="9">
        <f t="shared" si="91"/>
        <v>439552371549.78882</v>
      </c>
      <c r="M733" s="31">
        <f>$L733*B733/'일자별 주가'!B732-펀드!R732</f>
        <v>0</v>
      </c>
      <c r="N733" s="31">
        <f>$L733*C733/'일자별 주가'!C732-펀드!S732</f>
        <v>0</v>
      </c>
      <c r="O733" s="31">
        <f>$L733*D733/'일자별 주가'!D732-펀드!T732</f>
        <v>0</v>
      </c>
      <c r="P733" s="31">
        <f>$L733*E733/'일자별 주가'!E732-펀드!U732</f>
        <v>0</v>
      </c>
      <c r="Q733" s="31">
        <f>$L733*F733/'일자별 주가'!F732-펀드!V732</f>
        <v>0</v>
      </c>
      <c r="R733" s="16">
        <f t="shared" si="93"/>
        <v>5017356.8251677472</v>
      </c>
      <c r="S733" s="16">
        <f t="shared" si="94"/>
        <v>19537.502365406828</v>
      </c>
      <c r="T733" s="16">
        <f t="shared" si="95"/>
        <v>596157.40053728444</v>
      </c>
      <c r="U733" s="16">
        <f t="shared" si="96"/>
        <v>52144.736630029649</v>
      </c>
      <c r="V733" s="16">
        <f t="shared" si="97"/>
        <v>55769.443658689022</v>
      </c>
    </row>
    <row r="734" spans="1:22" x14ac:dyDescent="0.3">
      <c r="A734">
        <v>732</v>
      </c>
      <c r="B734" s="15">
        <f>'일자별 시가총액'!B733/'일자별 시가총액'!$G733</f>
        <v>0.68866744102840882</v>
      </c>
      <c r="C734" s="15">
        <f>'일자별 시가총액'!C733/'일자별 시가총액'!$G733</f>
        <v>3.7217632903904223E-2</v>
      </c>
      <c r="D734" s="15">
        <f>'일자별 시가총액'!D733/'일자별 시가총액'!$G733</f>
        <v>0.1106662456867518</v>
      </c>
      <c r="E734" s="15">
        <f>'일자별 시가총액'!E733/'일자별 시가총액'!$G733</f>
        <v>7.7607075902935085E-2</v>
      </c>
      <c r="F734" s="15">
        <f>'일자별 시가총액'!F733/'일자별 시가총액'!$G733</f>
        <v>8.58416044780001E-2</v>
      </c>
      <c r="G734" s="24">
        <f>'일자별 시가총액'!H733</f>
        <v>116.451804147818</v>
      </c>
      <c r="H734" s="30">
        <v>50000</v>
      </c>
      <c r="I734" s="30">
        <v>0</v>
      </c>
      <c r="J734" s="9">
        <f t="shared" si="92"/>
        <v>37150000</v>
      </c>
      <c r="K734" s="23">
        <f t="shared" si="90"/>
        <v>11645.180414781798</v>
      </c>
      <c r="L734" s="9">
        <f t="shared" si="91"/>
        <v>432618452409.1438</v>
      </c>
      <c r="M734" s="31">
        <f>$L734*B734/'일자별 주가'!B733-펀드!R733</f>
        <v>6761.9364220593125</v>
      </c>
      <c r="N734" s="31">
        <f>$L734*C734/'일자별 주가'!C733-펀드!S733</f>
        <v>26.330865721571172</v>
      </c>
      <c r="O734" s="31">
        <f>$L734*D734/'일자별 주가'!D733-펀드!T733</f>
        <v>803.44663145183586</v>
      </c>
      <c r="P734" s="31">
        <f>$L734*E734/'일자별 주가'!E733-펀드!U733</f>
        <v>70.27592537739838</v>
      </c>
      <c r="Q734" s="31">
        <f>$L734*F734/'일자별 주가'!F733-펀드!V733</f>
        <v>75.160975281251012</v>
      </c>
      <c r="R734" s="16">
        <f t="shared" si="93"/>
        <v>5024118.7615898065</v>
      </c>
      <c r="S734" s="16">
        <f t="shared" si="94"/>
        <v>19563.833231128399</v>
      </c>
      <c r="T734" s="16">
        <f t="shared" si="95"/>
        <v>596960.84716873628</v>
      </c>
      <c r="U734" s="16">
        <f t="shared" si="96"/>
        <v>52215.012555407047</v>
      </c>
      <c r="V734" s="16">
        <f t="shared" si="97"/>
        <v>55844.604633970273</v>
      </c>
    </row>
    <row r="735" spans="1:22" x14ac:dyDescent="0.3">
      <c r="A735">
        <v>733</v>
      </c>
      <c r="B735" s="15">
        <f>'일자별 시가총액'!B734/'일자별 시가총액'!$G734</f>
        <v>0.6903818024596915</v>
      </c>
      <c r="C735" s="15">
        <f>'일자별 시가총액'!C734/'일자별 시가총액'!$G734</f>
        <v>3.7727054587676091E-2</v>
      </c>
      <c r="D735" s="15">
        <f>'일자별 시가총액'!D734/'일자별 시가총액'!$G734</f>
        <v>0.10808722911827226</v>
      </c>
      <c r="E735" s="15">
        <f>'일자별 시가총액'!E734/'일자별 시가총액'!$G734</f>
        <v>7.7779934714520646E-2</v>
      </c>
      <c r="F735" s="15">
        <f>'일자별 시가총액'!F734/'일자별 시가총액'!$G734</f>
        <v>8.6023979119839541E-2</v>
      </c>
      <c r="G735" s="24">
        <f>'일자별 시가총액'!H734</f>
        <v>116.55440965537292</v>
      </c>
      <c r="H735" s="30">
        <v>150000</v>
      </c>
      <c r="I735" s="30">
        <v>150000</v>
      </c>
      <c r="J735" s="9">
        <f t="shared" si="92"/>
        <v>37150000</v>
      </c>
      <c r="K735" s="23">
        <f t="shared" si="90"/>
        <v>11655.440965537291</v>
      </c>
      <c r="L735" s="9">
        <f t="shared" si="91"/>
        <v>432999631869.71039</v>
      </c>
      <c r="M735" s="31">
        <f>$L735*B735/'일자별 주가'!B734-펀드!R734</f>
        <v>0</v>
      </c>
      <c r="N735" s="31">
        <f>$L735*C735/'일자별 주가'!C734-펀드!S734</f>
        <v>0</v>
      </c>
      <c r="O735" s="31">
        <f>$L735*D735/'일자별 주가'!D734-펀드!T734</f>
        <v>0</v>
      </c>
      <c r="P735" s="31">
        <f>$L735*E735/'일자별 주가'!E734-펀드!U734</f>
        <v>0</v>
      </c>
      <c r="Q735" s="31">
        <f>$L735*F735/'일자별 주가'!F734-펀드!V734</f>
        <v>0</v>
      </c>
      <c r="R735" s="16">
        <f t="shared" si="93"/>
        <v>5024118.7615898065</v>
      </c>
      <c r="S735" s="16">
        <f t="shared" si="94"/>
        <v>19563.833231128399</v>
      </c>
      <c r="T735" s="16">
        <f t="shared" si="95"/>
        <v>596960.84716873628</v>
      </c>
      <c r="U735" s="16">
        <f t="shared" si="96"/>
        <v>52215.012555407047</v>
      </c>
      <c r="V735" s="16">
        <f t="shared" si="97"/>
        <v>55844.604633970273</v>
      </c>
    </row>
    <row r="736" spans="1:22" x14ac:dyDescent="0.3">
      <c r="A736">
        <v>734</v>
      </c>
      <c r="B736" s="15">
        <f>'일자별 시가총액'!B735/'일자별 시가총액'!$G735</f>
        <v>0.69303741750526582</v>
      </c>
      <c r="C736" s="15">
        <f>'일자별 시가총액'!C735/'일자별 시가총액'!$G735</f>
        <v>3.7237192484900608E-2</v>
      </c>
      <c r="D736" s="15">
        <f>'일자별 시가총액'!D735/'일자별 시가총액'!$G735</f>
        <v>0.10933337633804724</v>
      </c>
      <c r="E736" s="15">
        <f>'일자별 시가총액'!E735/'일자별 시가총액'!$G735</f>
        <v>7.662648732483511E-2</v>
      </c>
      <c r="F736" s="15">
        <f>'일자별 시가총액'!F735/'일자별 시가총액'!$G735</f>
        <v>8.3765526346951238E-2</v>
      </c>
      <c r="G736" s="24">
        <f>'일자별 시가총액'!H735</f>
        <v>116.10779070509598</v>
      </c>
      <c r="H736" s="30">
        <v>150000</v>
      </c>
      <c r="I736" s="30">
        <v>50000</v>
      </c>
      <c r="J736" s="9">
        <f t="shared" si="92"/>
        <v>37250000</v>
      </c>
      <c r="K736" s="23">
        <f t="shared" si="90"/>
        <v>11610.779070509598</v>
      </c>
      <c r="L736" s="9">
        <f t="shared" si="91"/>
        <v>432501520376.48248</v>
      </c>
      <c r="M736" s="31">
        <f>$L736*B736/'일자별 주가'!B735-펀드!R735</f>
        <v>13523.872844118625</v>
      </c>
      <c r="N736" s="31">
        <f>$L736*C736/'일자별 주가'!C735-펀드!S735</f>
        <v>52.66173144314962</v>
      </c>
      <c r="O736" s="31">
        <f>$L736*D736/'일자별 주가'!D735-펀드!T735</f>
        <v>1606.8932629037881</v>
      </c>
      <c r="P736" s="31">
        <f>$L736*E736/'일자별 주가'!E735-펀드!U735</f>
        <v>140.55185075479676</v>
      </c>
      <c r="Q736" s="31">
        <f>$L736*F736/'일자별 주가'!F735-펀드!V735</f>
        <v>150.3219505625093</v>
      </c>
      <c r="R736" s="16">
        <f t="shared" si="93"/>
        <v>5037642.6344339252</v>
      </c>
      <c r="S736" s="16">
        <f t="shared" si="94"/>
        <v>19616.494962571549</v>
      </c>
      <c r="T736" s="16">
        <f t="shared" si="95"/>
        <v>598567.74043164006</v>
      </c>
      <c r="U736" s="16">
        <f t="shared" si="96"/>
        <v>52355.564406161844</v>
      </c>
      <c r="V736" s="16">
        <f t="shared" si="97"/>
        <v>55994.926584532783</v>
      </c>
    </row>
    <row r="737" spans="1:22" x14ac:dyDescent="0.3">
      <c r="A737">
        <v>735</v>
      </c>
      <c r="B737" s="15">
        <f>'일자별 시가총액'!B736/'일자별 시가총액'!$G736</f>
        <v>0.69084330043599562</v>
      </c>
      <c r="C737" s="15">
        <f>'일자별 시가총액'!C736/'일자별 시가총액'!$G736</f>
        <v>3.764348662274522E-2</v>
      </c>
      <c r="D737" s="15">
        <f>'일자별 시가총액'!D736/'일자별 시가총액'!$G736</f>
        <v>0.10968055705939321</v>
      </c>
      <c r="E737" s="15">
        <f>'일자별 시가총액'!E736/'일자별 시가총액'!$G736</f>
        <v>7.7311977783792799E-2</v>
      </c>
      <c r="F737" s="15">
        <f>'일자별 시가총액'!F736/'일자별 시가총액'!$G736</f>
        <v>8.452067809807319E-2</v>
      </c>
      <c r="G737" s="24">
        <f>'일자별 시가총액'!H736</f>
        <v>114.71471868731433</v>
      </c>
      <c r="H737" s="30">
        <v>200000</v>
      </c>
      <c r="I737" s="30">
        <v>200000</v>
      </c>
      <c r="J737" s="9">
        <f t="shared" si="92"/>
        <v>37250000</v>
      </c>
      <c r="K737" s="23">
        <f t="shared" si="90"/>
        <v>11471.471868731433</v>
      </c>
      <c r="L737" s="9">
        <f t="shared" si="91"/>
        <v>427312327110.24585</v>
      </c>
      <c r="M737" s="31">
        <f>$L737*B737/'일자별 주가'!B736-펀드!R736</f>
        <v>0</v>
      </c>
      <c r="N737" s="31">
        <f>$L737*C737/'일자별 주가'!C736-펀드!S736</f>
        <v>0</v>
      </c>
      <c r="O737" s="31">
        <f>$L737*D737/'일자별 주가'!D736-펀드!T736</f>
        <v>0</v>
      </c>
      <c r="P737" s="31">
        <f>$L737*E737/'일자별 주가'!E736-펀드!U736</f>
        <v>0</v>
      </c>
      <c r="Q737" s="31">
        <f>$L737*F737/'일자별 주가'!F736-펀드!V736</f>
        <v>0</v>
      </c>
      <c r="R737" s="16">
        <f t="shared" si="93"/>
        <v>5037642.6344339252</v>
      </c>
      <c r="S737" s="16">
        <f t="shared" si="94"/>
        <v>19616.494962571549</v>
      </c>
      <c r="T737" s="16">
        <f t="shared" si="95"/>
        <v>598567.74043164006</v>
      </c>
      <c r="U737" s="16">
        <f t="shared" si="96"/>
        <v>52355.564406161844</v>
      </c>
      <c r="V737" s="16">
        <f t="shared" si="97"/>
        <v>55994.926584532783</v>
      </c>
    </row>
    <row r="738" spans="1:22" x14ac:dyDescent="0.3">
      <c r="A738">
        <v>736</v>
      </c>
      <c r="B738" s="15">
        <f>'일자별 시가총액'!B737/'일자별 시가총액'!$G737</f>
        <v>0.69093810658840915</v>
      </c>
      <c r="C738" s="15">
        <f>'일자별 시가총액'!C737/'일자별 시가총액'!$G737</f>
        <v>3.7945345446044304E-2</v>
      </c>
      <c r="D738" s="15">
        <f>'일자별 시가총액'!D737/'일자별 시가총액'!$G737</f>
        <v>0.11040575344303012</v>
      </c>
      <c r="E738" s="15">
        <f>'일자별 시가총액'!E737/'일자별 시가총액'!$G737</f>
        <v>7.676059481498565E-2</v>
      </c>
      <c r="F738" s="15">
        <f>'일자별 시가총액'!F737/'일자별 시가총액'!$G737</f>
        <v>8.3950199707530732E-2</v>
      </c>
      <c r="G738" s="24">
        <f>'일자별 시가총액'!H737</f>
        <v>113.52458599104247</v>
      </c>
      <c r="H738" s="30">
        <v>100000</v>
      </c>
      <c r="I738" s="30">
        <v>50000</v>
      </c>
      <c r="J738" s="9">
        <f t="shared" si="92"/>
        <v>37300000</v>
      </c>
      <c r="K738" s="23">
        <f t="shared" si="90"/>
        <v>11352.458599104248</v>
      </c>
      <c r="L738" s="9">
        <f t="shared" si="91"/>
        <v>423446705746.58844</v>
      </c>
      <c r="M738" s="31">
        <f>$L738*B738/'일자별 주가'!B737-펀드!R737</f>
        <v>6761.9364220583811</v>
      </c>
      <c r="N738" s="31">
        <f>$L738*C738/'일자별 주가'!C737-펀드!S737</f>
        <v>26.330865721571172</v>
      </c>
      <c r="O738" s="31">
        <f>$L738*D738/'일자별 주가'!D737-펀드!T737</f>
        <v>803.44663145195227</v>
      </c>
      <c r="P738" s="31">
        <f>$L738*E738/'일자별 주가'!E737-펀드!U737</f>
        <v>70.27592537739838</v>
      </c>
      <c r="Q738" s="31">
        <f>$L738*F738/'일자별 주가'!F737-펀드!V737</f>
        <v>75.160975281258288</v>
      </c>
      <c r="R738" s="16">
        <f t="shared" si="93"/>
        <v>5044404.5708559835</v>
      </c>
      <c r="S738" s="16">
        <f t="shared" si="94"/>
        <v>19642.82582829312</v>
      </c>
      <c r="T738" s="16">
        <f t="shared" si="95"/>
        <v>599371.18706309202</v>
      </c>
      <c r="U738" s="16">
        <f t="shared" si="96"/>
        <v>52425.840331539242</v>
      </c>
      <c r="V738" s="16">
        <f t="shared" si="97"/>
        <v>56070.087559814041</v>
      </c>
    </row>
    <row r="739" spans="1:22" x14ac:dyDescent="0.3">
      <c r="A739">
        <v>737</v>
      </c>
      <c r="B739" s="15">
        <f>'일자별 시가총액'!B738/'일자별 시가총액'!$G738</f>
        <v>0.69280415562483533</v>
      </c>
      <c r="C739" s="15">
        <f>'일자별 시가총액'!C738/'일자별 시가총액'!$G738</f>
        <v>3.7613545293100091E-2</v>
      </c>
      <c r="D739" s="15">
        <f>'일자별 시가총액'!D738/'일자별 시가총액'!$G738</f>
        <v>0.11031488991361588</v>
      </c>
      <c r="E739" s="15">
        <f>'일자별 시가총액'!E738/'일자별 시가총액'!$G738</f>
        <v>7.6266326140711188E-2</v>
      </c>
      <c r="F739" s="15">
        <f>'일자별 시가총액'!F738/'일자별 시가총액'!$G738</f>
        <v>8.3001083027737524E-2</v>
      </c>
      <c r="G739" s="24">
        <f>'일자별 시가총액'!H738</f>
        <v>115.3660639299314</v>
      </c>
      <c r="H739" s="30">
        <v>200000</v>
      </c>
      <c r="I739" s="30">
        <v>100000</v>
      </c>
      <c r="J739" s="9">
        <f t="shared" si="92"/>
        <v>37400000</v>
      </c>
      <c r="K739" s="23">
        <f t="shared" si="90"/>
        <v>11536.606392993141</v>
      </c>
      <c r="L739" s="9">
        <f t="shared" si="91"/>
        <v>431469079097.94348</v>
      </c>
      <c r="M739" s="31">
        <f>$L739*B739/'일자별 주가'!B738-펀드!R738</f>
        <v>13523.872844118625</v>
      </c>
      <c r="N739" s="31">
        <f>$L739*C739/'일자별 주가'!C738-펀드!S738</f>
        <v>52.661731443145982</v>
      </c>
      <c r="O739" s="31">
        <f>$L739*D739/'일자별 주가'!D738-펀드!T738</f>
        <v>1606.8932629036717</v>
      </c>
      <c r="P739" s="31">
        <f>$L739*E739/'일자별 주가'!E738-펀드!U738</f>
        <v>140.55185075479676</v>
      </c>
      <c r="Q739" s="31">
        <f>$L739*F739/'일자별 주가'!F738-펀드!V738</f>
        <v>150.32195056250202</v>
      </c>
      <c r="R739" s="16">
        <f t="shared" si="93"/>
        <v>5057928.4437001022</v>
      </c>
      <c r="S739" s="16">
        <f t="shared" si="94"/>
        <v>19695.487559736266</v>
      </c>
      <c r="T739" s="16">
        <f t="shared" si="95"/>
        <v>600978.08032599569</v>
      </c>
      <c r="U739" s="16">
        <f t="shared" si="96"/>
        <v>52566.392182294039</v>
      </c>
      <c r="V739" s="16">
        <f t="shared" si="97"/>
        <v>56220.409510376543</v>
      </c>
    </row>
    <row r="740" spans="1:22" x14ac:dyDescent="0.3">
      <c r="A740">
        <v>738</v>
      </c>
      <c r="B740" s="15">
        <f>'일자별 시가총액'!B739/'일자별 시가총액'!$G739</f>
        <v>0.69384700535255373</v>
      </c>
      <c r="C740" s="15">
        <f>'일자별 시가총액'!C739/'일자별 시가총액'!$G739</f>
        <v>3.7481475832067512E-2</v>
      </c>
      <c r="D740" s="15">
        <f>'일자별 시가총액'!D739/'일자별 시가총액'!$G739</f>
        <v>0.11039594819500576</v>
      </c>
      <c r="E740" s="15">
        <f>'일자별 시가총액'!E739/'일자별 시가총액'!$G739</f>
        <v>7.5709941527863478E-2</v>
      </c>
      <c r="F740" s="15">
        <f>'일자별 시가총액'!F739/'일자별 시가총액'!$G739</f>
        <v>8.2565629092509571E-2</v>
      </c>
      <c r="G740" s="24">
        <f>'일자별 시가총액'!H739</f>
        <v>113.243554585064</v>
      </c>
      <c r="H740" s="30">
        <v>50000</v>
      </c>
      <c r="I740" s="30">
        <v>0</v>
      </c>
      <c r="J740" s="9">
        <f t="shared" si="92"/>
        <v>37450000</v>
      </c>
      <c r="K740" s="23">
        <f t="shared" si="90"/>
        <v>11324.355458506399</v>
      </c>
      <c r="L740" s="9">
        <f t="shared" si="91"/>
        <v>424097111921.06464</v>
      </c>
      <c r="M740" s="31">
        <f>$L740*B740/'일자별 주가'!B739-펀드!R739</f>
        <v>6761.9364220583811</v>
      </c>
      <c r="N740" s="31">
        <f>$L740*C740/'일자별 주가'!C739-펀드!S739</f>
        <v>26.330865721571172</v>
      </c>
      <c r="O740" s="31">
        <f>$L740*D740/'일자별 주가'!D739-펀드!T739</f>
        <v>803.44663145171944</v>
      </c>
      <c r="P740" s="31">
        <f>$L740*E740/'일자별 주가'!E739-펀드!U739</f>
        <v>70.27592537739838</v>
      </c>
      <c r="Q740" s="31">
        <f>$L740*F740/'일자별 주가'!F739-펀드!V739</f>
        <v>75.16097528123646</v>
      </c>
      <c r="R740" s="16">
        <f t="shared" si="93"/>
        <v>5064690.3801221605</v>
      </c>
      <c r="S740" s="16">
        <f t="shared" si="94"/>
        <v>19721.818425457837</v>
      </c>
      <c r="T740" s="16">
        <f t="shared" si="95"/>
        <v>601781.52695744741</v>
      </c>
      <c r="U740" s="16">
        <f t="shared" si="96"/>
        <v>52636.668107671438</v>
      </c>
      <c r="V740" s="16">
        <f t="shared" si="97"/>
        <v>56295.570485657779</v>
      </c>
    </row>
    <row r="741" spans="1:22" x14ac:dyDescent="0.3">
      <c r="A741">
        <v>739</v>
      </c>
      <c r="B741" s="15">
        <f>'일자별 시가총액'!B740/'일자별 시가총액'!$G740</f>
        <v>0.69251198561569494</v>
      </c>
      <c r="C741" s="15">
        <f>'일자별 시가총액'!C740/'일자별 시가총액'!$G740</f>
        <v>3.8283761623560141E-2</v>
      </c>
      <c r="D741" s="15">
        <f>'일자별 시가총액'!D740/'일자별 시가총액'!$G740</f>
        <v>0.10942723029547137</v>
      </c>
      <c r="E741" s="15">
        <f>'일자별 시가총액'!E740/'일자별 시가총액'!$G740</f>
        <v>7.6819715711853601E-2</v>
      </c>
      <c r="F741" s="15">
        <f>'일자별 시가총액'!F740/'일자별 시가총액'!$G740</f>
        <v>8.2957306753420001E-2</v>
      </c>
      <c r="G741" s="24">
        <f>'일자별 시가총액'!H740</f>
        <v>113.07129030817471</v>
      </c>
      <c r="H741" s="30">
        <v>150000</v>
      </c>
      <c r="I741" s="30">
        <v>100000</v>
      </c>
      <c r="J741" s="9">
        <f t="shared" si="92"/>
        <v>37500000</v>
      </c>
      <c r="K741" s="23">
        <f t="shared" si="90"/>
        <v>11307.12903081747</v>
      </c>
      <c r="L741" s="9">
        <f t="shared" si="91"/>
        <v>424017338655.65515</v>
      </c>
      <c r="M741" s="31">
        <f>$L741*B741/'일자별 주가'!B740-펀드!R740</f>
        <v>6761.9364220583811</v>
      </c>
      <c r="N741" s="31">
        <f>$L741*C741/'일자별 주가'!C740-펀드!S740</f>
        <v>26.330865721571172</v>
      </c>
      <c r="O741" s="31">
        <f>$L741*D741/'일자별 주가'!D740-펀드!T740</f>
        <v>803.44663145195227</v>
      </c>
      <c r="P741" s="31">
        <f>$L741*E741/'일자별 주가'!E740-펀드!U740</f>
        <v>70.275925377405656</v>
      </c>
      <c r="Q741" s="31">
        <f>$L741*F741/'일자별 주가'!F740-펀드!V740</f>
        <v>75.160975281251012</v>
      </c>
      <c r="R741" s="16">
        <f t="shared" si="93"/>
        <v>5071452.3165442189</v>
      </c>
      <c r="S741" s="16">
        <f t="shared" si="94"/>
        <v>19748.149291179408</v>
      </c>
      <c r="T741" s="16">
        <f t="shared" si="95"/>
        <v>602584.97358889936</v>
      </c>
      <c r="U741" s="16">
        <f t="shared" si="96"/>
        <v>52706.944033048843</v>
      </c>
      <c r="V741" s="16">
        <f t="shared" si="97"/>
        <v>56370.731460939031</v>
      </c>
    </row>
    <row r="742" spans="1:22" x14ac:dyDescent="0.3">
      <c r="A742">
        <v>740</v>
      </c>
      <c r="B742" s="15">
        <f>'일자별 시가총액'!B741/'일자별 시가총액'!$G741</f>
        <v>0.6921944334222494</v>
      </c>
      <c r="C742" s="15">
        <f>'일자별 시가총액'!C741/'일자별 시가총액'!$G741</f>
        <v>3.8412835113048036E-2</v>
      </c>
      <c r="D742" s="15">
        <f>'일자별 시가총액'!D741/'일자별 시가총액'!$G741</f>
        <v>0.10900053922021777</v>
      </c>
      <c r="E742" s="15">
        <f>'일자별 시가총액'!E741/'일자별 시가총액'!$G741</f>
        <v>7.7758362036374248E-2</v>
      </c>
      <c r="F742" s="15">
        <f>'일자별 시가총액'!F741/'일자별 시가총액'!$G741</f>
        <v>8.2633830208110576E-2</v>
      </c>
      <c r="G742" s="24">
        <f>'일자별 시가총액'!H741</f>
        <v>113.51391665467776</v>
      </c>
      <c r="H742" s="30">
        <v>200000</v>
      </c>
      <c r="I742" s="30">
        <v>100000</v>
      </c>
      <c r="J742" s="9">
        <f t="shared" si="92"/>
        <v>37600000</v>
      </c>
      <c r="K742" s="23">
        <f t="shared" si="90"/>
        <v>11351.391665467776</v>
      </c>
      <c r="L742" s="9">
        <f t="shared" si="91"/>
        <v>426812326621.58838</v>
      </c>
      <c r="M742" s="31">
        <f>$L742*B742/'일자별 주가'!B741-펀드!R741</f>
        <v>13523.872844118625</v>
      </c>
      <c r="N742" s="31">
        <f>$L742*C742/'일자별 주가'!C741-펀드!S741</f>
        <v>52.66173144314962</v>
      </c>
      <c r="O742" s="31">
        <f>$L742*D742/'일자별 주가'!D741-펀드!T741</f>
        <v>1606.8932629036717</v>
      </c>
      <c r="P742" s="31">
        <f>$L742*E742/'일자별 주가'!E741-펀드!U741</f>
        <v>140.55185075478948</v>
      </c>
      <c r="Q742" s="31">
        <f>$L742*F742/'일자별 주가'!F741-펀드!V741</f>
        <v>150.32195056252385</v>
      </c>
      <c r="R742" s="16">
        <f t="shared" si="93"/>
        <v>5084976.1893883375</v>
      </c>
      <c r="S742" s="16">
        <f t="shared" si="94"/>
        <v>19800.811022622558</v>
      </c>
      <c r="T742" s="16">
        <f t="shared" si="95"/>
        <v>604191.86685180303</v>
      </c>
      <c r="U742" s="16">
        <f t="shared" si="96"/>
        <v>52847.495883803633</v>
      </c>
      <c r="V742" s="16">
        <f t="shared" si="97"/>
        <v>56521.053411501554</v>
      </c>
    </row>
    <row r="743" spans="1:22" x14ac:dyDescent="0.3">
      <c r="A743">
        <v>741</v>
      </c>
      <c r="B743" s="15">
        <f>'일자별 시가총액'!B742/'일자별 시가총액'!$G742</f>
        <v>0.69175152610247226</v>
      </c>
      <c r="C743" s="15">
        <f>'일자별 시가총액'!C742/'일자별 시가총액'!$G742</f>
        <v>3.9500795543319235E-2</v>
      </c>
      <c r="D743" s="15">
        <f>'일자별 시가총액'!D742/'일자별 시가총액'!$G742</f>
        <v>0.11036547536360129</v>
      </c>
      <c r="E743" s="15">
        <f>'일자별 시가총액'!E742/'일자별 시가총액'!$G742</f>
        <v>7.6465525222984013E-2</v>
      </c>
      <c r="F743" s="15">
        <f>'일자별 시가총액'!F742/'일자별 시가총액'!$G742</f>
        <v>8.1916677767623167E-2</v>
      </c>
      <c r="G743" s="24">
        <f>'일자별 시가총액'!H742</f>
        <v>110.6540678399146</v>
      </c>
      <c r="H743" s="30">
        <v>100000</v>
      </c>
      <c r="I743" s="30">
        <v>50000</v>
      </c>
      <c r="J743" s="9">
        <f t="shared" si="92"/>
        <v>37650000</v>
      </c>
      <c r="K743" s="23">
        <f t="shared" si="90"/>
        <v>11065.406783991461</v>
      </c>
      <c r="L743" s="9">
        <f t="shared" si="91"/>
        <v>416612565417.2785</v>
      </c>
      <c r="M743" s="31">
        <f>$L743*B743/'일자별 주가'!B742-펀드!R742</f>
        <v>6761.9364220593125</v>
      </c>
      <c r="N743" s="31">
        <f>$L743*C743/'일자별 주가'!C742-펀드!S742</f>
        <v>26.330865721571172</v>
      </c>
      <c r="O743" s="31">
        <f>$L743*D743/'일자별 주가'!D742-펀드!T742</f>
        <v>803.44663145195227</v>
      </c>
      <c r="P743" s="31">
        <f>$L743*E743/'일자별 주가'!E742-펀드!U742</f>
        <v>70.275925377412932</v>
      </c>
      <c r="Q743" s="31">
        <f>$L743*F743/'일자별 주가'!F742-펀드!V742</f>
        <v>75.160975281251012</v>
      </c>
      <c r="R743" s="16">
        <f t="shared" si="93"/>
        <v>5091738.1258103969</v>
      </c>
      <c r="S743" s="16">
        <f t="shared" si="94"/>
        <v>19827.141888344129</v>
      </c>
      <c r="T743" s="16">
        <f t="shared" si="95"/>
        <v>604995.31348325498</v>
      </c>
      <c r="U743" s="16">
        <f t="shared" si="96"/>
        <v>52917.771809181046</v>
      </c>
      <c r="V743" s="16">
        <f t="shared" si="97"/>
        <v>56596.214386782805</v>
      </c>
    </row>
    <row r="744" spans="1:22" x14ac:dyDescent="0.3">
      <c r="A744">
        <v>742</v>
      </c>
      <c r="B744" s="15">
        <f>'일자별 시가총액'!B743/'일자별 시가총액'!$G743</f>
        <v>0.68941226355659202</v>
      </c>
      <c r="C744" s="15">
        <f>'일자별 시가총액'!C743/'일자별 시가총액'!$G743</f>
        <v>3.9855759139588401E-2</v>
      </c>
      <c r="D744" s="15">
        <f>'일자별 시가총액'!D743/'일자별 시가총액'!$G743</f>
        <v>0.11109668181649732</v>
      </c>
      <c r="E744" s="15">
        <f>'일자별 시가총액'!E743/'일자별 시가총액'!$G743</f>
        <v>7.7739297823969877E-2</v>
      </c>
      <c r="F744" s="15">
        <f>'일자별 시가총액'!F743/'일자별 시가총액'!$G743</f>
        <v>8.1895997663352413E-2</v>
      </c>
      <c r="G744" s="24">
        <f>'일자별 시가총액'!H743</f>
        <v>108.4793827747641</v>
      </c>
      <c r="H744" s="30">
        <v>100000</v>
      </c>
      <c r="I744" s="30">
        <v>50000</v>
      </c>
      <c r="J744" s="9">
        <f t="shared" si="92"/>
        <v>37700000</v>
      </c>
      <c r="K744" s="23">
        <f t="shared" si="90"/>
        <v>10847.938277476411</v>
      </c>
      <c r="L744" s="9">
        <f t="shared" si="91"/>
        <v>408967273060.86072</v>
      </c>
      <c r="M744" s="31">
        <f>$L744*B744/'일자별 주가'!B743-펀드!R743</f>
        <v>6761.9364220593125</v>
      </c>
      <c r="N744" s="31">
        <f>$L744*C744/'일자별 주가'!C743-펀드!S743</f>
        <v>26.33086572157481</v>
      </c>
      <c r="O744" s="31">
        <f>$L744*D744/'일자별 주가'!D743-펀드!T743</f>
        <v>803.44663145195227</v>
      </c>
      <c r="P744" s="31">
        <f>$L744*E744/'일자별 주가'!E743-펀드!U743</f>
        <v>70.27592537739838</v>
      </c>
      <c r="Q744" s="31">
        <f>$L744*F744/'일자별 주가'!F743-펀드!V743</f>
        <v>75.160975281251012</v>
      </c>
      <c r="R744" s="16">
        <f t="shared" si="93"/>
        <v>5098500.0622324562</v>
      </c>
      <c r="S744" s="16">
        <f t="shared" si="94"/>
        <v>19853.472754065704</v>
      </c>
      <c r="T744" s="16">
        <f t="shared" si="95"/>
        <v>605798.76011470694</v>
      </c>
      <c r="U744" s="16">
        <f t="shared" si="96"/>
        <v>52988.047734558444</v>
      </c>
      <c r="V744" s="16">
        <f t="shared" si="97"/>
        <v>56671.375362064056</v>
      </c>
    </row>
  </sheetData>
  <mergeCells count="9">
    <mergeCell ref="K1:K2"/>
    <mergeCell ref="L1:L2"/>
    <mergeCell ref="M1:Q1"/>
    <mergeCell ref="R1:V1"/>
    <mergeCell ref="A1:A2"/>
    <mergeCell ref="B1:F1"/>
    <mergeCell ref="G1:G2"/>
    <mergeCell ref="H1:I1"/>
    <mergeCell ref="J1:J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pane ySplit="1" topLeftCell="A108" activePane="bottomLeft" state="frozen"/>
      <selection pane="bottomLeft" activeCell="I116" sqref="I116"/>
    </sheetView>
  </sheetViews>
  <sheetFormatPr defaultRowHeight="16.5" x14ac:dyDescent="0.3"/>
  <cols>
    <col min="2" max="2" width="9" style="7"/>
    <col min="3" max="4" width="18" bestFit="1" customWidth="1"/>
    <col min="5" max="5" width="4.5" customWidth="1"/>
    <col min="6" max="6" width="11.375" bestFit="1" customWidth="1"/>
  </cols>
  <sheetData>
    <row r="1" spans="1:7" x14ac:dyDescent="0.3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 x14ac:dyDescent="0.3">
      <c r="A2">
        <v>1</v>
      </c>
      <c r="B2" s="7">
        <f>'일자별 시가총액'!H2</f>
        <v>100</v>
      </c>
      <c r="C2" s="14">
        <f>B2*EXP(($G$1-$G$2)*(($G$3-A2)/252))</f>
        <v>100.18469415946785</v>
      </c>
      <c r="D2" s="14">
        <f>B2*EXP(($G$1-$G$2)*(($G$4-A2)/252))</f>
        <v>100.37271667704235</v>
      </c>
      <c r="F2" s="11" t="s">
        <v>16</v>
      </c>
      <c r="G2" s="12">
        <v>1.4999999999999999E-2</v>
      </c>
    </row>
    <row r="3" spans="1:7" x14ac:dyDescent="0.3">
      <c r="A3">
        <v>2</v>
      </c>
      <c r="B3" s="7">
        <f>'일자별 시가총액'!H3</f>
        <v>100.25248628339121</v>
      </c>
      <c r="C3" s="14">
        <f t="shared" ref="C3:C64" si="0">B3*EXP(($G$1-$G$2)*(($G$3-A3)/252))</f>
        <v>100.43465759908219</v>
      </c>
      <c r="D3" s="14">
        <f t="shared" ref="D3:D59" si="1">B3*EXP(($G$1-$G$2)*(($G$4-A3)/252))</f>
        <v>100.62314923776955</v>
      </c>
      <c r="F3" s="11" t="s">
        <v>14</v>
      </c>
      <c r="G3">
        <v>63</v>
      </c>
    </row>
    <row r="4" spans="1:7" x14ac:dyDescent="0.3">
      <c r="A4">
        <v>3</v>
      </c>
      <c r="B4" s="7">
        <f>'일자별 시가총액'!H4</f>
        <v>100.1271142837022</v>
      </c>
      <c r="C4" s="14">
        <f t="shared" si="0"/>
        <v>100.30607243857803</v>
      </c>
      <c r="D4" s="14">
        <f t="shared" si="1"/>
        <v>100.49432275391953</v>
      </c>
      <c r="F4" s="11" t="s">
        <v>15</v>
      </c>
      <c r="G4">
        <v>126</v>
      </c>
    </row>
    <row r="5" spans="1:7" x14ac:dyDescent="0.3">
      <c r="A5">
        <v>4</v>
      </c>
      <c r="B5" s="7">
        <f>'일자별 시가총액'!H5</f>
        <v>100.59982408983727</v>
      </c>
      <c r="C5" s="14">
        <f t="shared" si="0"/>
        <v>100.77662777446747</v>
      </c>
      <c r="D5" s="14">
        <f t="shared" si="1"/>
        <v>100.96576120872902</v>
      </c>
    </row>
    <row r="6" spans="1:7" x14ac:dyDescent="0.3">
      <c r="A6">
        <v>5</v>
      </c>
      <c r="B6" s="7">
        <f>'일자별 시가총액'!H6</f>
        <v>102.27983085159784</v>
      </c>
      <c r="C6" s="14">
        <f t="shared" si="0"/>
        <v>102.45653779256124</v>
      </c>
      <c r="D6" s="14">
        <f t="shared" si="1"/>
        <v>102.64882401292</v>
      </c>
    </row>
    <row r="7" spans="1:7" x14ac:dyDescent="0.3">
      <c r="A7">
        <v>6</v>
      </c>
      <c r="B7" s="7">
        <f>'일자별 시가총액'!H7</f>
        <v>105.14694722509847</v>
      </c>
      <c r="C7" s="14">
        <f t="shared" si="0"/>
        <v>105.3254728957794</v>
      </c>
      <c r="D7" s="14">
        <f t="shared" si="1"/>
        <v>105.52314341566009</v>
      </c>
    </row>
    <row r="8" spans="1:7" x14ac:dyDescent="0.3">
      <c r="A8">
        <v>7</v>
      </c>
      <c r="B8" s="7">
        <f>'일자별 시가총액'!H8</f>
        <v>106.94194921005575</v>
      </c>
      <c r="C8" s="14">
        <f t="shared" si="0"/>
        <v>107.12033440510885</v>
      </c>
      <c r="D8" s="14">
        <f t="shared" si="1"/>
        <v>107.32137344732234</v>
      </c>
    </row>
    <row r="9" spans="1:7" x14ac:dyDescent="0.3">
      <c r="A9">
        <v>8</v>
      </c>
      <c r="B9" s="7">
        <f>'일자별 시가총액'!H9</f>
        <v>108.15180406156747</v>
      </c>
      <c r="C9" s="14">
        <f t="shared" si="0"/>
        <v>108.32898323780108</v>
      </c>
      <c r="D9" s="14">
        <f t="shared" si="1"/>
        <v>108.53229062248239</v>
      </c>
    </row>
    <row r="10" spans="1:7" x14ac:dyDescent="0.3">
      <c r="A10">
        <v>9</v>
      </c>
      <c r="B10" s="7">
        <f>'일자별 시가총액'!H10</f>
        <v>108.23494159729607</v>
      </c>
      <c r="C10" s="14">
        <f t="shared" si="0"/>
        <v>108.40903046594703</v>
      </c>
      <c r="D10" s="14">
        <f t="shared" si="1"/>
        <v>108.61248807997711</v>
      </c>
    </row>
    <row r="11" spans="1:7" x14ac:dyDescent="0.3">
      <c r="A11">
        <v>10</v>
      </c>
      <c r="B11" s="7">
        <f>'일자별 시가총액'!H11</f>
        <v>106.47015583761825</v>
      </c>
      <c r="C11" s="14">
        <f t="shared" si="0"/>
        <v>106.63823235893548</v>
      </c>
      <c r="D11" s="14">
        <f t="shared" si="1"/>
        <v>106.83836661183751</v>
      </c>
    </row>
    <row r="12" spans="1:7" x14ac:dyDescent="0.3">
      <c r="A12">
        <v>11</v>
      </c>
      <c r="B12" s="7">
        <f>'일자별 시가총액'!H12</f>
        <v>108.96236929313584</v>
      </c>
      <c r="C12" s="14">
        <f t="shared" si="0"/>
        <v>109.13113208790145</v>
      </c>
      <c r="D12" s="14">
        <f t="shared" si="1"/>
        <v>109.33594491258566</v>
      </c>
    </row>
    <row r="13" spans="1:7" x14ac:dyDescent="0.3">
      <c r="A13">
        <v>12</v>
      </c>
      <c r="B13" s="7">
        <f>'일자별 시가총액'!H13</f>
        <v>109.81552348958942</v>
      </c>
      <c r="C13" s="14">
        <f t="shared" si="0"/>
        <v>109.98233433180272</v>
      </c>
      <c r="D13" s="14">
        <f t="shared" si="1"/>
        <v>110.18874465788377</v>
      </c>
    </row>
    <row r="14" spans="1:7" x14ac:dyDescent="0.3">
      <c r="A14">
        <v>13</v>
      </c>
      <c r="B14" s="7">
        <f>'일자별 시가총액'!H14</f>
        <v>111.83832493209289</v>
      </c>
      <c r="C14" s="14">
        <f t="shared" si="0"/>
        <v>112.00487490123449</v>
      </c>
      <c r="D14" s="14">
        <f t="shared" si="1"/>
        <v>112.2150810483534</v>
      </c>
    </row>
    <row r="15" spans="1:7" x14ac:dyDescent="0.3">
      <c r="A15">
        <v>14</v>
      </c>
      <c r="B15" s="7">
        <f>'일자별 시가총액'!H15</f>
        <v>110.25599979368982</v>
      </c>
      <c r="C15" s="14">
        <f t="shared" si="0"/>
        <v>110.41690709311084</v>
      </c>
      <c r="D15" s="14">
        <f t="shared" si="1"/>
        <v>110.62413300749444</v>
      </c>
    </row>
    <row r="16" spans="1:7" x14ac:dyDescent="0.3">
      <c r="A16">
        <v>15</v>
      </c>
      <c r="B16" s="7">
        <f>'일자별 시가총액'!H16</f>
        <v>112.0754073195978</v>
      </c>
      <c r="C16" s="14">
        <f t="shared" si="0"/>
        <v>112.23562946147848</v>
      </c>
      <c r="D16" s="14">
        <f t="shared" si="1"/>
        <v>112.44626867927472</v>
      </c>
    </row>
    <row r="17" spans="1:4" x14ac:dyDescent="0.3">
      <c r="A17">
        <v>16</v>
      </c>
      <c r="B17" s="7">
        <f>'일자별 시가총액'!H17</f>
        <v>109.75883464626754</v>
      </c>
      <c r="C17" s="14">
        <f t="shared" si="0"/>
        <v>109.91247378038327</v>
      </c>
      <c r="D17" s="14">
        <f t="shared" si="1"/>
        <v>110.11875299505186</v>
      </c>
    </row>
    <row r="18" spans="1:4" x14ac:dyDescent="0.3">
      <c r="A18">
        <v>17</v>
      </c>
      <c r="B18" s="7">
        <f>'일자별 시가총액'!H18</f>
        <v>106.57954033427752</v>
      </c>
      <c r="C18" s="14">
        <f t="shared" si="0"/>
        <v>106.72555272636441</v>
      </c>
      <c r="D18" s="14">
        <f t="shared" si="1"/>
        <v>106.92585085854418</v>
      </c>
    </row>
    <row r="19" spans="1:4" x14ac:dyDescent="0.3">
      <c r="A19">
        <v>18</v>
      </c>
      <c r="B19" s="7">
        <f>'일자별 시가총액'!H19</f>
        <v>107.2357321169652</v>
      </c>
      <c r="C19" s="14">
        <f t="shared" si="0"/>
        <v>107.37944761762719</v>
      </c>
      <c r="D19" s="14">
        <f t="shared" si="1"/>
        <v>107.58097295287139</v>
      </c>
    </row>
    <row r="20" spans="1:4" x14ac:dyDescent="0.3">
      <c r="A20">
        <v>19</v>
      </c>
      <c r="B20" s="7">
        <f>'일자별 시가총액'!H20</f>
        <v>104.17979415963138</v>
      </c>
      <c r="C20" s="14">
        <f t="shared" si="0"/>
        <v>104.31630944605504</v>
      </c>
      <c r="D20" s="14">
        <f t="shared" si="1"/>
        <v>104.51208600943815</v>
      </c>
    </row>
    <row r="21" spans="1:4" x14ac:dyDescent="0.3">
      <c r="A21">
        <v>20</v>
      </c>
      <c r="B21" s="7">
        <f>'일자별 시가총액'!H21</f>
        <v>102.71320733416658</v>
      </c>
      <c r="C21" s="14">
        <f t="shared" si="0"/>
        <v>102.84473993128037</v>
      </c>
      <c r="D21" s="14">
        <f t="shared" si="1"/>
        <v>103.03775471346253</v>
      </c>
    </row>
    <row r="22" spans="1:4" x14ac:dyDescent="0.3">
      <c r="A22">
        <v>21</v>
      </c>
      <c r="B22" s="7">
        <f>'일자별 시가총액'!H22</f>
        <v>104.25786629945877</v>
      </c>
      <c r="C22" s="14">
        <f t="shared" si="0"/>
        <v>104.38827011773986</v>
      </c>
      <c r="D22" s="14">
        <f t="shared" si="1"/>
        <v>104.58418173395484</v>
      </c>
    </row>
    <row r="23" spans="1:4" x14ac:dyDescent="0.3">
      <c r="A23">
        <v>22</v>
      </c>
      <c r="B23" s="7">
        <f>'일자별 시가총액'!H23</f>
        <v>107.78563949969052</v>
      </c>
      <c r="C23" s="14">
        <f t="shared" si="0"/>
        <v>107.91724392116222</v>
      </c>
      <c r="D23" s="14">
        <f t="shared" si="1"/>
        <v>108.11977857041175</v>
      </c>
    </row>
    <row r="24" spans="1:4" x14ac:dyDescent="0.3">
      <c r="A24">
        <v>23</v>
      </c>
      <c r="B24" s="7">
        <f>'일자별 시가총액'!H24</f>
        <v>108.80580388529842</v>
      </c>
      <c r="C24" s="14">
        <f t="shared" si="0"/>
        <v>108.93541173643288</v>
      </c>
      <c r="D24" s="14">
        <f t="shared" si="1"/>
        <v>109.13985724120327</v>
      </c>
    </row>
    <row r="25" spans="1:4" x14ac:dyDescent="0.3">
      <c r="A25">
        <v>24</v>
      </c>
      <c r="B25" s="7">
        <f>'일자별 시가총액'!H25</f>
        <v>111.63813232021265</v>
      </c>
      <c r="C25" s="14">
        <f t="shared" si="0"/>
        <v>111.76778752699596</v>
      </c>
      <c r="D25" s="14">
        <f t="shared" si="1"/>
        <v>111.97754871827244</v>
      </c>
    </row>
    <row r="26" spans="1:4" x14ac:dyDescent="0.3">
      <c r="A26">
        <v>25</v>
      </c>
      <c r="B26" s="7">
        <f>'일자별 시가총액'!H26</f>
        <v>110.53933406983123</v>
      </c>
      <c r="C26" s="14">
        <f t="shared" si="0"/>
        <v>110.66441951239337</v>
      </c>
      <c r="D26" s="14">
        <f t="shared" si="1"/>
        <v>110.8721099479156</v>
      </c>
    </row>
    <row r="27" spans="1:4" x14ac:dyDescent="0.3">
      <c r="A27">
        <v>26</v>
      </c>
      <c r="B27" s="7">
        <f>'일자별 시가총액'!H27</f>
        <v>109.64423934614049</v>
      </c>
      <c r="C27" s="14">
        <f t="shared" si="0"/>
        <v>109.76504504111038</v>
      </c>
      <c r="D27" s="14">
        <f t="shared" si="1"/>
        <v>109.97104756757872</v>
      </c>
    </row>
    <row r="28" spans="1:4" x14ac:dyDescent="0.3">
      <c r="A28">
        <v>27</v>
      </c>
      <c r="B28" s="7">
        <f>'일자별 시가총액'!H28</f>
        <v>110.76065476938966</v>
      </c>
      <c r="C28" s="14">
        <f t="shared" si="0"/>
        <v>110.87939049656634</v>
      </c>
      <c r="D28" s="14">
        <f t="shared" si="1"/>
        <v>111.08748438079887</v>
      </c>
    </row>
    <row r="29" spans="1:4" x14ac:dyDescent="0.3">
      <c r="A29">
        <v>28</v>
      </c>
      <c r="B29" s="7">
        <f>'일자별 시가총액'!H29</f>
        <v>111.46216647023159</v>
      </c>
      <c r="C29" s="14">
        <f t="shared" si="0"/>
        <v>111.57833338673635</v>
      </c>
      <c r="D29" s="14">
        <f t="shared" si="1"/>
        <v>111.78773901826672</v>
      </c>
    </row>
    <row r="30" spans="1:4" x14ac:dyDescent="0.3">
      <c r="A30">
        <v>29</v>
      </c>
      <c r="B30" s="7">
        <f>'일자별 시가총액'!H30</f>
        <v>112.0806674348745</v>
      </c>
      <c r="C30" s="14">
        <f t="shared" si="0"/>
        <v>112.19413979789906</v>
      </c>
      <c r="D30" s="14">
        <f t="shared" si="1"/>
        <v>112.40470114959942</v>
      </c>
    </row>
    <row r="31" spans="1:4" x14ac:dyDescent="0.3">
      <c r="A31">
        <v>30</v>
      </c>
      <c r="B31" s="7">
        <f>'일자별 시가총액'!H31</f>
        <v>114.0004402520659</v>
      </c>
      <c r="C31" s="14">
        <f t="shared" si="0"/>
        <v>114.11245997084937</v>
      </c>
      <c r="D31" s="14">
        <f t="shared" si="1"/>
        <v>114.32662154702973</v>
      </c>
    </row>
    <row r="32" spans="1:4" x14ac:dyDescent="0.3">
      <c r="A32">
        <v>31</v>
      </c>
      <c r="B32" s="7">
        <f>'일자별 시가총액'!H32</f>
        <v>113.72238644621142</v>
      </c>
      <c r="C32" s="14">
        <f t="shared" si="0"/>
        <v>113.83074507207738</v>
      </c>
      <c r="D32" s="14">
        <f t="shared" si="1"/>
        <v>114.04437793731093</v>
      </c>
    </row>
    <row r="33" spans="1:4" x14ac:dyDescent="0.3">
      <c r="A33">
        <v>32</v>
      </c>
      <c r="B33" s="7">
        <f>'일자별 시가총액'!H33</f>
        <v>110.82882011925625</v>
      </c>
      <c r="C33" s="14">
        <f t="shared" si="0"/>
        <v>110.93112008441493</v>
      </c>
      <c r="D33" s="14">
        <f t="shared" si="1"/>
        <v>111.13931105261246</v>
      </c>
    </row>
    <row r="34" spans="1:4" x14ac:dyDescent="0.3">
      <c r="A34">
        <v>33</v>
      </c>
      <c r="B34" s="7">
        <f>'일자별 시가총액'!H34</f>
        <v>111.37240206652086</v>
      </c>
      <c r="C34" s="14">
        <f t="shared" si="0"/>
        <v>111.47188611713671</v>
      </c>
      <c r="D34" s="14">
        <f t="shared" si="1"/>
        <v>111.68109197280525</v>
      </c>
    </row>
    <row r="35" spans="1:4" x14ac:dyDescent="0.3">
      <c r="A35">
        <v>34</v>
      </c>
      <c r="B35" s="7">
        <f>'일자별 시가총액'!H35</f>
        <v>111.50207300567119</v>
      </c>
      <c r="C35" s="14">
        <f t="shared" si="0"/>
        <v>111.59835145667968</v>
      </c>
      <c r="D35" s="14">
        <f t="shared" si="1"/>
        <v>111.80779465730122</v>
      </c>
    </row>
    <row r="36" spans="1:4" x14ac:dyDescent="0.3">
      <c r="A36">
        <v>35</v>
      </c>
      <c r="B36" s="7">
        <f>'일자별 시가총액'!H36</f>
        <v>109.92312945206028</v>
      </c>
      <c r="C36" s="14">
        <f t="shared" si="0"/>
        <v>110.01477023829466</v>
      </c>
      <c r="D36" s="14">
        <f t="shared" si="1"/>
        <v>110.22124143875226</v>
      </c>
    </row>
    <row r="37" spans="1:4" x14ac:dyDescent="0.3">
      <c r="A37">
        <v>36</v>
      </c>
      <c r="B37" s="7">
        <f>'일자별 시가총액'!H37</f>
        <v>105.58061325376818</v>
      </c>
      <c r="C37" s="14">
        <f t="shared" si="0"/>
        <v>105.665488915251</v>
      </c>
      <c r="D37" s="14">
        <f t="shared" si="1"/>
        <v>105.86379756322634</v>
      </c>
    </row>
    <row r="38" spans="1:4" x14ac:dyDescent="0.3">
      <c r="A38">
        <v>37</v>
      </c>
      <c r="B38" s="7">
        <f>'일자별 시가총액'!H38</f>
        <v>106.98413356408946</v>
      </c>
      <c r="C38" s="14">
        <f t="shared" si="0"/>
        <v>107.06695094384401</v>
      </c>
      <c r="D38" s="14">
        <f t="shared" si="1"/>
        <v>107.26788979817083</v>
      </c>
    </row>
    <row r="39" spans="1:4" x14ac:dyDescent="0.3">
      <c r="A39">
        <v>38</v>
      </c>
      <c r="B39" s="7">
        <f>'일자별 시가총액'!H39</f>
        <v>104.35111254724636</v>
      </c>
      <c r="C39" s="14">
        <f t="shared" si="0"/>
        <v>104.42878363599317</v>
      </c>
      <c r="D39" s="14">
        <f t="shared" si="1"/>
        <v>104.62477128631457</v>
      </c>
    </row>
    <row r="40" spans="1:4" x14ac:dyDescent="0.3">
      <c r="A40">
        <v>39</v>
      </c>
      <c r="B40" s="7">
        <f>'일자별 시가총액'!H40</f>
        <v>103.11447260610763</v>
      </c>
      <c r="C40" s="14">
        <f t="shared" si="0"/>
        <v>103.18815211180281</v>
      </c>
      <c r="D40" s="14">
        <f t="shared" si="1"/>
        <v>103.38181139585514</v>
      </c>
    </row>
    <row r="41" spans="1:4" x14ac:dyDescent="0.3">
      <c r="A41">
        <v>40</v>
      </c>
      <c r="B41" s="7">
        <f>'일자별 시가총액'!H41</f>
        <v>99.443090508495189</v>
      </c>
      <c r="C41" s="14">
        <f t="shared" si="0"/>
        <v>99.511184975123797</v>
      </c>
      <c r="D41" s="14">
        <f t="shared" si="1"/>
        <v>99.697943478334508</v>
      </c>
    </row>
    <row r="42" spans="1:4" x14ac:dyDescent="0.3">
      <c r="A42">
        <v>41</v>
      </c>
      <c r="B42" s="7">
        <f>'일자별 시가총액'!H42</f>
        <v>101.48741371806406</v>
      </c>
      <c r="C42" s="14">
        <f t="shared" si="0"/>
        <v>101.55388556962274</v>
      </c>
      <c r="D42" s="14">
        <f t="shared" si="1"/>
        <v>101.74447772937802</v>
      </c>
    </row>
    <row r="43" spans="1:4" x14ac:dyDescent="0.3">
      <c r="A43">
        <v>42</v>
      </c>
      <c r="B43" s="7">
        <f>'일자별 시가총액'!H43</f>
        <v>102.39204640417083</v>
      </c>
      <c r="C43" s="14">
        <f t="shared" si="0"/>
        <v>102.45606143578698</v>
      </c>
      <c r="D43" s="14">
        <f t="shared" si="1"/>
        <v>102.64834676213897</v>
      </c>
    </row>
    <row r="44" spans="1:4" x14ac:dyDescent="0.3">
      <c r="A44">
        <v>43</v>
      </c>
      <c r="B44" s="7">
        <f>'일자별 시가총액'!H44</f>
        <v>105.56982794539084</v>
      </c>
      <c r="C44" s="14">
        <f t="shared" si="0"/>
        <v>105.63268583454085</v>
      </c>
      <c r="D44" s="14">
        <f t="shared" si="1"/>
        <v>105.83093291904214</v>
      </c>
    </row>
    <row r="45" spans="1:4" x14ac:dyDescent="0.3">
      <c r="A45">
        <v>44</v>
      </c>
      <c r="B45" s="7">
        <f>'일자별 시가총액'!H45</f>
        <v>106.57077557931029</v>
      </c>
      <c r="C45" s="14">
        <f t="shared" si="0"/>
        <v>106.63105585742571</v>
      </c>
      <c r="D45" s="14">
        <f t="shared" si="1"/>
        <v>106.83117664176456</v>
      </c>
    </row>
    <row r="46" spans="1:4" x14ac:dyDescent="0.3">
      <c r="A46">
        <v>45</v>
      </c>
      <c r="B46" s="7">
        <f>'일자별 시가총액'!H46</f>
        <v>104.22490853222112</v>
      </c>
      <c r="C46" s="14">
        <f t="shared" si="0"/>
        <v>104.28075826306274</v>
      </c>
      <c r="D46" s="14">
        <f t="shared" si="1"/>
        <v>104.47646810544634</v>
      </c>
    </row>
    <row r="47" spans="1:4" x14ac:dyDescent="0.3">
      <c r="A47">
        <v>46</v>
      </c>
      <c r="B47" s="7">
        <f>'일자별 시가총액'!H47</f>
        <v>99.525470549746757</v>
      </c>
      <c r="C47" s="14">
        <f t="shared" si="0"/>
        <v>99.575838439339165</v>
      </c>
      <c r="D47" s="14">
        <f t="shared" si="1"/>
        <v>99.762718281515021</v>
      </c>
    </row>
    <row r="48" spans="1:4" x14ac:dyDescent="0.3">
      <c r="A48">
        <v>47</v>
      </c>
      <c r="B48" s="7">
        <f>'일자별 시가총액'!H48</f>
        <v>100.4007773205345</v>
      </c>
      <c r="C48" s="14">
        <f t="shared" si="0"/>
        <v>100.44859859961184</v>
      </c>
      <c r="D48" s="14">
        <f t="shared" si="1"/>
        <v>100.63711640219621</v>
      </c>
    </row>
    <row r="49" spans="1:4" x14ac:dyDescent="0.3">
      <c r="A49">
        <v>48</v>
      </c>
      <c r="B49" s="7">
        <f>'일자별 시가총액'!H49</f>
        <v>96.191762036646537</v>
      </c>
      <c r="C49" s="14">
        <f t="shared" si="0"/>
        <v>96.234714374417791</v>
      </c>
      <c r="D49" s="14">
        <f t="shared" si="1"/>
        <v>96.415323732229865</v>
      </c>
    </row>
    <row r="50" spans="1:4" x14ac:dyDescent="0.3">
      <c r="A50">
        <v>49</v>
      </c>
      <c r="B50" s="7">
        <f>'일자별 시가총액'!H50</f>
        <v>93.529002535907452</v>
      </c>
      <c r="C50" s="14">
        <f t="shared" si="0"/>
        <v>93.567981073595504</v>
      </c>
      <c r="D50" s="14">
        <f t="shared" si="1"/>
        <v>93.743585615920296</v>
      </c>
    </row>
    <row r="51" spans="1:4" x14ac:dyDescent="0.3">
      <c r="A51">
        <v>50</v>
      </c>
      <c r="B51" s="7">
        <f>'일자별 시가총액'!H51</f>
        <v>92.141709798904614</v>
      </c>
      <c r="C51" s="14">
        <f t="shared" si="0"/>
        <v>92.177366762675575</v>
      </c>
      <c r="D51" s="14">
        <f t="shared" si="1"/>
        <v>92.350361457199682</v>
      </c>
    </row>
    <row r="52" spans="1:4" x14ac:dyDescent="0.3">
      <c r="A52">
        <v>51</v>
      </c>
      <c r="B52" s="7">
        <f>'일자별 시가총액'!H52</f>
        <v>89.516638394679362</v>
      </c>
      <c r="C52" s="14">
        <f t="shared" si="0"/>
        <v>89.548614332326437</v>
      </c>
      <c r="D52" s="14">
        <f t="shared" si="1"/>
        <v>89.716675492300382</v>
      </c>
    </row>
    <row r="53" spans="1:4" x14ac:dyDescent="0.3">
      <c r="A53">
        <v>52</v>
      </c>
      <c r="B53" s="7">
        <f>'일자별 시가총액'!H53</f>
        <v>87.066071361664072</v>
      </c>
      <c r="C53" s="14">
        <f t="shared" si="0"/>
        <v>87.09457980133196</v>
      </c>
      <c r="D53" s="14">
        <f t="shared" si="1"/>
        <v>87.25803533013034</v>
      </c>
    </row>
    <row r="54" spans="1:4" x14ac:dyDescent="0.3">
      <c r="A54">
        <v>53</v>
      </c>
      <c r="B54" s="7">
        <f>'일자별 시가총액'!H54</f>
        <v>82.764752737868335</v>
      </c>
      <c r="C54" s="14">
        <f t="shared" si="0"/>
        <v>82.789388770649055</v>
      </c>
      <c r="D54" s="14">
        <f t="shared" si="1"/>
        <v>82.944764493814262</v>
      </c>
    </row>
    <row r="55" spans="1:4" x14ac:dyDescent="0.3">
      <c r="A55">
        <v>54</v>
      </c>
      <c r="B55" s="7">
        <f>'일자별 시가총액'!H55</f>
        <v>77.061045993418375</v>
      </c>
      <c r="C55" s="14">
        <f t="shared" si="0"/>
        <v>77.081690109737323</v>
      </c>
      <c r="D55" s="14">
        <f t="shared" si="1"/>
        <v>77.226353858575663</v>
      </c>
    </row>
    <row r="56" spans="1:4" x14ac:dyDescent="0.3">
      <c r="A56">
        <v>55</v>
      </c>
      <c r="B56" s="7">
        <f>'일자별 시가총액'!H56</f>
        <v>82.740402284181599</v>
      </c>
      <c r="C56" s="14">
        <f t="shared" si="0"/>
        <v>82.760104725399188</v>
      </c>
      <c r="D56" s="14">
        <f t="shared" si="1"/>
        <v>82.915425489471502</v>
      </c>
    </row>
    <row r="57" spans="1:4" x14ac:dyDescent="0.3">
      <c r="A57">
        <v>56</v>
      </c>
      <c r="B57" s="7">
        <f>'일자별 시가총액'!H57</f>
        <v>77.948801261438021</v>
      </c>
      <c r="C57" s="14">
        <f t="shared" si="0"/>
        <v>77.965042286748883</v>
      </c>
      <c r="D57" s="14">
        <f t="shared" si="1"/>
        <v>78.111363874657542</v>
      </c>
    </row>
    <row r="58" spans="1:4" x14ac:dyDescent="0.3">
      <c r="A58">
        <v>57</v>
      </c>
      <c r="B58" s="7">
        <f>'일자별 시가총액'!H58</f>
        <v>86.371522931396612</v>
      </c>
      <c r="C58" s="14">
        <f t="shared" si="0"/>
        <v>86.386947794813324</v>
      </c>
      <c r="D58" s="14">
        <f t="shared" si="1"/>
        <v>86.549075268937315</v>
      </c>
    </row>
    <row r="59" spans="1:4" x14ac:dyDescent="0.3">
      <c r="A59">
        <v>58</v>
      </c>
      <c r="B59" s="7">
        <f>'일자별 시가총액'!H59</f>
        <v>90.036806682904853</v>
      </c>
      <c r="C59" s="14">
        <f t="shared" si="0"/>
        <v>90.050206014181995</v>
      </c>
      <c r="D59" s="14">
        <f t="shared" si="1"/>
        <v>90.219208540814847</v>
      </c>
    </row>
    <row r="60" spans="1:4" x14ac:dyDescent="0.3">
      <c r="A60">
        <v>59</v>
      </c>
      <c r="B60" s="7">
        <f>'일자별 시가총액'!H60</f>
        <v>87.925124007842541</v>
      </c>
      <c r="C60" s="14">
        <f t="shared" si="0"/>
        <v>87.935591907587039</v>
      </c>
      <c r="D60" s="14">
        <f>B2*EXP(($G$1-$G$2)*(($G$4-A2)/252))</f>
        <v>100.37271667704235</v>
      </c>
    </row>
    <row r="61" spans="1:4" x14ac:dyDescent="0.3">
      <c r="A61">
        <v>60</v>
      </c>
      <c r="B61" s="7">
        <f>'일자별 시가총액'!H61</f>
        <v>89.005069356613873</v>
      </c>
      <c r="C61" s="14">
        <f t="shared" si="0"/>
        <v>89.013016592588471</v>
      </c>
      <c r="D61" s="14">
        <f t="shared" ref="D61:D124" si="2">B3*EXP(($G$1-$G$2)*(($G$4-A3)/252))</f>
        <v>100.62314923776955</v>
      </c>
    </row>
    <row r="62" spans="1:4" x14ac:dyDescent="0.3">
      <c r="A62">
        <v>61</v>
      </c>
      <c r="B62" s="7">
        <f>'일자별 시가총액'!H62</f>
        <v>88.437561919722469</v>
      </c>
      <c r="C62" s="14">
        <f t="shared" si="0"/>
        <v>88.442826216986887</v>
      </c>
      <c r="D62" s="14">
        <f t="shared" si="2"/>
        <v>100.49432275391953</v>
      </c>
    </row>
    <row r="63" spans="1:4" x14ac:dyDescent="0.3">
      <c r="A63">
        <v>62</v>
      </c>
      <c r="B63" s="7">
        <f>'일자별 시가총액'!H63</f>
        <v>88.372577042553189</v>
      </c>
      <c r="C63" s="14">
        <f t="shared" si="0"/>
        <v>88.37520721791401</v>
      </c>
      <c r="D63" s="14">
        <f t="shared" si="2"/>
        <v>100.96576120872902</v>
      </c>
    </row>
    <row r="64" spans="1:4" x14ac:dyDescent="0.3">
      <c r="A64">
        <v>63</v>
      </c>
      <c r="B64" s="7">
        <f>'일자별 시가총액'!H64</f>
        <v>84.468985602089262</v>
      </c>
      <c r="C64" s="14">
        <f t="shared" si="0"/>
        <v>84.468985602089262</v>
      </c>
      <c r="D64" s="14">
        <f t="shared" si="2"/>
        <v>102.64882401292</v>
      </c>
    </row>
    <row r="65" spans="1:4" x14ac:dyDescent="0.3">
      <c r="A65">
        <v>64</v>
      </c>
      <c r="B65" s="7">
        <f>'일자별 시가총액'!H65</f>
        <v>86.156941827094244</v>
      </c>
      <c r="C65" s="14"/>
      <c r="D65" s="14">
        <f t="shared" si="2"/>
        <v>105.52314341566009</v>
      </c>
    </row>
    <row r="66" spans="1:4" x14ac:dyDescent="0.3">
      <c r="A66">
        <v>65</v>
      </c>
      <c r="B66" s="7">
        <f>'일자별 시가총액'!H66</f>
        <v>86.349181871711238</v>
      </c>
      <c r="C66" s="14"/>
      <c r="D66" s="14">
        <f t="shared" si="2"/>
        <v>107.32137344732234</v>
      </c>
    </row>
    <row r="67" spans="1:4" x14ac:dyDescent="0.3">
      <c r="A67">
        <v>66</v>
      </c>
      <c r="B67" s="7">
        <f>'일자별 시가총액'!H67</f>
        <v>89.472196499137411</v>
      </c>
      <c r="C67" s="14"/>
      <c r="D67" s="14">
        <f t="shared" si="2"/>
        <v>108.53229062248239</v>
      </c>
    </row>
    <row r="68" spans="1:4" x14ac:dyDescent="0.3">
      <c r="A68">
        <v>67</v>
      </c>
      <c r="B68" s="7">
        <f>'일자별 시가총액'!H68</f>
        <v>91.40268394202927</v>
      </c>
      <c r="C68" s="14"/>
      <c r="D68" s="14">
        <f t="shared" si="2"/>
        <v>108.61248807997711</v>
      </c>
    </row>
    <row r="69" spans="1:4" x14ac:dyDescent="0.3">
      <c r="A69">
        <v>68</v>
      </c>
      <c r="B69" s="7">
        <f>'일자별 시가총액'!H69</f>
        <v>89.946762087517115</v>
      </c>
      <c r="C69" s="14"/>
      <c r="D69" s="14">
        <f t="shared" si="2"/>
        <v>106.83836661183751</v>
      </c>
    </row>
    <row r="70" spans="1:4" x14ac:dyDescent="0.3">
      <c r="A70">
        <v>69</v>
      </c>
      <c r="B70" s="7">
        <f>'일자별 시가총액'!H70</f>
        <v>90.915234585471552</v>
      </c>
      <c r="C70" s="14"/>
      <c r="D70" s="14">
        <f t="shared" si="2"/>
        <v>109.33594491258566</v>
      </c>
    </row>
    <row r="71" spans="1:4" x14ac:dyDescent="0.3">
      <c r="A71">
        <v>70</v>
      </c>
      <c r="B71" s="7">
        <f>'일자별 시가총액'!H71</f>
        <v>91.347830407308976</v>
      </c>
      <c r="C71" s="14"/>
      <c r="D71" s="14">
        <f t="shared" si="2"/>
        <v>110.18874465788377</v>
      </c>
    </row>
    <row r="72" spans="1:4" x14ac:dyDescent="0.3">
      <c r="A72">
        <v>71</v>
      </c>
      <c r="B72" s="7">
        <f>'일자별 시가총액'!H72</f>
        <v>89.263323706577694</v>
      </c>
      <c r="C72" s="14"/>
      <c r="D72" s="14">
        <f t="shared" si="2"/>
        <v>112.2150810483534</v>
      </c>
    </row>
    <row r="73" spans="1:4" x14ac:dyDescent="0.3">
      <c r="A73">
        <v>72</v>
      </c>
      <c r="B73" s="7">
        <f>'일자별 시가총액'!H73</f>
        <v>90.682185981630695</v>
      </c>
      <c r="C73" s="14"/>
      <c r="D73" s="14">
        <f t="shared" si="2"/>
        <v>110.62413300749444</v>
      </c>
    </row>
    <row r="74" spans="1:4" x14ac:dyDescent="0.3">
      <c r="A74">
        <v>73</v>
      </c>
      <c r="B74" s="7">
        <f>'일자별 시가총액'!H74</f>
        <v>91.036123788376301</v>
      </c>
      <c r="C74" s="14"/>
      <c r="D74" s="14">
        <f t="shared" si="2"/>
        <v>112.44626867927472</v>
      </c>
    </row>
    <row r="75" spans="1:4" x14ac:dyDescent="0.3">
      <c r="A75">
        <v>74</v>
      </c>
      <c r="B75" s="7">
        <f>'일자별 시가총액'!H75</f>
        <v>95.374178102037689</v>
      </c>
      <c r="C75" s="14"/>
      <c r="D75" s="14">
        <f t="shared" si="2"/>
        <v>110.11875299505186</v>
      </c>
    </row>
    <row r="76" spans="1:4" x14ac:dyDescent="0.3">
      <c r="A76">
        <v>75</v>
      </c>
      <c r="B76" s="7">
        <f>'일자별 시가총액'!H76</f>
        <v>93.071407328565428</v>
      </c>
      <c r="C76" s="14"/>
      <c r="D76" s="14">
        <f t="shared" si="2"/>
        <v>106.92585085854418</v>
      </c>
    </row>
    <row r="77" spans="1:4" x14ac:dyDescent="0.3">
      <c r="A77">
        <v>76</v>
      </c>
      <c r="B77" s="7">
        <f>'일자별 시가총액'!H77</f>
        <v>91.912193363658986</v>
      </c>
      <c r="C77" s="14"/>
      <c r="D77" s="14">
        <f t="shared" si="2"/>
        <v>107.58097295287139</v>
      </c>
    </row>
    <row r="78" spans="1:4" x14ac:dyDescent="0.3">
      <c r="A78">
        <v>77</v>
      </c>
      <c r="B78" s="7">
        <f>'일자별 시가총액'!H78</f>
        <v>93.198256634443723</v>
      </c>
      <c r="C78" s="14"/>
      <c r="D78" s="14">
        <f t="shared" si="2"/>
        <v>104.51208600943815</v>
      </c>
    </row>
    <row r="79" spans="1:4" x14ac:dyDescent="0.3">
      <c r="A79">
        <v>78</v>
      </c>
      <c r="B79" s="7">
        <f>'일자별 시가총액'!H79</f>
        <v>93.167953583099973</v>
      </c>
      <c r="C79" s="14"/>
      <c r="D79" s="14">
        <f t="shared" si="2"/>
        <v>103.03775471346253</v>
      </c>
    </row>
    <row r="80" spans="1:4" x14ac:dyDescent="0.3">
      <c r="A80">
        <v>79</v>
      </c>
      <c r="B80" s="7">
        <f>'일자별 시가총액'!H80</f>
        <v>92.028731809172399</v>
      </c>
      <c r="C80" s="14"/>
      <c r="D80" s="14">
        <f t="shared" si="2"/>
        <v>104.58418173395484</v>
      </c>
    </row>
    <row r="81" spans="1:4" x14ac:dyDescent="0.3">
      <c r="A81">
        <v>80</v>
      </c>
      <c r="B81" s="7">
        <f>'일자별 시가총액'!H81</f>
        <v>92.912202829666342</v>
      </c>
      <c r="C81" s="14"/>
      <c r="D81" s="14">
        <f t="shared" si="2"/>
        <v>108.11977857041175</v>
      </c>
    </row>
    <row r="82" spans="1:4" x14ac:dyDescent="0.3">
      <c r="A82">
        <v>81</v>
      </c>
      <c r="B82" s="7">
        <f>'일자별 시가총액'!H82</f>
        <v>93.512863875009032</v>
      </c>
      <c r="C82" s="14"/>
      <c r="D82" s="14">
        <f t="shared" si="2"/>
        <v>109.13985724120327</v>
      </c>
    </row>
    <row r="83" spans="1:4" x14ac:dyDescent="0.3">
      <c r="A83">
        <v>82</v>
      </c>
      <c r="B83" s="7">
        <f>'일자별 시가총액'!H83</f>
        <v>93.683882417564945</v>
      </c>
      <c r="C83" s="14"/>
      <c r="D83" s="14">
        <f t="shared" si="2"/>
        <v>111.97754871827244</v>
      </c>
    </row>
    <row r="84" spans="1:4" x14ac:dyDescent="0.3">
      <c r="A84">
        <v>83</v>
      </c>
      <c r="B84" s="7">
        <f>'일자별 시가총액'!H84</f>
        <v>90.724128660835007</v>
      </c>
      <c r="C84" s="14"/>
      <c r="D84" s="14">
        <f t="shared" si="2"/>
        <v>110.8721099479156</v>
      </c>
    </row>
    <row r="85" spans="1:4" x14ac:dyDescent="0.3">
      <c r="A85">
        <v>84</v>
      </c>
      <c r="B85" s="7">
        <f>'일자별 시가총액'!H85</f>
        <v>92.076347812689178</v>
      </c>
      <c r="C85" s="14"/>
      <c r="D85" s="14">
        <f t="shared" si="2"/>
        <v>109.97104756757872</v>
      </c>
    </row>
    <row r="86" spans="1:4" x14ac:dyDescent="0.3">
      <c r="A86">
        <v>85</v>
      </c>
      <c r="B86" s="7">
        <f>'일자별 시가총액'!H86</f>
        <v>91.410404433573405</v>
      </c>
      <c r="C86" s="14"/>
      <c r="D86" s="14">
        <f t="shared" si="2"/>
        <v>111.08748438079887</v>
      </c>
    </row>
    <row r="87" spans="1:4" x14ac:dyDescent="0.3">
      <c r="A87">
        <v>86</v>
      </c>
      <c r="B87" s="7">
        <f>'일자별 시가총액'!H87</f>
        <v>91.961504646921014</v>
      </c>
      <c r="C87" s="14"/>
      <c r="D87" s="14">
        <f t="shared" si="2"/>
        <v>111.78773901826672</v>
      </c>
    </row>
    <row r="88" spans="1:4" x14ac:dyDescent="0.3">
      <c r="A88">
        <v>87</v>
      </c>
      <c r="B88" s="7">
        <f>'일자별 시가총액'!H88</f>
        <v>91.268016294009442</v>
      </c>
      <c r="C88" s="14"/>
      <c r="D88" s="14">
        <f t="shared" si="2"/>
        <v>112.40470114959942</v>
      </c>
    </row>
    <row r="89" spans="1:4" x14ac:dyDescent="0.3">
      <c r="A89">
        <v>88</v>
      </c>
      <c r="B89" s="7">
        <f>'일자별 시가총액'!H89</f>
        <v>90.651312591787445</v>
      </c>
      <c r="C89" s="14"/>
      <c r="D89" s="14">
        <f t="shared" si="2"/>
        <v>114.32662154702973</v>
      </c>
    </row>
    <row r="90" spans="1:4" x14ac:dyDescent="0.3">
      <c r="A90">
        <v>89</v>
      </c>
      <c r="B90" s="7">
        <f>'일자별 시가총액'!H90</f>
        <v>91.897918667246429</v>
      </c>
      <c r="C90" s="14"/>
      <c r="D90" s="14">
        <f t="shared" si="2"/>
        <v>114.04437793731093</v>
      </c>
    </row>
    <row r="91" spans="1:4" x14ac:dyDescent="0.3">
      <c r="A91">
        <v>90</v>
      </c>
      <c r="B91" s="7">
        <f>'일자별 시가총액'!H91</f>
        <v>90.523253052685732</v>
      </c>
      <c r="C91" s="14"/>
      <c r="D91" s="14">
        <f t="shared" si="2"/>
        <v>111.13931105261246</v>
      </c>
    </row>
    <row r="92" spans="1:4" x14ac:dyDescent="0.3">
      <c r="A92">
        <v>91</v>
      </c>
      <c r="B92" s="7">
        <f>'일자별 시가총액'!H92</f>
        <v>90.438292995730649</v>
      </c>
      <c r="C92" s="14"/>
      <c r="D92" s="14">
        <f t="shared" si="2"/>
        <v>111.68109197280525</v>
      </c>
    </row>
    <row r="93" spans="1:4" x14ac:dyDescent="0.3">
      <c r="A93">
        <v>92</v>
      </c>
      <c r="B93" s="7">
        <f>'일자별 시가총액'!H93</f>
        <v>91.823643123695462</v>
      </c>
      <c r="C93" s="14"/>
      <c r="D93" s="14">
        <f t="shared" si="2"/>
        <v>111.80779465730122</v>
      </c>
    </row>
    <row r="94" spans="1:4" x14ac:dyDescent="0.3">
      <c r="A94">
        <v>93</v>
      </c>
      <c r="B94" s="7">
        <f>'일자별 시가총액'!H94</f>
        <v>94.227235511202082</v>
      </c>
      <c r="C94" s="14"/>
      <c r="D94" s="14">
        <f t="shared" si="2"/>
        <v>110.22124143875226</v>
      </c>
    </row>
    <row r="95" spans="1:4" x14ac:dyDescent="0.3">
      <c r="A95">
        <v>94</v>
      </c>
      <c r="B95" s="7">
        <f>'일자별 시가총액'!H95</f>
        <v>94.326722533859581</v>
      </c>
      <c r="C95" s="14"/>
      <c r="D95" s="14">
        <f t="shared" si="2"/>
        <v>105.86379756322634</v>
      </c>
    </row>
    <row r="96" spans="1:4" x14ac:dyDescent="0.3">
      <c r="A96">
        <v>95</v>
      </c>
      <c r="B96" s="7">
        <f>'일자별 시가총액'!H96</f>
        <v>94.464419807711607</v>
      </c>
      <c r="C96" s="14"/>
      <c r="D96" s="14">
        <f t="shared" si="2"/>
        <v>107.26788979817083</v>
      </c>
    </row>
    <row r="97" spans="1:4" x14ac:dyDescent="0.3">
      <c r="A97">
        <v>96</v>
      </c>
      <c r="B97" s="7">
        <f>'일자별 시가총액'!H97</f>
        <v>92.558949427671706</v>
      </c>
      <c r="C97" s="14"/>
      <c r="D97" s="14">
        <f t="shared" si="2"/>
        <v>104.62477128631457</v>
      </c>
    </row>
    <row r="98" spans="1:4" x14ac:dyDescent="0.3">
      <c r="A98">
        <v>97</v>
      </c>
      <c r="B98" s="7">
        <f>'일자별 시가총액'!H98</f>
        <v>93.139196014485165</v>
      </c>
      <c r="C98" s="14"/>
      <c r="D98" s="14">
        <f t="shared" si="2"/>
        <v>103.38181139585514</v>
      </c>
    </row>
    <row r="99" spans="1:4" x14ac:dyDescent="0.3">
      <c r="A99">
        <v>98</v>
      </c>
      <c r="B99" s="7">
        <f>'일자별 시가총액'!H99</f>
        <v>94.773795220552486</v>
      </c>
      <c r="C99" s="14"/>
      <c r="D99" s="14">
        <f t="shared" si="2"/>
        <v>99.697943478334508</v>
      </c>
    </row>
    <row r="100" spans="1:4" x14ac:dyDescent="0.3">
      <c r="A100">
        <v>99</v>
      </c>
      <c r="B100" s="7">
        <f>'일자별 시가총액'!H100</f>
        <v>94.85744672464773</v>
      </c>
      <c r="C100" s="14"/>
      <c r="D100" s="14">
        <f t="shared" si="2"/>
        <v>101.74447772937802</v>
      </c>
    </row>
    <row r="101" spans="1:4" x14ac:dyDescent="0.3">
      <c r="A101">
        <v>100</v>
      </c>
      <c r="B101" s="7">
        <f>'일자별 시가총액'!H101</f>
        <v>95.679124424155546</v>
      </c>
      <c r="C101" s="14"/>
      <c r="D101" s="14">
        <f t="shared" si="2"/>
        <v>102.64834676213897</v>
      </c>
    </row>
    <row r="102" spans="1:4" x14ac:dyDescent="0.3">
      <c r="A102">
        <v>101</v>
      </c>
      <c r="B102" s="7">
        <f>'일자별 시가총액'!H102</f>
        <v>95.784545164785001</v>
      </c>
      <c r="C102" s="14"/>
      <c r="D102" s="14">
        <f t="shared" si="2"/>
        <v>105.83093291904214</v>
      </c>
    </row>
    <row r="103" spans="1:4" x14ac:dyDescent="0.3">
      <c r="A103">
        <v>102</v>
      </c>
      <c r="B103" s="7">
        <f>'일자별 시가총액'!H103</f>
        <v>97.017146661321931</v>
      </c>
      <c r="C103" s="14"/>
      <c r="D103" s="14">
        <f t="shared" si="2"/>
        <v>106.83117664176456</v>
      </c>
    </row>
    <row r="104" spans="1:4" x14ac:dyDescent="0.3">
      <c r="A104">
        <v>103</v>
      </c>
      <c r="B104" s="7">
        <f>'일자별 시가총액'!H104</f>
        <v>97.285490915466696</v>
      </c>
      <c r="C104" s="14"/>
      <c r="D104" s="14">
        <f t="shared" si="2"/>
        <v>104.47646810544634</v>
      </c>
    </row>
    <row r="105" spans="1:4" x14ac:dyDescent="0.3">
      <c r="A105">
        <v>104</v>
      </c>
      <c r="B105" s="7">
        <f>'일자별 시가총액'!H105</f>
        <v>102.34717965960165</v>
      </c>
      <c r="C105" s="14"/>
      <c r="D105" s="14">
        <f t="shared" si="2"/>
        <v>99.762718281515021</v>
      </c>
    </row>
    <row r="106" spans="1:4" x14ac:dyDescent="0.3">
      <c r="A106">
        <v>105</v>
      </c>
      <c r="B106" s="7">
        <f>'일자별 시가총액'!H106</f>
        <v>102.75322044659873</v>
      </c>
      <c r="C106" s="14"/>
      <c r="D106" s="14">
        <f t="shared" si="2"/>
        <v>100.63711640219621</v>
      </c>
    </row>
    <row r="107" spans="1:4" x14ac:dyDescent="0.3">
      <c r="A107">
        <v>106</v>
      </c>
      <c r="B107" s="7">
        <f>'일자별 시가총액'!H107</f>
        <v>104.72923868304636</v>
      </c>
      <c r="C107" s="14"/>
      <c r="D107" s="14">
        <f t="shared" si="2"/>
        <v>96.415323732229865</v>
      </c>
    </row>
    <row r="108" spans="1:4" x14ac:dyDescent="0.3">
      <c r="A108">
        <v>107</v>
      </c>
      <c r="B108" s="7">
        <f>'일자별 시가총액'!H108</f>
        <v>104.06914570933192</v>
      </c>
      <c r="C108" s="14"/>
      <c r="D108" s="14">
        <f t="shared" si="2"/>
        <v>93.743585615920296</v>
      </c>
    </row>
    <row r="109" spans="1:4" x14ac:dyDescent="0.3">
      <c r="A109">
        <v>108</v>
      </c>
      <c r="B109" s="7">
        <f>'일자별 시가총액'!H109</f>
        <v>104.84937721858576</v>
      </c>
      <c r="C109" s="14"/>
      <c r="D109" s="14">
        <f t="shared" si="2"/>
        <v>92.350361457199682</v>
      </c>
    </row>
    <row r="110" spans="1:4" x14ac:dyDescent="0.3">
      <c r="A110">
        <v>109</v>
      </c>
      <c r="B110" s="7">
        <f>'일자별 시가총액'!H110</f>
        <v>105.14852080650803</v>
      </c>
      <c r="C110" s="14"/>
      <c r="D110" s="14">
        <f t="shared" si="2"/>
        <v>89.716675492300382</v>
      </c>
    </row>
    <row r="111" spans="1:4" x14ac:dyDescent="0.3">
      <c r="A111">
        <v>110</v>
      </c>
      <c r="B111" s="7">
        <f>'일자별 시가총액'!H111</f>
        <v>103.87595038150465</v>
      </c>
      <c r="C111" s="14"/>
      <c r="D111" s="14">
        <f t="shared" si="2"/>
        <v>87.25803533013034</v>
      </c>
    </row>
    <row r="112" spans="1:4" x14ac:dyDescent="0.3">
      <c r="A112">
        <v>111</v>
      </c>
      <c r="B112" s="7">
        <f>'일자별 시가총액'!H112</f>
        <v>100.80845586737574</v>
      </c>
      <c r="C112" s="14"/>
      <c r="D112" s="14">
        <f t="shared" si="2"/>
        <v>82.944764493814262</v>
      </c>
    </row>
    <row r="113" spans="1:4" x14ac:dyDescent="0.3">
      <c r="A113">
        <v>112</v>
      </c>
      <c r="B113" s="7">
        <f>'일자별 시가총액'!H113</f>
        <v>96.12026040472108</v>
      </c>
      <c r="C113" s="14"/>
      <c r="D113" s="14">
        <f t="shared" si="2"/>
        <v>77.226353858575663</v>
      </c>
    </row>
    <row r="114" spans="1:4" x14ac:dyDescent="0.3">
      <c r="A114">
        <v>113</v>
      </c>
      <c r="B114" s="7">
        <f>'일자별 시가총액'!H114</f>
        <v>100.98520496991642</v>
      </c>
      <c r="C114" s="14"/>
      <c r="D114" s="14">
        <f t="shared" si="2"/>
        <v>82.915425489471502</v>
      </c>
    </row>
    <row r="115" spans="1:4" x14ac:dyDescent="0.3">
      <c r="A115">
        <v>114</v>
      </c>
      <c r="B115" s="7">
        <f>'일자별 시가총액'!H115</f>
        <v>101.51899192913787</v>
      </c>
      <c r="C115" s="14"/>
      <c r="D115" s="14">
        <f t="shared" si="2"/>
        <v>78.111363874657542</v>
      </c>
    </row>
    <row r="116" spans="1:4" x14ac:dyDescent="0.3">
      <c r="A116">
        <v>115</v>
      </c>
      <c r="B116" s="7">
        <f>'일자별 시가총액'!H116</f>
        <v>101.36518523472047</v>
      </c>
      <c r="C116" s="14"/>
      <c r="D116" s="14">
        <f t="shared" si="2"/>
        <v>86.549075268937315</v>
      </c>
    </row>
    <row r="117" spans="1:4" x14ac:dyDescent="0.3">
      <c r="A117">
        <v>116</v>
      </c>
      <c r="B117" s="7">
        <f>'일자별 시가총액'!H117</f>
        <v>102.41663998125163</v>
      </c>
      <c r="C117" s="14"/>
      <c r="D117" s="14">
        <f t="shared" si="2"/>
        <v>90.219208540814847</v>
      </c>
    </row>
    <row r="118" spans="1:4" x14ac:dyDescent="0.3">
      <c r="A118">
        <v>117</v>
      </c>
      <c r="B118" s="7">
        <f>'일자별 시가총액'!H118</f>
        <v>100.92553640905089</v>
      </c>
      <c r="C118" s="14"/>
      <c r="D118" s="14">
        <f t="shared" si="2"/>
        <v>88.100625813350646</v>
      </c>
    </row>
    <row r="119" spans="1:4" x14ac:dyDescent="0.3">
      <c r="A119">
        <v>118</v>
      </c>
      <c r="B119" s="7">
        <f>'일자별 시가총액'!H119</f>
        <v>100.01931701239548</v>
      </c>
      <c r="C119" s="14"/>
      <c r="D119" s="14">
        <f t="shared" si="2"/>
        <v>89.18007256473129</v>
      </c>
    </row>
    <row r="120" spans="1:4" x14ac:dyDescent="0.3">
      <c r="A120">
        <v>119</v>
      </c>
      <c r="B120" s="7">
        <f>'일자별 시가총액'!H120</f>
        <v>102.59531465981202</v>
      </c>
      <c r="C120" s="14"/>
      <c r="D120" s="14">
        <f t="shared" si="2"/>
        <v>88.608812079260957</v>
      </c>
    </row>
    <row r="121" spans="1:4" x14ac:dyDescent="0.3">
      <c r="A121">
        <v>120</v>
      </c>
      <c r="B121" s="7">
        <f>'일자별 시가총액'!H121</f>
        <v>100.55216214389333</v>
      </c>
      <c r="C121" s="14"/>
      <c r="D121" s="14">
        <f t="shared" si="2"/>
        <v>88.54106617562897</v>
      </c>
    </row>
    <row r="122" spans="1:4" x14ac:dyDescent="0.3">
      <c r="A122">
        <v>121</v>
      </c>
      <c r="B122" s="7">
        <f>'일자별 시가총액'!H122</f>
        <v>102.49579608242871</v>
      </c>
      <c r="C122" s="14"/>
      <c r="D122" s="14">
        <f t="shared" si="2"/>
        <v>84.627513523575843</v>
      </c>
    </row>
    <row r="123" spans="1:4" x14ac:dyDescent="0.3">
      <c r="A123">
        <v>122</v>
      </c>
      <c r="B123" s="7">
        <f>'일자별 시가총액'!H123</f>
        <v>100.71577862128964</v>
      </c>
      <c r="C123" s="14"/>
      <c r="D123" s="14">
        <f t="shared" si="2"/>
        <v>86.316068666625</v>
      </c>
    </row>
    <row r="124" spans="1:4" x14ac:dyDescent="0.3">
      <c r="A124">
        <v>123</v>
      </c>
      <c r="B124" s="7">
        <f>'일자별 시가총액'!H124</f>
        <v>101.47250146314799</v>
      </c>
      <c r="C124" s="14"/>
      <c r="D124" s="14">
        <f t="shared" si="2"/>
        <v>86.506089143077489</v>
      </c>
    </row>
    <row r="125" spans="1:4" x14ac:dyDescent="0.3">
      <c r="A125">
        <v>124</v>
      </c>
      <c r="B125" s="7">
        <f>'일자별 시가총액'!H125</f>
        <v>101.23373704024954</v>
      </c>
      <c r="C125" s="14"/>
      <c r="D125" s="14">
        <f t="shared" ref="D125:D127" si="3">B67*EXP(($G$1-$G$2)*(($G$4-A67)/252))</f>
        <v>89.632111016925322</v>
      </c>
    </row>
    <row r="126" spans="1:4" x14ac:dyDescent="0.3">
      <c r="A126">
        <v>125</v>
      </c>
      <c r="B126" s="7">
        <f>'일자별 시가총액'!H126</f>
        <v>101.75006730980289</v>
      </c>
      <c r="C126" s="14"/>
      <c r="D126" s="14">
        <f t="shared" si="3"/>
        <v>91.56332369912873</v>
      </c>
    </row>
    <row r="127" spans="1:4" x14ac:dyDescent="0.3">
      <c r="A127">
        <v>126</v>
      </c>
      <c r="B127" s="7">
        <f>'일자별 시가총액'!H127</f>
        <v>103.07677487335486</v>
      </c>
      <c r="C127" s="14"/>
      <c r="D127" s="14">
        <f t="shared" si="3"/>
        <v>90.102161417431034</v>
      </c>
    </row>
    <row r="128" spans="1:4" x14ac:dyDescent="0.3">
      <c r="A128">
        <v>127</v>
      </c>
      <c r="B128" s="7">
        <f>'일자별 시가총액'!H128</f>
        <v>105.11138942785267</v>
      </c>
      <c r="C128" s="14"/>
      <c r="D128" s="14"/>
    </row>
    <row r="129" spans="1:4" x14ac:dyDescent="0.3">
      <c r="A129">
        <v>128</v>
      </c>
      <c r="B129" s="7">
        <f>'일자별 시가총액'!H129</f>
        <v>102.8826112585696</v>
      </c>
      <c r="C129" s="14"/>
      <c r="D129" s="14"/>
    </row>
    <row r="130" spans="1:4" x14ac:dyDescent="0.3">
      <c r="A130">
        <v>129</v>
      </c>
      <c r="B130" s="7">
        <f>'일자별 시가총액'!H130</f>
        <v>101.96198444098516</v>
      </c>
      <c r="C130" s="14"/>
      <c r="D130" s="14"/>
    </row>
    <row r="131" spans="1:4" x14ac:dyDescent="0.3">
      <c r="A131">
        <v>130</v>
      </c>
      <c r="B131" s="7">
        <f>'일자별 시가총액'!H131</f>
        <v>102.0832261582631</v>
      </c>
      <c r="C131" s="14"/>
      <c r="D131" s="14"/>
    </row>
    <row r="132" spans="1:4" x14ac:dyDescent="0.3">
      <c r="A132">
        <v>131</v>
      </c>
      <c r="B132" s="7">
        <f>'일자별 시가총액'!H132</f>
        <v>101.6931877345113</v>
      </c>
      <c r="C132" s="14"/>
      <c r="D132" s="14"/>
    </row>
    <row r="133" spans="1:4" x14ac:dyDescent="0.3">
      <c r="A133">
        <v>132</v>
      </c>
      <c r="B133" s="7">
        <f>'일자별 시가총액'!H133</f>
        <v>102.96487837014527</v>
      </c>
      <c r="C133" s="14"/>
      <c r="D133" s="14"/>
    </row>
    <row r="134" spans="1:4" x14ac:dyDescent="0.3">
      <c r="A134">
        <v>133</v>
      </c>
      <c r="B134" s="7">
        <f>'일자별 시가총액'!H134</f>
        <v>103.30300798286642</v>
      </c>
      <c r="C134" s="14"/>
      <c r="D134" s="14"/>
    </row>
    <row r="135" spans="1:4" x14ac:dyDescent="0.3">
      <c r="A135">
        <v>134</v>
      </c>
      <c r="B135" s="7">
        <f>'일자별 시가총액'!H135</f>
        <v>104.76467228890185</v>
      </c>
      <c r="C135" s="14"/>
      <c r="D135" s="14"/>
    </row>
    <row r="136" spans="1:4" x14ac:dyDescent="0.3">
      <c r="A136">
        <v>135</v>
      </c>
      <c r="B136" s="7">
        <f>'일자별 시가총액'!H136</f>
        <v>103.01045570806768</v>
      </c>
      <c r="C136" s="14"/>
      <c r="D136" s="14"/>
    </row>
    <row r="137" spans="1:4" x14ac:dyDescent="0.3">
      <c r="A137">
        <v>136</v>
      </c>
      <c r="B137" s="7">
        <f>'일자별 시가총액'!H137</f>
        <v>103.7753077290557</v>
      </c>
      <c r="C137" s="14"/>
      <c r="D137" s="14"/>
    </row>
    <row r="138" spans="1:4" x14ac:dyDescent="0.3">
      <c r="A138">
        <v>137</v>
      </c>
      <c r="B138" s="7">
        <f>'일자별 시가총액'!H138</f>
        <v>103.22609366067195</v>
      </c>
      <c r="C138" s="14"/>
      <c r="D138" s="14"/>
    </row>
    <row r="139" spans="1:4" x14ac:dyDescent="0.3">
      <c r="A139">
        <v>138</v>
      </c>
      <c r="B139" s="7">
        <f>'일자별 시가총액'!H139</f>
        <v>105.48515532121618</v>
      </c>
      <c r="C139" s="14"/>
      <c r="D139" s="14"/>
    </row>
    <row r="140" spans="1:4" x14ac:dyDescent="0.3">
      <c r="A140">
        <v>139</v>
      </c>
      <c r="B140" s="7">
        <f>'일자별 시가총액'!H140</f>
        <v>104.69609636840316</v>
      </c>
      <c r="C140" s="14"/>
      <c r="D140" s="14"/>
    </row>
    <row r="141" spans="1:4" x14ac:dyDescent="0.3">
      <c r="A141">
        <v>140</v>
      </c>
      <c r="B141" s="7">
        <f>'일자별 시가총액'!H141</f>
        <v>103.71074222376923</v>
      </c>
      <c r="C141" s="14"/>
      <c r="D141" s="14"/>
    </row>
    <row r="142" spans="1:4" x14ac:dyDescent="0.3">
      <c r="A142">
        <v>141</v>
      </c>
      <c r="B142" s="7">
        <f>'일자별 시가총액'!H142</f>
        <v>103.57558098624719</v>
      </c>
      <c r="C142" s="14"/>
      <c r="D142" s="14"/>
    </row>
    <row r="143" spans="1:4" x14ac:dyDescent="0.3">
      <c r="A143">
        <v>142</v>
      </c>
      <c r="B143" s="7">
        <f>'일자별 시가총액'!H143</f>
        <v>105.3707354844119</v>
      </c>
      <c r="C143" s="14"/>
      <c r="D143" s="14"/>
    </row>
    <row r="144" spans="1:4" x14ac:dyDescent="0.3">
      <c r="A144">
        <v>143</v>
      </c>
      <c r="B144" s="7">
        <f>'일자별 시가총액'!H144</f>
        <v>109.89262548302079</v>
      </c>
      <c r="C144" s="14"/>
      <c r="D144" s="14"/>
    </row>
    <row r="145" spans="1:4" x14ac:dyDescent="0.3">
      <c r="A145">
        <v>144</v>
      </c>
      <c r="B145" s="7">
        <f>'일자별 시가총액'!H145</f>
        <v>110.21876150304666</v>
      </c>
      <c r="C145" s="14"/>
      <c r="D145" s="14"/>
    </row>
    <row r="146" spans="1:4" x14ac:dyDescent="0.3">
      <c r="A146">
        <v>145</v>
      </c>
      <c r="B146" s="7">
        <f>'일자별 시가총액'!H146</f>
        <v>110.54228482569117</v>
      </c>
      <c r="C146" s="14"/>
      <c r="D146" s="14"/>
    </row>
    <row r="147" spans="1:4" x14ac:dyDescent="0.3">
      <c r="A147">
        <v>146</v>
      </c>
      <c r="B147" s="7">
        <f>'일자별 시가총액'!H147</f>
        <v>109.38186905739511</v>
      </c>
      <c r="C147" s="14"/>
      <c r="D147" s="14"/>
    </row>
    <row r="148" spans="1:4" x14ac:dyDescent="0.3">
      <c r="A148">
        <v>147</v>
      </c>
      <c r="B148" s="7">
        <f>'일자별 시가총액'!H148</f>
        <v>108.94641263763806</v>
      </c>
      <c r="C148" s="14"/>
      <c r="D148" s="14"/>
    </row>
    <row r="149" spans="1:4" x14ac:dyDescent="0.3">
      <c r="A149">
        <v>148</v>
      </c>
      <c r="B149" s="7">
        <f>'일자별 시가총액'!H149</f>
        <v>109.70620002363202</v>
      </c>
      <c r="C149" s="14"/>
      <c r="D149" s="14"/>
    </row>
    <row r="150" spans="1:4" x14ac:dyDescent="0.3">
      <c r="A150">
        <v>149</v>
      </c>
      <c r="B150" s="7">
        <f>'일자별 시가총액'!H150</f>
        <v>110.46647794530389</v>
      </c>
      <c r="C150" s="14"/>
      <c r="D150" s="14"/>
    </row>
    <row r="151" spans="1:4" x14ac:dyDescent="0.3">
      <c r="A151">
        <v>150</v>
      </c>
      <c r="B151" s="7">
        <f>'일자별 시가총액'!H151</f>
        <v>112.13464248806666</v>
      </c>
      <c r="C151" s="14"/>
      <c r="D151" s="14"/>
    </row>
    <row r="152" spans="1:4" x14ac:dyDescent="0.3">
      <c r="A152">
        <v>151</v>
      </c>
      <c r="B152" s="7">
        <f>'일자별 시가총액'!H152</f>
        <v>112.5317964170526</v>
      </c>
      <c r="C152" s="14"/>
      <c r="D152" s="14"/>
    </row>
    <row r="153" spans="1:4" x14ac:dyDescent="0.3">
      <c r="A153">
        <v>152</v>
      </c>
      <c r="B153" s="7">
        <f>'일자별 시가총액'!H153</f>
        <v>112.49827662650323</v>
      </c>
      <c r="C153" s="14"/>
      <c r="D153" s="14"/>
    </row>
    <row r="154" spans="1:4" x14ac:dyDescent="0.3">
      <c r="A154">
        <v>153</v>
      </c>
      <c r="B154" s="7">
        <f>'일자별 시가총액'!H154</f>
        <v>113.71397315020641</v>
      </c>
      <c r="C154" s="14"/>
      <c r="D154" s="14"/>
    </row>
    <row r="155" spans="1:4" x14ac:dyDescent="0.3">
      <c r="A155">
        <v>154</v>
      </c>
      <c r="B155" s="7">
        <f>'일자별 시가총액'!H155</f>
        <v>114.75681399640879</v>
      </c>
      <c r="C155" s="14"/>
      <c r="D155" s="14"/>
    </row>
    <row r="156" spans="1:4" x14ac:dyDescent="0.3">
      <c r="A156">
        <v>155</v>
      </c>
      <c r="B156" s="7">
        <f>'일자별 시가총액'!H156</f>
        <v>114.05932001339968</v>
      </c>
      <c r="C156" s="14"/>
      <c r="D156" s="14"/>
    </row>
    <row r="157" spans="1:4" x14ac:dyDescent="0.3">
      <c r="A157">
        <v>156</v>
      </c>
      <c r="B157" s="7">
        <f>'일자별 시가총액'!H157</f>
        <v>112.00230195848422</v>
      </c>
      <c r="C157" s="14"/>
      <c r="D157" s="14"/>
    </row>
    <row r="158" spans="1:4" x14ac:dyDescent="0.3">
      <c r="A158">
        <v>157</v>
      </c>
      <c r="B158" s="7">
        <f>'일자별 시가총액'!H158</f>
        <v>111.91031451497192</v>
      </c>
      <c r="C158" s="14"/>
      <c r="D158" s="14"/>
    </row>
    <row r="159" spans="1:4" x14ac:dyDescent="0.3">
      <c r="A159">
        <v>158</v>
      </c>
      <c r="B159" s="7">
        <f>'일자별 시가총액'!H159</f>
        <v>110.56133861569306</v>
      </c>
      <c r="C159" s="14"/>
      <c r="D159" s="14"/>
    </row>
    <row r="160" spans="1:4" x14ac:dyDescent="0.3">
      <c r="A160">
        <v>159</v>
      </c>
      <c r="B160" s="7">
        <f>'일자별 시가총액'!H160</f>
        <v>106.19780540977841</v>
      </c>
      <c r="C160" s="14"/>
      <c r="D160" s="14"/>
    </row>
    <row r="161" spans="1:4" x14ac:dyDescent="0.3">
      <c r="A161">
        <v>160</v>
      </c>
      <c r="B161" s="7">
        <f>'일자별 시가총액'!H161</f>
        <v>107.91894133856911</v>
      </c>
      <c r="C161" s="14"/>
      <c r="D161" s="14"/>
    </row>
    <row r="162" spans="1:4" x14ac:dyDescent="0.3">
      <c r="A162">
        <v>161</v>
      </c>
      <c r="B162" s="7">
        <f>'일자별 시가총액'!H162</f>
        <v>108.71953466272105</v>
      </c>
      <c r="C162" s="14"/>
      <c r="D162" s="14"/>
    </row>
    <row r="163" spans="1:4" x14ac:dyDescent="0.3">
      <c r="A163">
        <v>162</v>
      </c>
      <c r="B163" s="7">
        <f>'일자별 시가총액'!H163</f>
        <v>109.58506488214186</v>
      </c>
      <c r="C163" s="14"/>
      <c r="D163" s="14"/>
    </row>
    <row r="164" spans="1:4" x14ac:dyDescent="0.3">
      <c r="A164">
        <v>163</v>
      </c>
      <c r="B164" s="7">
        <f>'일자별 시가총액'!H164</f>
        <v>110.66502204761586</v>
      </c>
      <c r="C164" s="14"/>
      <c r="D164" s="14"/>
    </row>
    <row r="165" spans="1:4" x14ac:dyDescent="0.3">
      <c r="A165">
        <v>164</v>
      </c>
      <c r="B165" s="7">
        <f>'일자별 시가총액'!H165</f>
        <v>109.83224354712908</v>
      </c>
      <c r="C165" s="14"/>
      <c r="D165" s="14"/>
    </row>
    <row r="166" spans="1:4" x14ac:dyDescent="0.3">
      <c r="A166">
        <v>165</v>
      </c>
      <c r="B166" s="7">
        <f>'일자별 시가총액'!H166</f>
        <v>109.25520186754089</v>
      </c>
      <c r="C166" s="14"/>
      <c r="D166" s="14"/>
    </row>
    <row r="167" spans="1:4" x14ac:dyDescent="0.3">
      <c r="A167">
        <v>166</v>
      </c>
      <c r="B167" s="7">
        <f>'일자별 시가총액'!H167</f>
        <v>106.34872118124979</v>
      </c>
      <c r="C167" s="14"/>
      <c r="D167" s="14"/>
    </row>
    <row r="168" spans="1:4" x14ac:dyDescent="0.3">
      <c r="A168">
        <v>167</v>
      </c>
      <c r="B168" s="7">
        <f>'일자별 시가총액'!H168</f>
        <v>106.723111719473</v>
      </c>
      <c r="C168" s="14"/>
      <c r="D168" s="14"/>
    </row>
    <row r="169" spans="1:4" x14ac:dyDescent="0.3">
      <c r="A169">
        <v>168</v>
      </c>
      <c r="B169" s="7">
        <f>'일자별 시가총액'!H169</f>
        <v>106.93290646710139</v>
      </c>
      <c r="C169" s="14"/>
      <c r="D169" s="14"/>
    </row>
    <row r="170" spans="1:4" x14ac:dyDescent="0.3">
      <c r="A170">
        <v>169</v>
      </c>
      <c r="B170" s="7">
        <f>'일자별 시가총액'!H170</f>
        <v>110.57168039966344</v>
      </c>
      <c r="C170" s="14"/>
      <c r="D170" s="14"/>
    </row>
    <row r="171" spans="1:4" x14ac:dyDescent="0.3">
      <c r="A171">
        <v>170</v>
      </c>
      <c r="B171" s="7">
        <f>'일자별 시가총액'!H171</f>
        <v>108.90422790524184</v>
      </c>
      <c r="C171" s="14"/>
      <c r="D171" s="14"/>
    </row>
    <row r="172" spans="1:4" x14ac:dyDescent="0.3">
      <c r="A172">
        <v>171</v>
      </c>
      <c r="B172" s="7">
        <f>'일자별 시가총액'!H172</f>
        <v>109.63022485445595</v>
      </c>
      <c r="C172" s="14"/>
      <c r="D172" s="14"/>
    </row>
    <row r="173" spans="1:4" x14ac:dyDescent="0.3">
      <c r="A173">
        <v>172</v>
      </c>
      <c r="B173" s="7">
        <f>'일자별 시가총액'!H173</f>
        <v>112.68382501912507</v>
      </c>
      <c r="C173" s="14"/>
      <c r="D173" s="14"/>
    </row>
    <row r="174" spans="1:4" x14ac:dyDescent="0.3">
      <c r="A174">
        <v>173</v>
      </c>
      <c r="B174" s="7">
        <f>'일자별 시가총액'!H174</f>
        <v>111.63185047680813</v>
      </c>
      <c r="C174" s="14"/>
      <c r="D174" s="14"/>
    </row>
    <row r="175" spans="1:4" x14ac:dyDescent="0.3">
      <c r="A175">
        <v>174</v>
      </c>
      <c r="B175" s="7">
        <f>'일자별 시가총액'!H175</f>
        <v>112.83159189219833</v>
      </c>
      <c r="C175" s="14"/>
      <c r="D175" s="14"/>
    </row>
    <row r="176" spans="1:4" x14ac:dyDescent="0.3">
      <c r="A176">
        <v>175</v>
      </c>
      <c r="B176" s="7">
        <f>'일자별 시가총액'!H176</f>
        <v>112.71478344113379</v>
      </c>
      <c r="C176" s="14"/>
      <c r="D176" s="14"/>
    </row>
    <row r="177" spans="1:4" x14ac:dyDescent="0.3">
      <c r="A177">
        <v>176</v>
      </c>
      <c r="B177" s="7">
        <f>'일자별 시가총액'!H177</f>
        <v>115.07173008290204</v>
      </c>
      <c r="C177" s="14"/>
      <c r="D177" s="14"/>
    </row>
    <row r="178" spans="1:4" x14ac:dyDescent="0.3">
      <c r="A178">
        <v>177</v>
      </c>
      <c r="B178" s="7">
        <f>'일자별 시가총액'!H178</f>
        <v>116.68532157217093</v>
      </c>
      <c r="C178" s="14"/>
      <c r="D178" s="14"/>
    </row>
    <row r="179" spans="1:4" x14ac:dyDescent="0.3">
      <c r="A179">
        <v>178</v>
      </c>
      <c r="B179" s="7">
        <f>'일자별 시가총액'!H179</f>
        <v>116.04341124191522</v>
      </c>
      <c r="C179" s="14"/>
      <c r="D179" s="14"/>
    </row>
    <row r="180" spans="1:4" x14ac:dyDescent="0.3">
      <c r="A180">
        <v>179</v>
      </c>
      <c r="B180" s="7">
        <f>'일자별 시가총액'!H180</f>
        <v>113.37797809100172</v>
      </c>
      <c r="C180" s="14"/>
      <c r="D180" s="14"/>
    </row>
    <row r="181" spans="1:4" x14ac:dyDescent="0.3">
      <c r="A181">
        <v>180</v>
      </c>
      <c r="B181" s="7">
        <f>'일자별 시가총액'!H181</f>
        <v>113.76164321830157</v>
      </c>
      <c r="C181" s="14"/>
      <c r="D181" s="14"/>
    </row>
    <row r="182" spans="1:4" x14ac:dyDescent="0.3">
      <c r="A182">
        <v>181</v>
      </c>
      <c r="B182" s="7">
        <f>'일자별 시가총액'!H182</f>
        <v>113.0078931473179</v>
      </c>
      <c r="C182" s="14"/>
      <c r="D182" s="14"/>
    </row>
    <row r="183" spans="1:4" x14ac:dyDescent="0.3">
      <c r="A183">
        <v>182</v>
      </c>
      <c r="B183" s="7">
        <f>'일자별 시가총액'!H183</f>
        <v>111.27064099326525</v>
      </c>
      <c r="C183" s="14"/>
      <c r="D183" s="14"/>
    </row>
    <row r="184" spans="1:4" x14ac:dyDescent="0.3">
      <c r="A184">
        <v>183</v>
      </c>
      <c r="B184" s="7">
        <f>'일자별 시가총액'!H184</f>
        <v>111.76904315613969</v>
      </c>
      <c r="C184" s="14"/>
      <c r="D184" s="14"/>
    </row>
    <row r="185" spans="1:4" x14ac:dyDescent="0.3">
      <c r="A185">
        <v>184</v>
      </c>
      <c r="B185" s="7">
        <f>'일자별 시가총액'!H185</f>
        <v>109.96767144589982</v>
      </c>
      <c r="C185" s="14"/>
      <c r="D185" s="14"/>
    </row>
    <row r="186" spans="1:4" x14ac:dyDescent="0.3">
      <c r="A186">
        <v>185</v>
      </c>
      <c r="B186" s="7">
        <f>'일자별 시가총액'!H186</f>
        <v>110.14329842698783</v>
      </c>
      <c r="C186" s="14"/>
      <c r="D186" s="14"/>
    </row>
    <row r="187" spans="1:4" x14ac:dyDescent="0.3">
      <c r="A187">
        <v>186</v>
      </c>
      <c r="B187" s="7">
        <f>'일자별 시가총액'!H187</f>
        <v>110.65801904141126</v>
      </c>
      <c r="C187" s="14"/>
      <c r="D187" s="14"/>
    </row>
    <row r="188" spans="1:4" x14ac:dyDescent="0.3">
      <c r="A188">
        <v>187</v>
      </c>
      <c r="B188" s="7">
        <f>'일자별 시가총액'!H188</f>
        <v>111.50652607884257</v>
      </c>
      <c r="C188" s="14"/>
      <c r="D188" s="14"/>
    </row>
    <row r="189" spans="1:4" x14ac:dyDescent="0.3">
      <c r="A189">
        <v>188</v>
      </c>
      <c r="B189" s="7">
        <f>'일자별 시가총액'!H189</f>
        <v>112.14351534288312</v>
      </c>
      <c r="C189" s="14"/>
      <c r="D189" s="14"/>
    </row>
    <row r="190" spans="1:4" x14ac:dyDescent="0.3">
      <c r="A190">
        <v>189</v>
      </c>
      <c r="B190" s="7">
        <f>'일자별 시가총액'!H190</f>
        <v>112.86844400326368</v>
      </c>
      <c r="C190" s="14"/>
      <c r="D190" s="14"/>
    </row>
    <row r="191" spans="1:4" x14ac:dyDescent="0.3">
      <c r="A191">
        <v>190</v>
      </c>
      <c r="B191" s="7">
        <f>'일자별 시가총액'!H191</f>
        <v>114.32613859549075</v>
      </c>
      <c r="C191" s="14"/>
      <c r="D191" s="14"/>
    </row>
    <row r="192" spans="1:4" x14ac:dyDescent="0.3">
      <c r="A192">
        <v>191</v>
      </c>
      <c r="B192" s="7">
        <f>'일자별 시가총액'!H192</f>
        <v>114.19542736243254</v>
      </c>
      <c r="C192" s="14"/>
      <c r="D192" s="14"/>
    </row>
    <row r="193" spans="1:4" x14ac:dyDescent="0.3">
      <c r="A193">
        <v>192</v>
      </c>
      <c r="B193" s="7">
        <f>'일자별 시가총액'!H193</f>
        <v>115.22444321552439</v>
      </c>
      <c r="C193" s="14"/>
      <c r="D193" s="14"/>
    </row>
    <row r="194" spans="1:4" x14ac:dyDescent="0.3">
      <c r="A194">
        <v>193</v>
      </c>
      <c r="B194" s="7">
        <f>'일자별 시가총액'!H194</f>
        <v>116.04444711184971</v>
      </c>
      <c r="C194" s="14"/>
      <c r="D194" s="14"/>
    </row>
    <row r="195" spans="1:4" x14ac:dyDescent="0.3">
      <c r="A195">
        <v>194</v>
      </c>
      <c r="B195" s="7">
        <f>'일자별 시가총액'!H195</f>
        <v>115.35789820079675</v>
      </c>
      <c r="C195" s="14"/>
      <c r="D195" s="14"/>
    </row>
    <row r="196" spans="1:4" x14ac:dyDescent="0.3">
      <c r="A196">
        <v>195</v>
      </c>
      <c r="B196" s="7">
        <f>'일자별 시가총액'!H196</f>
        <v>114.20523984987241</v>
      </c>
      <c r="C196" s="14"/>
      <c r="D196" s="14"/>
    </row>
    <row r="197" spans="1:4" x14ac:dyDescent="0.3">
      <c r="A197">
        <v>196</v>
      </c>
      <c r="B197" s="7">
        <f>'일자별 시가총액'!H197</f>
        <v>113.05820424506641</v>
      </c>
      <c r="C197" s="14"/>
      <c r="D197" s="14"/>
    </row>
    <row r="198" spans="1:4" x14ac:dyDescent="0.3">
      <c r="A198">
        <v>197</v>
      </c>
      <c r="B198" s="7">
        <f>'일자별 시가총액'!H198</f>
        <v>113.49754970655835</v>
      </c>
      <c r="C198" s="14"/>
      <c r="D198" s="14"/>
    </row>
    <row r="199" spans="1:4" x14ac:dyDescent="0.3">
      <c r="A199">
        <v>198</v>
      </c>
      <c r="B199" s="7">
        <f>'일자별 시가총액'!H199</f>
        <v>114.8303060047037</v>
      </c>
      <c r="C199" s="14"/>
      <c r="D199" s="14"/>
    </row>
    <row r="200" spans="1:4" x14ac:dyDescent="0.3">
      <c r="A200">
        <v>199</v>
      </c>
      <c r="B200" s="7">
        <f>'일자별 시가총액'!H200</f>
        <v>114.58786471186914</v>
      </c>
      <c r="C200" s="14"/>
      <c r="D200" s="14"/>
    </row>
    <row r="201" spans="1:4" x14ac:dyDescent="0.3">
      <c r="A201">
        <v>200</v>
      </c>
      <c r="B201" s="7">
        <f>'일자별 시가총액'!H201</f>
        <v>113.52607484260244</v>
      </c>
      <c r="C201" s="14"/>
      <c r="D201" s="14"/>
    </row>
    <row r="202" spans="1:4" x14ac:dyDescent="0.3">
      <c r="A202">
        <v>201</v>
      </c>
      <c r="B202" s="7">
        <f>'일자별 시가총액'!H202</f>
        <v>113.72267609086317</v>
      </c>
      <c r="C202" s="14"/>
      <c r="D202" s="14"/>
    </row>
    <row r="203" spans="1:4" x14ac:dyDescent="0.3">
      <c r="A203">
        <v>202</v>
      </c>
      <c r="B203" s="7">
        <f>'일자별 시가총액'!H203</f>
        <v>113.68799650690082</v>
      </c>
      <c r="C203" s="14"/>
      <c r="D203" s="14"/>
    </row>
    <row r="204" spans="1:4" x14ac:dyDescent="0.3">
      <c r="A204">
        <v>203</v>
      </c>
      <c r="B204" s="7">
        <f>'일자별 시가총액'!H204</f>
        <v>112.79730054913199</v>
      </c>
      <c r="C204" s="14"/>
      <c r="D204" s="14"/>
    </row>
    <row r="205" spans="1:4" x14ac:dyDescent="0.3">
      <c r="A205">
        <v>204</v>
      </c>
      <c r="B205" s="7">
        <f>'일자별 시가총액'!H205</f>
        <v>111.91456059455078</v>
      </c>
      <c r="C205" s="14"/>
      <c r="D205" s="14"/>
    </row>
    <row r="206" spans="1:4" x14ac:dyDescent="0.3">
      <c r="A206">
        <v>205</v>
      </c>
      <c r="B206" s="7">
        <f>'일자별 시가총액'!H206</f>
        <v>110.96590334040697</v>
      </c>
      <c r="C206" s="14"/>
      <c r="D206" s="14"/>
    </row>
    <row r="207" spans="1:4" x14ac:dyDescent="0.3">
      <c r="A207">
        <v>206</v>
      </c>
      <c r="B207" s="7">
        <f>'일자별 시가총액'!H207</f>
        <v>108.16564125467359</v>
      </c>
      <c r="C207" s="14"/>
      <c r="D207" s="14"/>
    </row>
    <row r="208" spans="1:4" x14ac:dyDescent="0.3">
      <c r="A208">
        <v>207</v>
      </c>
      <c r="B208" s="7">
        <f>'일자별 시가총액'!H208</f>
        <v>109.42121611104021</v>
      </c>
      <c r="C208" s="14"/>
      <c r="D208" s="14"/>
    </row>
    <row r="209" spans="1:4" x14ac:dyDescent="0.3">
      <c r="A209">
        <v>208</v>
      </c>
      <c r="B209" s="7">
        <f>'일자별 시가총액'!H209</f>
        <v>112.36595098669369</v>
      </c>
      <c r="C209" s="14"/>
      <c r="D209" s="14"/>
    </row>
    <row r="210" spans="1:4" x14ac:dyDescent="0.3">
      <c r="A210">
        <v>209</v>
      </c>
      <c r="B210" s="7">
        <f>'일자별 시가총액'!H210</f>
        <v>112.34209842823519</v>
      </c>
      <c r="C210" s="14"/>
      <c r="D210" s="14"/>
    </row>
    <row r="211" spans="1:4" x14ac:dyDescent="0.3">
      <c r="A211">
        <v>210</v>
      </c>
      <c r="B211" s="7">
        <f>'일자별 시가총액'!H211</f>
        <v>116.23999535012773</v>
      </c>
      <c r="C211" s="14"/>
      <c r="D211" s="14"/>
    </row>
    <row r="212" spans="1:4" x14ac:dyDescent="0.3">
      <c r="A212">
        <v>211</v>
      </c>
      <c r="B212" s="7">
        <f>'일자별 시가총액'!H212</f>
        <v>116.81068919398021</v>
      </c>
      <c r="C212" s="14"/>
      <c r="D212" s="14"/>
    </row>
    <row r="213" spans="1:4" x14ac:dyDescent="0.3">
      <c r="A213">
        <v>212</v>
      </c>
      <c r="B213" s="7">
        <f>'일자별 시가총액'!H213</f>
        <v>117.52231961774559</v>
      </c>
      <c r="C213" s="14"/>
      <c r="D213" s="14"/>
    </row>
    <row r="214" spans="1:4" x14ac:dyDescent="0.3">
      <c r="A214">
        <v>213</v>
      </c>
      <c r="B214" s="7">
        <f>'일자별 시가총액'!H214</f>
        <v>117.10605574835675</v>
      </c>
      <c r="C214" s="14"/>
      <c r="D214" s="14"/>
    </row>
    <row r="215" spans="1:4" x14ac:dyDescent="0.3">
      <c r="A215">
        <v>214</v>
      </c>
      <c r="B215" s="7">
        <f>'일자별 시가총액'!H215</f>
        <v>118.26464108753754</v>
      </c>
      <c r="C215" s="14"/>
      <c r="D215" s="14"/>
    </row>
    <row r="216" spans="1:4" x14ac:dyDescent="0.3">
      <c r="A216">
        <v>215</v>
      </c>
      <c r="B216" s="7">
        <f>'일자별 시가총액'!H216</f>
        <v>118.03914011525008</v>
      </c>
      <c r="C216" s="14"/>
      <c r="D216" s="14"/>
    </row>
    <row r="217" spans="1:4" x14ac:dyDescent="0.3">
      <c r="A217">
        <v>216</v>
      </c>
      <c r="B217" s="7">
        <f>'일자별 시가총액'!H217</f>
        <v>121.2645789206538</v>
      </c>
      <c r="C217" s="14"/>
      <c r="D217" s="14"/>
    </row>
    <row r="218" spans="1:4" x14ac:dyDescent="0.3">
      <c r="A218">
        <v>217</v>
      </c>
      <c r="B218" s="7">
        <f>'일자별 시가총액'!H218</f>
        <v>126.16936495029489</v>
      </c>
      <c r="C218" s="14"/>
      <c r="D218" s="14"/>
    </row>
    <row r="219" spans="1:4" x14ac:dyDescent="0.3">
      <c r="A219">
        <v>218</v>
      </c>
      <c r="B219" s="7">
        <f>'일자별 시가총액'!H219</f>
        <v>125.70402446816406</v>
      </c>
      <c r="C219" s="14"/>
      <c r="D219" s="14"/>
    </row>
    <row r="220" spans="1:4" x14ac:dyDescent="0.3">
      <c r="A220">
        <v>219</v>
      </c>
      <c r="B220" s="7">
        <f>'일자별 시가총액'!H220</f>
        <v>125.10459409783022</v>
      </c>
      <c r="C220" s="14"/>
      <c r="D220" s="14"/>
    </row>
    <row r="221" spans="1:4" x14ac:dyDescent="0.3">
      <c r="A221">
        <v>220</v>
      </c>
      <c r="B221" s="7">
        <f>'일자별 시가총액'!H221</f>
        <v>125.26964686062844</v>
      </c>
      <c r="C221" s="14"/>
      <c r="D221" s="14"/>
    </row>
    <row r="222" spans="1:4" x14ac:dyDescent="0.3">
      <c r="A222">
        <v>221</v>
      </c>
      <c r="B222" s="7">
        <f>'일자별 시가총액'!H222</f>
        <v>125.13014689220212</v>
      </c>
      <c r="C222" s="14"/>
      <c r="D222" s="14"/>
    </row>
    <row r="223" spans="1:4" x14ac:dyDescent="0.3">
      <c r="A223">
        <v>222</v>
      </c>
      <c r="B223" s="7">
        <f>'일자별 시가총액'!H223</f>
        <v>129.95973588162067</v>
      </c>
      <c r="C223" s="14"/>
      <c r="D223" s="14"/>
    </row>
    <row r="224" spans="1:4" x14ac:dyDescent="0.3">
      <c r="A224">
        <v>223</v>
      </c>
      <c r="B224" s="7">
        <f>'일자별 시가총액'!H224</f>
        <v>131.10249383387531</v>
      </c>
      <c r="C224" s="14"/>
      <c r="D224" s="14"/>
    </row>
    <row r="225" spans="1:4" x14ac:dyDescent="0.3">
      <c r="A225">
        <v>224</v>
      </c>
      <c r="B225" s="7">
        <f>'일자별 시가총액'!H225</f>
        <v>129.0300479766646</v>
      </c>
      <c r="C225" s="14"/>
      <c r="D225" s="14"/>
    </row>
    <row r="226" spans="1:4" x14ac:dyDescent="0.3">
      <c r="A226">
        <v>225</v>
      </c>
      <c r="B226" s="7">
        <f>'일자별 시가총액'!H226</f>
        <v>131.83002103302891</v>
      </c>
      <c r="C226" s="14"/>
      <c r="D226" s="14"/>
    </row>
    <row r="227" spans="1:4" x14ac:dyDescent="0.3">
      <c r="A227">
        <v>226</v>
      </c>
      <c r="B227" s="7">
        <f>'일자별 시가총액'!H227</f>
        <v>131.93478597874042</v>
      </c>
      <c r="C227" s="14"/>
      <c r="D227" s="14"/>
    </row>
    <row r="228" spans="1:4" x14ac:dyDescent="0.3">
      <c r="A228">
        <v>227</v>
      </c>
      <c r="B228" s="7">
        <f>'일자별 시가총액'!H228</f>
        <v>129.21851777361979</v>
      </c>
      <c r="C228" s="14"/>
      <c r="D228" s="14"/>
    </row>
    <row r="229" spans="1:4" x14ac:dyDescent="0.3">
      <c r="A229">
        <v>228</v>
      </c>
      <c r="B229" s="7">
        <f>'일자별 시가총액'!H229</f>
        <v>131.56159054762307</v>
      </c>
      <c r="C229" s="14"/>
      <c r="D229" s="14"/>
    </row>
    <row r="230" spans="1:4" x14ac:dyDescent="0.3">
      <c r="A230">
        <v>229</v>
      </c>
      <c r="B230" s="7">
        <f>'일자별 시가총액'!H230</f>
        <v>135.73582089891499</v>
      </c>
      <c r="C230" s="14"/>
      <c r="D230" s="14"/>
    </row>
    <row r="231" spans="1:4" x14ac:dyDescent="0.3">
      <c r="A231">
        <v>230</v>
      </c>
      <c r="B231" s="7">
        <f>'일자별 시가총액'!H231</f>
        <v>136.55636861376513</v>
      </c>
      <c r="C231" s="14"/>
      <c r="D231" s="14"/>
    </row>
    <row r="232" spans="1:4" x14ac:dyDescent="0.3">
      <c r="A232">
        <v>231</v>
      </c>
      <c r="B232" s="7">
        <f>'일자별 시가총액'!H232</f>
        <v>139.64213735103695</v>
      </c>
      <c r="C232" s="14"/>
      <c r="D232" s="14"/>
    </row>
    <row r="233" spans="1:4" x14ac:dyDescent="0.3">
      <c r="A233">
        <v>232</v>
      </c>
      <c r="B233" s="7">
        <f>'일자별 시가총액'!H233</f>
        <v>141.8069791079713</v>
      </c>
      <c r="C233" s="14"/>
      <c r="D233" s="14"/>
    </row>
    <row r="234" spans="1:4" x14ac:dyDescent="0.3">
      <c r="A234">
        <v>233</v>
      </c>
      <c r="B234" s="7">
        <f>'일자별 시가총액'!H234</f>
        <v>139.46635665758976</v>
      </c>
      <c r="C234" s="14"/>
      <c r="D234" s="14"/>
    </row>
    <row r="235" spans="1:4" x14ac:dyDescent="0.3">
      <c r="A235">
        <v>234</v>
      </c>
      <c r="B235" s="7">
        <f>'일자별 시가총액'!H235</f>
        <v>143.84097499993834</v>
      </c>
      <c r="C235" s="14"/>
      <c r="D235" s="14"/>
    </row>
    <row r="236" spans="1:4" x14ac:dyDescent="0.3">
      <c r="A236">
        <v>235</v>
      </c>
      <c r="B236" s="7">
        <f>'일자별 시가총액'!H236</f>
        <v>141.47297452022056</v>
      </c>
      <c r="C236" s="14"/>
      <c r="D236" s="14"/>
    </row>
    <row r="237" spans="1:4" x14ac:dyDescent="0.3">
      <c r="A237">
        <v>236</v>
      </c>
      <c r="B237" s="7">
        <f>'일자별 시가총액'!H237</f>
        <v>141.80705636929835</v>
      </c>
      <c r="C237" s="14"/>
      <c r="D237" s="14"/>
    </row>
    <row r="238" spans="1:4" x14ac:dyDescent="0.3">
      <c r="A238">
        <v>237</v>
      </c>
      <c r="B238" s="7">
        <f>'일자별 시가총액'!H238</f>
        <v>142.23135776609374</v>
      </c>
      <c r="C238" s="14"/>
      <c r="D238" s="14"/>
    </row>
    <row r="239" spans="1:4" x14ac:dyDescent="0.3">
      <c r="A239">
        <v>238</v>
      </c>
      <c r="B239" s="7">
        <f>'일자별 시가총액'!H239</f>
        <v>142.40678368151993</v>
      </c>
      <c r="C239" s="14"/>
      <c r="D239" s="14"/>
    </row>
    <row r="240" spans="1:4" x14ac:dyDescent="0.3">
      <c r="A240">
        <v>239</v>
      </c>
      <c r="B240" s="7">
        <f>'일자별 시가총액'!H240</f>
        <v>142.87659473936594</v>
      </c>
      <c r="C240" s="14"/>
      <c r="D240" s="14"/>
    </row>
    <row r="241" spans="1:4" x14ac:dyDescent="0.3">
      <c r="A241">
        <v>240</v>
      </c>
      <c r="B241" s="7">
        <f>'일자별 시가총액'!H241</f>
        <v>142.70586916736693</v>
      </c>
      <c r="C241" s="14"/>
      <c r="D241" s="14"/>
    </row>
    <row r="242" spans="1:4" x14ac:dyDescent="0.3">
      <c r="A242">
        <v>241</v>
      </c>
      <c r="B242" s="7">
        <f>'일자별 시가총액'!H242</f>
        <v>141.91920693146841</v>
      </c>
      <c r="C242" s="14"/>
      <c r="D242" s="14"/>
    </row>
    <row r="243" spans="1:4" x14ac:dyDescent="0.3">
      <c r="A243">
        <v>242</v>
      </c>
      <c r="B243" s="7">
        <f>'일자별 시가총액'!H243</f>
        <v>141.61076856814259</v>
      </c>
      <c r="C243" s="14"/>
      <c r="D243" s="14"/>
    </row>
    <row r="244" spans="1:4" x14ac:dyDescent="0.3">
      <c r="A244">
        <v>243</v>
      </c>
      <c r="B244" s="7">
        <f>'일자별 시가총액'!H244</f>
        <v>139.5792461716901</v>
      </c>
      <c r="C244" s="14"/>
      <c r="D244" s="14"/>
    </row>
    <row r="245" spans="1:4" x14ac:dyDescent="0.3">
      <c r="A245">
        <v>244</v>
      </c>
      <c r="B245" s="7">
        <f>'일자별 시가총액'!H245</f>
        <v>142.38051155357599</v>
      </c>
      <c r="C245" s="14"/>
      <c r="D245" s="14"/>
    </row>
    <row r="246" spans="1:4" x14ac:dyDescent="0.3">
      <c r="A246">
        <v>245</v>
      </c>
      <c r="B246" s="7">
        <f>'일자별 시가총액'!H246</f>
        <v>148.26974136746841</v>
      </c>
      <c r="C246" s="14"/>
      <c r="D246" s="14"/>
    </row>
    <row r="247" spans="1:4" x14ac:dyDescent="0.3">
      <c r="A247">
        <v>246</v>
      </c>
      <c r="B247" s="7">
        <f>'일자별 시가총액'!H247</f>
        <v>148.94279692568011</v>
      </c>
      <c r="C247" s="14"/>
      <c r="D247" s="14"/>
    </row>
    <row r="248" spans="1:4" x14ac:dyDescent="0.3">
      <c r="A248">
        <v>247</v>
      </c>
      <c r="B248" s="7">
        <f>'일자별 시가총액'!H248</f>
        <v>149.27123465327631</v>
      </c>
      <c r="C248" s="14"/>
      <c r="D248" s="14"/>
    </row>
    <row r="249" spans="1:4" x14ac:dyDescent="0.3">
      <c r="A249">
        <v>248</v>
      </c>
      <c r="B249" s="7">
        <f>'일자별 시가총액'!H249</f>
        <v>153.90569712170259</v>
      </c>
      <c r="C249" s="14"/>
      <c r="D249" s="14"/>
    </row>
    <row r="250" spans="1:4" x14ac:dyDescent="0.3">
      <c r="A250">
        <v>249</v>
      </c>
      <c r="B250" s="7">
        <f>'일자별 시가총액'!H250</f>
        <v>159.39122725840181</v>
      </c>
      <c r="C250" s="14"/>
      <c r="D250" s="14"/>
    </row>
    <row r="251" spans="1:4" x14ac:dyDescent="0.3">
      <c r="A251">
        <v>250</v>
      </c>
      <c r="B251" s="7">
        <f>'일자별 시가총액'!H251</f>
        <v>161.62879565219768</v>
      </c>
      <c r="C251" s="14"/>
      <c r="D251" s="14"/>
    </row>
    <row r="252" spans="1:4" x14ac:dyDescent="0.3">
      <c r="A252">
        <v>251</v>
      </c>
      <c r="B252" s="7">
        <f>'일자별 시가총액'!H252</f>
        <v>159.19965218941442</v>
      </c>
      <c r="C252" s="14"/>
      <c r="D252" s="14"/>
    </row>
    <row r="253" spans="1:4" x14ac:dyDescent="0.3">
      <c r="A253">
        <v>252</v>
      </c>
      <c r="B253" s="7">
        <f>'일자별 시가총액'!H253</f>
        <v>162.00169999127232</v>
      </c>
      <c r="C253" s="14"/>
      <c r="D253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종목 기본정보</vt:lpstr>
      <vt:lpstr>일자별 주가</vt:lpstr>
      <vt:lpstr>일자별 시가총액</vt:lpstr>
      <vt:lpstr>펀드</vt:lpstr>
      <vt:lpstr>선물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ASIA</cp:lastModifiedBy>
  <dcterms:created xsi:type="dcterms:W3CDTF">2017-08-27T07:26:51Z</dcterms:created>
  <dcterms:modified xsi:type="dcterms:W3CDTF">2023-05-12T07:14:55Z</dcterms:modified>
</cp:coreProperties>
</file>